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brady\Dropbox\Broker Rate Sheet\LIBOR Curves\10 Years\"/>
    </mc:Choice>
  </mc:AlternateContent>
  <xr:revisionPtr revIDLastSave="0" documentId="13_ncr:1_{04BE872F-7A5A-46E5-867F-1DD6A2DC852A}" xr6:coauthVersionLast="47" xr6:coauthVersionMax="47" xr10:uidLastSave="{00000000-0000-0000-0000-000000000000}"/>
  <bookViews>
    <workbookView xWindow="57480" yWindow="-120" windowWidth="29040" windowHeight="15720" xr2:uid="{00000000-000D-0000-FFFF-FFFF00000000}"/>
  </bookViews>
  <sheets>
    <sheet name="Forward Curve" sheetId="1" r:id="rId1"/>
    <sheet name="Historical Rates" sheetId="6" r:id="rId2"/>
    <sheet name="Notes &amp; Methodology" sheetId="5" r:id="rId3"/>
    <sheet name="Vols" sheetId="3" state="veryHidden" r:id="rId4"/>
    <sheet name="DataValidation" sheetId="4" state="veryHidden" r:id="rId5"/>
  </sheets>
  <definedNames>
    <definedName name="_xlnm._FilterDatabase" localSheetId="1" hidden="1">'Historical Rates'!$F$9:$L$5285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 i="3" l="1"/>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6" i="3"/>
  <c r="K6" i="3"/>
  <c r="Z6" i="3" s="1"/>
  <c r="U6" i="3"/>
  <c r="V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J5612" i="6" l="1"/>
  <c r="I5612" i="6"/>
  <c r="H5612" i="6"/>
  <c r="G5612" i="6"/>
  <c r="AC6" i="3" l="1"/>
  <c r="AB6" i="3"/>
  <c r="AD6" i="3" s="1"/>
  <c r="AD7" i="3" l="1"/>
  <c r="AB7" i="3"/>
  <c r="AB8" i="3" l="1"/>
  <c r="AB9" i="3" s="1"/>
  <c r="AB10" i="3" s="1"/>
  <c r="AD8" i="3"/>
  <c r="C16" i="1"/>
  <c r="C15" i="1"/>
  <c r="I3" i="1"/>
  <c r="AB11" i="3" l="1"/>
  <c r="AD9"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6" i="3"/>
  <c r="AN124" i="3" l="1"/>
  <c r="H124" i="1"/>
  <c r="AO124" i="3"/>
  <c r="AO52" i="3"/>
  <c r="AN52" i="3"/>
  <c r="H52" i="1"/>
  <c r="AO123" i="3"/>
  <c r="AN123" i="3"/>
  <c r="H123" i="1"/>
  <c r="AO115" i="3"/>
  <c r="AN115" i="3"/>
  <c r="H115" i="1"/>
  <c r="AO107" i="3"/>
  <c r="AN107" i="3"/>
  <c r="H107" i="1"/>
  <c r="H99" i="1"/>
  <c r="AO99" i="3"/>
  <c r="AN99" i="3"/>
  <c r="H91" i="1"/>
  <c r="AO91" i="3"/>
  <c r="AN91" i="3"/>
  <c r="AO83" i="3"/>
  <c r="AN83" i="3"/>
  <c r="H83" i="1"/>
  <c r="AO75" i="3"/>
  <c r="AN75" i="3"/>
  <c r="H75" i="1"/>
  <c r="AO67" i="3"/>
  <c r="AN67" i="3"/>
  <c r="H67" i="1"/>
  <c r="AO59" i="3"/>
  <c r="AN59" i="3"/>
  <c r="H59" i="1"/>
  <c r="AM51" i="3"/>
  <c r="AO51" i="3"/>
  <c r="AN51" i="3"/>
  <c r="H51" i="1"/>
  <c r="AO43" i="3"/>
  <c r="AN43" i="3"/>
  <c r="H43" i="1"/>
  <c r="H35" i="1"/>
  <c r="AO35" i="3"/>
  <c r="AN35" i="3"/>
  <c r="AM27" i="3"/>
  <c r="H27" i="1"/>
  <c r="AN27" i="3"/>
  <c r="AO27" i="3"/>
  <c r="AO19" i="3"/>
  <c r="AN19" i="3"/>
  <c r="H19" i="1"/>
  <c r="AO11" i="3"/>
  <c r="AN11" i="3"/>
  <c r="H11" i="1"/>
  <c r="AO76" i="3"/>
  <c r="AN76" i="3"/>
  <c r="H76" i="1"/>
  <c r="AN20" i="3"/>
  <c r="H20" i="1"/>
  <c r="AO20" i="3"/>
  <c r="AO122" i="3"/>
  <c r="AN122" i="3"/>
  <c r="H122" i="1"/>
  <c r="H114" i="1"/>
  <c r="AN114" i="3"/>
  <c r="AO114" i="3"/>
  <c r="AN106" i="3"/>
  <c r="H106" i="1"/>
  <c r="AO106" i="3"/>
  <c r="AO98" i="3"/>
  <c r="AN98" i="3"/>
  <c r="H98" i="1"/>
  <c r="AO90" i="3"/>
  <c r="AN90" i="3"/>
  <c r="H90" i="1"/>
  <c r="AO82" i="3"/>
  <c r="AN82" i="3"/>
  <c r="H82" i="1"/>
  <c r="AO74" i="3"/>
  <c r="AN74" i="3"/>
  <c r="H74" i="1"/>
  <c r="AO66" i="3"/>
  <c r="AN66" i="3"/>
  <c r="H66" i="1"/>
  <c r="AO58" i="3"/>
  <c r="H58" i="1"/>
  <c r="AN58" i="3"/>
  <c r="H50" i="1"/>
  <c r="AN50" i="3"/>
  <c r="AO50" i="3"/>
  <c r="AN42" i="3"/>
  <c r="H42" i="1"/>
  <c r="AO42" i="3"/>
  <c r="AO34" i="3"/>
  <c r="AN34" i="3"/>
  <c r="H34" i="1"/>
  <c r="AO26" i="3"/>
  <c r="AN26" i="3"/>
  <c r="H26" i="1"/>
  <c r="AO18" i="3"/>
  <c r="AN18" i="3"/>
  <c r="H18" i="1"/>
  <c r="AO10" i="3"/>
  <c r="AN10" i="3"/>
  <c r="H10" i="1"/>
  <c r="H100" i="1"/>
  <c r="AN100" i="3"/>
  <c r="AO100" i="3"/>
  <c r="AN28" i="3"/>
  <c r="H28" i="1"/>
  <c r="AO28" i="3"/>
  <c r="AN121" i="3"/>
  <c r="AO121" i="3"/>
  <c r="H121" i="1"/>
  <c r="H113" i="1"/>
  <c r="AN113" i="3"/>
  <c r="AO113" i="3"/>
  <c r="AO105" i="3"/>
  <c r="H105" i="1"/>
  <c r="AN105" i="3"/>
  <c r="AN97" i="3"/>
  <c r="AO97" i="3"/>
  <c r="H97" i="1"/>
  <c r="AN89" i="3"/>
  <c r="AO89" i="3"/>
  <c r="H89" i="1"/>
  <c r="AN81" i="3"/>
  <c r="AO81" i="3"/>
  <c r="H81" i="1"/>
  <c r="AN73" i="3"/>
  <c r="AO73" i="3"/>
  <c r="H73" i="1"/>
  <c r="AN65" i="3"/>
  <c r="AO65" i="3"/>
  <c r="H65" i="1"/>
  <c r="AN57" i="3"/>
  <c r="AO57" i="3"/>
  <c r="H57" i="1"/>
  <c r="H49" i="1"/>
  <c r="AN49" i="3"/>
  <c r="AO49" i="3"/>
  <c r="AO41" i="3"/>
  <c r="H41" i="1"/>
  <c r="AN41" i="3"/>
  <c r="AN33" i="3"/>
  <c r="AO33" i="3"/>
  <c r="H33" i="1"/>
  <c r="AN25" i="3"/>
  <c r="AO25" i="3"/>
  <c r="H25" i="1"/>
  <c r="AN17" i="3"/>
  <c r="AO17" i="3"/>
  <c r="H17" i="1"/>
  <c r="AN9" i="3"/>
  <c r="AO9" i="3"/>
  <c r="H9" i="1"/>
  <c r="AO60" i="3"/>
  <c r="AN60" i="3"/>
  <c r="H60" i="1"/>
  <c r="AO120" i="3"/>
  <c r="AN120" i="3"/>
  <c r="H120" i="1"/>
  <c r="AO112" i="3"/>
  <c r="H112" i="1"/>
  <c r="AN112" i="3"/>
  <c r="H104" i="1"/>
  <c r="AO104" i="3"/>
  <c r="AN104" i="3"/>
  <c r="AO96" i="3"/>
  <c r="H96" i="1"/>
  <c r="AN96" i="3"/>
  <c r="H88" i="1"/>
  <c r="AO88" i="3"/>
  <c r="AN88" i="3"/>
  <c r="AN80" i="3"/>
  <c r="AO80" i="3"/>
  <c r="H80" i="1"/>
  <c r="AN72" i="3"/>
  <c r="H72" i="1"/>
  <c r="AO72" i="3"/>
  <c r="AN64" i="3"/>
  <c r="H64" i="1"/>
  <c r="AO64" i="3"/>
  <c r="H56" i="1"/>
  <c r="AN56" i="3"/>
  <c r="AO56" i="3"/>
  <c r="AO48" i="3"/>
  <c r="H48" i="1"/>
  <c r="AN48" i="3"/>
  <c r="H40" i="1"/>
  <c r="AO40" i="3"/>
  <c r="AN40" i="3"/>
  <c r="H32" i="1"/>
  <c r="AO32" i="3"/>
  <c r="AN32" i="3"/>
  <c r="AO24" i="3"/>
  <c r="H24" i="1"/>
  <c r="AN24" i="3"/>
  <c r="AN16" i="3"/>
  <c r="H16" i="1"/>
  <c r="AO16" i="3"/>
  <c r="AN8" i="3"/>
  <c r="AO8" i="3"/>
  <c r="H8" i="1"/>
  <c r="AN92" i="3"/>
  <c r="H92" i="1"/>
  <c r="AO92" i="3"/>
  <c r="AO12" i="3"/>
  <c r="AN12" i="3"/>
  <c r="H12" i="1"/>
  <c r="AO119" i="3"/>
  <c r="AN119" i="3"/>
  <c r="H119" i="1"/>
  <c r="AO111" i="3"/>
  <c r="AN111" i="3"/>
  <c r="H111" i="1"/>
  <c r="AO103" i="3"/>
  <c r="AN103" i="3"/>
  <c r="H103" i="1"/>
  <c r="AO95" i="3"/>
  <c r="AN95" i="3"/>
  <c r="H95" i="1"/>
  <c r="AO87" i="3"/>
  <c r="AN87" i="3"/>
  <c r="H87" i="1"/>
  <c r="H79" i="1"/>
  <c r="AO79" i="3"/>
  <c r="AN79" i="3"/>
  <c r="H71" i="1"/>
  <c r="AO71" i="3"/>
  <c r="AN71" i="3"/>
  <c r="AO63" i="3"/>
  <c r="AN63" i="3"/>
  <c r="H63" i="1"/>
  <c r="AO55" i="3"/>
  <c r="AN55" i="3"/>
  <c r="H55" i="1"/>
  <c r="AO47" i="3"/>
  <c r="AN47" i="3"/>
  <c r="H47" i="1"/>
  <c r="AM39" i="3"/>
  <c r="AO39" i="3"/>
  <c r="AN39" i="3"/>
  <c r="H39" i="1"/>
  <c r="AO31" i="3"/>
  <c r="AN31" i="3"/>
  <c r="H31" i="1"/>
  <c r="AO23" i="3"/>
  <c r="AN23" i="3"/>
  <c r="H23" i="1"/>
  <c r="H15" i="1"/>
  <c r="AN15" i="3"/>
  <c r="AO15" i="3"/>
  <c r="H7" i="1"/>
  <c r="AO7" i="3"/>
  <c r="AN7" i="3"/>
  <c r="AO116" i="3"/>
  <c r="AN116" i="3"/>
  <c r="H116" i="1"/>
  <c r="AO84" i="3"/>
  <c r="AN84" i="3"/>
  <c r="H84" i="1"/>
  <c r="AO44" i="3"/>
  <c r="AN44" i="3"/>
  <c r="H44" i="1"/>
  <c r="AM6" i="3"/>
  <c r="H6" i="1"/>
  <c r="AN6" i="3"/>
  <c r="AO6" i="3"/>
  <c r="AO118" i="3"/>
  <c r="AN118" i="3"/>
  <c r="H118" i="1"/>
  <c r="AO110" i="3"/>
  <c r="AN110" i="3"/>
  <c r="H110" i="1"/>
  <c r="H102" i="1"/>
  <c r="AN102" i="3"/>
  <c r="AO102" i="3"/>
  <c r="H94" i="1"/>
  <c r="AN94" i="3"/>
  <c r="AO94" i="3"/>
  <c r="H86" i="1"/>
  <c r="AN86" i="3"/>
  <c r="AO86" i="3"/>
  <c r="AO78" i="3"/>
  <c r="AN78" i="3"/>
  <c r="H78" i="1"/>
  <c r="AN70" i="3"/>
  <c r="AO70" i="3"/>
  <c r="H70" i="1"/>
  <c r="H62" i="1"/>
  <c r="AO62" i="3"/>
  <c r="AN62" i="3"/>
  <c r="AO54" i="3"/>
  <c r="AN54" i="3"/>
  <c r="H54" i="1"/>
  <c r="AN46" i="3"/>
  <c r="AO46" i="3"/>
  <c r="H46" i="1"/>
  <c r="AN38" i="3"/>
  <c r="H38" i="1"/>
  <c r="AO38" i="3"/>
  <c r="AN30" i="3"/>
  <c r="AO30" i="3"/>
  <c r="H30" i="1"/>
  <c r="AO22" i="3"/>
  <c r="H22" i="1"/>
  <c r="AN22" i="3"/>
  <c r="AO14" i="3"/>
  <c r="AN14" i="3"/>
  <c r="H14" i="1"/>
  <c r="AO108" i="3"/>
  <c r="H108" i="1"/>
  <c r="AN108" i="3"/>
  <c r="AN68" i="3"/>
  <c r="H68" i="1"/>
  <c r="AO68" i="3"/>
  <c r="H36" i="1"/>
  <c r="AN36" i="3"/>
  <c r="AO36" i="3"/>
  <c r="AO125" i="3"/>
  <c r="AN125" i="3"/>
  <c r="H125" i="1"/>
  <c r="AO117" i="3"/>
  <c r="AN117" i="3"/>
  <c r="H117" i="1"/>
  <c r="AO109" i="3"/>
  <c r="AN109" i="3"/>
  <c r="H109" i="1"/>
  <c r="AO101" i="3"/>
  <c r="AN101" i="3"/>
  <c r="H101" i="1"/>
  <c r="H93" i="1"/>
  <c r="AO93" i="3"/>
  <c r="AN93" i="3"/>
  <c r="H85" i="1"/>
  <c r="AO85" i="3"/>
  <c r="AN85" i="3"/>
  <c r="AO77" i="3"/>
  <c r="AN77" i="3"/>
  <c r="H77" i="1"/>
  <c r="AO69" i="3"/>
  <c r="AN69" i="3"/>
  <c r="H69" i="1"/>
  <c r="AO61" i="3"/>
  <c r="AN61" i="3"/>
  <c r="H61" i="1"/>
  <c r="AO53" i="3"/>
  <c r="AN53" i="3"/>
  <c r="H53" i="1"/>
  <c r="AO45" i="3"/>
  <c r="AN45" i="3"/>
  <c r="H45" i="1"/>
  <c r="AO37" i="3"/>
  <c r="AN37" i="3"/>
  <c r="H37" i="1"/>
  <c r="H29" i="1"/>
  <c r="AO29" i="3"/>
  <c r="AN29" i="3"/>
  <c r="H21" i="1"/>
  <c r="AN21" i="3"/>
  <c r="AO21" i="3"/>
  <c r="AO13" i="3"/>
  <c r="AN13" i="3"/>
  <c r="H13" i="1"/>
  <c r="AD10" i="3"/>
  <c r="AB12" i="3"/>
  <c r="AU6" i="3"/>
  <c r="AU7" i="3" l="1"/>
  <c r="AB13" i="3"/>
  <c r="AD11" i="3"/>
  <c r="P7" i="1"/>
  <c r="AU8" i="3" l="1"/>
  <c r="AD12" i="3"/>
  <c r="AB14" i="3"/>
  <c r="AU9" i="3" l="1"/>
  <c r="AB15" i="3"/>
  <c r="AD13" i="3"/>
  <c r="AU10" i="3" l="1"/>
  <c r="AD14" i="3"/>
  <c r="AB16" i="3"/>
  <c r="AU11" i="3" l="1"/>
  <c r="AB17" i="3"/>
  <c r="AD15" i="3"/>
  <c r="G6" i="1"/>
  <c r="R6" i="3" s="1"/>
  <c r="B6" i="3" s="1"/>
  <c r="AU12" i="3" l="1"/>
  <c r="AD16" i="3"/>
  <c r="AB18" i="3"/>
  <c r="C32" i="1"/>
  <c r="AU13" i="3" l="1"/>
  <c r="AG6" i="3"/>
  <c r="J6" i="3"/>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J50" i="3" s="1"/>
  <c r="J51" i="3" s="1"/>
  <c r="J52" i="3" s="1"/>
  <c r="J53" i="3" s="1"/>
  <c r="J54" i="3" s="1"/>
  <c r="J55" i="3" s="1"/>
  <c r="J56" i="3" s="1"/>
  <c r="J57" i="3" s="1"/>
  <c r="J58" i="3" s="1"/>
  <c r="J59" i="3" s="1"/>
  <c r="J60" i="3" s="1"/>
  <c r="J61" i="3" s="1"/>
  <c r="J62" i="3" s="1"/>
  <c r="J63" i="3" s="1"/>
  <c r="J64" i="3" s="1"/>
  <c r="J65" i="3" s="1"/>
  <c r="J66" i="3" s="1"/>
  <c r="J67" i="3" s="1"/>
  <c r="J68" i="3" s="1"/>
  <c r="J69" i="3" s="1"/>
  <c r="J70" i="3" s="1"/>
  <c r="J71" i="3" s="1"/>
  <c r="J72" i="3" s="1"/>
  <c r="J73" i="3" s="1"/>
  <c r="J74" i="3" s="1"/>
  <c r="J75" i="3" s="1"/>
  <c r="J76" i="3" s="1"/>
  <c r="J77" i="3" s="1"/>
  <c r="J78" i="3" s="1"/>
  <c r="J79" i="3" s="1"/>
  <c r="J80" i="3" s="1"/>
  <c r="J81" i="3" s="1"/>
  <c r="J82" i="3" s="1"/>
  <c r="J83" i="3" s="1"/>
  <c r="J84" i="3" s="1"/>
  <c r="J85" i="3" s="1"/>
  <c r="J86" i="3" s="1"/>
  <c r="J87" i="3" s="1"/>
  <c r="J88" i="3" s="1"/>
  <c r="J89" i="3" s="1"/>
  <c r="J90" i="3" s="1"/>
  <c r="J91" i="3" s="1"/>
  <c r="J92" i="3" s="1"/>
  <c r="J93" i="3" s="1"/>
  <c r="J94" i="3" s="1"/>
  <c r="J95" i="3" s="1"/>
  <c r="J96" i="3" s="1"/>
  <c r="J97" i="3" s="1"/>
  <c r="J98" i="3" s="1"/>
  <c r="J99" i="3" s="1"/>
  <c r="J100" i="3" s="1"/>
  <c r="J101" i="3" s="1"/>
  <c r="J102" i="3" s="1"/>
  <c r="J103" i="3" s="1"/>
  <c r="J104" i="3" s="1"/>
  <c r="J105" i="3" s="1"/>
  <c r="J106" i="3" s="1"/>
  <c r="J107" i="3" s="1"/>
  <c r="J108" i="3" s="1"/>
  <c r="J109" i="3" s="1"/>
  <c r="J110" i="3" s="1"/>
  <c r="J111" i="3" s="1"/>
  <c r="J112" i="3" s="1"/>
  <c r="J113" i="3" s="1"/>
  <c r="J114" i="3" s="1"/>
  <c r="J115" i="3" s="1"/>
  <c r="J116" i="3" s="1"/>
  <c r="J117" i="3" s="1"/>
  <c r="J118" i="3" s="1"/>
  <c r="J119" i="3" s="1"/>
  <c r="J120" i="3" s="1"/>
  <c r="J121" i="3" s="1"/>
  <c r="J122" i="3" s="1"/>
  <c r="J123" i="3" s="1"/>
  <c r="J124" i="3" s="1"/>
  <c r="J125" i="3" s="1"/>
  <c r="J126" i="3" s="1"/>
  <c r="AJ6" i="3"/>
  <c r="AI6" i="3"/>
  <c r="AH6" i="3"/>
  <c r="AB19" i="3"/>
  <c r="AD17" i="3"/>
  <c r="AU14" i="3" l="1"/>
  <c r="AD18" i="3"/>
  <c r="AB20" i="3"/>
  <c r="G7" i="1"/>
  <c r="R7" i="3" s="1"/>
  <c r="B7" i="3" s="1"/>
  <c r="AU15" i="3" l="1"/>
  <c r="AD19" i="3"/>
  <c r="AB21" i="3"/>
  <c r="G8" i="1"/>
  <c r="R8" i="3" s="1"/>
  <c r="B8" i="3" s="1"/>
  <c r="AU16" i="3" l="1"/>
  <c r="AI7" i="3"/>
  <c r="AH7" i="3"/>
  <c r="AG7" i="3"/>
  <c r="AJ7" i="3"/>
  <c r="AB22" i="3"/>
  <c r="AD20" i="3"/>
  <c r="G9" i="1"/>
  <c r="R9" i="3" s="1"/>
  <c r="B9" i="3" s="1"/>
  <c r="AU17" i="3" l="1"/>
  <c r="AJ8" i="3"/>
  <c r="AI8" i="3"/>
  <c r="AG8" i="3"/>
  <c r="AH8" i="3"/>
  <c r="AD21" i="3"/>
  <c r="AB23" i="3"/>
  <c r="G10" i="1"/>
  <c r="R10" i="3" s="1"/>
  <c r="B10" i="3" s="1"/>
  <c r="AU18" i="3" l="1"/>
  <c r="AI9" i="3"/>
  <c r="AH9" i="3"/>
  <c r="AJ9" i="3"/>
  <c r="AG9" i="3"/>
  <c r="AB24" i="3"/>
  <c r="AD22" i="3"/>
  <c r="G11" i="1"/>
  <c r="R11" i="3" s="1"/>
  <c r="B11" i="3" s="1"/>
  <c r="AU19" i="3" l="1"/>
  <c r="AJ10" i="3"/>
  <c r="AI10" i="3"/>
  <c r="AG10" i="3"/>
  <c r="AH10" i="3"/>
  <c r="AD23" i="3"/>
  <c r="AB25" i="3"/>
  <c r="G12" i="1"/>
  <c r="R12" i="3" s="1"/>
  <c r="B12" i="3" s="1"/>
  <c r="AU20" i="3" l="1"/>
  <c r="AI11" i="3"/>
  <c r="AJ11" i="3"/>
  <c r="AH11" i="3"/>
  <c r="AG11" i="3"/>
  <c r="AQ6" i="3"/>
  <c r="AB26" i="3"/>
  <c r="AD24" i="3"/>
  <c r="G13" i="1"/>
  <c r="R13" i="3" s="1"/>
  <c r="B13" i="3" s="1"/>
  <c r="AU21" i="3" l="1"/>
  <c r="AJ12" i="3"/>
  <c r="AI12" i="3"/>
  <c r="AG12" i="3"/>
  <c r="AH12" i="3"/>
  <c r="I6" i="1"/>
  <c r="AD25" i="3"/>
  <c r="AB27" i="3"/>
  <c r="G14" i="1"/>
  <c r="R14" i="3" s="1"/>
  <c r="B14" i="3" s="1"/>
  <c r="AU22" i="3" l="1"/>
  <c r="AG13" i="3"/>
  <c r="AH13" i="3"/>
  <c r="AJ13" i="3"/>
  <c r="AI13" i="3"/>
  <c r="AB28" i="3"/>
  <c r="AD26" i="3"/>
  <c r="G15" i="1"/>
  <c r="R15" i="3" s="1"/>
  <c r="B15" i="3" s="1"/>
  <c r="AU23" i="3" l="1"/>
  <c r="AG14" i="3"/>
  <c r="AI14" i="3"/>
  <c r="AH14" i="3"/>
  <c r="AJ14" i="3"/>
  <c r="AD27" i="3"/>
  <c r="AB29" i="3"/>
  <c r="G16" i="1"/>
  <c r="R16" i="3" s="1"/>
  <c r="B16" i="3" s="1"/>
  <c r="AU24" i="3" l="1"/>
  <c r="AG15" i="3"/>
  <c r="AJ15" i="3"/>
  <c r="AH15" i="3"/>
  <c r="AI15" i="3"/>
  <c r="AB30" i="3"/>
  <c r="AD28" i="3"/>
  <c r="G17" i="1"/>
  <c r="R17" i="3" s="1"/>
  <c r="B17" i="3" s="1"/>
  <c r="AU25" i="3" l="1"/>
  <c r="AJ16" i="3"/>
  <c r="AI16" i="3"/>
  <c r="AG16" i="3"/>
  <c r="AH16" i="3"/>
  <c r="AD29" i="3"/>
  <c r="AB31" i="3"/>
  <c r="G18" i="1"/>
  <c r="R18" i="3" s="1"/>
  <c r="B18" i="3" s="1"/>
  <c r="AU26" i="3" l="1"/>
  <c r="AI17" i="3"/>
  <c r="AG17" i="3"/>
  <c r="AH17" i="3"/>
  <c r="AJ17" i="3"/>
  <c r="AB32" i="3"/>
  <c r="AD30" i="3"/>
  <c r="G19" i="1"/>
  <c r="R19" i="3" s="1"/>
  <c r="B19" i="3" s="1"/>
  <c r="AU27" i="3" l="1"/>
  <c r="AH18" i="3"/>
  <c r="AJ18" i="3"/>
  <c r="AI18" i="3"/>
  <c r="AG18" i="3"/>
  <c r="AD31" i="3"/>
  <c r="AB33" i="3"/>
  <c r="G20" i="1"/>
  <c r="R20" i="3" s="1"/>
  <c r="B20" i="3" s="1"/>
  <c r="AU28" i="3" l="1"/>
  <c r="AI19" i="3"/>
  <c r="AG19" i="3"/>
  <c r="AJ19" i="3"/>
  <c r="AH19" i="3"/>
  <c r="AD32" i="3"/>
  <c r="AB34" i="3"/>
  <c r="G21" i="1"/>
  <c r="R21" i="3" s="1"/>
  <c r="B21" i="3" s="1"/>
  <c r="AU29" i="3" l="1"/>
  <c r="AH20" i="3"/>
  <c r="AJ20" i="3"/>
  <c r="AI20" i="3"/>
  <c r="AG20" i="3"/>
  <c r="AB35" i="3"/>
  <c r="AD33" i="3"/>
  <c r="G22" i="1"/>
  <c r="R22" i="3" s="1"/>
  <c r="B22" i="3" s="1"/>
  <c r="AU30" i="3" l="1"/>
  <c r="AI21" i="3"/>
  <c r="AG21" i="3"/>
  <c r="AH21" i="3"/>
  <c r="AJ21" i="3"/>
  <c r="AD34" i="3"/>
  <c r="AB36" i="3"/>
  <c r="G23" i="1"/>
  <c r="R23" i="3" s="1"/>
  <c r="B23" i="3" s="1"/>
  <c r="AU31" i="3" l="1"/>
  <c r="AJ22" i="3"/>
  <c r="AI22" i="3"/>
  <c r="AH22" i="3"/>
  <c r="AG22" i="3"/>
  <c r="AB37" i="3"/>
  <c r="AD35" i="3"/>
  <c r="G24" i="1"/>
  <c r="R24" i="3" s="1"/>
  <c r="B24" i="3" s="1"/>
  <c r="AU32" i="3" l="1"/>
  <c r="AG23" i="3"/>
  <c r="AH23" i="3"/>
  <c r="AJ23" i="3"/>
  <c r="AI23" i="3"/>
  <c r="AD36" i="3"/>
  <c r="AB38" i="3"/>
  <c r="G25" i="1"/>
  <c r="R25" i="3" s="1"/>
  <c r="B25" i="3" s="1"/>
  <c r="AU33" i="3" l="1"/>
  <c r="AJ24" i="3"/>
  <c r="AI24" i="3"/>
  <c r="AG24" i="3"/>
  <c r="AH24" i="3"/>
  <c r="AB39" i="3"/>
  <c r="AD37" i="3"/>
  <c r="G26" i="1"/>
  <c r="R26" i="3" s="1"/>
  <c r="B26" i="3" s="1"/>
  <c r="AU34" i="3" l="1"/>
  <c r="AI25" i="3"/>
  <c r="AG25" i="3"/>
  <c r="AH25" i="3"/>
  <c r="AJ25" i="3"/>
  <c r="AD38" i="3"/>
  <c r="AB40" i="3"/>
  <c r="G27" i="1"/>
  <c r="R27" i="3" s="1"/>
  <c r="B27" i="3" s="1"/>
  <c r="AU35" i="3" l="1"/>
  <c r="AH26" i="3"/>
  <c r="AJ26" i="3"/>
  <c r="AI26" i="3"/>
  <c r="AG26" i="3"/>
  <c r="AB41" i="3"/>
  <c r="AD39" i="3"/>
  <c r="G28" i="1"/>
  <c r="R28" i="3" s="1"/>
  <c r="B28" i="3" s="1"/>
  <c r="AU36" i="3" l="1"/>
  <c r="AI27" i="3"/>
  <c r="AG27" i="3"/>
  <c r="AH27" i="3"/>
  <c r="AJ27" i="3"/>
  <c r="AD40" i="3"/>
  <c r="AB42" i="3"/>
  <c r="G29" i="1"/>
  <c r="R29" i="3" s="1"/>
  <c r="B29" i="3" s="1"/>
  <c r="AU37" i="3" l="1"/>
  <c r="AG28" i="3"/>
  <c r="AH28" i="3"/>
  <c r="AJ28" i="3"/>
  <c r="AI28" i="3"/>
  <c r="AB43" i="3"/>
  <c r="AD41" i="3"/>
  <c r="G30" i="1"/>
  <c r="R30" i="3" s="1"/>
  <c r="B30" i="3" s="1"/>
  <c r="AU38" i="3" l="1"/>
  <c r="AI29" i="3"/>
  <c r="AH29" i="3"/>
  <c r="AG29" i="3"/>
  <c r="AJ29" i="3"/>
  <c r="AD42" i="3"/>
  <c r="AB44" i="3"/>
  <c r="G31" i="1"/>
  <c r="R31" i="3" s="1"/>
  <c r="B31" i="3" s="1"/>
  <c r="AU39" i="3" l="1"/>
  <c r="AG30" i="3"/>
  <c r="AJ30" i="3"/>
  <c r="AI30" i="3"/>
  <c r="AH30" i="3"/>
  <c r="AB45" i="3"/>
  <c r="AD43" i="3"/>
  <c r="G32" i="1"/>
  <c r="R32" i="3" s="1"/>
  <c r="B32" i="3" s="1"/>
  <c r="AU40" i="3" l="1"/>
  <c r="AI31" i="3"/>
  <c r="AH31" i="3"/>
  <c r="AG31" i="3"/>
  <c r="AJ31" i="3"/>
  <c r="AD44" i="3"/>
  <c r="AB46" i="3"/>
  <c r="G33" i="1"/>
  <c r="R33" i="3" s="1"/>
  <c r="B33" i="3" s="1"/>
  <c r="AU41" i="3" l="1"/>
  <c r="AJ32" i="3"/>
  <c r="AG32" i="3"/>
  <c r="AI32" i="3"/>
  <c r="AH32" i="3"/>
  <c r="AB47" i="3"/>
  <c r="AD45" i="3"/>
  <c r="G34" i="1"/>
  <c r="R34" i="3" s="1"/>
  <c r="B34" i="3" s="1"/>
  <c r="AU42" i="3" l="1"/>
  <c r="AJ33" i="3"/>
  <c r="AI33" i="3"/>
  <c r="AH33" i="3"/>
  <c r="AG33" i="3"/>
  <c r="AD46" i="3"/>
  <c r="AB48" i="3"/>
  <c r="G35" i="1"/>
  <c r="R35" i="3" s="1"/>
  <c r="B35" i="3" s="1"/>
  <c r="AU43" i="3" l="1"/>
  <c r="AH34" i="3"/>
  <c r="AJ34" i="3"/>
  <c r="AI34" i="3"/>
  <c r="AG34" i="3"/>
  <c r="AB49" i="3"/>
  <c r="AD47" i="3"/>
  <c r="G36" i="1"/>
  <c r="R36" i="3" s="1"/>
  <c r="B36" i="3" s="1"/>
  <c r="AU44" i="3" l="1"/>
  <c r="AJ35" i="3"/>
  <c r="AH35" i="3"/>
  <c r="AI35" i="3"/>
  <c r="AG35" i="3"/>
  <c r="AD48" i="3"/>
  <c r="AB50" i="3"/>
  <c r="G37" i="1"/>
  <c r="R37" i="3" s="1"/>
  <c r="B37" i="3" s="1"/>
  <c r="AU45" i="3" l="1"/>
  <c r="AG36" i="3"/>
  <c r="AH36" i="3"/>
  <c r="AJ36" i="3"/>
  <c r="AI36" i="3"/>
  <c r="AB51" i="3"/>
  <c r="AD49" i="3"/>
  <c r="G38" i="1"/>
  <c r="R38" i="3" s="1"/>
  <c r="B38" i="3" s="1"/>
  <c r="AU46" i="3" l="1"/>
  <c r="AI37" i="3"/>
  <c r="AG37" i="3"/>
  <c r="AH37" i="3"/>
  <c r="AJ37" i="3"/>
  <c r="AD50" i="3"/>
  <c r="AB52" i="3"/>
  <c r="G39" i="1"/>
  <c r="R39" i="3" s="1"/>
  <c r="B39" i="3" s="1"/>
  <c r="AU47" i="3" l="1"/>
  <c r="AG38" i="3"/>
  <c r="AH38" i="3"/>
  <c r="AJ38" i="3"/>
  <c r="AI38" i="3"/>
  <c r="AB53" i="3"/>
  <c r="AD51" i="3"/>
  <c r="G40" i="1"/>
  <c r="R40" i="3" s="1"/>
  <c r="B40" i="3" s="1"/>
  <c r="AU48" i="3" l="1"/>
  <c r="AI39" i="3"/>
  <c r="AG39" i="3"/>
  <c r="AH39" i="3"/>
  <c r="AJ39" i="3"/>
  <c r="AD52" i="3"/>
  <c r="AB54" i="3"/>
  <c r="G41" i="1"/>
  <c r="R41" i="3" s="1"/>
  <c r="B41" i="3" s="1"/>
  <c r="AU49" i="3" l="1"/>
  <c r="AH40" i="3"/>
  <c r="AJ40" i="3"/>
  <c r="AI40" i="3"/>
  <c r="AG40" i="3"/>
  <c r="AD53" i="3"/>
  <c r="AB55" i="3"/>
  <c r="G42" i="1"/>
  <c r="R42" i="3" s="1"/>
  <c r="B42" i="3" s="1"/>
  <c r="AU50" i="3" l="1"/>
  <c r="AJ41" i="3"/>
  <c r="AI41" i="3"/>
  <c r="AG41" i="3"/>
  <c r="AH41" i="3"/>
  <c r="AB56" i="3"/>
  <c r="AD54" i="3"/>
  <c r="G43" i="1"/>
  <c r="R43" i="3" s="1"/>
  <c r="B43" i="3" s="1"/>
  <c r="AU51" i="3" l="1"/>
  <c r="AI42" i="3"/>
  <c r="AH42" i="3"/>
  <c r="AJ42" i="3"/>
  <c r="AG42" i="3"/>
  <c r="AB57" i="3"/>
  <c r="AD55" i="3"/>
  <c r="G44" i="1"/>
  <c r="R44" i="3" s="1"/>
  <c r="B44" i="3" s="1"/>
  <c r="AU52" i="3" l="1"/>
  <c r="AJ43" i="3"/>
  <c r="AI43" i="3"/>
  <c r="AG43" i="3"/>
  <c r="AH43" i="3"/>
  <c r="AD56" i="3"/>
  <c r="AB58" i="3"/>
  <c r="G45" i="1"/>
  <c r="R45" i="3" s="1"/>
  <c r="B45" i="3" s="1"/>
  <c r="AU53" i="3" l="1"/>
  <c r="AG44" i="3"/>
  <c r="AJ44" i="3"/>
  <c r="AH44" i="3"/>
  <c r="AI44" i="3"/>
  <c r="AB59" i="3"/>
  <c r="AD57" i="3"/>
  <c r="G46" i="1"/>
  <c r="R46" i="3" s="1"/>
  <c r="B46" i="3" s="1"/>
  <c r="AU54" i="3" l="1"/>
  <c r="AG45" i="3"/>
  <c r="AI45" i="3"/>
  <c r="AJ45" i="3"/>
  <c r="AH45" i="3"/>
  <c r="AD58" i="3"/>
  <c r="AB60" i="3"/>
  <c r="G47" i="1"/>
  <c r="R47" i="3" s="1"/>
  <c r="B47" i="3" s="1"/>
  <c r="AU55" i="3" l="1"/>
  <c r="AG46" i="3"/>
  <c r="AJ46" i="3"/>
  <c r="AH46" i="3"/>
  <c r="AI46" i="3"/>
  <c r="AD59" i="3"/>
  <c r="AB61" i="3"/>
  <c r="G48" i="1"/>
  <c r="R48" i="3" s="1"/>
  <c r="B48" i="3" s="1"/>
  <c r="AU56" i="3" l="1"/>
  <c r="AI47" i="3"/>
  <c r="AG47" i="3"/>
  <c r="AJ47" i="3"/>
  <c r="AH47" i="3"/>
  <c r="AB62" i="3"/>
  <c r="AD60" i="3"/>
  <c r="G49" i="1"/>
  <c r="R49" i="3" s="1"/>
  <c r="B49" i="3" s="1"/>
  <c r="AU57" i="3" l="1"/>
  <c r="AG48" i="3"/>
  <c r="AH48" i="3"/>
  <c r="AJ48" i="3"/>
  <c r="AI48" i="3"/>
  <c r="AD61" i="3"/>
  <c r="AB63" i="3"/>
  <c r="G50" i="1"/>
  <c r="R50" i="3" s="1"/>
  <c r="B50" i="3" s="1"/>
  <c r="AU58" i="3" l="1"/>
  <c r="AJ49" i="3"/>
  <c r="AI49" i="3"/>
  <c r="AG49" i="3"/>
  <c r="AH49" i="3"/>
  <c r="AB64" i="3"/>
  <c r="AD62" i="3"/>
  <c r="G51" i="1"/>
  <c r="R51" i="3" s="1"/>
  <c r="B51" i="3" s="1"/>
  <c r="AU59" i="3" l="1"/>
  <c r="AI50" i="3"/>
  <c r="AG50" i="3"/>
  <c r="AJ50" i="3"/>
  <c r="AH50" i="3"/>
  <c r="AD63" i="3"/>
  <c r="AB65" i="3"/>
  <c r="G52" i="1"/>
  <c r="R52" i="3" s="1"/>
  <c r="B52" i="3" s="1"/>
  <c r="AU60" i="3" l="1"/>
  <c r="AH51" i="3"/>
  <c r="AJ51" i="3"/>
  <c r="AI51" i="3"/>
  <c r="AG51" i="3"/>
  <c r="AB66" i="3"/>
  <c r="AD64" i="3"/>
  <c r="G53" i="1"/>
  <c r="R53" i="3" s="1"/>
  <c r="B53" i="3" s="1"/>
  <c r="AU61" i="3" l="1"/>
  <c r="AI52" i="3"/>
  <c r="AG52" i="3"/>
  <c r="AJ52" i="3"/>
  <c r="AH52" i="3"/>
  <c r="AD65" i="3"/>
  <c r="AB67" i="3"/>
  <c r="G54" i="1"/>
  <c r="R54" i="3" s="1"/>
  <c r="B54" i="3" s="1"/>
  <c r="AU62" i="3" l="1"/>
  <c r="AJ53" i="3"/>
  <c r="AI53" i="3"/>
  <c r="AG53" i="3"/>
  <c r="AH53" i="3"/>
  <c r="AB68" i="3"/>
  <c r="AD66" i="3"/>
  <c r="G55" i="1"/>
  <c r="R55" i="3" s="1"/>
  <c r="B55" i="3" s="1"/>
  <c r="AU63" i="3" l="1"/>
  <c r="AG54" i="3"/>
  <c r="AH54" i="3"/>
  <c r="AJ54" i="3"/>
  <c r="AI54" i="3"/>
  <c r="AD67" i="3"/>
  <c r="AB69" i="3"/>
  <c r="G56" i="1"/>
  <c r="R56" i="3" s="1"/>
  <c r="B56" i="3" s="1"/>
  <c r="AU64" i="3" l="1"/>
  <c r="AJ55" i="3"/>
  <c r="AI55" i="3"/>
  <c r="AG55" i="3"/>
  <c r="AH55" i="3"/>
  <c r="AB70" i="3"/>
  <c r="AD68" i="3"/>
  <c r="G57" i="1"/>
  <c r="R57" i="3" s="1"/>
  <c r="B57" i="3" s="1"/>
  <c r="AU65" i="3" l="1"/>
  <c r="AG56" i="3"/>
  <c r="AH56" i="3"/>
  <c r="AI56" i="3"/>
  <c r="AJ56" i="3"/>
  <c r="AB71" i="3"/>
  <c r="AD69" i="3"/>
  <c r="G58" i="1"/>
  <c r="R58" i="3" s="1"/>
  <c r="B58" i="3" s="1"/>
  <c r="AU66" i="3" l="1"/>
  <c r="AJ57" i="3"/>
  <c r="AI57" i="3"/>
  <c r="AG57" i="3"/>
  <c r="AH57" i="3"/>
  <c r="AD70" i="3"/>
  <c r="AB72" i="3"/>
  <c r="G59" i="1"/>
  <c r="R59" i="3" s="1"/>
  <c r="B59" i="3" s="1"/>
  <c r="AU67" i="3" l="1"/>
  <c r="AI58" i="3"/>
  <c r="AG58" i="3"/>
  <c r="AH58" i="3"/>
  <c r="AJ58" i="3"/>
  <c r="AB73" i="3"/>
  <c r="AD71" i="3"/>
  <c r="G60" i="1"/>
  <c r="R60" i="3" s="1"/>
  <c r="B60" i="3" s="1"/>
  <c r="AU68" i="3" l="1"/>
  <c r="AH59" i="3"/>
  <c r="AI59" i="3"/>
  <c r="AJ59" i="3"/>
  <c r="AG59" i="3"/>
  <c r="AD72" i="3"/>
  <c r="AB74" i="3"/>
  <c r="G61" i="1"/>
  <c r="R61" i="3" s="1"/>
  <c r="B61" i="3" s="1"/>
  <c r="AU69" i="3" l="1"/>
  <c r="AI60" i="3"/>
  <c r="AH60" i="3"/>
  <c r="AG60" i="3"/>
  <c r="AJ60" i="3"/>
  <c r="AB75" i="3"/>
  <c r="AD73" i="3"/>
  <c r="G62" i="1"/>
  <c r="R62" i="3" s="1"/>
  <c r="B62" i="3" s="1"/>
  <c r="AU70" i="3" l="1"/>
  <c r="AG61" i="3"/>
  <c r="AH61" i="3"/>
  <c r="AJ61" i="3"/>
  <c r="AI61" i="3"/>
  <c r="AD74" i="3"/>
  <c r="AB76" i="3"/>
  <c r="G63" i="1"/>
  <c r="R63" i="3" s="1"/>
  <c r="B63" i="3" s="1"/>
  <c r="AU71" i="3" l="1"/>
  <c r="AI62" i="3"/>
  <c r="AH62" i="3"/>
  <c r="AG62" i="3"/>
  <c r="AJ62" i="3"/>
  <c r="AB77" i="3"/>
  <c r="AD75" i="3"/>
  <c r="G64" i="1"/>
  <c r="R64" i="3" s="1"/>
  <c r="B64" i="3" s="1"/>
  <c r="AU72" i="3" l="1"/>
  <c r="AJ63" i="3"/>
  <c r="AI63" i="3"/>
  <c r="AG63" i="3"/>
  <c r="AH63" i="3"/>
  <c r="AD76" i="3"/>
  <c r="AB78" i="3"/>
  <c r="G65" i="1"/>
  <c r="R65" i="3" s="1"/>
  <c r="B65" i="3" s="1"/>
  <c r="AU73" i="3" l="1"/>
  <c r="AJ64" i="3"/>
  <c r="AI64" i="3"/>
  <c r="AH64" i="3"/>
  <c r="AG64" i="3"/>
  <c r="AB79" i="3"/>
  <c r="AD77" i="3"/>
  <c r="G66" i="1"/>
  <c r="R66" i="3" s="1"/>
  <c r="B66" i="3" s="1"/>
  <c r="AU74" i="3" l="1"/>
  <c r="AJ65" i="3"/>
  <c r="AH65" i="3"/>
  <c r="AG65" i="3"/>
  <c r="AI65" i="3"/>
  <c r="AD78" i="3"/>
  <c r="AB80" i="3"/>
  <c r="G67" i="1"/>
  <c r="R67" i="3" s="1"/>
  <c r="B67" i="3" s="1"/>
  <c r="AU75" i="3" l="1"/>
  <c r="AJ66" i="3"/>
  <c r="AG66" i="3"/>
  <c r="AI66" i="3"/>
  <c r="AH66" i="3"/>
  <c r="AB81" i="3"/>
  <c r="AD79" i="3"/>
  <c r="G68" i="1"/>
  <c r="R68" i="3" s="1"/>
  <c r="B68" i="3" s="1"/>
  <c r="AU76" i="3" l="1"/>
  <c r="AH67" i="3"/>
  <c r="AJ67" i="3"/>
  <c r="AI67" i="3"/>
  <c r="AG67" i="3"/>
  <c r="AD80" i="3"/>
  <c r="AB82" i="3"/>
  <c r="G69" i="1"/>
  <c r="R69" i="3" s="1"/>
  <c r="B69" i="3" s="1"/>
  <c r="AU77" i="3" l="1"/>
  <c r="AI68" i="3"/>
  <c r="AH68" i="3"/>
  <c r="AG68" i="3"/>
  <c r="AJ68" i="3"/>
  <c r="AB83" i="3"/>
  <c r="AD81" i="3"/>
  <c r="G70" i="1"/>
  <c r="R70" i="3" s="1"/>
  <c r="B70" i="3" s="1"/>
  <c r="AU78" i="3" l="1"/>
  <c r="AG69" i="3"/>
  <c r="AH69" i="3"/>
  <c r="AJ69" i="3"/>
  <c r="AI69" i="3"/>
  <c r="AD82" i="3"/>
  <c r="AB84" i="3"/>
  <c r="G71" i="1"/>
  <c r="R71" i="3" s="1"/>
  <c r="B71" i="3" s="1"/>
  <c r="AU79" i="3" l="1"/>
  <c r="AI70" i="3"/>
  <c r="AH70" i="3"/>
  <c r="AG70" i="3"/>
  <c r="AJ70" i="3"/>
  <c r="AB85" i="3"/>
  <c r="AD83" i="3"/>
  <c r="G72" i="1"/>
  <c r="R72" i="3" s="1"/>
  <c r="B72" i="3" s="1"/>
  <c r="AU80" i="3" l="1"/>
  <c r="AG71" i="3"/>
  <c r="AH71" i="3"/>
  <c r="AJ71" i="3"/>
  <c r="AI71" i="3"/>
  <c r="AD84" i="3"/>
  <c r="AB86" i="3"/>
  <c r="G73" i="1"/>
  <c r="R73" i="3" s="1"/>
  <c r="B73" i="3" s="1"/>
  <c r="AU81" i="3" l="1"/>
  <c r="AJ72" i="3"/>
  <c r="AI72" i="3"/>
  <c r="AG72" i="3"/>
  <c r="AH72" i="3"/>
  <c r="AB87" i="3"/>
  <c r="AD85" i="3"/>
  <c r="G74" i="1"/>
  <c r="R74" i="3" s="1"/>
  <c r="B74" i="3" s="1"/>
  <c r="AU82" i="3" l="1"/>
  <c r="AI73" i="3"/>
  <c r="AH73" i="3"/>
  <c r="AJ73" i="3"/>
  <c r="AG73" i="3"/>
  <c r="AD86" i="3"/>
  <c r="AB88" i="3"/>
  <c r="G75" i="1"/>
  <c r="R75" i="3" s="1"/>
  <c r="B75" i="3" s="1"/>
  <c r="AU83" i="3" l="1"/>
  <c r="AJ74" i="3"/>
  <c r="AI74" i="3"/>
  <c r="AG74" i="3"/>
  <c r="AH74" i="3"/>
  <c r="AB89" i="3"/>
  <c r="AD87" i="3"/>
  <c r="G76" i="1"/>
  <c r="R76" i="3" s="1"/>
  <c r="B76" i="3" s="1"/>
  <c r="AU84" i="3" l="1"/>
  <c r="AI75" i="3"/>
  <c r="AH75" i="3"/>
  <c r="AJ75" i="3"/>
  <c r="AG75" i="3"/>
  <c r="AD88" i="3"/>
  <c r="AB90" i="3"/>
  <c r="G77" i="1"/>
  <c r="R77" i="3" s="1"/>
  <c r="B77" i="3" s="1"/>
  <c r="AU85" i="3" l="1"/>
  <c r="AJ76" i="3"/>
  <c r="AG76" i="3"/>
  <c r="AI76" i="3"/>
  <c r="AH76" i="3"/>
  <c r="AB91" i="3"/>
  <c r="AD89" i="3"/>
  <c r="G78" i="1"/>
  <c r="R78" i="3" s="1"/>
  <c r="B78" i="3" s="1"/>
  <c r="AU86" i="3" l="1"/>
  <c r="AG77" i="3"/>
  <c r="AJ77" i="3"/>
  <c r="AH77" i="3"/>
  <c r="AI77" i="3"/>
  <c r="AD90" i="3"/>
  <c r="AB92" i="3"/>
  <c r="G79" i="1"/>
  <c r="R79" i="3" s="1"/>
  <c r="B79" i="3" s="1"/>
  <c r="AU87" i="3" l="1"/>
  <c r="AI78" i="3"/>
  <c r="AG78" i="3"/>
  <c r="AJ78" i="3"/>
  <c r="AH78" i="3"/>
  <c r="AB93" i="3"/>
  <c r="AD91" i="3"/>
  <c r="G80" i="1"/>
  <c r="R80" i="3" s="1"/>
  <c r="B80" i="3" s="1"/>
  <c r="AU88" i="3" l="1"/>
  <c r="AG79" i="3"/>
  <c r="AH79" i="3"/>
  <c r="AJ79" i="3"/>
  <c r="AI79" i="3"/>
  <c r="AD92" i="3"/>
  <c r="AB94" i="3"/>
  <c r="G81" i="1"/>
  <c r="R81" i="3" s="1"/>
  <c r="B81" i="3" s="1"/>
  <c r="AU89" i="3" l="1"/>
  <c r="AJ80" i="3"/>
  <c r="AI80" i="3"/>
  <c r="AG80" i="3"/>
  <c r="AH80" i="3"/>
  <c r="AB95" i="3"/>
  <c r="AD93" i="3"/>
  <c r="G82" i="1"/>
  <c r="R82" i="3" s="1"/>
  <c r="B82" i="3" s="1"/>
  <c r="AU90" i="3" l="1"/>
  <c r="AI81" i="3"/>
  <c r="AG81" i="3"/>
  <c r="AH81" i="3"/>
  <c r="AJ81" i="3"/>
  <c r="AD94" i="3"/>
  <c r="AB96" i="3"/>
  <c r="G83" i="1"/>
  <c r="R83" i="3" s="1"/>
  <c r="B83" i="3" s="1"/>
  <c r="AU91" i="3" l="1"/>
  <c r="AH82" i="3"/>
  <c r="AJ82" i="3"/>
  <c r="AI82" i="3"/>
  <c r="AG82" i="3"/>
  <c r="AB97" i="3"/>
  <c r="AD95" i="3"/>
  <c r="G84" i="1"/>
  <c r="R84" i="3" s="1"/>
  <c r="B84" i="3" s="1"/>
  <c r="AU92" i="3" l="1"/>
  <c r="AI83" i="3"/>
  <c r="AG83" i="3"/>
  <c r="AH83" i="3"/>
  <c r="AJ83" i="3"/>
  <c r="AD96" i="3"/>
  <c r="AB98" i="3"/>
  <c r="G85" i="1"/>
  <c r="R85" i="3" s="1"/>
  <c r="B85" i="3" s="1"/>
  <c r="AU93" i="3" l="1"/>
  <c r="AH84" i="3"/>
  <c r="AJ84" i="3"/>
  <c r="AI84" i="3"/>
  <c r="AG84" i="3"/>
  <c r="AB99" i="3"/>
  <c r="AD97" i="3"/>
  <c r="G86" i="1"/>
  <c r="R86" i="3" s="1"/>
  <c r="B86" i="3" s="1"/>
  <c r="AU94" i="3" l="1"/>
  <c r="AI85" i="3"/>
  <c r="AG85" i="3"/>
  <c r="AH85" i="3"/>
  <c r="AJ85" i="3"/>
  <c r="AD98" i="3"/>
  <c r="AB100" i="3"/>
  <c r="G87" i="1"/>
  <c r="R87" i="3" s="1"/>
  <c r="B87" i="3" s="1"/>
  <c r="AU95" i="3" l="1"/>
  <c r="AJ86" i="3"/>
  <c r="AI86" i="3"/>
  <c r="AG86" i="3"/>
  <c r="AH86" i="3"/>
  <c r="AB101" i="3"/>
  <c r="AD99" i="3"/>
  <c r="G88" i="1"/>
  <c r="R88" i="3" s="1"/>
  <c r="B88" i="3" s="1"/>
  <c r="AU96" i="3" l="1"/>
  <c r="AG87" i="3"/>
  <c r="AH87" i="3"/>
  <c r="AJ87" i="3"/>
  <c r="AI87" i="3"/>
  <c r="AB102" i="3"/>
  <c r="AD100" i="3"/>
  <c r="G89" i="1"/>
  <c r="R89" i="3" s="1"/>
  <c r="B89" i="3" s="1"/>
  <c r="AU97" i="3" l="1"/>
  <c r="AI88" i="3"/>
  <c r="AJ88" i="3"/>
  <c r="AH88" i="3"/>
  <c r="AG88" i="3"/>
  <c r="AD101" i="3"/>
  <c r="AB103" i="3"/>
  <c r="G90" i="1"/>
  <c r="R90" i="3" s="1"/>
  <c r="B90" i="3" s="1"/>
  <c r="AU98" i="3" l="1"/>
  <c r="AI89" i="3"/>
  <c r="AH89" i="3"/>
  <c r="AG89" i="3"/>
  <c r="AJ89" i="3"/>
  <c r="AB104" i="3"/>
  <c r="AD102" i="3"/>
  <c r="G91" i="1"/>
  <c r="R91" i="3" s="1"/>
  <c r="B91" i="3" s="1"/>
  <c r="AU99" i="3" l="1"/>
  <c r="AH90" i="3"/>
  <c r="AJ90" i="3"/>
  <c r="AI90" i="3"/>
  <c r="AG90" i="3"/>
  <c r="AD103" i="3"/>
  <c r="AB105" i="3"/>
  <c r="G92" i="1"/>
  <c r="R92" i="3" s="1"/>
  <c r="B92" i="3" s="1"/>
  <c r="AU100" i="3" l="1"/>
  <c r="AI91" i="3"/>
  <c r="AG91" i="3"/>
  <c r="AH91" i="3"/>
  <c r="AJ91" i="3"/>
  <c r="AB106" i="3"/>
  <c r="AD104" i="3"/>
  <c r="G93" i="1"/>
  <c r="R93" i="3" s="1"/>
  <c r="B93" i="3" s="1"/>
  <c r="AU101" i="3" l="1"/>
  <c r="AG92" i="3"/>
  <c r="AH92" i="3"/>
  <c r="AI92" i="3"/>
  <c r="AJ92" i="3"/>
  <c r="AD105" i="3"/>
  <c r="AB107" i="3"/>
  <c r="G94" i="1"/>
  <c r="R94" i="3" s="1"/>
  <c r="B94" i="3" s="1"/>
  <c r="AU102" i="3" l="1"/>
  <c r="AI93" i="3"/>
  <c r="AH93" i="3"/>
  <c r="AG93" i="3"/>
  <c r="AJ93" i="3"/>
  <c r="AB108" i="3"/>
  <c r="AD106" i="3"/>
  <c r="G95" i="1"/>
  <c r="R95" i="3" s="1"/>
  <c r="B95" i="3" s="1"/>
  <c r="AU103" i="3" l="1"/>
  <c r="AG94" i="3"/>
  <c r="AJ94" i="3"/>
  <c r="AH94" i="3"/>
  <c r="AI94" i="3"/>
  <c r="AD107" i="3"/>
  <c r="AB109" i="3"/>
  <c r="G96" i="1"/>
  <c r="R96" i="3" s="1"/>
  <c r="B96" i="3" s="1"/>
  <c r="AU104" i="3" l="1"/>
  <c r="AI95" i="3"/>
  <c r="AG95" i="3"/>
  <c r="AH95" i="3"/>
  <c r="AJ95" i="3"/>
  <c r="AB110" i="3"/>
  <c r="AD108" i="3"/>
  <c r="G97" i="1"/>
  <c r="R97" i="3" s="1"/>
  <c r="B97" i="3" s="1"/>
  <c r="AU105" i="3" l="1"/>
  <c r="AJ96" i="3"/>
  <c r="AI96" i="3"/>
  <c r="AG96" i="3"/>
  <c r="AH96" i="3"/>
  <c r="AD109" i="3"/>
  <c r="AB111" i="3"/>
  <c r="G98" i="1"/>
  <c r="R98" i="3" s="1"/>
  <c r="B98" i="3" s="1"/>
  <c r="AU106" i="3" l="1"/>
  <c r="AJ97" i="3"/>
  <c r="AI97" i="3"/>
  <c r="AG97" i="3"/>
  <c r="AH97" i="3"/>
  <c r="AB112" i="3"/>
  <c r="AD110" i="3"/>
  <c r="G99" i="1"/>
  <c r="R99" i="3" s="1"/>
  <c r="B99" i="3" s="1"/>
  <c r="AU107" i="3" l="1"/>
  <c r="AH98" i="3"/>
  <c r="AJ98" i="3"/>
  <c r="AG98" i="3"/>
  <c r="AI98" i="3"/>
  <c r="AD111" i="3"/>
  <c r="AB113" i="3"/>
  <c r="G100" i="1"/>
  <c r="R100" i="3" s="1"/>
  <c r="B100" i="3" s="1"/>
  <c r="AU108" i="3" l="1"/>
  <c r="AJ99" i="3"/>
  <c r="AI99" i="3"/>
  <c r="AG99" i="3"/>
  <c r="AH99" i="3"/>
  <c r="AB114" i="3"/>
  <c r="AD112" i="3"/>
  <c r="G101" i="1"/>
  <c r="R101" i="3" s="1"/>
  <c r="B101" i="3" s="1"/>
  <c r="AU109" i="3" l="1"/>
  <c r="AG100" i="3"/>
  <c r="AH100" i="3"/>
  <c r="AJ100" i="3"/>
  <c r="AI100" i="3"/>
  <c r="AD113" i="3"/>
  <c r="AB115" i="3"/>
  <c r="G102" i="1"/>
  <c r="R102" i="3" s="1"/>
  <c r="B102" i="3" s="1"/>
  <c r="AU110" i="3" l="1"/>
  <c r="AI101" i="3"/>
  <c r="AH101" i="3"/>
  <c r="AG101" i="3"/>
  <c r="AJ101" i="3"/>
  <c r="AB116" i="3"/>
  <c r="AD114" i="3"/>
  <c r="G103" i="1"/>
  <c r="R103" i="3" s="1"/>
  <c r="B103" i="3" s="1"/>
  <c r="AU111" i="3" l="1"/>
  <c r="AG102" i="3"/>
  <c r="AH102" i="3"/>
  <c r="AJ102" i="3"/>
  <c r="AI102" i="3"/>
  <c r="AD115" i="3"/>
  <c r="AB117" i="3"/>
  <c r="G104" i="1"/>
  <c r="R104" i="3" s="1"/>
  <c r="B104" i="3" s="1"/>
  <c r="AU112" i="3" l="1"/>
  <c r="AI103" i="3"/>
  <c r="AG103" i="3"/>
  <c r="AH103" i="3"/>
  <c r="AJ103" i="3"/>
  <c r="AB118" i="3"/>
  <c r="AD116" i="3"/>
  <c r="G105" i="1"/>
  <c r="R105" i="3" s="1"/>
  <c r="B105" i="3" s="1"/>
  <c r="AU113" i="3" l="1"/>
  <c r="AH104" i="3"/>
  <c r="AJ104" i="3"/>
  <c r="AI104" i="3"/>
  <c r="AG104" i="3"/>
  <c r="AD117" i="3"/>
  <c r="AB119" i="3"/>
  <c r="G106" i="1"/>
  <c r="R106" i="3" s="1"/>
  <c r="B106" i="3" s="1"/>
  <c r="AU114" i="3" l="1"/>
  <c r="AJ105" i="3"/>
  <c r="AG105" i="3"/>
  <c r="AI105" i="3"/>
  <c r="AH105" i="3"/>
  <c r="AB120" i="3"/>
  <c r="AD118" i="3"/>
  <c r="G107" i="1"/>
  <c r="R107" i="3" s="1"/>
  <c r="B107" i="3" s="1"/>
  <c r="AU115" i="3" l="1"/>
  <c r="AI106" i="3"/>
  <c r="AH106" i="3"/>
  <c r="AJ106" i="3"/>
  <c r="AG106" i="3"/>
  <c r="AB121" i="3"/>
  <c r="AD119" i="3"/>
  <c r="G108" i="1"/>
  <c r="R108" i="3" s="1"/>
  <c r="B108" i="3" s="1"/>
  <c r="AU116" i="3" l="1"/>
  <c r="AJ107" i="3"/>
  <c r="AG107" i="3"/>
  <c r="AI107" i="3"/>
  <c r="AH107" i="3"/>
  <c r="AB122" i="3"/>
  <c r="AD120" i="3"/>
  <c r="G109" i="1"/>
  <c r="R109" i="3" s="1"/>
  <c r="B109" i="3" s="1"/>
  <c r="AU117" i="3" l="1"/>
  <c r="AG108" i="3"/>
  <c r="AH108" i="3"/>
  <c r="AJ108" i="3"/>
  <c r="AI108" i="3"/>
  <c r="AB123" i="3"/>
  <c r="AD121" i="3"/>
  <c r="G110" i="1"/>
  <c r="R110" i="3" s="1"/>
  <c r="B110" i="3" s="1"/>
  <c r="AU118" i="3" l="1"/>
  <c r="AI109" i="3"/>
  <c r="AG109" i="3"/>
  <c r="AJ109" i="3"/>
  <c r="AH109" i="3"/>
  <c r="AB124" i="3"/>
  <c r="AD122" i="3"/>
  <c r="G111" i="1"/>
  <c r="R111" i="3" s="1"/>
  <c r="B111" i="3" s="1"/>
  <c r="AU119" i="3" l="1"/>
  <c r="AG110" i="3"/>
  <c r="AH110" i="3"/>
  <c r="AJ110" i="3"/>
  <c r="AI110" i="3"/>
  <c r="AB125" i="3"/>
  <c r="AD123" i="3"/>
  <c r="G112" i="1"/>
  <c r="R112" i="3" s="1"/>
  <c r="B112" i="3" s="1"/>
  <c r="AU120" i="3" l="1"/>
  <c r="AI111" i="3"/>
  <c r="AG111" i="3"/>
  <c r="AJ111" i="3"/>
  <c r="AH111" i="3"/>
  <c r="AB126" i="3"/>
  <c r="AD124" i="3"/>
  <c r="G113" i="1"/>
  <c r="R113" i="3" s="1"/>
  <c r="B113" i="3" s="1"/>
  <c r="AU121" i="3" l="1"/>
  <c r="AG112" i="3"/>
  <c r="AH112" i="3"/>
  <c r="AJ112" i="3"/>
  <c r="AI112" i="3"/>
  <c r="AB127" i="3"/>
  <c r="AD125" i="3"/>
  <c r="G114" i="1"/>
  <c r="R114" i="3" s="1"/>
  <c r="B114" i="3" s="1"/>
  <c r="AU122" i="3" l="1"/>
  <c r="AJ113" i="3"/>
  <c r="AI113" i="3"/>
  <c r="AH113" i="3"/>
  <c r="AG113" i="3"/>
  <c r="AB128" i="3"/>
  <c r="G115" i="1"/>
  <c r="R115" i="3" s="1"/>
  <c r="B115" i="3" s="1"/>
  <c r="AU123" i="3" l="1"/>
  <c r="AI114" i="3"/>
  <c r="AG114" i="3"/>
  <c r="AH114" i="3"/>
  <c r="AJ114" i="3"/>
  <c r="AB129" i="3"/>
  <c r="G116" i="1"/>
  <c r="R116" i="3" s="1"/>
  <c r="B116" i="3" s="1"/>
  <c r="AU124" i="3" l="1"/>
  <c r="AH115" i="3"/>
  <c r="AJ115" i="3"/>
  <c r="AI115" i="3"/>
  <c r="AG115" i="3"/>
  <c r="AB130" i="3"/>
  <c r="G117" i="1"/>
  <c r="R117" i="3" s="1"/>
  <c r="B117" i="3" s="1"/>
  <c r="AU125" i="3" l="1"/>
  <c r="AI116" i="3"/>
  <c r="AG116" i="3"/>
  <c r="AH116" i="3"/>
  <c r="AJ116" i="3"/>
  <c r="AB131" i="3"/>
  <c r="G118" i="1"/>
  <c r="R118" i="3" s="1"/>
  <c r="B118" i="3" s="1"/>
  <c r="AU126" i="3" l="1"/>
  <c r="AU127" i="3" s="1"/>
  <c r="AU128" i="3" s="1"/>
  <c r="AU129" i="3" s="1"/>
  <c r="AU130" i="3" s="1"/>
  <c r="AU131" i="3" s="1"/>
  <c r="AU132" i="3" s="1"/>
  <c r="AU133" i="3" s="1"/>
  <c r="AU134" i="3" s="1"/>
  <c r="AU135" i="3" s="1"/>
  <c r="AU136" i="3" s="1"/>
  <c r="AU137" i="3" s="1"/>
  <c r="AU138" i="3" s="1"/>
  <c r="AU139" i="3" s="1"/>
  <c r="AU140" i="3" s="1"/>
  <c r="AU141" i="3" s="1"/>
  <c r="AU142" i="3" s="1"/>
  <c r="AU143" i="3" s="1"/>
  <c r="AU144" i="3" s="1"/>
  <c r="AU145" i="3" s="1"/>
  <c r="AU146" i="3" s="1"/>
  <c r="AU147" i="3" s="1"/>
  <c r="AU148" i="3" s="1"/>
  <c r="AU149" i="3" s="1"/>
  <c r="AU150" i="3" s="1"/>
  <c r="AU151" i="3" s="1"/>
  <c r="AU152" i="3" s="1"/>
  <c r="AU153" i="3" s="1"/>
  <c r="AU154" i="3" s="1"/>
  <c r="AU155" i="3" s="1"/>
  <c r="AU156" i="3" s="1"/>
  <c r="AU157" i="3" s="1"/>
  <c r="AU158" i="3" s="1"/>
  <c r="AU159" i="3" s="1"/>
  <c r="AU160" i="3" s="1"/>
  <c r="AU161" i="3" s="1"/>
  <c r="AU162" i="3" s="1"/>
  <c r="AU163" i="3" s="1"/>
  <c r="AU164" i="3" s="1"/>
  <c r="AU165" i="3" s="1"/>
  <c r="AU166" i="3" s="1"/>
  <c r="AU167" i="3" s="1"/>
  <c r="AU168" i="3" s="1"/>
  <c r="AU169" i="3" s="1"/>
  <c r="AU170" i="3" s="1"/>
  <c r="AU171" i="3" s="1"/>
  <c r="AU172" i="3" s="1"/>
  <c r="AU173" i="3" s="1"/>
  <c r="AU174" i="3" s="1"/>
  <c r="AU175" i="3" s="1"/>
  <c r="AU176" i="3" s="1"/>
  <c r="AU177" i="3" s="1"/>
  <c r="AU178" i="3" s="1"/>
  <c r="AU179" i="3" s="1"/>
  <c r="AU180" i="3" s="1"/>
  <c r="AU181" i="3" s="1"/>
  <c r="AU182" i="3" s="1"/>
  <c r="AU183" i="3" s="1"/>
  <c r="AU184" i="3" s="1"/>
  <c r="AU185" i="3" s="1"/>
  <c r="AU186" i="3" s="1"/>
  <c r="AU187" i="3" s="1"/>
  <c r="AU188" i="3" s="1"/>
  <c r="AU189" i="3" s="1"/>
  <c r="AU190" i="3" s="1"/>
  <c r="AU191" i="3" s="1"/>
  <c r="AU192" i="3" s="1"/>
  <c r="AU193" i="3" s="1"/>
  <c r="AU194" i="3" s="1"/>
  <c r="AU195" i="3" s="1"/>
  <c r="AU196" i="3" s="1"/>
  <c r="AU197" i="3" s="1"/>
  <c r="AU198" i="3" s="1"/>
  <c r="AU199" i="3" s="1"/>
  <c r="AU200" i="3" s="1"/>
  <c r="AU201" i="3" s="1"/>
  <c r="AU202" i="3" s="1"/>
  <c r="AU203" i="3" s="1"/>
  <c r="AU204" i="3" s="1"/>
  <c r="AU205" i="3" s="1"/>
  <c r="AU206" i="3" s="1"/>
  <c r="AU207" i="3" s="1"/>
  <c r="AU208" i="3" s="1"/>
  <c r="AU209" i="3" s="1"/>
  <c r="AU210" i="3" s="1"/>
  <c r="AU211" i="3" s="1"/>
  <c r="AU212" i="3" s="1"/>
  <c r="AU213" i="3" s="1"/>
  <c r="AU214" i="3" s="1"/>
  <c r="AU215" i="3" s="1"/>
  <c r="AU216" i="3" s="1"/>
  <c r="AU217" i="3" s="1"/>
  <c r="AU218" i="3" s="1"/>
  <c r="AU219" i="3" s="1"/>
  <c r="AU220" i="3" s="1"/>
  <c r="AU221" i="3" s="1"/>
  <c r="AU222" i="3" s="1"/>
  <c r="AU223" i="3" s="1"/>
  <c r="AU224" i="3" s="1"/>
  <c r="AU225" i="3" s="1"/>
  <c r="AU226" i="3" s="1"/>
  <c r="AU227" i="3" s="1"/>
  <c r="AU228" i="3" s="1"/>
  <c r="AU229" i="3" s="1"/>
  <c r="AU230" i="3" s="1"/>
  <c r="AU231" i="3" s="1"/>
  <c r="AU232" i="3" s="1"/>
  <c r="AU233" i="3" s="1"/>
  <c r="AU234" i="3" s="1"/>
  <c r="AU235" i="3" s="1"/>
  <c r="AU236" i="3" s="1"/>
  <c r="AU237" i="3" s="1"/>
  <c r="AU238" i="3" s="1"/>
  <c r="AU239" i="3" s="1"/>
  <c r="AU240" i="3" s="1"/>
  <c r="AU241" i="3" s="1"/>
  <c r="AU242" i="3" s="1"/>
  <c r="AU243" i="3" s="1"/>
  <c r="AU244" i="3" s="1"/>
  <c r="AU245" i="3" s="1"/>
  <c r="AJ117" i="3"/>
  <c r="AI117" i="3"/>
  <c r="AH117" i="3"/>
  <c r="AG117" i="3"/>
  <c r="AB132" i="3"/>
  <c r="G119" i="1"/>
  <c r="R119" i="3" s="1"/>
  <c r="B119" i="3" s="1"/>
  <c r="AG118" i="3" l="1"/>
  <c r="AH118" i="3"/>
  <c r="AJ118" i="3"/>
  <c r="AI118" i="3"/>
  <c r="AB133" i="3"/>
  <c r="G120" i="1"/>
  <c r="R120" i="3" s="1"/>
  <c r="B120" i="3" s="1"/>
  <c r="AJ119" i="3" l="1"/>
  <c r="AI119" i="3"/>
  <c r="AH119" i="3"/>
  <c r="AG119" i="3"/>
  <c r="AB134" i="3"/>
  <c r="G121" i="1"/>
  <c r="R121" i="3" s="1"/>
  <c r="B121" i="3" s="1"/>
  <c r="AB135" i="3" l="1"/>
  <c r="AB136" i="3" s="1"/>
  <c r="AB137" i="3" s="1"/>
  <c r="AG120" i="3"/>
  <c r="AH120" i="3"/>
  <c r="AJ120" i="3"/>
  <c r="AI120" i="3"/>
  <c r="AB138" i="3"/>
  <c r="G122" i="1"/>
  <c r="R122" i="3" s="1"/>
  <c r="B122" i="3" s="1"/>
  <c r="AI121" i="3" l="1"/>
  <c r="AJ121" i="3"/>
  <c r="AH121" i="3"/>
  <c r="AG121" i="3"/>
  <c r="AB139" i="3"/>
  <c r="G123" i="1"/>
  <c r="R123" i="3" s="1"/>
  <c r="B123" i="3" s="1"/>
  <c r="AI122" i="3" l="1"/>
  <c r="AG122" i="3"/>
  <c r="AH122" i="3"/>
  <c r="AJ122" i="3"/>
  <c r="AB140" i="3"/>
  <c r="G124" i="1"/>
  <c r="R124" i="3" s="1"/>
  <c r="B124" i="3" s="1"/>
  <c r="AH123" i="3" l="1"/>
  <c r="AJ123" i="3"/>
  <c r="AI123" i="3"/>
  <c r="AG123" i="3"/>
  <c r="AB141" i="3"/>
  <c r="G125" i="1"/>
  <c r="R125" i="3" s="1"/>
  <c r="B125" i="3" s="1"/>
  <c r="AI124" i="3" l="1"/>
  <c r="AG124" i="3"/>
  <c r="AH124" i="3"/>
  <c r="AJ124" i="3"/>
  <c r="AB142" i="3"/>
  <c r="AG125" i="3" l="1"/>
  <c r="AH125" i="3"/>
  <c r="AI125" i="3"/>
  <c r="AJ125" i="3"/>
  <c r="AB143" i="3"/>
  <c r="AC7" i="3"/>
  <c r="AC8" i="3" l="1"/>
  <c r="AC9" i="3" s="1"/>
  <c r="AC10" i="3" s="1"/>
  <c r="AC11" i="3" s="1"/>
  <c r="AC12" i="3" s="1"/>
  <c r="AC13" i="3" s="1"/>
  <c r="AC14" i="3" s="1"/>
  <c r="AC15" i="3" s="1"/>
  <c r="AC16" i="3" s="1"/>
  <c r="AC17" i="3" s="1"/>
  <c r="AC18" i="3" s="1"/>
  <c r="AC19" i="3" s="1"/>
  <c r="AC20" i="3" s="1"/>
  <c r="AC21" i="3" s="1"/>
  <c r="AC22" i="3" s="1"/>
  <c r="AC23" i="3" s="1"/>
  <c r="AC24" i="3" s="1"/>
  <c r="AC25" i="3" s="1"/>
  <c r="AC26" i="3" s="1"/>
  <c r="AC27" i="3" s="1"/>
  <c r="AC28" i="3" s="1"/>
  <c r="AC29" i="3" s="1"/>
  <c r="AC30" i="3" s="1"/>
  <c r="AC31" i="3" s="1"/>
  <c r="AC32" i="3" s="1"/>
  <c r="AC33" i="3" s="1"/>
  <c r="AC34" i="3" s="1"/>
  <c r="AC35" i="3" s="1"/>
  <c r="AC36" i="3" s="1"/>
  <c r="AC37" i="3" s="1"/>
  <c r="AB144" i="3"/>
  <c r="AC38" i="3" l="1"/>
  <c r="AC39" i="3" s="1"/>
  <c r="AC40" i="3" s="1"/>
  <c r="AC41" i="3" s="1"/>
  <c r="AC42" i="3" s="1"/>
  <c r="AC43" i="3" s="1"/>
  <c r="AC44" i="3" s="1"/>
  <c r="AC45" i="3" s="1"/>
  <c r="AC46" i="3" s="1"/>
  <c r="AC47" i="3" s="1"/>
  <c r="AC48" i="3" s="1"/>
  <c r="AC49" i="3" s="1"/>
  <c r="AC50" i="3" s="1"/>
  <c r="AC51" i="3" s="1"/>
  <c r="AC52" i="3" s="1"/>
  <c r="AC53" i="3" s="1"/>
  <c r="AC54" i="3" s="1"/>
  <c r="AC55" i="3" s="1"/>
  <c r="AC56" i="3" s="1"/>
  <c r="AC57" i="3" s="1"/>
  <c r="AC58" i="3" s="1"/>
  <c r="AC59" i="3" s="1"/>
  <c r="AC60" i="3" s="1"/>
  <c r="AC61" i="3" s="1"/>
  <c r="AC62" i="3" s="1"/>
  <c r="AC63" i="3" s="1"/>
  <c r="AC64" i="3" s="1"/>
  <c r="AC65" i="3" s="1"/>
  <c r="AC66" i="3" s="1"/>
  <c r="AC67" i="3" s="1"/>
  <c r="AB145" i="3"/>
  <c r="AC68" i="3" l="1"/>
  <c r="AC69" i="3" s="1"/>
  <c r="AC70" i="3" s="1"/>
  <c r="AC71" i="3" s="1"/>
  <c r="AC72" i="3" s="1"/>
  <c r="AC73" i="3" s="1"/>
  <c r="AC74" i="3" s="1"/>
  <c r="AC75" i="3" s="1"/>
  <c r="AC76" i="3" s="1"/>
  <c r="AC77" i="3" s="1"/>
  <c r="AC78" i="3" s="1"/>
  <c r="AC79" i="3" s="1"/>
  <c r="AC80" i="3" s="1"/>
  <c r="AC81" i="3" s="1"/>
  <c r="AC82" i="3" s="1"/>
  <c r="AC83" i="3" s="1"/>
  <c r="AC84" i="3" s="1"/>
  <c r="AC85" i="3" s="1"/>
  <c r="AC86" i="3" s="1"/>
  <c r="AC87" i="3" s="1"/>
  <c r="AC88" i="3" s="1"/>
  <c r="AC89" i="3" s="1"/>
  <c r="AC90" i="3" s="1"/>
  <c r="AC91" i="3" s="1"/>
  <c r="AC92" i="3" s="1"/>
  <c r="AC93" i="3" s="1"/>
  <c r="AC94" i="3" s="1"/>
  <c r="AC95" i="3" s="1"/>
  <c r="AC96" i="3" s="1"/>
  <c r="AC97" i="3" s="1"/>
  <c r="AC98" i="3" s="1"/>
  <c r="AB146" i="3"/>
  <c r="AC99" i="3" l="1"/>
  <c r="AC100" i="3" s="1"/>
  <c r="AC101" i="3" s="1"/>
  <c r="AC102" i="3" s="1"/>
  <c r="AC103" i="3" s="1"/>
  <c r="AC104" i="3" s="1"/>
  <c r="AC105" i="3" s="1"/>
  <c r="AC106" i="3" s="1"/>
  <c r="AC107" i="3" s="1"/>
  <c r="AC108" i="3" s="1"/>
  <c r="AC109" i="3" s="1"/>
  <c r="AC110" i="3" s="1"/>
  <c r="AC111" i="3" s="1"/>
  <c r="AC112" i="3" s="1"/>
  <c r="AC113" i="3" s="1"/>
  <c r="AC114" i="3" s="1"/>
  <c r="AC115" i="3" s="1"/>
  <c r="AC116" i="3" s="1"/>
  <c r="AC117" i="3" s="1"/>
  <c r="AC118" i="3" s="1"/>
  <c r="AC119" i="3" s="1"/>
  <c r="AC120" i="3" s="1"/>
  <c r="AC121" i="3" s="1"/>
  <c r="AC122" i="3" s="1"/>
  <c r="AC123" i="3" s="1"/>
  <c r="AC124" i="3" s="1"/>
  <c r="AC125" i="3" s="1"/>
  <c r="AC126" i="3" s="1"/>
  <c r="AC127" i="3" s="1"/>
  <c r="AC128" i="3" s="1"/>
  <c r="AB147" i="3"/>
  <c r="AC129" i="3" l="1"/>
  <c r="AC130" i="3" s="1"/>
  <c r="AC131" i="3" s="1"/>
  <c r="AC132" i="3" s="1"/>
  <c r="AC133" i="3" s="1"/>
  <c r="AC134" i="3" s="1"/>
  <c r="AC135" i="3" s="1"/>
  <c r="AC136" i="3" s="1"/>
  <c r="AC137" i="3" s="1"/>
  <c r="AC138" i="3" s="1"/>
  <c r="AC139" i="3" s="1"/>
  <c r="AC140" i="3" s="1"/>
  <c r="AC141" i="3" s="1"/>
  <c r="AC142" i="3" s="1"/>
  <c r="AC143" i="3" s="1"/>
  <c r="AC144" i="3" s="1"/>
  <c r="AC145" i="3" s="1"/>
  <c r="AC146" i="3" s="1"/>
  <c r="AC147" i="3" s="1"/>
  <c r="AB148" i="3"/>
  <c r="AB149" i="3" l="1"/>
  <c r="AC148" i="3"/>
  <c r="AC149" i="3" l="1"/>
  <c r="AB150" i="3"/>
  <c r="AC150" i="3" l="1"/>
  <c r="AB151" i="3"/>
  <c r="AB152" i="3" l="1"/>
  <c r="AC151" i="3"/>
  <c r="AC152" i="3" l="1"/>
  <c r="AB153" i="3"/>
  <c r="AB154" i="3" l="1"/>
  <c r="AC153" i="3"/>
  <c r="AC154" i="3" l="1"/>
  <c r="AB155" i="3"/>
  <c r="AC155" i="3" l="1"/>
  <c r="AB156" i="3"/>
  <c r="AC156" i="3" l="1"/>
  <c r="AB157" i="3"/>
  <c r="AB158" i="3" l="1"/>
  <c r="AC157" i="3"/>
  <c r="AC158" i="3" l="1"/>
  <c r="AB159" i="3"/>
  <c r="AC159" i="3" l="1"/>
  <c r="AB160" i="3"/>
  <c r="AC160" i="3" l="1"/>
  <c r="AB161" i="3"/>
  <c r="AB162" i="3" l="1"/>
  <c r="AC161" i="3"/>
  <c r="AC162" i="3" l="1"/>
  <c r="AB163" i="3"/>
  <c r="AB164" i="3" l="1"/>
  <c r="AC163" i="3"/>
  <c r="AC164" i="3" l="1"/>
  <c r="AB165" i="3"/>
  <c r="AB166" i="3" l="1"/>
  <c r="AC165" i="3"/>
  <c r="AC166" i="3" l="1"/>
  <c r="AB167" i="3"/>
  <c r="AC167" i="3" l="1"/>
  <c r="AB168" i="3"/>
  <c r="AB169" i="3" l="1"/>
  <c r="AC168" i="3"/>
  <c r="AC169" i="3" l="1"/>
  <c r="AB170" i="3"/>
  <c r="AC170" i="3" l="1"/>
  <c r="AB171" i="3"/>
  <c r="AC171" i="3" l="1"/>
  <c r="AB172" i="3"/>
  <c r="AC172" i="3" l="1"/>
  <c r="AB173" i="3"/>
  <c r="AB174" i="3" l="1"/>
  <c r="AC173" i="3"/>
  <c r="AC174" i="3" l="1"/>
  <c r="AB175" i="3"/>
  <c r="AC175" i="3" l="1"/>
  <c r="AB176" i="3"/>
  <c r="AB177" i="3" l="1"/>
  <c r="AC176" i="3"/>
  <c r="AB178" i="3" l="1"/>
  <c r="AC177" i="3"/>
  <c r="AC178" i="3" l="1"/>
  <c r="AB179" i="3"/>
  <c r="AC179" i="3" l="1"/>
  <c r="AB180" i="3"/>
  <c r="AB181" i="3" l="1"/>
  <c r="AC180" i="3"/>
  <c r="AB182" i="3" l="1"/>
  <c r="AC181" i="3"/>
  <c r="AC182" i="3" l="1"/>
  <c r="AB183" i="3"/>
  <c r="AC183" i="3" l="1"/>
  <c r="AB184" i="3"/>
  <c r="AB185" i="3" l="1"/>
  <c r="AC184" i="3"/>
  <c r="AB186" i="3" l="1"/>
  <c r="AC185" i="3"/>
  <c r="AC186" i="3" l="1"/>
  <c r="AB187" i="3"/>
  <c r="AC187" i="3" l="1"/>
  <c r="AB188" i="3"/>
  <c r="AC188" i="3" l="1"/>
  <c r="AB189" i="3"/>
  <c r="AB190" i="3" l="1"/>
  <c r="AC189" i="3"/>
  <c r="AC190" i="3" l="1"/>
  <c r="AB191" i="3"/>
  <c r="AC191" i="3" l="1"/>
  <c r="AB192" i="3"/>
  <c r="AC192" i="3" l="1"/>
  <c r="AB193" i="3"/>
  <c r="AB194" i="3" l="1"/>
  <c r="AC193" i="3"/>
  <c r="AC194" i="3" l="1"/>
  <c r="AB195" i="3"/>
  <c r="AC195" i="3" l="1"/>
  <c r="AB196" i="3"/>
  <c r="AC196" i="3" l="1"/>
  <c r="AB197" i="3"/>
  <c r="AB198" i="3" l="1"/>
  <c r="AC197" i="3"/>
  <c r="AC198" i="3" l="1"/>
  <c r="AB199" i="3"/>
  <c r="AC199" i="3" l="1"/>
  <c r="AB200" i="3"/>
  <c r="AC200" i="3" l="1"/>
  <c r="AB201" i="3"/>
  <c r="AB202" i="3" l="1"/>
  <c r="AC201" i="3"/>
  <c r="AC202" i="3" l="1"/>
  <c r="AB203" i="3"/>
  <c r="AC203" i="3" l="1"/>
  <c r="AB204" i="3"/>
  <c r="AC204" i="3" l="1"/>
  <c r="AB205" i="3"/>
  <c r="AB206" i="3" l="1"/>
  <c r="AC205" i="3"/>
  <c r="AC206" i="3" l="1"/>
  <c r="AB207" i="3"/>
  <c r="AC207" i="3" l="1"/>
  <c r="AB208" i="3"/>
  <c r="AB209" i="3" l="1"/>
  <c r="AC208" i="3"/>
  <c r="AB210" i="3" l="1"/>
  <c r="AC209" i="3"/>
  <c r="AC210" i="3" l="1"/>
  <c r="AB211" i="3"/>
  <c r="AC211" i="3" l="1"/>
  <c r="AB212" i="3"/>
  <c r="AB213" i="3" l="1"/>
  <c r="AC212" i="3"/>
  <c r="AB214" i="3" l="1"/>
  <c r="AC213" i="3"/>
  <c r="AC214" i="3" l="1"/>
  <c r="AB215" i="3"/>
  <c r="AC215" i="3" l="1"/>
  <c r="AB216" i="3"/>
  <c r="AB217" i="3" l="1"/>
  <c r="AC216" i="3"/>
  <c r="AB218" i="3" l="1"/>
  <c r="AC217" i="3"/>
  <c r="AC218" i="3" l="1"/>
  <c r="AB219" i="3"/>
  <c r="AC219" i="3" l="1"/>
  <c r="AB220" i="3"/>
  <c r="AC220" i="3" l="1"/>
  <c r="AB221" i="3"/>
  <c r="AB222" i="3" l="1"/>
  <c r="AC221" i="3"/>
  <c r="AB223" i="3" l="1"/>
  <c r="AC222" i="3"/>
  <c r="AC223" i="3" l="1"/>
  <c r="AB224" i="3"/>
  <c r="AC224" i="3" l="1"/>
  <c r="AB225" i="3"/>
  <c r="AB226" i="3" l="1"/>
  <c r="AC225" i="3"/>
  <c r="AC226" i="3" l="1"/>
  <c r="AB227" i="3"/>
  <c r="AC227" i="3" l="1"/>
  <c r="AB228" i="3"/>
  <c r="AC228" i="3" l="1"/>
  <c r="AB229" i="3"/>
  <c r="AB230" i="3" l="1"/>
  <c r="AC229" i="3"/>
  <c r="AC230" i="3" l="1"/>
  <c r="AB231" i="3"/>
  <c r="AC231" i="3" l="1"/>
  <c r="AB232" i="3"/>
  <c r="AB233" i="3" l="1"/>
  <c r="AC232" i="3"/>
  <c r="AB234" i="3" l="1"/>
  <c r="AC233" i="3"/>
  <c r="AC234" i="3" l="1"/>
  <c r="AB235" i="3"/>
  <c r="AC235" i="3" l="1"/>
  <c r="AB236" i="3"/>
  <c r="AC236" i="3" l="1"/>
  <c r="AB237" i="3"/>
  <c r="AB238" i="3" l="1"/>
  <c r="AC237" i="3"/>
  <c r="AC238" i="3" l="1"/>
  <c r="AB239" i="3"/>
  <c r="AC239" i="3" l="1"/>
  <c r="AB240" i="3"/>
  <c r="AB241" i="3" l="1"/>
  <c r="AC240" i="3"/>
  <c r="AB242" i="3" l="1"/>
  <c r="AC241" i="3"/>
  <c r="AC242" i="3" l="1"/>
  <c r="AB243" i="3"/>
  <c r="AC243" i="3" l="1"/>
  <c r="AB244" i="3"/>
  <c r="AB245" i="3" l="1"/>
  <c r="AC244" i="3"/>
  <c r="AB246" i="3" l="1"/>
  <c r="AC245" i="3"/>
  <c r="AB247" i="3" l="1"/>
  <c r="AC246" i="3"/>
  <c r="AC247" i="3" l="1"/>
  <c r="AB248" i="3"/>
  <c r="AC248" i="3" l="1"/>
  <c r="AB249" i="3"/>
  <c r="AB250" i="3" l="1"/>
  <c r="AC249" i="3"/>
  <c r="AB251" i="3" l="1"/>
  <c r="AC250" i="3"/>
  <c r="AC251" i="3" l="1"/>
  <c r="AB252" i="3"/>
  <c r="AC252" i="3" l="1"/>
  <c r="AB253" i="3"/>
  <c r="AB254" i="3" l="1"/>
  <c r="AC253" i="3"/>
  <c r="AC254" i="3" l="1"/>
  <c r="AB255" i="3"/>
  <c r="AB256" i="3" l="1"/>
  <c r="AC255" i="3"/>
  <c r="AC256" i="3" l="1"/>
  <c r="AB257" i="3"/>
  <c r="AB258" i="3" l="1"/>
  <c r="AC257" i="3"/>
  <c r="AB259" i="3" l="1"/>
  <c r="AC258" i="3"/>
  <c r="AB260" i="3" l="1"/>
  <c r="AC259" i="3"/>
  <c r="AC260" i="3" l="1"/>
  <c r="AB261" i="3"/>
  <c r="AB262" i="3" l="1"/>
  <c r="AC261" i="3"/>
  <c r="AC262" i="3" l="1"/>
  <c r="AB263" i="3"/>
  <c r="AC263" i="3" l="1"/>
  <c r="AB264" i="3"/>
  <c r="AC264" i="3" l="1"/>
  <c r="AB265" i="3"/>
  <c r="AB266" i="3" l="1"/>
  <c r="AC265" i="3"/>
  <c r="AC266" i="3" l="1"/>
  <c r="AB267" i="3"/>
  <c r="AC267" i="3" l="1"/>
  <c r="AB268" i="3"/>
  <c r="AC268" i="3" l="1"/>
  <c r="AB269" i="3"/>
  <c r="AB270" i="3" l="1"/>
  <c r="AC269" i="3"/>
  <c r="AC270" i="3" l="1"/>
  <c r="AB271" i="3"/>
  <c r="AB272" i="3" l="1"/>
  <c r="AC271" i="3"/>
  <c r="AC272" i="3" l="1"/>
  <c r="AB273" i="3"/>
  <c r="AB274" i="3" l="1"/>
  <c r="AC273" i="3"/>
  <c r="AC274" i="3" l="1"/>
  <c r="AB275" i="3"/>
  <c r="AC275" i="3" l="1"/>
  <c r="AB276" i="3"/>
  <c r="AC276" i="3" l="1"/>
  <c r="AB277" i="3"/>
  <c r="AB278" i="3" l="1"/>
  <c r="AC277" i="3"/>
  <c r="AC278" i="3" l="1"/>
  <c r="AB279" i="3"/>
  <c r="AC279" i="3" l="1"/>
  <c r="AB280" i="3"/>
  <c r="AB281" i="3" l="1"/>
  <c r="AC280" i="3"/>
  <c r="AB282" i="3" l="1"/>
  <c r="AC281" i="3"/>
  <c r="AC282" i="3" l="1"/>
  <c r="AB283" i="3"/>
  <c r="AC283" i="3" l="1"/>
  <c r="AB284" i="3"/>
  <c r="AC284" i="3" l="1"/>
  <c r="AB285" i="3"/>
  <c r="AB286" i="3" l="1"/>
  <c r="AC285" i="3"/>
  <c r="AB287" i="3" l="1"/>
  <c r="AC286" i="3"/>
  <c r="AC287" i="3" l="1"/>
  <c r="AB288" i="3"/>
  <c r="AB289" i="3" l="1"/>
  <c r="AC288" i="3"/>
  <c r="AB290" i="3" l="1"/>
  <c r="AC289" i="3"/>
  <c r="AC290" i="3" l="1"/>
  <c r="AB291" i="3"/>
  <c r="AB292" i="3" l="1"/>
  <c r="AC291" i="3"/>
  <c r="AC292" i="3" l="1"/>
  <c r="AB293" i="3"/>
  <c r="AB294" i="3" l="1"/>
  <c r="AC293" i="3"/>
  <c r="AC294" i="3" l="1"/>
  <c r="AB295" i="3"/>
  <c r="AC295" i="3" l="1"/>
  <c r="AB296" i="3"/>
  <c r="AB297" i="3" l="1"/>
  <c r="AC296" i="3"/>
  <c r="AB298" i="3" l="1"/>
  <c r="AC297" i="3"/>
  <c r="AC298" i="3" l="1"/>
  <c r="AB299" i="3"/>
  <c r="AC299" i="3" l="1"/>
  <c r="AB300" i="3"/>
  <c r="AC300" i="3" l="1"/>
  <c r="AB301" i="3"/>
  <c r="AB302" i="3" l="1"/>
  <c r="AC301" i="3"/>
  <c r="AC302" i="3" l="1"/>
  <c r="AB303" i="3"/>
  <c r="AB304" i="3" l="1"/>
  <c r="AC303" i="3"/>
  <c r="AB305" i="3" l="1"/>
  <c r="AC304" i="3"/>
  <c r="AB306" i="3" l="1"/>
  <c r="AC305" i="3"/>
  <c r="AC306" i="3" l="1"/>
  <c r="AB307" i="3"/>
  <c r="AC307" i="3" l="1"/>
  <c r="AB308" i="3"/>
  <c r="AB309" i="3" l="1"/>
  <c r="AC308" i="3"/>
  <c r="AB310" i="3" l="1"/>
  <c r="AC309" i="3"/>
  <c r="AC310" i="3" l="1"/>
  <c r="AB311" i="3"/>
  <c r="AC311" i="3" l="1"/>
  <c r="AB312" i="3"/>
  <c r="AC312" i="3" l="1"/>
  <c r="AB313" i="3"/>
  <c r="AB314" i="3" l="1"/>
  <c r="AC313" i="3"/>
  <c r="AC314" i="3" l="1"/>
  <c r="AB315" i="3"/>
  <c r="AC315" i="3" l="1"/>
  <c r="AB316" i="3"/>
  <c r="AB317" i="3" l="1"/>
  <c r="AC316" i="3"/>
  <c r="AB318" i="3" l="1"/>
  <c r="AC317" i="3"/>
  <c r="AC318" i="3" l="1"/>
  <c r="AB319" i="3"/>
  <c r="AC319" i="3" l="1"/>
  <c r="AB320" i="3"/>
  <c r="AC320" i="3" l="1"/>
  <c r="AB321" i="3"/>
  <c r="AB322" i="3" l="1"/>
  <c r="AC321" i="3"/>
  <c r="AC322" i="3" l="1"/>
  <c r="AB323" i="3"/>
  <c r="AB324" i="3" l="1"/>
  <c r="AC323" i="3"/>
  <c r="AC324" i="3" l="1"/>
  <c r="AB325" i="3"/>
  <c r="AB326" i="3" l="1"/>
  <c r="AC325" i="3"/>
  <c r="AB327" i="3" l="1"/>
  <c r="AC326" i="3"/>
  <c r="AC327" i="3" l="1"/>
  <c r="AB328" i="3"/>
  <c r="AC328" i="3" l="1"/>
  <c r="AB329" i="3"/>
  <c r="AB330" i="3" l="1"/>
  <c r="AC329" i="3"/>
  <c r="AC330" i="3" l="1"/>
  <c r="AB331" i="3"/>
  <c r="AC331" i="3" l="1"/>
  <c r="AB332" i="3"/>
  <c r="AC332" i="3" l="1"/>
  <c r="AB333" i="3"/>
  <c r="AB334" i="3" l="1"/>
  <c r="AC333" i="3"/>
  <c r="AC334" i="3" l="1"/>
  <c r="AB335" i="3"/>
  <c r="AC335" i="3" l="1"/>
  <c r="AB336" i="3"/>
  <c r="AB337" i="3" l="1"/>
  <c r="AC336" i="3"/>
  <c r="AB338" i="3" l="1"/>
  <c r="AC337" i="3"/>
  <c r="AC338" i="3" l="1"/>
  <c r="AB339" i="3"/>
  <c r="AC339" i="3" l="1"/>
  <c r="AB340" i="3"/>
  <c r="AB341" i="3" l="1"/>
  <c r="AC340" i="3"/>
  <c r="AB342" i="3" l="1"/>
  <c r="AC341" i="3"/>
  <c r="AC342" i="3" l="1"/>
  <c r="AB343" i="3"/>
  <c r="AC343" i="3" l="1"/>
  <c r="AB344" i="3"/>
  <c r="AB345" i="3" l="1"/>
  <c r="AC344" i="3"/>
  <c r="AB346" i="3" l="1"/>
  <c r="AC345" i="3"/>
  <c r="AC346" i="3" l="1"/>
  <c r="AB347" i="3"/>
  <c r="AC347" i="3" l="1"/>
  <c r="AB348" i="3"/>
  <c r="AC348" i="3" l="1"/>
  <c r="AB349" i="3"/>
  <c r="AB350" i="3" l="1"/>
  <c r="AC349" i="3"/>
  <c r="AC350" i="3" l="1"/>
  <c r="AB351" i="3"/>
  <c r="AC351" i="3" l="1"/>
  <c r="AB352" i="3"/>
  <c r="AC352" i="3" l="1"/>
  <c r="AB353" i="3"/>
  <c r="AB354" i="3" l="1"/>
  <c r="AC353" i="3"/>
  <c r="AC354" i="3" l="1"/>
  <c r="AB355" i="3"/>
  <c r="AC355" i="3" l="1"/>
  <c r="AB356" i="3"/>
  <c r="AB357" i="3" l="1"/>
  <c r="AC356" i="3"/>
  <c r="AB358" i="3" l="1"/>
  <c r="AC357" i="3"/>
  <c r="AC358" i="3" l="1"/>
  <c r="AB359" i="3"/>
  <c r="AB360" i="3" l="1"/>
  <c r="AC359" i="3"/>
  <c r="AB361" i="3" l="1"/>
  <c r="AC360" i="3"/>
  <c r="AB362" i="3" l="1"/>
  <c r="AC361" i="3"/>
  <c r="AC362" i="3" l="1"/>
  <c r="AB363" i="3"/>
  <c r="AC363" i="3" l="1"/>
  <c r="AB364" i="3"/>
  <c r="AC364" i="3" l="1"/>
  <c r="AB365" i="3"/>
  <c r="AB366" i="3" l="1"/>
  <c r="AC365" i="3"/>
  <c r="AC366" i="3" l="1"/>
  <c r="AB367" i="3"/>
  <c r="AC367" i="3" l="1"/>
  <c r="AB368" i="3"/>
  <c r="AB369" i="3" l="1"/>
  <c r="AC368" i="3"/>
  <c r="AB370" i="3" l="1"/>
  <c r="AC369" i="3"/>
  <c r="AB371" i="3" l="1"/>
  <c r="AC370" i="3"/>
  <c r="AB372" i="3" l="1"/>
  <c r="AC371" i="3"/>
  <c r="AC372" i="3" l="1"/>
  <c r="AB373" i="3"/>
  <c r="AB374" i="3" l="1"/>
  <c r="AC373" i="3"/>
  <c r="AB375" i="3" l="1"/>
  <c r="AC374" i="3"/>
  <c r="AC375" i="3" l="1"/>
  <c r="AB376" i="3"/>
  <c r="AC376" i="3" l="1"/>
  <c r="AB377" i="3"/>
  <c r="AB378" i="3" l="1"/>
  <c r="AC377" i="3"/>
  <c r="AC378" i="3" l="1"/>
  <c r="AB379" i="3"/>
  <c r="AC379" i="3" l="1"/>
  <c r="AB380" i="3"/>
  <c r="AC380" i="3" l="1"/>
  <c r="AB381" i="3"/>
  <c r="AB382" i="3" l="1"/>
  <c r="AC381" i="3"/>
  <c r="AB383" i="3" l="1"/>
  <c r="AC382" i="3"/>
  <c r="AB384" i="3" l="1"/>
  <c r="AC383" i="3"/>
  <c r="AC384" i="3" l="1"/>
  <c r="AB385" i="3"/>
  <c r="AB386" i="3" l="1"/>
  <c r="AC385" i="3"/>
  <c r="AB387" i="3" l="1"/>
  <c r="AC386" i="3"/>
  <c r="AC387" i="3" l="1"/>
  <c r="AB388" i="3"/>
  <c r="AC388" i="3" l="1"/>
  <c r="AB389" i="3"/>
  <c r="AB390" i="3" l="1"/>
  <c r="AC389" i="3"/>
  <c r="AB391" i="3" l="1"/>
  <c r="AC390" i="3"/>
  <c r="AC391" i="3" l="1"/>
  <c r="AB392" i="3"/>
  <c r="AC392" i="3" l="1"/>
  <c r="AB393" i="3"/>
  <c r="AB394" i="3" l="1"/>
  <c r="AC393" i="3"/>
  <c r="AC394" i="3" l="1"/>
  <c r="AB395" i="3"/>
  <c r="AC395" i="3" l="1"/>
  <c r="AB396" i="3"/>
  <c r="AC396" i="3" l="1"/>
  <c r="AB397" i="3"/>
  <c r="AB398" i="3" l="1"/>
  <c r="AC397" i="3"/>
  <c r="AC398" i="3" l="1"/>
  <c r="AB399" i="3"/>
  <c r="AC399" i="3" l="1"/>
  <c r="AB400" i="3"/>
  <c r="AB401" i="3" l="1"/>
  <c r="AC400" i="3"/>
  <c r="AB402" i="3" l="1"/>
  <c r="AC401" i="3"/>
  <c r="AC402" i="3" l="1"/>
  <c r="AB403" i="3"/>
  <c r="AC403" i="3" l="1"/>
  <c r="AB404" i="3"/>
  <c r="AB405" i="3" l="1"/>
  <c r="AC404" i="3"/>
  <c r="AB406" i="3" l="1"/>
  <c r="AC405" i="3"/>
  <c r="AB407" i="3" l="1"/>
  <c r="AC406" i="3"/>
  <c r="AC407" i="3" l="1"/>
  <c r="AB408" i="3"/>
  <c r="AB409" i="3" l="1"/>
  <c r="AC408" i="3"/>
  <c r="AB410" i="3" l="1"/>
  <c r="AC409" i="3"/>
  <c r="AB411" i="3" l="1"/>
  <c r="AC410" i="3"/>
  <c r="AC411" i="3" l="1"/>
  <c r="AB412" i="3"/>
  <c r="AC412" i="3" l="1"/>
  <c r="AB413" i="3"/>
  <c r="AB414" i="3" l="1"/>
  <c r="AC413" i="3"/>
  <c r="AB415" i="3" l="1"/>
  <c r="AC414" i="3"/>
  <c r="AC415" i="3" l="1"/>
  <c r="AB416" i="3"/>
  <c r="AB417" i="3" l="1"/>
  <c r="AC416" i="3"/>
  <c r="AB418" i="3" l="1"/>
  <c r="AC417" i="3"/>
  <c r="AC418" i="3" l="1"/>
  <c r="AB419" i="3"/>
  <c r="AC419" i="3" l="1"/>
  <c r="AB420" i="3"/>
  <c r="AC420" i="3" l="1"/>
  <c r="AB421" i="3"/>
  <c r="AB422" i="3" l="1"/>
  <c r="AC421" i="3"/>
  <c r="AC422" i="3" l="1"/>
  <c r="AB423" i="3"/>
  <c r="AC423" i="3" l="1"/>
  <c r="AB424" i="3"/>
  <c r="AC424" i="3" l="1"/>
  <c r="AB425" i="3"/>
  <c r="AB426" i="3" l="1"/>
  <c r="AC425" i="3"/>
  <c r="AC426" i="3" l="1"/>
  <c r="AB427" i="3"/>
  <c r="AC427" i="3" l="1"/>
  <c r="AB428" i="3"/>
  <c r="AC428" i="3" l="1"/>
  <c r="AB429" i="3"/>
  <c r="AB430" i="3" l="1"/>
  <c r="AC429" i="3"/>
  <c r="AC430" i="3" l="1"/>
  <c r="AB431" i="3"/>
  <c r="AC431" i="3" l="1"/>
  <c r="AB432" i="3"/>
  <c r="AB433" i="3" l="1"/>
  <c r="AC432" i="3"/>
  <c r="AB434" i="3" l="1"/>
  <c r="AC433" i="3"/>
  <c r="AC434" i="3" l="1"/>
  <c r="AB435" i="3"/>
  <c r="AC435" i="3" l="1"/>
  <c r="AB436" i="3"/>
  <c r="AB437" i="3" l="1"/>
  <c r="AC436" i="3"/>
  <c r="AB438" i="3" l="1"/>
  <c r="AC437" i="3"/>
  <c r="AB439" i="3" l="1"/>
  <c r="AC438" i="3"/>
  <c r="AC439" i="3" l="1"/>
  <c r="AB440" i="3"/>
  <c r="AB441" i="3" l="1"/>
  <c r="AC440" i="3"/>
  <c r="AB442" i="3" l="1"/>
  <c r="AC441" i="3"/>
  <c r="AB443" i="3" l="1"/>
  <c r="AC442" i="3"/>
  <c r="AC443" i="3" l="1"/>
  <c r="AB444" i="3"/>
  <c r="AC444" i="3" l="1"/>
  <c r="AB445" i="3"/>
  <c r="AB446" i="3" l="1"/>
  <c r="AC445" i="3"/>
  <c r="AB447" i="3" l="1"/>
  <c r="AC446" i="3"/>
  <c r="AC447" i="3" l="1"/>
  <c r="AB448" i="3"/>
  <c r="AC448" i="3" l="1"/>
  <c r="AB449" i="3"/>
  <c r="AB450" i="3" l="1"/>
  <c r="AC449" i="3"/>
  <c r="AC450" i="3" l="1"/>
  <c r="AB451" i="3"/>
  <c r="AC451" i="3" l="1"/>
  <c r="AB452" i="3"/>
  <c r="AC452" i="3" l="1"/>
  <c r="AB453" i="3"/>
  <c r="AB454" i="3" l="1"/>
  <c r="AC453" i="3"/>
  <c r="AB455" i="3" l="1"/>
  <c r="AC454" i="3"/>
  <c r="AC455" i="3" l="1"/>
  <c r="AB456" i="3"/>
  <c r="AC456" i="3" l="1"/>
  <c r="AB457" i="3"/>
  <c r="AB458" i="3" l="1"/>
  <c r="AC457" i="3"/>
  <c r="AC458" i="3" l="1"/>
  <c r="AB459" i="3"/>
  <c r="AC459" i="3" l="1"/>
  <c r="AB460" i="3"/>
  <c r="AC460" i="3" l="1"/>
  <c r="AB461" i="3"/>
  <c r="AB462" i="3" l="1"/>
  <c r="AC461" i="3"/>
  <c r="AC462" i="3" l="1"/>
  <c r="AB463" i="3"/>
  <c r="AC463" i="3" l="1"/>
  <c r="AB464" i="3"/>
  <c r="AB465" i="3" l="1"/>
  <c r="AC464" i="3"/>
  <c r="AB466" i="3" l="1"/>
  <c r="AC465" i="3"/>
  <c r="AB467" i="3" l="1"/>
  <c r="AC466" i="3"/>
  <c r="AC467" i="3" l="1"/>
  <c r="AB468" i="3"/>
  <c r="AB469" i="3" l="1"/>
  <c r="AC468" i="3"/>
  <c r="AB470" i="3" l="1"/>
  <c r="AC469" i="3"/>
  <c r="AC470" i="3" l="1"/>
  <c r="AB471" i="3"/>
  <c r="AC471" i="3" l="1"/>
  <c r="AB472" i="3"/>
  <c r="AB473" i="3" l="1"/>
  <c r="AC472" i="3"/>
  <c r="AB474" i="3" l="1"/>
  <c r="AC473" i="3"/>
  <c r="AB475" i="3" l="1"/>
  <c r="AC474" i="3"/>
  <c r="AC475" i="3" l="1"/>
  <c r="AB476" i="3"/>
  <c r="AB477" i="3" l="1"/>
  <c r="AC476" i="3"/>
  <c r="AB478" i="3" l="1"/>
  <c r="AC477" i="3"/>
  <c r="AC478" i="3" l="1"/>
  <c r="AB479" i="3"/>
  <c r="AC479" i="3" l="1"/>
  <c r="AB480" i="3"/>
  <c r="AB481" i="3" l="1"/>
  <c r="AC480" i="3"/>
  <c r="AB482" i="3" l="1"/>
  <c r="AC481" i="3"/>
  <c r="AB483" i="3" l="1"/>
  <c r="AC482" i="3"/>
  <c r="AC483" i="3" l="1"/>
  <c r="AB484" i="3"/>
  <c r="AB485" i="3" l="1"/>
  <c r="AC484" i="3"/>
  <c r="AB486" i="3" l="1"/>
  <c r="AC485" i="3"/>
  <c r="AC486" i="3" l="1"/>
  <c r="AB487" i="3"/>
  <c r="AC487" i="3" l="1"/>
  <c r="AB488" i="3"/>
  <c r="AB489" i="3" l="1"/>
  <c r="AC488" i="3"/>
  <c r="AB490" i="3" l="1"/>
  <c r="AC489" i="3"/>
  <c r="AB491" i="3" l="1"/>
  <c r="AC490" i="3"/>
  <c r="AC491" i="3" l="1"/>
  <c r="AB492" i="3"/>
  <c r="AB493" i="3" l="1"/>
  <c r="AC492" i="3"/>
  <c r="AB494" i="3" l="1"/>
  <c r="AC493" i="3"/>
  <c r="AC494" i="3" l="1"/>
  <c r="AB495" i="3"/>
  <c r="AC495" i="3" l="1"/>
  <c r="AB496" i="3"/>
  <c r="AB497" i="3" l="1"/>
  <c r="AC496" i="3"/>
  <c r="AB498" i="3" l="1"/>
  <c r="AC497" i="3"/>
  <c r="AB499" i="3" l="1"/>
  <c r="AC498" i="3"/>
  <c r="AC499" i="3" l="1"/>
  <c r="AB500" i="3"/>
  <c r="AB501" i="3" l="1"/>
  <c r="AC500" i="3"/>
  <c r="AB502" i="3" l="1"/>
  <c r="AC501" i="3"/>
  <c r="AC502" i="3" l="1"/>
  <c r="AB503" i="3"/>
  <c r="AC503" i="3" l="1"/>
  <c r="AB504" i="3"/>
  <c r="AB505" i="3" l="1"/>
  <c r="AC504" i="3"/>
  <c r="AB506" i="3" l="1"/>
  <c r="AC505" i="3"/>
  <c r="AB507" i="3" l="1"/>
  <c r="AC506" i="3"/>
  <c r="AC507" i="3" l="1"/>
  <c r="AB508" i="3"/>
  <c r="AB509" i="3" l="1"/>
  <c r="AC508" i="3"/>
  <c r="AB510" i="3" l="1"/>
  <c r="AC509" i="3"/>
  <c r="AC510" i="3" l="1"/>
  <c r="AB511" i="3"/>
  <c r="AC511" i="3" l="1"/>
  <c r="AB512" i="3"/>
  <c r="AB513" i="3" l="1"/>
  <c r="AC512" i="3"/>
  <c r="AB514" i="3" l="1"/>
  <c r="AC513" i="3"/>
  <c r="AB515" i="3" l="1"/>
  <c r="AC514" i="3"/>
  <c r="AC515" i="3" l="1"/>
  <c r="AB516" i="3"/>
  <c r="AB517" i="3" l="1"/>
  <c r="AC516" i="3"/>
  <c r="AB518" i="3" l="1"/>
  <c r="AC517" i="3"/>
  <c r="AC518" i="3" l="1"/>
  <c r="AB519" i="3"/>
  <c r="AC519" i="3" l="1"/>
  <c r="AB520" i="3"/>
  <c r="AB521" i="3" l="1"/>
  <c r="AC520" i="3"/>
  <c r="AB522" i="3" l="1"/>
  <c r="AC521" i="3"/>
  <c r="AB523" i="3" l="1"/>
  <c r="AC522" i="3"/>
  <c r="AC523" i="3" l="1"/>
  <c r="AB524" i="3"/>
  <c r="AB525" i="3" l="1"/>
  <c r="AC524" i="3"/>
  <c r="AB526" i="3" l="1"/>
  <c r="AC525" i="3"/>
  <c r="AC526" i="3" l="1"/>
  <c r="AB527" i="3"/>
  <c r="AC527" i="3" l="1"/>
  <c r="AB528" i="3"/>
  <c r="AB529" i="3" l="1"/>
  <c r="AC528" i="3"/>
  <c r="AB530" i="3" l="1"/>
  <c r="AC529" i="3"/>
  <c r="AB531" i="3" l="1"/>
  <c r="AC530" i="3"/>
  <c r="AC531" i="3" l="1"/>
  <c r="AB532" i="3"/>
  <c r="AB533" i="3" l="1"/>
  <c r="AC532" i="3"/>
  <c r="AB534" i="3" l="1"/>
  <c r="AC533" i="3"/>
  <c r="AC534" i="3" l="1"/>
  <c r="AB535" i="3"/>
  <c r="AC535" i="3" l="1"/>
  <c r="AB536" i="3"/>
  <c r="AB537" i="3" l="1"/>
  <c r="AC536" i="3"/>
  <c r="AB538" i="3" l="1"/>
  <c r="AC537" i="3"/>
  <c r="AB539" i="3" l="1"/>
  <c r="AC538" i="3"/>
  <c r="AC539" i="3" l="1"/>
  <c r="AB540" i="3"/>
  <c r="AB541" i="3" l="1"/>
  <c r="AC540" i="3"/>
  <c r="AB542" i="3" l="1"/>
  <c r="AC541" i="3"/>
  <c r="AC542" i="3" l="1"/>
  <c r="AB543" i="3"/>
  <c r="AC543" i="3" l="1"/>
  <c r="AB544" i="3"/>
  <c r="AC544" i="3" l="1"/>
  <c r="AB545" i="3"/>
  <c r="AB546" i="3" l="1"/>
  <c r="AC545" i="3"/>
  <c r="AC546" i="3" l="1"/>
  <c r="AB547" i="3"/>
  <c r="AC547" i="3" l="1"/>
  <c r="AB548" i="3"/>
  <c r="AC548" i="3" l="1"/>
  <c r="AB549" i="3"/>
  <c r="AB550" i="3" l="1"/>
  <c r="AC549" i="3"/>
  <c r="AC550" i="3" l="1"/>
  <c r="AB551" i="3"/>
  <c r="AC551" i="3" l="1"/>
  <c r="AB552" i="3"/>
  <c r="AB553" i="3" l="1"/>
  <c r="AC552" i="3"/>
  <c r="AB554" i="3" l="1"/>
  <c r="AC553" i="3"/>
  <c r="AC554" i="3" l="1"/>
  <c r="AB555" i="3"/>
  <c r="AC555" i="3" l="1"/>
  <c r="AB556" i="3"/>
  <c r="AC556" i="3" l="1"/>
  <c r="AB557" i="3"/>
  <c r="AB558" i="3" l="1"/>
  <c r="AC557" i="3"/>
  <c r="AB559" i="3" l="1"/>
  <c r="AC558" i="3"/>
  <c r="AC559" i="3" l="1"/>
  <c r="AB560" i="3"/>
  <c r="AC560" i="3" l="1"/>
  <c r="AB561" i="3"/>
  <c r="AB562" i="3" l="1"/>
  <c r="AC561" i="3"/>
  <c r="AC562" i="3" l="1"/>
  <c r="AB563" i="3"/>
  <c r="AC563" i="3" l="1"/>
  <c r="AB564" i="3"/>
  <c r="AB565" i="3" l="1"/>
  <c r="AC564" i="3"/>
  <c r="AB566" i="3" l="1"/>
  <c r="AC565" i="3"/>
  <c r="AC566" i="3" l="1"/>
  <c r="AB567" i="3"/>
  <c r="AC567" i="3" l="1"/>
  <c r="AB568" i="3"/>
  <c r="AC568" i="3" l="1"/>
  <c r="AB569" i="3"/>
  <c r="AB570" i="3" l="1"/>
  <c r="AC569" i="3"/>
  <c r="AC570" i="3" l="1"/>
  <c r="AB571" i="3"/>
  <c r="AC571" i="3" l="1"/>
  <c r="AB572" i="3"/>
  <c r="AC572" i="3" l="1"/>
  <c r="AB573" i="3"/>
  <c r="AB574" i="3" l="1"/>
  <c r="AC573" i="3"/>
  <c r="AC574" i="3" l="1"/>
  <c r="AB575" i="3"/>
  <c r="AC575" i="3" l="1"/>
  <c r="AB576" i="3"/>
  <c r="AC576" i="3" l="1"/>
  <c r="AB577" i="3"/>
  <c r="AB578" i="3" l="1"/>
  <c r="AC577" i="3"/>
  <c r="AC578" i="3" l="1"/>
  <c r="AB579" i="3"/>
  <c r="AC579" i="3" l="1"/>
  <c r="AB580" i="3"/>
  <c r="AC580" i="3" l="1"/>
  <c r="AB581" i="3"/>
  <c r="AB582" i="3" l="1"/>
  <c r="AC581" i="3"/>
  <c r="AC582" i="3" l="1"/>
  <c r="AB583" i="3"/>
  <c r="AC583" i="3" l="1"/>
  <c r="AB584" i="3"/>
  <c r="AB585" i="3" l="1"/>
  <c r="AC584" i="3"/>
  <c r="AB586" i="3" l="1"/>
  <c r="AC585" i="3"/>
  <c r="AC586" i="3" l="1"/>
  <c r="AB587" i="3"/>
  <c r="AC587" i="3" l="1"/>
  <c r="AB588" i="3"/>
  <c r="AC588" i="3" l="1"/>
  <c r="AB589" i="3"/>
  <c r="AB590" i="3" l="1"/>
  <c r="AC589" i="3"/>
  <c r="AB591" i="3" l="1"/>
  <c r="AC590" i="3"/>
  <c r="AC591" i="3" l="1"/>
  <c r="AB592" i="3"/>
  <c r="AC592" i="3" l="1"/>
  <c r="AB593" i="3"/>
  <c r="AB594" i="3" l="1"/>
  <c r="AC593" i="3"/>
  <c r="AC594" i="3" l="1"/>
  <c r="AB595" i="3"/>
  <c r="AC595" i="3" l="1"/>
  <c r="AB596" i="3"/>
  <c r="AC596" i="3" l="1"/>
  <c r="AB597" i="3"/>
  <c r="AB598" i="3" l="1"/>
  <c r="AC597" i="3"/>
  <c r="AC598" i="3" l="1"/>
  <c r="AB599" i="3"/>
  <c r="AC599" i="3" l="1"/>
  <c r="AB600" i="3"/>
  <c r="AC600" i="3" l="1"/>
  <c r="AB601" i="3"/>
  <c r="AB602" i="3" l="1"/>
  <c r="AC601" i="3"/>
  <c r="AC602" i="3" l="1"/>
  <c r="AB603" i="3"/>
  <c r="AC603" i="3" l="1"/>
  <c r="AB604" i="3"/>
  <c r="AC604" i="3" l="1"/>
  <c r="AB605" i="3"/>
  <c r="AB606" i="3" l="1"/>
  <c r="AC605" i="3"/>
  <c r="AC606" i="3" l="1"/>
  <c r="AB607" i="3"/>
  <c r="AC607" i="3" l="1"/>
  <c r="AB608" i="3"/>
  <c r="AC608" i="3" l="1"/>
  <c r="AB609" i="3"/>
  <c r="AB610" i="3" l="1"/>
  <c r="AC609" i="3"/>
  <c r="AC610" i="3" l="1"/>
  <c r="AB611" i="3"/>
  <c r="AC611" i="3" l="1"/>
  <c r="AB612" i="3"/>
  <c r="AB613" i="3" l="1"/>
  <c r="AC612" i="3"/>
  <c r="AB614" i="3" l="1"/>
  <c r="AC613" i="3"/>
  <c r="AC614" i="3" l="1"/>
  <c r="AB615" i="3"/>
  <c r="AC615" i="3" l="1"/>
  <c r="AB616" i="3"/>
  <c r="AB617" i="3" l="1"/>
  <c r="AC616" i="3"/>
  <c r="AB618" i="3" l="1"/>
  <c r="AC617" i="3"/>
  <c r="AB619" i="3" l="1"/>
  <c r="AC618" i="3"/>
  <c r="AC619" i="3" l="1"/>
  <c r="AB620" i="3"/>
  <c r="AQ17" i="3"/>
  <c r="I17" i="1" s="1"/>
  <c r="AQ7" i="3"/>
  <c r="I7" i="1" s="1"/>
  <c r="AC620" i="3" l="1"/>
  <c r="AB621" i="3"/>
  <c r="AQ8" i="3"/>
  <c r="I8" i="1" s="1"/>
  <c r="AQ9" i="3"/>
  <c r="I9" i="1" s="1"/>
  <c r="AB622" i="3" l="1"/>
  <c r="AC621" i="3"/>
  <c r="AQ10" i="3"/>
  <c r="I10" i="1" s="1"/>
  <c r="AB623" i="3" l="1"/>
  <c r="AC622" i="3"/>
  <c r="AQ11" i="3"/>
  <c r="I11" i="1" s="1"/>
  <c r="AC623" i="3" l="1"/>
  <c r="AB624" i="3"/>
  <c r="AQ12" i="3"/>
  <c r="I12" i="1" s="1"/>
  <c r="AC624" i="3" l="1"/>
  <c r="AB625" i="3"/>
  <c r="AQ13" i="3"/>
  <c r="I13" i="1" s="1"/>
  <c r="AB626" i="3" l="1"/>
  <c r="AC625" i="3"/>
  <c r="AQ14" i="3"/>
  <c r="I14" i="1" s="1"/>
  <c r="AC626" i="3" l="1"/>
  <c r="AB627" i="3"/>
  <c r="AQ16" i="3"/>
  <c r="I16" i="1" s="1"/>
  <c r="AQ15" i="3"/>
  <c r="I15" i="1" s="1"/>
  <c r="AQ18" i="3"/>
  <c r="I18" i="1" s="1"/>
  <c r="AQ53" i="3"/>
  <c r="I53" i="1" s="1"/>
  <c r="AQ41" i="3"/>
  <c r="I41" i="1" s="1"/>
  <c r="AQ55" i="3"/>
  <c r="I55" i="1" s="1"/>
  <c r="AQ125" i="3"/>
  <c r="I125" i="1" s="1"/>
  <c r="AQ115" i="3"/>
  <c r="I115" i="1" s="1"/>
  <c r="AQ63" i="3"/>
  <c r="I63" i="1" s="1"/>
  <c r="AQ83" i="3"/>
  <c r="I83" i="1" s="1"/>
  <c r="AQ74" i="3"/>
  <c r="I74" i="1" s="1"/>
  <c r="AQ64" i="3"/>
  <c r="I64" i="1" s="1"/>
  <c r="AQ61" i="3"/>
  <c r="I61" i="1" s="1"/>
  <c r="AQ66" i="3"/>
  <c r="I66" i="1" s="1"/>
  <c r="AQ56" i="3"/>
  <c r="I56" i="1" s="1"/>
  <c r="AQ67" i="3"/>
  <c r="I67" i="1" s="1"/>
  <c r="AQ107" i="3"/>
  <c r="I107" i="1" s="1"/>
  <c r="AQ81" i="3"/>
  <c r="I81" i="1" s="1"/>
  <c r="AQ73" i="3"/>
  <c r="I73" i="1" s="1"/>
  <c r="AQ59" i="3"/>
  <c r="I59" i="1" s="1"/>
  <c r="AQ79" i="3"/>
  <c r="I79" i="1" s="1"/>
  <c r="AQ93" i="3"/>
  <c r="I93" i="1" s="1"/>
  <c r="AQ116" i="3"/>
  <c r="I116" i="1" s="1"/>
  <c r="AQ100" i="3"/>
  <c r="I100" i="1" s="1"/>
  <c r="AQ87" i="3"/>
  <c r="I87" i="1" s="1"/>
  <c r="AQ118" i="3"/>
  <c r="I118" i="1" s="1"/>
  <c r="AQ60" i="3"/>
  <c r="I60" i="1" s="1"/>
  <c r="AQ122" i="3"/>
  <c r="I122" i="1" s="1"/>
  <c r="AQ111" i="3"/>
  <c r="I111" i="1" s="1"/>
  <c r="AQ58" i="3"/>
  <c r="I58" i="1" s="1"/>
  <c r="AQ70" i="3"/>
  <c r="I70" i="1" s="1"/>
  <c r="AQ65" i="3"/>
  <c r="I65" i="1" s="1"/>
  <c r="AQ113" i="3"/>
  <c r="I113" i="1" s="1"/>
  <c r="AQ68" i="3"/>
  <c r="I68" i="1" s="1"/>
  <c r="AQ98" i="3"/>
  <c r="I98" i="1" s="1"/>
  <c r="AQ62" i="3"/>
  <c r="I62" i="1" s="1"/>
  <c r="AQ78" i="3"/>
  <c r="I78" i="1" s="1"/>
  <c r="AQ90" i="3"/>
  <c r="I90" i="1" s="1"/>
  <c r="AQ94" i="3"/>
  <c r="I94" i="1" s="1"/>
  <c r="AQ121" i="3"/>
  <c r="I121" i="1" s="1"/>
  <c r="AQ91" i="3"/>
  <c r="I91" i="1" s="1"/>
  <c r="AQ110" i="3"/>
  <c r="I110" i="1" s="1"/>
  <c r="AQ105" i="3"/>
  <c r="I105" i="1" s="1"/>
  <c r="AQ120" i="3"/>
  <c r="I120" i="1" s="1"/>
  <c r="AQ89" i="3"/>
  <c r="I89" i="1" s="1"/>
  <c r="AQ54" i="3"/>
  <c r="I54" i="1" s="1"/>
  <c r="AQ76" i="3"/>
  <c r="I76" i="1" s="1"/>
  <c r="AQ95" i="3"/>
  <c r="I95" i="1" s="1"/>
  <c r="AQ85" i="3"/>
  <c r="I85" i="1" s="1"/>
  <c r="AQ57" i="3"/>
  <c r="I57" i="1" s="1"/>
  <c r="AQ69" i="3"/>
  <c r="I69" i="1" s="1"/>
  <c r="AQ101" i="3"/>
  <c r="I101" i="1" s="1"/>
  <c r="AQ112" i="3"/>
  <c r="I112" i="1" s="1"/>
  <c r="AQ119" i="3"/>
  <c r="I119" i="1" s="1"/>
  <c r="AQ103" i="3"/>
  <c r="I103" i="1" s="1"/>
  <c r="AQ123" i="3"/>
  <c r="I123" i="1" s="1"/>
  <c r="AQ72" i="3"/>
  <c r="I72" i="1" s="1"/>
  <c r="AQ71" i="3"/>
  <c r="I71" i="1" s="1"/>
  <c r="AQ77" i="3"/>
  <c r="I77" i="1" s="1"/>
  <c r="AQ102" i="3"/>
  <c r="I102" i="1" s="1"/>
  <c r="AQ92" i="3"/>
  <c r="I92" i="1" s="1"/>
  <c r="AQ99" i="3"/>
  <c r="I99" i="1" s="1"/>
  <c r="AQ108" i="3"/>
  <c r="I108" i="1" s="1"/>
  <c r="AQ104" i="3"/>
  <c r="I104" i="1" s="1"/>
  <c r="AQ114" i="3"/>
  <c r="I114" i="1" s="1"/>
  <c r="AQ82" i="3"/>
  <c r="I82" i="1" s="1"/>
  <c r="AQ86" i="3"/>
  <c r="I86" i="1" s="1"/>
  <c r="AQ106" i="3"/>
  <c r="I106" i="1" s="1"/>
  <c r="AQ88" i="3"/>
  <c r="I88" i="1" s="1"/>
  <c r="AQ124" i="3"/>
  <c r="I124" i="1" s="1"/>
  <c r="AQ117" i="3"/>
  <c r="I117" i="1" s="1"/>
  <c r="AQ84" i="3"/>
  <c r="I84" i="1" s="1"/>
  <c r="AQ96" i="3"/>
  <c r="I96" i="1" s="1"/>
  <c r="AQ97" i="3"/>
  <c r="I97" i="1" s="1"/>
  <c r="AQ80" i="3"/>
  <c r="I80" i="1" s="1"/>
  <c r="AQ109" i="3"/>
  <c r="I109" i="1" s="1"/>
  <c r="AQ75" i="3"/>
  <c r="I75" i="1" s="1"/>
  <c r="AQ29" i="3"/>
  <c r="I29" i="1" s="1"/>
  <c r="AQ19" i="3"/>
  <c r="I19" i="1" s="1"/>
  <c r="AC627" i="3" l="1"/>
  <c r="AB628" i="3"/>
  <c r="AC628" i="3" l="1"/>
  <c r="AB629" i="3"/>
  <c r="AB630" i="3" l="1"/>
  <c r="AC629" i="3"/>
  <c r="AB631" i="3" l="1"/>
  <c r="AC630" i="3"/>
  <c r="AC631" i="3" l="1"/>
  <c r="AB632" i="3"/>
  <c r="AC632" i="3" l="1"/>
  <c r="AB633" i="3"/>
  <c r="AB634" i="3" l="1"/>
  <c r="AC633" i="3"/>
  <c r="AC634" i="3" l="1"/>
  <c r="AB635" i="3"/>
  <c r="AC635" i="3" l="1"/>
  <c r="AB636" i="3"/>
  <c r="AC636" i="3" l="1"/>
  <c r="AB637" i="3"/>
  <c r="AB638" i="3" l="1"/>
  <c r="AC637" i="3"/>
  <c r="AC638" i="3" l="1"/>
  <c r="AB639" i="3"/>
  <c r="AC639" i="3" l="1"/>
  <c r="AB640" i="3"/>
  <c r="AC640" i="3" l="1"/>
  <c r="AB641" i="3"/>
  <c r="AC641" i="3" l="1"/>
  <c r="AB642" i="3"/>
  <c r="AC642" i="3" l="1"/>
  <c r="AB643" i="3"/>
  <c r="AC643" i="3" l="1"/>
  <c r="AB644" i="3"/>
  <c r="AB645" i="3" l="1"/>
  <c r="AC644" i="3"/>
  <c r="AB646" i="3" l="1"/>
  <c r="AC645" i="3"/>
  <c r="AC646" i="3" l="1"/>
  <c r="AB647" i="3"/>
  <c r="AC647" i="3" l="1"/>
  <c r="AB648" i="3"/>
  <c r="AB649" i="3" l="1"/>
  <c r="AC648" i="3"/>
  <c r="AB650" i="3" l="1"/>
  <c r="AC649" i="3"/>
  <c r="AB651" i="3" l="1"/>
  <c r="AC650" i="3"/>
  <c r="AC651" i="3" l="1"/>
  <c r="AB652" i="3"/>
  <c r="AC652" i="3" l="1"/>
  <c r="AB653" i="3"/>
  <c r="AB654" i="3" l="1"/>
  <c r="AC653" i="3"/>
  <c r="AB655" i="3" l="1"/>
  <c r="AC654" i="3"/>
  <c r="AB656" i="3" l="1"/>
  <c r="AC655" i="3"/>
  <c r="AC656" i="3" l="1"/>
  <c r="AB657" i="3"/>
  <c r="AC657" i="3" l="1"/>
  <c r="AB658" i="3"/>
  <c r="AB659" i="3" l="1"/>
  <c r="AC658" i="3"/>
  <c r="AC659" i="3" l="1"/>
  <c r="AB660" i="3"/>
  <c r="AC660" i="3" l="1"/>
  <c r="AB661" i="3"/>
  <c r="AC661" i="3" l="1"/>
  <c r="AB662" i="3"/>
  <c r="AB663" i="3" l="1"/>
  <c r="AC662" i="3"/>
  <c r="AB664" i="3" l="1"/>
  <c r="AC663" i="3"/>
  <c r="AC664" i="3" l="1"/>
  <c r="AB665" i="3"/>
  <c r="AC665" i="3" l="1"/>
  <c r="AB666" i="3"/>
  <c r="AB667" i="3" l="1"/>
  <c r="AC666" i="3"/>
  <c r="AC667" i="3" l="1"/>
  <c r="AB668" i="3"/>
  <c r="AC668" i="3" l="1"/>
  <c r="AB669" i="3"/>
  <c r="AC669" i="3" l="1"/>
  <c r="AB670" i="3"/>
  <c r="AB671" i="3" l="1"/>
  <c r="AC670" i="3"/>
  <c r="AB672" i="3" l="1"/>
  <c r="AC671" i="3"/>
  <c r="AC672" i="3" l="1"/>
  <c r="AB673" i="3"/>
  <c r="AC673" i="3" l="1"/>
  <c r="AB674" i="3"/>
  <c r="AB675" i="3" l="1"/>
  <c r="AC674" i="3"/>
  <c r="AC675" i="3" l="1"/>
  <c r="AB676" i="3"/>
  <c r="AC676" i="3" l="1"/>
  <c r="AB677" i="3"/>
  <c r="AC677" i="3" l="1"/>
  <c r="AB678" i="3"/>
  <c r="AB679" i="3" l="1"/>
  <c r="AC678" i="3"/>
  <c r="AB680" i="3" l="1"/>
  <c r="AC679" i="3"/>
  <c r="AC680" i="3" l="1"/>
  <c r="AB681" i="3"/>
  <c r="AC681" i="3" l="1"/>
  <c r="AB682" i="3"/>
  <c r="AB683" i="3" l="1"/>
  <c r="AC682" i="3"/>
  <c r="AC683" i="3" l="1"/>
  <c r="AB684" i="3"/>
  <c r="AC684" i="3" l="1"/>
  <c r="AB685" i="3"/>
  <c r="AC685" i="3" l="1"/>
  <c r="AB686" i="3"/>
  <c r="AB687" i="3" l="1"/>
  <c r="AC686" i="3"/>
  <c r="AB688" i="3" l="1"/>
  <c r="AC687" i="3"/>
  <c r="AC688" i="3" l="1"/>
  <c r="AB689" i="3"/>
  <c r="AC689" i="3" l="1"/>
  <c r="AB690" i="3"/>
  <c r="AB691" i="3" l="1"/>
  <c r="AC690" i="3"/>
  <c r="AC691" i="3" l="1"/>
  <c r="AB692" i="3"/>
  <c r="AC692" i="3" l="1"/>
  <c r="AB693" i="3"/>
  <c r="AC693" i="3" l="1"/>
  <c r="AB694" i="3"/>
  <c r="AB695" i="3" l="1"/>
  <c r="AC694" i="3"/>
  <c r="AB696" i="3" l="1"/>
  <c r="AC695" i="3"/>
  <c r="AC696" i="3" l="1"/>
  <c r="AB697" i="3"/>
  <c r="AC697" i="3" l="1"/>
  <c r="AB698" i="3"/>
  <c r="AB699" i="3" l="1"/>
  <c r="AC698" i="3"/>
  <c r="AC699" i="3" l="1"/>
  <c r="AB700" i="3"/>
  <c r="AC700" i="3" l="1"/>
  <c r="AB701" i="3"/>
  <c r="AC701" i="3" l="1"/>
  <c r="AB702" i="3"/>
  <c r="AB703" i="3" l="1"/>
  <c r="AC702" i="3"/>
  <c r="AB704" i="3" l="1"/>
  <c r="AC703" i="3"/>
  <c r="AC704" i="3" l="1"/>
  <c r="AB705" i="3"/>
  <c r="AC705" i="3" l="1"/>
  <c r="AB706" i="3"/>
  <c r="AB707" i="3" l="1"/>
  <c r="AC706" i="3"/>
  <c r="AC707" i="3" l="1"/>
  <c r="AB708" i="3"/>
  <c r="AC708" i="3" l="1"/>
  <c r="AB709" i="3"/>
  <c r="AC709" i="3" l="1"/>
  <c r="AB710" i="3"/>
  <c r="AB711" i="3" l="1"/>
  <c r="AC710" i="3"/>
  <c r="AB712" i="3" l="1"/>
  <c r="AC711" i="3"/>
  <c r="AC712" i="3" l="1"/>
  <c r="AB713" i="3"/>
  <c r="AC713" i="3" l="1"/>
  <c r="AB714" i="3"/>
  <c r="AB715" i="3" l="1"/>
  <c r="AC714" i="3"/>
  <c r="AC715" i="3" l="1"/>
  <c r="AB716" i="3"/>
  <c r="AC716" i="3" l="1"/>
  <c r="AB717" i="3"/>
  <c r="AC717" i="3" l="1"/>
  <c r="AB718" i="3"/>
  <c r="AB719" i="3" l="1"/>
  <c r="AC718" i="3"/>
  <c r="AC719" i="3" l="1"/>
  <c r="AB720" i="3"/>
  <c r="AB721" i="3" l="1"/>
  <c r="AC720" i="3"/>
  <c r="AB722" i="3" l="1"/>
  <c r="AC721" i="3"/>
  <c r="AC722" i="3" l="1"/>
  <c r="AB723" i="3"/>
  <c r="AB724" i="3" l="1"/>
  <c r="AC723" i="3"/>
  <c r="AB725" i="3" l="1"/>
  <c r="AC724" i="3"/>
  <c r="AB726" i="3" l="1"/>
  <c r="AC725" i="3"/>
  <c r="AC726" i="3" l="1"/>
  <c r="AB727" i="3"/>
  <c r="AC727" i="3" l="1"/>
  <c r="AB728" i="3"/>
  <c r="AB729" i="3" l="1"/>
  <c r="AC728" i="3"/>
  <c r="AC729" i="3" l="1"/>
  <c r="AB730" i="3"/>
  <c r="AB731" i="3" l="1"/>
  <c r="AC730" i="3"/>
  <c r="AC731" i="3" l="1"/>
  <c r="AB732" i="3"/>
  <c r="AC732" i="3" l="1"/>
  <c r="AB733" i="3"/>
  <c r="AC733" i="3" l="1"/>
  <c r="AB734" i="3"/>
  <c r="AB735" i="3" l="1"/>
  <c r="AC734" i="3"/>
  <c r="AC735" i="3" l="1"/>
  <c r="AB736" i="3"/>
  <c r="AB737" i="3" l="1"/>
  <c r="AC736" i="3"/>
  <c r="AC737" i="3" l="1"/>
  <c r="AB738" i="3"/>
  <c r="AB739" i="3" l="1"/>
  <c r="AC738" i="3"/>
  <c r="AC739" i="3" l="1"/>
  <c r="AB740" i="3"/>
  <c r="AC740" i="3" l="1"/>
  <c r="AB741" i="3"/>
  <c r="AC741" i="3" l="1"/>
  <c r="AB742" i="3"/>
  <c r="AB743" i="3" l="1"/>
  <c r="AC742" i="3"/>
  <c r="AC743" i="3" l="1"/>
  <c r="AB744" i="3"/>
  <c r="AB745" i="3" l="1"/>
  <c r="AC744" i="3"/>
  <c r="AC745" i="3" l="1"/>
  <c r="AB746" i="3"/>
  <c r="AB747" i="3" l="1"/>
  <c r="AC746" i="3"/>
  <c r="AC747" i="3" l="1"/>
  <c r="AB748" i="3"/>
  <c r="AC748" i="3" l="1"/>
  <c r="AB749" i="3"/>
  <c r="AC749" i="3" l="1"/>
  <c r="AB750" i="3"/>
  <c r="AB751" i="3" l="1"/>
  <c r="AC750" i="3"/>
  <c r="AB752" i="3" l="1"/>
  <c r="AC751" i="3"/>
  <c r="AC752" i="3" l="1"/>
  <c r="AB753" i="3"/>
  <c r="AC753" i="3" l="1"/>
  <c r="AB754" i="3"/>
  <c r="AB755" i="3" l="1"/>
  <c r="AC754" i="3"/>
  <c r="AC755" i="3" l="1"/>
  <c r="AB756" i="3"/>
  <c r="AC756" i="3" l="1"/>
  <c r="AB757" i="3"/>
  <c r="AC757" i="3" l="1"/>
  <c r="AB758" i="3"/>
  <c r="AB759" i="3" l="1"/>
  <c r="AC758" i="3"/>
  <c r="AB760" i="3" l="1"/>
  <c r="AC759" i="3"/>
  <c r="AC760" i="3" l="1"/>
  <c r="AB761" i="3"/>
  <c r="AC761" i="3" l="1"/>
  <c r="AB762" i="3"/>
  <c r="AB763" i="3" l="1"/>
  <c r="AC762" i="3"/>
  <c r="AC763" i="3" l="1"/>
  <c r="AB764" i="3"/>
  <c r="AC764" i="3" l="1"/>
  <c r="AB765" i="3"/>
  <c r="AC765" i="3" l="1"/>
  <c r="AB766" i="3"/>
  <c r="AB767" i="3" l="1"/>
  <c r="AC766" i="3"/>
  <c r="AB768" i="3" l="1"/>
  <c r="AC767" i="3"/>
  <c r="AC768" i="3" l="1"/>
  <c r="AB769" i="3"/>
  <c r="AC769" i="3" l="1"/>
  <c r="AB770" i="3"/>
  <c r="AB771" i="3" l="1"/>
  <c r="AC770" i="3"/>
  <c r="AC771" i="3" l="1"/>
  <c r="AB772" i="3"/>
  <c r="AC772" i="3" l="1"/>
  <c r="AB773" i="3"/>
  <c r="AC773" i="3" l="1"/>
  <c r="AB774" i="3"/>
  <c r="AB775" i="3" l="1"/>
  <c r="AC774" i="3"/>
  <c r="AB776" i="3" l="1"/>
  <c r="AC775" i="3"/>
  <c r="AC776" i="3" l="1"/>
  <c r="AB777" i="3"/>
  <c r="AC777" i="3" l="1"/>
  <c r="AB778" i="3"/>
  <c r="AB779" i="3" l="1"/>
  <c r="AC778" i="3"/>
  <c r="AC779" i="3" l="1"/>
  <c r="AB780" i="3"/>
  <c r="AC780" i="3" l="1"/>
  <c r="AB781" i="3"/>
  <c r="AC781" i="3" l="1"/>
  <c r="AB782" i="3"/>
  <c r="AB783" i="3" l="1"/>
  <c r="AC782" i="3"/>
  <c r="AB784" i="3" l="1"/>
  <c r="AC783" i="3"/>
  <c r="AC784" i="3" l="1"/>
  <c r="AB785" i="3"/>
  <c r="AC785" i="3" l="1"/>
  <c r="AB786" i="3"/>
  <c r="AB787" i="3" l="1"/>
  <c r="AC786" i="3"/>
  <c r="AC787" i="3" l="1"/>
  <c r="AB788" i="3"/>
  <c r="AC788" i="3" l="1"/>
  <c r="AB789" i="3"/>
  <c r="AC789" i="3" l="1"/>
  <c r="AB790" i="3"/>
  <c r="AB791" i="3" l="1"/>
  <c r="AC790" i="3"/>
  <c r="AB792" i="3" l="1"/>
  <c r="AC791" i="3"/>
  <c r="AC792" i="3" l="1"/>
  <c r="AB793" i="3"/>
  <c r="AC793" i="3" l="1"/>
  <c r="AB794" i="3"/>
  <c r="AB795" i="3" l="1"/>
  <c r="AC794" i="3"/>
  <c r="AC795" i="3" l="1"/>
  <c r="AB796" i="3"/>
  <c r="AC796" i="3" l="1"/>
  <c r="AB797" i="3"/>
  <c r="AC797" i="3" l="1"/>
  <c r="AB798" i="3"/>
  <c r="AB799" i="3" l="1"/>
  <c r="AC798" i="3"/>
  <c r="AC799" i="3" l="1"/>
  <c r="AB800" i="3"/>
  <c r="AC800" i="3" l="1"/>
  <c r="AB801" i="3"/>
  <c r="AC801" i="3" l="1"/>
  <c r="AB802" i="3"/>
  <c r="AC802" i="3" l="1"/>
  <c r="AB803" i="3"/>
  <c r="AC803" i="3" l="1"/>
  <c r="AB804" i="3"/>
  <c r="AC804" i="3" l="1"/>
  <c r="AB805" i="3"/>
  <c r="AC805" i="3" l="1"/>
  <c r="AB806" i="3"/>
  <c r="AC806" i="3" l="1"/>
  <c r="AB807" i="3"/>
  <c r="AC807" i="3" l="1"/>
  <c r="AB808" i="3"/>
  <c r="AC808" i="3" l="1"/>
  <c r="AB809" i="3"/>
  <c r="AB810" i="3" l="1"/>
  <c r="AC809" i="3"/>
  <c r="AC810" i="3" l="1"/>
  <c r="AB811" i="3"/>
  <c r="AB812" i="3" l="1"/>
  <c r="AC811" i="3"/>
  <c r="AB813" i="3" l="1"/>
  <c r="AC812" i="3"/>
  <c r="AC813" i="3" l="1"/>
  <c r="AB814" i="3"/>
  <c r="AC814" i="3" l="1"/>
  <c r="AB815" i="3"/>
  <c r="AC815" i="3" l="1"/>
  <c r="AB816" i="3"/>
  <c r="AC816" i="3" l="1"/>
  <c r="AB817" i="3"/>
  <c r="AC817" i="3" l="1"/>
  <c r="AB818" i="3"/>
  <c r="AC818" i="3" l="1"/>
  <c r="AB819" i="3"/>
  <c r="AB820" i="3" l="1"/>
  <c r="AC819" i="3"/>
  <c r="AC820" i="3" l="1"/>
  <c r="AB821" i="3"/>
  <c r="AC821" i="3" l="1"/>
  <c r="AB822" i="3"/>
  <c r="AC822" i="3" l="1"/>
  <c r="AB823" i="3"/>
  <c r="AC823" i="3" l="1"/>
  <c r="AB824" i="3"/>
  <c r="AC824" i="3" l="1"/>
  <c r="AB825" i="3"/>
  <c r="AC825" i="3" l="1"/>
  <c r="AB826" i="3"/>
  <c r="AC826" i="3" l="1"/>
  <c r="AB827" i="3"/>
  <c r="AC827" i="3" l="1"/>
  <c r="AB828" i="3"/>
  <c r="AC828" i="3" l="1"/>
  <c r="AB829" i="3"/>
  <c r="AC829" i="3" l="1"/>
  <c r="AB830" i="3"/>
  <c r="AC830" i="3" l="1"/>
  <c r="AB831" i="3"/>
  <c r="AC831" i="3" l="1"/>
  <c r="AB832" i="3"/>
  <c r="AC832" i="3" l="1"/>
  <c r="AB833" i="3"/>
  <c r="AC833" i="3" l="1"/>
  <c r="AB834" i="3"/>
  <c r="AC834" i="3" l="1"/>
  <c r="AB835" i="3"/>
  <c r="AB836" i="3" l="1"/>
  <c r="AC835" i="3"/>
  <c r="AC836" i="3" l="1"/>
  <c r="AB837" i="3"/>
  <c r="AC837" i="3" l="1"/>
  <c r="AB838" i="3"/>
  <c r="AC838" i="3" l="1"/>
  <c r="AB839" i="3"/>
  <c r="AC839" i="3" l="1"/>
  <c r="AB840" i="3"/>
  <c r="AC840" i="3" l="1"/>
  <c r="AB841" i="3"/>
  <c r="AC841" i="3" l="1"/>
  <c r="AB842" i="3"/>
  <c r="AC842" i="3" l="1"/>
  <c r="AB843" i="3"/>
  <c r="AC843" i="3" l="1"/>
  <c r="AB844" i="3"/>
  <c r="AC844" i="3" l="1"/>
  <c r="AB845" i="3"/>
  <c r="AC845" i="3" l="1"/>
  <c r="AB846" i="3"/>
  <c r="AC846" i="3" l="1"/>
  <c r="AB847" i="3"/>
  <c r="AC847" i="3" l="1"/>
  <c r="AB848" i="3"/>
  <c r="AC848" i="3" l="1"/>
  <c r="AB849" i="3"/>
  <c r="AC849" i="3" l="1"/>
  <c r="AB850" i="3"/>
  <c r="AC850" i="3" l="1"/>
  <c r="AB851" i="3"/>
  <c r="AB852" i="3" l="1"/>
  <c r="AC851" i="3"/>
  <c r="AC852" i="3" l="1"/>
  <c r="AB853" i="3"/>
  <c r="AC853" i="3" l="1"/>
  <c r="AB854" i="3"/>
  <c r="AC854" i="3" l="1"/>
  <c r="AB855" i="3"/>
  <c r="AC855" i="3" l="1"/>
  <c r="AB856" i="3"/>
  <c r="AC856" i="3" l="1"/>
  <c r="AB857" i="3"/>
  <c r="AC857" i="3" l="1"/>
  <c r="AB858" i="3"/>
  <c r="AC858" i="3" l="1"/>
  <c r="AB859" i="3"/>
  <c r="AC859" i="3" l="1"/>
  <c r="AB860" i="3"/>
  <c r="AC860" i="3" l="1"/>
  <c r="AB861" i="3"/>
  <c r="AC861" i="3" l="1"/>
  <c r="AB862" i="3"/>
  <c r="AC862" i="3" l="1"/>
  <c r="AB863" i="3"/>
  <c r="AC863" i="3" l="1"/>
  <c r="AB864" i="3"/>
  <c r="AC864" i="3" l="1"/>
  <c r="AB865" i="3"/>
  <c r="AC865" i="3" l="1"/>
  <c r="AB866" i="3"/>
  <c r="AC866" i="3" l="1"/>
  <c r="AB867" i="3"/>
  <c r="AB868" i="3" l="1"/>
  <c r="AC867" i="3"/>
  <c r="AC868" i="3" l="1"/>
  <c r="AB869" i="3"/>
  <c r="AC869" i="3" l="1"/>
  <c r="AB870" i="3"/>
  <c r="AC870" i="3" l="1"/>
  <c r="AB871" i="3"/>
  <c r="AC871" i="3" l="1"/>
  <c r="AB872" i="3"/>
  <c r="AC872" i="3" l="1"/>
  <c r="AB873" i="3"/>
  <c r="AC873" i="3" l="1"/>
  <c r="AB874" i="3"/>
  <c r="AC874" i="3" l="1"/>
  <c r="AB875" i="3"/>
  <c r="AC875" i="3" l="1"/>
  <c r="AB876" i="3"/>
  <c r="AC876" i="3" l="1"/>
  <c r="AB877" i="3"/>
  <c r="AC877" i="3" l="1"/>
  <c r="AB878" i="3"/>
  <c r="AC878" i="3" l="1"/>
  <c r="AB879" i="3"/>
  <c r="AB880" i="3" l="1"/>
  <c r="AC879" i="3"/>
  <c r="AC880" i="3" l="1"/>
  <c r="AB881" i="3"/>
  <c r="AC881" i="3" l="1"/>
  <c r="AB882" i="3"/>
  <c r="AC882" i="3" l="1"/>
  <c r="AB883" i="3"/>
  <c r="AB884" i="3" l="1"/>
  <c r="AC883" i="3"/>
  <c r="AC884" i="3" l="1"/>
  <c r="AB885" i="3"/>
  <c r="AC885" i="3" l="1"/>
  <c r="AB886" i="3"/>
  <c r="AC886" i="3" l="1"/>
  <c r="AB887" i="3"/>
  <c r="AC887" i="3" l="1"/>
  <c r="AB888" i="3"/>
  <c r="AC888" i="3" l="1"/>
  <c r="AB889" i="3"/>
  <c r="AC889" i="3" l="1"/>
  <c r="AB890" i="3"/>
  <c r="AC890" i="3" l="1"/>
  <c r="AB891" i="3"/>
  <c r="AC891" i="3" l="1"/>
  <c r="AB892" i="3"/>
  <c r="AC892" i="3" l="1"/>
  <c r="AB893" i="3"/>
  <c r="AC893" i="3" l="1"/>
  <c r="AB894" i="3"/>
  <c r="AC894" i="3" l="1"/>
  <c r="AB895" i="3"/>
  <c r="AC895" i="3" l="1"/>
  <c r="AB896" i="3"/>
  <c r="AC896" i="3" l="1"/>
  <c r="AB897" i="3"/>
  <c r="AC897" i="3" l="1"/>
  <c r="AB898" i="3"/>
  <c r="AC898" i="3" l="1"/>
  <c r="AB899" i="3"/>
  <c r="AB900" i="3" l="1"/>
  <c r="AC899" i="3"/>
  <c r="AC900" i="3" l="1"/>
  <c r="AB901" i="3"/>
  <c r="AC901" i="3" l="1"/>
  <c r="AB902" i="3"/>
  <c r="AC902" i="3" l="1"/>
  <c r="AB903" i="3"/>
  <c r="AC903" i="3" l="1"/>
  <c r="AB904" i="3"/>
  <c r="AC904" i="3" l="1"/>
  <c r="AB905" i="3"/>
  <c r="AC905" i="3" l="1"/>
  <c r="AB906" i="3"/>
  <c r="AC906" i="3" l="1"/>
  <c r="AB907" i="3"/>
  <c r="AC907" i="3" l="1"/>
  <c r="AB908" i="3"/>
  <c r="AB909" i="3" l="1"/>
  <c r="AC908" i="3"/>
  <c r="AC909" i="3" l="1"/>
  <c r="AB910" i="3"/>
  <c r="AC910" i="3" l="1"/>
  <c r="AB911" i="3"/>
  <c r="AC911" i="3" l="1"/>
  <c r="AB912" i="3"/>
  <c r="AC912" i="3" l="1"/>
  <c r="AB913" i="3"/>
  <c r="AC913" i="3" l="1"/>
  <c r="AB914" i="3"/>
  <c r="AC914" i="3" l="1"/>
  <c r="AB915" i="3"/>
  <c r="AB916" i="3" l="1"/>
  <c r="AC915" i="3"/>
  <c r="AC916" i="3" l="1"/>
  <c r="AB917" i="3"/>
  <c r="AC917" i="3" l="1"/>
  <c r="AB918" i="3"/>
  <c r="AC918" i="3" l="1"/>
  <c r="AB919" i="3"/>
  <c r="AC919" i="3" l="1"/>
  <c r="AB920" i="3"/>
  <c r="AC920" i="3" l="1"/>
  <c r="AB921" i="3"/>
  <c r="AC921" i="3" l="1"/>
  <c r="AB922" i="3"/>
  <c r="AC922" i="3" l="1"/>
  <c r="AB923" i="3"/>
  <c r="AC923" i="3" l="1"/>
  <c r="AB924" i="3"/>
  <c r="AC924" i="3" l="1"/>
  <c r="AB925" i="3"/>
  <c r="AC925" i="3" l="1"/>
  <c r="AB926" i="3"/>
  <c r="AC926" i="3" l="1"/>
  <c r="AB927" i="3"/>
  <c r="AC927" i="3" l="1"/>
  <c r="AB928" i="3"/>
  <c r="AC928" i="3" l="1"/>
  <c r="AB929" i="3"/>
  <c r="AC929" i="3" l="1"/>
  <c r="AB930" i="3"/>
  <c r="AC930" i="3" l="1"/>
  <c r="AB931" i="3"/>
  <c r="AB932" i="3" l="1"/>
  <c r="AC931" i="3"/>
  <c r="AC932" i="3" l="1"/>
  <c r="AB933" i="3"/>
  <c r="AC933" i="3" l="1"/>
  <c r="AB934" i="3"/>
  <c r="AC934" i="3" l="1"/>
  <c r="AB935" i="3"/>
  <c r="AC935" i="3" l="1"/>
  <c r="AB936" i="3"/>
  <c r="AC936" i="3" l="1"/>
  <c r="AB937" i="3"/>
  <c r="AC937" i="3" l="1"/>
  <c r="AB938" i="3"/>
  <c r="AC938" i="3" l="1"/>
  <c r="AB939" i="3"/>
  <c r="AC939" i="3" l="1"/>
  <c r="AB940" i="3"/>
  <c r="AC940" i="3" l="1"/>
  <c r="AB941" i="3"/>
  <c r="AC941" i="3" l="1"/>
  <c r="AB942" i="3"/>
  <c r="AC942" i="3" l="1"/>
  <c r="AB943" i="3"/>
  <c r="AC943" i="3" l="1"/>
  <c r="AB944" i="3"/>
  <c r="AC944" i="3" l="1"/>
  <c r="AB945" i="3"/>
  <c r="AC945" i="3" l="1"/>
  <c r="AB946" i="3"/>
  <c r="AC946" i="3" l="1"/>
  <c r="AB947" i="3"/>
  <c r="AB948" i="3" l="1"/>
  <c r="AC947" i="3"/>
  <c r="AC948" i="3" l="1"/>
  <c r="AB949" i="3"/>
  <c r="AC949" i="3" l="1"/>
  <c r="AB950" i="3"/>
  <c r="AC950" i="3" l="1"/>
  <c r="AB951" i="3"/>
  <c r="AC951" i="3" l="1"/>
  <c r="AB952" i="3"/>
  <c r="AC952" i="3" l="1"/>
  <c r="AB953" i="3"/>
  <c r="AC953" i="3" l="1"/>
  <c r="AB954" i="3"/>
  <c r="AC954" i="3" l="1"/>
  <c r="AB955" i="3"/>
  <c r="AC955" i="3" l="1"/>
  <c r="AB956" i="3"/>
  <c r="AC956" i="3" l="1"/>
  <c r="AB957" i="3"/>
  <c r="AC957" i="3" l="1"/>
  <c r="AB958" i="3"/>
  <c r="AC958" i="3" l="1"/>
  <c r="AB959" i="3"/>
  <c r="AC959" i="3" l="1"/>
  <c r="AB960" i="3"/>
  <c r="AC960" i="3" l="1"/>
  <c r="AB961" i="3"/>
  <c r="AC961" i="3" l="1"/>
  <c r="AB962" i="3"/>
  <c r="AC962" i="3" l="1"/>
  <c r="AB963" i="3"/>
  <c r="AB964" i="3" l="1"/>
  <c r="AC963" i="3"/>
  <c r="AC964" i="3" l="1"/>
  <c r="AB965" i="3"/>
  <c r="AC965" i="3" l="1"/>
  <c r="AB966" i="3"/>
  <c r="AC966" i="3" l="1"/>
  <c r="AB967" i="3"/>
  <c r="AC967" i="3" l="1"/>
  <c r="AB968" i="3"/>
  <c r="AC968" i="3" l="1"/>
  <c r="AB969" i="3"/>
  <c r="AC969" i="3" l="1"/>
  <c r="AB970" i="3"/>
  <c r="AC970" i="3" l="1"/>
  <c r="AB971" i="3"/>
  <c r="AC971" i="3" l="1"/>
  <c r="AB972" i="3"/>
  <c r="AC972" i="3" l="1"/>
  <c r="AB973" i="3"/>
  <c r="AC973" i="3" l="1"/>
  <c r="AB974" i="3"/>
  <c r="AC974" i="3" l="1"/>
  <c r="AB975" i="3"/>
  <c r="AC975" i="3" l="1"/>
  <c r="AB976" i="3"/>
  <c r="AC976" i="3" l="1"/>
  <c r="AB977" i="3"/>
  <c r="AC977" i="3" l="1"/>
  <c r="AB978" i="3"/>
  <c r="AC978" i="3" l="1"/>
  <c r="AB979" i="3"/>
  <c r="AB980" i="3" l="1"/>
  <c r="AC979" i="3"/>
  <c r="AC980" i="3" l="1"/>
  <c r="AB981" i="3"/>
  <c r="AC981" i="3" l="1"/>
  <c r="AB982" i="3"/>
  <c r="AC982" i="3" l="1"/>
  <c r="AB983" i="3"/>
  <c r="AC983" i="3" l="1"/>
  <c r="AB984" i="3"/>
  <c r="AC984" i="3" l="1"/>
  <c r="AB985" i="3"/>
  <c r="AC985" i="3" l="1"/>
  <c r="AB986" i="3"/>
  <c r="AC986" i="3" l="1"/>
  <c r="AB987" i="3"/>
  <c r="AC987" i="3" l="1"/>
  <c r="AB988" i="3"/>
  <c r="AC988" i="3" l="1"/>
  <c r="AB989" i="3"/>
  <c r="AC989" i="3" l="1"/>
  <c r="AB990" i="3"/>
  <c r="AC990" i="3" l="1"/>
  <c r="AB991" i="3"/>
  <c r="AC991" i="3" l="1"/>
  <c r="AB992" i="3"/>
  <c r="AC992" i="3" l="1"/>
  <c r="AB993" i="3"/>
  <c r="AC993" i="3" l="1"/>
  <c r="AB994" i="3"/>
  <c r="AC994" i="3" l="1"/>
  <c r="AB995" i="3"/>
  <c r="AB996" i="3" l="1"/>
  <c r="AC995" i="3"/>
  <c r="AC996" i="3" l="1"/>
  <c r="AB997" i="3"/>
  <c r="AC997" i="3" l="1"/>
  <c r="AB998" i="3"/>
  <c r="AC998" i="3" l="1"/>
  <c r="AB999" i="3"/>
  <c r="AC999" i="3" l="1"/>
  <c r="AB1000" i="3"/>
  <c r="AC1000" i="3" l="1"/>
  <c r="AB1001" i="3"/>
  <c r="AC1001" i="3" l="1"/>
  <c r="AB1002" i="3"/>
  <c r="AC1002" i="3" l="1"/>
  <c r="AB1003" i="3"/>
  <c r="AC1003" i="3" l="1"/>
  <c r="AB1004" i="3"/>
  <c r="AC1004" i="3" l="1"/>
  <c r="AB1005" i="3"/>
  <c r="AC1005" i="3" l="1"/>
  <c r="AB1006" i="3"/>
  <c r="AC1006" i="3" l="1"/>
  <c r="AB1007" i="3"/>
  <c r="AC1007" i="3" l="1"/>
  <c r="AB1008" i="3"/>
  <c r="AC1008" i="3" l="1"/>
  <c r="AB1009" i="3"/>
  <c r="AC1009" i="3" l="1"/>
  <c r="AB1010" i="3"/>
  <c r="AC1010" i="3" l="1"/>
  <c r="AB1011" i="3"/>
  <c r="AB1012" i="3" l="1"/>
  <c r="AC1011" i="3"/>
  <c r="AC1012" i="3" l="1"/>
  <c r="AB1013" i="3"/>
  <c r="AC1013" i="3" l="1"/>
  <c r="AB1014" i="3"/>
  <c r="AC1014" i="3" l="1"/>
  <c r="AB1015" i="3"/>
  <c r="AC1015" i="3" l="1"/>
  <c r="AB1016" i="3"/>
  <c r="AC1016" i="3" l="1"/>
  <c r="AB1017" i="3"/>
  <c r="AC1017" i="3" l="1"/>
  <c r="AB1018" i="3"/>
  <c r="AC1018" i="3" l="1"/>
  <c r="AB1019" i="3"/>
  <c r="AC1019" i="3" l="1"/>
  <c r="AB1020" i="3"/>
  <c r="AC1020" i="3" l="1"/>
  <c r="AB1021" i="3"/>
  <c r="AC1021" i="3" l="1"/>
  <c r="AB1022" i="3"/>
  <c r="AC1022" i="3" l="1"/>
  <c r="AB1023" i="3"/>
  <c r="AB1024" i="3" l="1"/>
  <c r="AC1023" i="3"/>
  <c r="AC1024" i="3" l="1"/>
  <c r="AB1025" i="3"/>
  <c r="AC1025" i="3" l="1"/>
  <c r="AB1026" i="3"/>
  <c r="AC1026" i="3" l="1"/>
  <c r="AB1027" i="3"/>
  <c r="AB1028" i="3" l="1"/>
  <c r="AC1027" i="3"/>
  <c r="AC1028" i="3" l="1"/>
  <c r="AB1029" i="3"/>
  <c r="AC1029" i="3" l="1"/>
  <c r="AB1030" i="3"/>
  <c r="AC1030" i="3" l="1"/>
  <c r="AB1031" i="3"/>
  <c r="AC1031" i="3" l="1"/>
  <c r="AB1032" i="3"/>
  <c r="AC1032" i="3" l="1"/>
  <c r="AB1033" i="3"/>
  <c r="AC1033" i="3" l="1"/>
  <c r="AB1034" i="3"/>
  <c r="AC1034" i="3" l="1"/>
  <c r="AB1035" i="3"/>
  <c r="AC1035" i="3" l="1"/>
  <c r="AB1036" i="3"/>
  <c r="AC1036" i="3" l="1"/>
  <c r="AB1037" i="3"/>
  <c r="AC1037" i="3" l="1"/>
  <c r="AB1038" i="3"/>
  <c r="AC1038" i="3" l="1"/>
  <c r="AB1039" i="3"/>
  <c r="AC1039" i="3" l="1"/>
  <c r="AB1040" i="3"/>
  <c r="AC1040" i="3" l="1"/>
  <c r="AB1041" i="3"/>
  <c r="AC1041" i="3" l="1"/>
  <c r="AB1042" i="3"/>
  <c r="AC1042" i="3" l="1"/>
  <c r="AB1043" i="3"/>
  <c r="AB1044" i="3" l="1"/>
  <c r="AC1043" i="3"/>
  <c r="AC1044" i="3" l="1"/>
  <c r="AB1045" i="3"/>
  <c r="AC1045" i="3" l="1"/>
  <c r="AB1046" i="3"/>
  <c r="AC1046" i="3" l="1"/>
  <c r="AB1047" i="3"/>
  <c r="AC1047" i="3" l="1"/>
  <c r="AB1048" i="3"/>
  <c r="AC1048" i="3" l="1"/>
  <c r="AB1049" i="3"/>
  <c r="AC1049" i="3" l="1"/>
  <c r="AB1050" i="3"/>
  <c r="AC1050" i="3" l="1"/>
  <c r="AB1051" i="3"/>
  <c r="AC1051" i="3" l="1"/>
  <c r="AB1052" i="3"/>
  <c r="AC1052" i="3" l="1"/>
  <c r="AB1053" i="3"/>
  <c r="AB1054" i="3" l="1"/>
  <c r="AC1053" i="3"/>
  <c r="AC1054" i="3" l="1"/>
  <c r="AB1055" i="3"/>
  <c r="AC1055" i="3" l="1"/>
  <c r="AB1056" i="3"/>
  <c r="AC1056" i="3" l="1"/>
  <c r="AB1057" i="3"/>
  <c r="AC1057" i="3" l="1"/>
  <c r="AB1058" i="3"/>
  <c r="AC1058" i="3" l="1"/>
  <c r="AB1059" i="3"/>
  <c r="AB1060" i="3" l="1"/>
  <c r="AC1059" i="3"/>
  <c r="AC1060" i="3" l="1"/>
  <c r="AB1061" i="3"/>
  <c r="AC1061" i="3" l="1"/>
  <c r="AB1062" i="3"/>
  <c r="AC1062" i="3" l="1"/>
  <c r="AB1063" i="3"/>
  <c r="AC1063" i="3" l="1"/>
  <c r="AB1064" i="3"/>
  <c r="AC1064" i="3" l="1"/>
  <c r="AB1065" i="3"/>
  <c r="AC1065" i="3" l="1"/>
  <c r="AB1066" i="3"/>
  <c r="AC1066" i="3" l="1"/>
  <c r="AB1067" i="3"/>
  <c r="AC1067" i="3" l="1"/>
  <c r="AB1068" i="3"/>
  <c r="AC1068" i="3" l="1"/>
  <c r="AB1069" i="3"/>
  <c r="AC1069" i="3" l="1"/>
  <c r="AB1070" i="3"/>
  <c r="AC1070" i="3" l="1"/>
  <c r="AB1071" i="3"/>
  <c r="AC1071" i="3" l="1"/>
  <c r="AB1072" i="3"/>
  <c r="AC1072" i="3" l="1"/>
  <c r="AB1073" i="3"/>
  <c r="AC1073" i="3" l="1"/>
  <c r="AB1074" i="3"/>
  <c r="AC1074" i="3" l="1"/>
  <c r="AB1075" i="3"/>
  <c r="AB1076" i="3" l="1"/>
  <c r="AC1075" i="3"/>
  <c r="AC1076" i="3" l="1"/>
  <c r="AB1077" i="3"/>
  <c r="AC1077" i="3" l="1"/>
  <c r="AB1078" i="3"/>
  <c r="AC1078" i="3" l="1"/>
  <c r="AB1079" i="3"/>
  <c r="AC1079" i="3" l="1"/>
  <c r="AB1080" i="3"/>
  <c r="AC1080" i="3" l="1"/>
  <c r="AB1081" i="3"/>
  <c r="AC1081" i="3" l="1"/>
  <c r="AB1082" i="3"/>
  <c r="AC1082" i="3" l="1"/>
  <c r="AB1083" i="3"/>
  <c r="AC1083" i="3" l="1"/>
  <c r="AB1084" i="3"/>
  <c r="AC1084" i="3" l="1"/>
  <c r="AB1085" i="3"/>
  <c r="AC1085" i="3" l="1"/>
  <c r="AB1086" i="3"/>
  <c r="AB1087" i="3" l="1"/>
  <c r="AC1086" i="3"/>
  <c r="AC1087" i="3" l="1"/>
  <c r="AB1088" i="3"/>
  <c r="AC1088" i="3" l="1"/>
  <c r="AB1089" i="3"/>
  <c r="AC1089" i="3" l="1"/>
  <c r="AB1090" i="3"/>
  <c r="AC1090" i="3" l="1"/>
  <c r="AB1091" i="3"/>
  <c r="AB1092" i="3" l="1"/>
  <c r="AC1091" i="3"/>
  <c r="AC1092" i="3" l="1"/>
  <c r="AB1093" i="3"/>
  <c r="AC1093" i="3" l="1"/>
  <c r="AB1094" i="3"/>
  <c r="AC1094" i="3" l="1"/>
  <c r="AB1095" i="3"/>
  <c r="AC1095" i="3" l="1"/>
  <c r="AB1096" i="3"/>
  <c r="AC1096" i="3" l="1"/>
  <c r="AB1097" i="3"/>
  <c r="AC1097" i="3" l="1"/>
  <c r="AB1098" i="3"/>
  <c r="AC1098" i="3" l="1"/>
  <c r="AB1099" i="3"/>
  <c r="AB1100" i="3" l="1"/>
  <c r="AC1099" i="3"/>
  <c r="AC1100" i="3" l="1"/>
  <c r="AB1101" i="3"/>
  <c r="AC1101" i="3" l="1"/>
  <c r="AB1102" i="3"/>
  <c r="AB1103" i="3" l="1"/>
  <c r="AC1102" i="3"/>
  <c r="AC1103" i="3" l="1"/>
  <c r="AB1104" i="3"/>
  <c r="AC1104" i="3" l="1"/>
  <c r="AB1105" i="3"/>
  <c r="AC1105" i="3" l="1"/>
  <c r="AB1106" i="3"/>
  <c r="AB1107" i="3" l="1"/>
  <c r="AC1106" i="3"/>
  <c r="AB1108" i="3" l="1"/>
  <c r="AC1107" i="3"/>
  <c r="AC1108" i="3" l="1"/>
  <c r="AB1109" i="3"/>
  <c r="AC1109" i="3" l="1"/>
  <c r="AB1110" i="3"/>
  <c r="AC1110" i="3" l="1"/>
  <c r="AB1111" i="3"/>
  <c r="AC1111" i="3" l="1"/>
  <c r="AB1112" i="3"/>
  <c r="AC1112" i="3" l="1"/>
  <c r="AB1113" i="3"/>
  <c r="AC1113" i="3" l="1"/>
  <c r="AB1114" i="3"/>
  <c r="AC1114" i="3" l="1"/>
  <c r="AB1115" i="3"/>
  <c r="AB1116" i="3" l="1"/>
  <c r="AC1115" i="3"/>
  <c r="AC1116" i="3" l="1"/>
  <c r="AB1117" i="3"/>
  <c r="AC1117" i="3" l="1"/>
  <c r="AB1118" i="3"/>
  <c r="AC1118" i="3" l="1"/>
  <c r="AB1119" i="3"/>
  <c r="AC1119" i="3" l="1"/>
  <c r="AB1120" i="3"/>
  <c r="AC1120" i="3" l="1"/>
  <c r="AB1121" i="3"/>
  <c r="AB1122" i="3" l="1"/>
  <c r="AC1121" i="3"/>
  <c r="AB1123" i="3" l="1"/>
  <c r="AC1122" i="3"/>
  <c r="AB1124" i="3" l="1"/>
  <c r="AC1123" i="3"/>
  <c r="AB1125" i="3" l="1"/>
  <c r="AC1124" i="3"/>
  <c r="AB1126" i="3" l="1"/>
  <c r="AC1125" i="3"/>
  <c r="AB1127" i="3" l="1"/>
  <c r="AC1126" i="3"/>
  <c r="AC1127" i="3" l="1"/>
  <c r="AB1128" i="3"/>
  <c r="AC1128" i="3" l="1"/>
  <c r="AB1129" i="3"/>
  <c r="AC1129" i="3" l="1"/>
  <c r="AB1130" i="3"/>
  <c r="AC1130" i="3" l="1"/>
  <c r="AB1131" i="3"/>
  <c r="AC1131" i="3" l="1"/>
  <c r="AB1132" i="3"/>
  <c r="AC1132" i="3" l="1"/>
  <c r="AB1133" i="3"/>
  <c r="AC1133" i="3" l="1"/>
  <c r="AB1134" i="3"/>
  <c r="AB1135" i="3" l="1"/>
  <c r="AC1134" i="3"/>
  <c r="AC1135" i="3" l="1"/>
  <c r="AB1136" i="3"/>
  <c r="AC1136" i="3" l="1"/>
  <c r="AB1137" i="3"/>
  <c r="AC1137" i="3" l="1"/>
  <c r="AB1138" i="3"/>
  <c r="AC1138" i="3" l="1"/>
  <c r="AB1139" i="3"/>
  <c r="AB1140" i="3" l="1"/>
  <c r="AC1139" i="3"/>
  <c r="AC1140" i="3" l="1"/>
  <c r="AB1141" i="3"/>
  <c r="AC1141" i="3" l="1"/>
  <c r="AB1142" i="3"/>
  <c r="AC1142" i="3" l="1"/>
  <c r="AB1143" i="3"/>
  <c r="AC1143" i="3" l="1"/>
  <c r="AB1144" i="3"/>
  <c r="AC1144" i="3" l="1"/>
  <c r="AB1145" i="3"/>
  <c r="AC1145" i="3" l="1"/>
  <c r="AB1146" i="3"/>
  <c r="AB1147" i="3" l="1"/>
  <c r="AC1146" i="3"/>
  <c r="AC1147" i="3" l="1"/>
  <c r="AB1148" i="3"/>
  <c r="AC1148" i="3" l="1"/>
  <c r="AB1149" i="3"/>
  <c r="AC1149" i="3" l="1"/>
  <c r="AB1150" i="3"/>
  <c r="AB1151" i="3" l="1"/>
  <c r="AC1150" i="3"/>
  <c r="AC1151" i="3" l="1"/>
  <c r="AB1152" i="3"/>
  <c r="AB1153" i="3" l="1"/>
  <c r="AC1152" i="3"/>
  <c r="AC1153" i="3" l="1"/>
  <c r="AB1154" i="3"/>
  <c r="AC1154" i="3" l="1"/>
  <c r="AB1155" i="3"/>
  <c r="AB1156" i="3" l="1"/>
  <c r="AC1155" i="3"/>
  <c r="AC1156" i="3" l="1"/>
  <c r="AB1157" i="3"/>
  <c r="AC1157" i="3" l="1"/>
  <c r="AB1158" i="3"/>
  <c r="AB1159" i="3" l="1"/>
  <c r="AC1158" i="3"/>
  <c r="AC1159" i="3" l="1"/>
  <c r="AB1160" i="3"/>
  <c r="AC1160" i="3" l="1"/>
  <c r="AB1161" i="3"/>
  <c r="AC1161" i="3" l="1"/>
  <c r="AB1162" i="3"/>
  <c r="AC1162" i="3" l="1"/>
  <c r="AB1163" i="3"/>
  <c r="AC1163" i="3" l="1"/>
  <c r="AB1164" i="3"/>
  <c r="AC1164" i="3" l="1"/>
  <c r="AB1165" i="3"/>
  <c r="AC1165" i="3" l="1"/>
  <c r="AB1166" i="3"/>
  <c r="AC1166" i="3" l="1"/>
  <c r="AB1167" i="3"/>
  <c r="AC1167" i="3" l="1"/>
  <c r="AB1168" i="3"/>
  <c r="AB1169" i="3" l="1"/>
  <c r="AC1168" i="3"/>
  <c r="AC1169" i="3" l="1"/>
  <c r="AB1170" i="3"/>
  <c r="AC1170" i="3" l="1"/>
  <c r="AB1171" i="3"/>
  <c r="AC1171" i="3" l="1"/>
  <c r="AB1172" i="3"/>
  <c r="AC1172" i="3" l="1"/>
  <c r="AB1173" i="3"/>
  <c r="AB1174" i="3" l="1"/>
  <c r="AC1173" i="3"/>
  <c r="AC1174" i="3" l="1"/>
  <c r="AB1175" i="3"/>
  <c r="AB1176" i="3" l="1"/>
  <c r="AC1175" i="3"/>
  <c r="AB1177" i="3" l="1"/>
  <c r="AC1176" i="3"/>
  <c r="AC1177" i="3" l="1"/>
  <c r="AB1178" i="3"/>
  <c r="AB1179" i="3" l="1"/>
  <c r="AC1178" i="3"/>
  <c r="AB1180" i="3" l="1"/>
  <c r="AC1179" i="3"/>
  <c r="AC1180" i="3" l="1"/>
  <c r="AB1181" i="3"/>
  <c r="AC1181" i="3" l="1"/>
  <c r="AB1182" i="3"/>
  <c r="AC1182" i="3" l="1"/>
  <c r="AB1183" i="3"/>
  <c r="AC1183" i="3" l="1"/>
  <c r="AB1184" i="3"/>
  <c r="AC1184" i="3" l="1"/>
  <c r="AB1185" i="3"/>
  <c r="AC1185" i="3" l="1"/>
  <c r="AB1186" i="3"/>
  <c r="AC1186" i="3" l="1"/>
  <c r="AB1187" i="3"/>
  <c r="AB1188" i="3" l="1"/>
  <c r="AC1187" i="3"/>
  <c r="AC1188" i="3" l="1"/>
  <c r="AB1189" i="3"/>
  <c r="AB1190" i="3" l="1"/>
  <c r="AC1189" i="3"/>
  <c r="AC1190" i="3" l="1"/>
  <c r="AB1191" i="3"/>
  <c r="AC1191" i="3" l="1"/>
  <c r="AB1192" i="3"/>
  <c r="AC1192" i="3" l="1"/>
  <c r="AB1193" i="3"/>
  <c r="AC1193" i="3" l="1"/>
  <c r="AB1194" i="3"/>
  <c r="AC1194" i="3" l="1"/>
  <c r="AB1195" i="3"/>
  <c r="AC1195" i="3" l="1"/>
  <c r="AB1196" i="3"/>
  <c r="AC1196" i="3" l="1"/>
  <c r="AB1197" i="3"/>
  <c r="AC1197" i="3" l="1"/>
  <c r="AB1198" i="3"/>
  <c r="AC1198" i="3" l="1"/>
  <c r="AB1199" i="3"/>
  <c r="AC1199" i="3" l="1"/>
  <c r="AB1200" i="3"/>
  <c r="AC1200" i="3" l="1"/>
  <c r="AB1201" i="3"/>
  <c r="AC1201" i="3" l="1"/>
  <c r="AB1202" i="3"/>
  <c r="AC1202" i="3" l="1"/>
  <c r="AB1203" i="3"/>
  <c r="AB1204" i="3" l="1"/>
  <c r="AC1203" i="3"/>
  <c r="AC1204" i="3" l="1"/>
  <c r="AB1205" i="3"/>
  <c r="AC1205" i="3" l="1"/>
  <c r="AB1206" i="3"/>
  <c r="AC1206" i="3" l="1"/>
  <c r="AB1207" i="3"/>
  <c r="AC1207" i="3" l="1"/>
  <c r="AB1208" i="3"/>
  <c r="AC1208" i="3" l="1"/>
  <c r="AB1209" i="3"/>
  <c r="AC1209" i="3" l="1"/>
  <c r="AB1210" i="3"/>
  <c r="AC1210" i="3" l="1"/>
  <c r="AB1211" i="3"/>
  <c r="AC1211" i="3" l="1"/>
  <c r="AB1212" i="3"/>
  <c r="AC1212" i="3" l="1"/>
  <c r="AB1213" i="3"/>
  <c r="AC1213" i="3" l="1"/>
  <c r="AB1214" i="3"/>
  <c r="AC1214" i="3" l="1"/>
  <c r="AB1215" i="3"/>
  <c r="AC1215" i="3" l="1"/>
  <c r="AB1216" i="3"/>
  <c r="AC1216" i="3" l="1"/>
  <c r="AB1217" i="3"/>
  <c r="AC1217" i="3" l="1"/>
  <c r="AB1218" i="3"/>
  <c r="AC1218" i="3" l="1"/>
  <c r="AB1219" i="3"/>
  <c r="AB1220" i="3" l="1"/>
  <c r="AC1219" i="3"/>
  <c r="AC1220" i="3" l="1"/>
  <c r="AB1221" i="3"/>
  <c r="AC1221" i="3" l="1"/>
  <c r="AB1222" i="3"/>
  <c r="AC1222" i="3" l="1"/>
  <c r="AB1223" i="3"/>
  <c r="AC1223" i="3" l="1"/>
  <c r="AB1224" i="3"/>
  <c r="AC1224" i="3" l="1"/>
  <c r="AB1225" i="3"/>
  <c r="AC1225" i="3" l="1"/>
  <c r="AB1226" i="3"/>
  <c r="AC1226" i="3" l="1"/>
  <c r="AB1227" i="3"/>
  <c r="AC1227" i="3" l="1"/>
  <c r="AB1228" i="3"/>
  <c r="AC1228" i="3" l="1"/>
  <c r="AB1229" i="3"/>
  <c r="AC1229" i="3" l="1"/>
  <c r="AB1230" i="3"/>
  <c r="AC1230" i="3" l="1"/>
  <c r="AB1231" i="3"/>
  <c r="AB1232" i="3" l="1"/>
  <c r="AC1231" i="3"/>
  <c r="AC1232" i="3" l="1"/>
  <c r="AB1233" i="3"/>
  <c r="AC1233" i="3" l="1"/>
  <c r="AB1234" i="3"/>
  <c r="AC1234" i="3" l="1"/>
  <c r="AB1235" i="3"/>
  <c r="AC1235" i="3" l="1"/>
  <c r="AB1236" i="3"/>
  <c r="AC1236" i="3" l="1"/>
  <c r="AB1237" i="3"/>
  <c r="AC1237" i="3" l="1"/>
  <c r="AB1238" i="3"/>
  <c r="AC1238" i="3" l="1"/>
  <c r="AB1239" i="3"/>
  <c r="AB1240" i="3" l="1"/>
  <c r="AC1239" i="3"/>
  <c r="AC1240" i="3" l="1"/>
  <c r="AB1241" i="3"/>
  <c r="AC1241" i="3" l="1"/>
  <c r="AB1242" i="3"/>
  <c r="AC1242" i="3" l="1"/>
  <c r="AB1243" i="3"/>
  <c r="AC1243" i="3" l="1"/>
  <c r="AB1244" i="3"/>
  <c r="AC1244" i="3" l="1"/>
  <c r="AB1245" i="3"/>
  <c r="AC1245" i="3" l="1"/>
  <c r="AB1246" i="3"/>
  <c r="AC1246" i="3" l="1"/>
  <c r="AB1247" i="3"/>
  <c r="AB1248" i="3" l="1"/>
  <c r="AC1247" i="3"/>
  <c r="AC1248" i="3" l="1"/>
  <c r="AB1249" i="3"/>
  <c r="AC1249" i="3" l="1"/>
  <c r="AB1250" i="3"/>
  <c r="AC1250" i="3" l="1"/>
  <c r="AB1251" i="3"/>
  <c r="AC1251" i="3" l="1"/>
  <c r="AB1252" i="3"/>
  <c r="AC1252" i="3" l="1"/>
  <c r="AB1253" i="3"/>
  <c r="AC1253" i="3" l="1"/>
  <c r="AB1254" i="3"/>
  <c r="AC1254" i="3" l="1"/>
  <c r="AB1255" i="3"/>
  <c r="AB1256" i="3" l="1"/>
  <c r="AC1255" i="3"/>
  <c r="AC1256" i="3" l="1"/>
  <c r="AB1257" i="3"/>
  <c r="AC1257" i="3" l="1"/>
  <c r="AB1258" i="3"/>
  <c r="AC1258" i="3" l="1"/>
  <c r="AB1259" i="3"/>
  <c r="AC1259" i="3" l="1"/>
  <c r="AB1260" i="3"/>
  <c r="AC1260" i="3" l="1"/>
  <c r="AB1261" i="3"/>
  <c r="AC1261" i="3" l="1"/>
  <c r="AB1262" i="3"/>
  <c r="AC1262" i="3" l="1"/>
  <c r="AB1263" i="3"/>
  <c r="AB1264" i="3" l="1"/>
  <c r="AC1263" i="3"/>
  <c r="AC1264" i="3" l="1"/>
  <c r="AB1265" i="3"/>
  <c r="AC1265" i="3" l="1"/>
  <c r="AB1266" i="3"/>
  <c r="AC1266" i="3" l="1"/>
  <c r="AB1267" i="3"/>
  <c r="AC1267" i="3" l="1"/>
  <c r="AB1268" i="3"/>
  <c r="AC1268" i="3" l="1"/>
  <c r="AB1269" i="3"/>
  <c r="AC1269" i="3" l="1"/>
  <c r="AB1270" i="3"/>
  <c r="AC1270" i="3" l="1"/>
  <c r="AB1271" i="3"/>
  <c r="AB1272" i="3" l="1"/>
  <c r="AC1271" i="3"/>
  <c r="AC1272" i="3" l="1"/>
  <c r="AB1273" i="3"/>
  <c r="AC1273" i="3" l="1"/>
  <c r="AB1274" i="3"/>
  <c r="AC1274" i="3" l="1"/>
  <c r="AB1275" i="3"/>
  <c r="AC1275" i="3" l="1"/>
  <c r="AB1276" i="3"/>
  <c r="AC1276" i="3" l="1"/>
  <c r="AB1277" i="3"/>
  <c r="AC1277" i="3" l="1"/>
  <c r="AB1278" i="3"/>
  <c r="AC1278" i="3" l="1"/>
  <c r="AB1279" i="3"/>
  <c r="AC1279" i="3" l="1"/>
  <c r="AB1280" i="3"/>
  <c r="AC1280" i="3" l="1"/>
  <c r="AB1281" i="3"/>
  <c r="AC1281" i="3" l="1"/>
  <c r="AB1282" i="3"/>
  <c r="AC1282" i="3" l="1"/>
  <c r="AB1283" i="3"/>
  <c r="AC1283" i="3" l="1"/>
  <c r="AB1284" i="3"/>
  <c r="AC1284" i="3" l="1"/>
  <c r="AB1285" i="3"/>
  <c r="AC1285" i="3" l="1"/>
  <c r="AB1286" i="3"/>
  <c r="AC1286" i="3" l="1"/>
  <c r="AB1287" i="3"/>
  <c r="AB1288" i="3" l="1"/>
  <c r="AC1287" i="3"/>
  <c r="AC1288" i="3" l="1"/>
  <c r="AB1289" i="3"/>
  <c r="AC1289" i="3" l="1"/>
  <c r="AB1290" i="3"/>
  <c r="AC1290" i="3" l="1"/>
  <c r="AB1291" i="3"/>
  <c r="AC1291" i="3" l="1"/>
  <c r="AB1292" i="3"/>
  <c r="AC1292" i="3" l="1"/>
  <c r="AB1293" i="3"/>
  <c r="AC1293" i="3" l="1"/>
  <c r="AB1294" i="3"/>
  <c r="AC1294" i="3" l="1"/>
  <c r="AB1295" i="3"/>
  <c r="AC1295" i="3" l="1"/>
  <c r="AB1296" i="3"/>
  <c r="AC1296" i="3" l="1"/>
  <c r="AB1297" i="3"/>
  <c r="AC1297" i="3" l="1"/>
  <c r="AB1298" i="3"/>
  <c r="AC1298" i="3" l="1"/>
  <c r="AB1299" i="3"/>
  <c r="AC1299" i="3" l="1"/>
  <c r="AB1300" i="3"/>
  <c r="AC1300" i="3" l="1"/>
  <c r="AB1301" i="3"/>
  <c r="AC1301" i="3" l="1"/>
  <c r="AB1302" i="3"/>
  <c r="AC1302" i="3" l="1"/>
  <c r="AB1303" i="3"/>
  <c r="AB1304" i="3" l="1"/>
  <c r="AC1303" i="3"/>
  <c r="AC1304" i="3" l="1"/>
  <c r="AB1305" i="3"/>
  <c r="AC1305" i="3" l="1"/>
  <c r="AB1306" i="3"/>
  <c r="AC1306" i="3" l="1"/>
  <c r="AB1307" i="3"/>
  <c r="AC1307" i="3" l="1"/>
  <c r="AB1308" i="3"/>
  <c r="AC1308" i="3" l="1"/>
  <c r="AB1309" i="3"/>
  <c r="AC1309" i="3" l="1"/>
  <c r="AB1310" i="3"/>
  <c r="AC1310" i="3" l="1"/>
  <c r="AB1311" i="3"/>
  <c r="AC1311" i="3" l="1"/>
  <c r="AB1312" i="3"/>
  <c r="AC1312" i="3" l="1"/>
  <c r="AB1313" i="3"/>
  <c r="AC1313" i="3" l="1"/>
  <c r="AB1314" i="3"/>
  <c r="AC1314" i="3" l="1"/>
  <c r="AB1315" i="3"/>
  <c r="AC1315" i="3" l="1"/>
  <c r="AB1316" i="3"/>
  <c r="AC1316" i="3" l="1"/>
  <c r="AB1317" i="3"/>
  <c r="AC1317" i="3" l="1"/>
  <c r="AB1318" i="3"/>
  <c r="AC1318" i="3" l="1"/>
  <c r="AB1319" i="3"/>
  <c r="AB1320" i="3" l="1"/>
  <c r="AC1319" i="3"/>
  <c r="AC1320" i="3" l="1"/>
  <c r="AB1321" i="3"/>
  <c r="AC1321" i="3" l="1"/>
  <c r="AB1322" i="3"/>
  <c r="AC1322" i="3" l="1"/>
  <c r="AB1323" i="3"/>
  <c r="AC1323" i="3" l="1"/>
  <c r="AB1324" i="3"/>
  <c r="AC1324" i="3" l="1"/>
  <c r="AB1325" i="3"/>
  <c r="AB1326" i="3" l="1"/>
  <c r="AC1325" i="3"/>
  <c r="AC1326" i="3" l="1"/>
  <c r="AB1327" i="3"/>
  <c r="AC1327" i="3" l="1"/>
  <c r="AB1328" i="3"/>
  <c r="AC1328" i="3" l="1"/>
  <c r="AB1329" i="3"/>
  <c r="AC1329" i="3" l="1"/>
  <c r="AB1330" i="3"/>
  <c r="AC1330" i="3" l="1"/>
  <c r="AB1331" i="3"/>
  <c r="AC1331" i="3" l="1"/>
  <c r="AB1332" i="3"/>
  <c r="AC1332" i="3" l="1"/>
  <c r="AB1333" i="3"/>
  <c r="AC1333" i="3" l="1"/>
  <c r="AB1334" i="3"/>
  <c r="AC1334" i="3" l="1"/>
  <c r="AB1335" i="3"/>
  <c r="AB1336" i="3" l="1"/>
  <c r="AC1335" i="3"/>
  <c r="AC1336" i="3" l="1"/>
  <c r="AB1337" i="3"/>
  <c r="AC1337" i="3" l="1"/>
  <c r="AB1338" i="3"/>
  <c r="AC1338" i="3" l="1"/>
  <c r="AB1339" i="3"/>
  <c r="AC1339" i="3" l="1"/>
  <c r="AB1340" i="3"/>
  <c r="AC1340" i="3" l="1"/>
  <c r="AB1341" i="3"/>
  <c r="AC1341" i="3" l="1"/>
  <c r="AB1342" i="3"/>
  <c r="AC1342" i="3" l="1"/>
  <c r="AB1343" i="3"/>
  <c r="AC1343" i="3" l="1"/>
  <c r="AB1344" i="3"/>
  <c r="AC1344" i="3" l="1"/>
  <c r="AB1345" i="3"/>
  <c r="AC1345" i="3" l="1"/>
  <c r="AB1346" i="3"/>
  <c r="AC1346" i="3" l="1"/>
  <c r="AB1347" i="3"/>
  <c r="AC1347" i="3" l="1"/>
  <c r="AB1348" i="3"/>
  <c r="AC1348" i="3" l="1"/>
  <c r="AB1349" i="3"/>
  <c r="AC1349" i="3" l="1"/>
  <c r="AB1350" i="3"/>
  <c r="AC1350" i="3" l="1"/>
  <c r="AB1351" i="3"/>
  <c r="AB1352" i="3" l="1"/>
  <c r="AC1351" i="3"/>
  <c r="AC1352" i="3" l="1"/>
  <c r="AB1353" i="3"/>
  <c r="AC1353" i="3" l="1"/>
  <c r="AB1354" i="3"/>
  <c r="AC1354" i="3" l="1"/>
  <c r="AB1355" i="3"/>
  <c r="AC1355" i="3" l="1"/>
  <c r="AB1356" i="3"/>
  <c r="AC1356" i="3" l="1"/>
  <c r="AB1357" i="3"/>
  <c r="AC1357" i="3" l="1"/>
  <c r="AB1358" i="3"/>
  <c r="AC1358" i="3" l="1"/>
  <c r="AB1359" i="3"/>
  <c r="AC1359" i="3" l="1"/>
  <c r="AB1360" i="3"/>
  <c r="AC1360" i="3" l="1"/>
  <c r="AB1361" i="3"/>
  <c r="AC1361" i="3" l="1"/>
  <c r="AB1362" i="3"/>
  <c r="AC1362" i="3" l="1"/>
  <c r="AB1363" i="3"/>
  <c r="AC1363" i="3" l="1"/>
  <c r="AB1364" i="3"/>
  <c r="AC1364" i="3" l="1"/>
  <c r="AB1365" i="3"/>
  <c r="AC1365" i="3" l="1"/>
  <c r="AB1366" i="3"/>
  <c r="AC1366" i="3" l="1"/>
  <c r="AB1367" i="3"/>
  <c r="AB1368" i="3" l="1"/>
  <c r="AC1367" i="3"/>
  <c r="AC1368" i="3" l="1"/>
  <c r="AB1369" i="3"/>
  <c r="AC1369" i="3" l="1"/>
  <c r="AB1370" i="3"/>
  <c r="AC1370" i="3" l="1"/>
  <c r="AB1371" i="3"/>
  <c r="AC1371" i="3" l="1"/>
  <c r="AB1372" i="3"/>
  <c r="AC1372" i="3" l="1"/>
  <c r="AB1373" i="3"/>
  <c r="AC1373" i="3" l="1"/>
  <c r="AB1374" i="3"/>
  <c r="AC1374" i="3" l="1"/>
  <c r="AB1375" i="3"/>
  <c r="AC1375" i="3" l="1"/>
  <c r="AB1376" i="3"/>
  <c r="AC1376" i="3" l="1"/>
  <c r="AB1377" i="3"/>
  <c r="AC1377" i="3" l="1"/>
  <c r="AB1378" i="3"/>
  <c r="AC1378" i="3" l="1"/>
  <c r="AB1379" i="3"/>
  <c r="AC1379" i="3" l="1"/>
  <c r="AB1380" i="3"/>
  <c r="AC1380" i="3" l="1"/>
  <c r="AB1381" i="3"/>
  <c r="AC1381" i="3" l="1"/>
  <c r="AB1382" i="3"/>
  <c r="AC1382" i="3" l="1"/>
  <c r="AB1383" i="3"/>
  <c r="AB1384" i="3" l="1"/>
  <c r="AC1383" i="3"/>
  <c r="AC1384" i="3" l="1"/>
  <c r="AB1385" i="3"/>
  <c r="AC1385" i="3" l="1"/>
  <c r="AB1386" i="3"/>
  <c r="AC1386" i="3" l="1"/>
  <c r="AB1387" i="3"/>
  <c r="AC1387" i="3" l="1"/>
  <c r="AB1388" i="3"/>
  <c r="AC1388" i="3" l="1"/>
  <c r="AB1389" i="3"/>
  <c r="AC1389" i="3" l="1"/>
  <c r="AB1390" i="3"/>
  <c r="AC1390" i="3" l="1"/>
  <c r="AB1391" i="3"/>
  <c r="AC1391" i="3" l="1"/>
  <c r="AB1392" i="3"/>
  <c r="AC1392" i="3" l="1"/>
  <c r="AB1393" i="3"/>
  <c r="AC1393" i="3" l="1"/>
  <c r="AB1394" i="3"/>
  <c r="AC1394" i="3" l="1"/>
  <c r="AB1395" i="3"/>
  <c r="AC1395" i="3" l="1"/>
  <c r="AB1396" i="3"/>
  <c r="AC1396" i="3" l="1"/>
  <c r="AB1397" i="3"/>
  <c r="AC1397" i="3" l="1"/>
  <c r="AB1398" i="3"/>
  <c r="AC1398" i="3" l="1"/>
  <c r="AB1399" i="3"/>
  <c r="AB1400" i="3" l="1"/>
  <c r="AC1399" i="3"/>
  <c r="AC1400" i="3" l="1"/>
  <c r="AB1401" i="3"/>
  <c r="AC1401" i="3" l="1"/>
  <c r="AB1402" i="3"/>
  <c r="AC1402" i="3" l="1"/>
  <c r="AB1403" i="3"/>
  <c r="AC1403" i="3" l="1"/>
  <c r="AB1404" i="3"/>
  <c r="AC1404" i="3" l="1"/>
  <c r="AB1405" i="3"/>
  <c r="AC1405" i="3" l="1"/>
  <c r="AB1406" i="3"/>
  <c r="AC1406" i="3" l="1"/>
  <c r="AB1407" i="3"/>
  <c r="AC1407" i="3" l="1"/>
  <c r="AB1408" i="3"/>
  <c r="AC1408" i="3" l="1"/>
  <c r="AB1409" i="3"/>
  <c r="AC1409" i="3" l="1"/>
  <c r="AB1410" i="3"/>
  <c r="AC1410" i="3" l="1"/>
  <c r="AB1411" i="3"/>
  <c r="AC1411" i="3" l="1"/>
  <c r="AB1412" i="3"/>
  <c r="AC1412" i="3" l="1"/>
  <c r="AB1413" i="3"/>
  <c r="AC1413" i="3" l="1"/>
  <c r="AB1414" i="3"/>
  <c r="AC1414" i="3" l="1"/>
  <c r="AB1415" i="3"/>
  <c r="AB1416" i="3" l="1"/>
  <c r="AC1415" i="3"/>
  <c r="AC1416" i="3" l="1"/>
  <c r="AB1417" i="3"/>
  <c r="AC1417" i="3" l="1"/>
  <c r="AB1418" i="3"/>
  <c r="AC1418" i="3" l="1"/>
  <c r="AB1419" i="3"/>
  <c r="AC1419" i="3" l="1"/>
  <c r="AB1420" i="3"/>
  <c r="AC1420" i="3" l="1"/>
  <c r="AB1421" i="3"/>
  <c r="AC1421" i="3" l="1"/>
  <c r="AB1422" i="3"/>
  <c r="AC1422" i="3" l="1"/>
  <c r="AB1423" i="3"/>
  <c r="AC1423" i="3" l="1"/>
  <c r="AB1424" i="3"/>
  <c r="AC1424" i="3" l="1"/>
  <c r="AB1425" i="3"/>
  <c r="AC1425" i="3" l="1"/>
  <c r="AB1426" i="3"/>
  <c r="AC1426" i="3" l="1"/>
  <c r="AB1427" i="3"/>
  <c r="AC1427" i="3" l="1"/>
  <c r="AB1428" i="3"/>
  <c r="AC1428" i="3" l="1"/>
  <c r="AB1429" i="3"/>
  <c r="AC1429" i="3" l="1"/>
  <c r="AB1430" i="3"/>
  <c r="AC1430" i="3" l="1"/>
  <c r="AB1431" i="3"/>
  <c r="AB1432" i="3" l="1"/>
  <c r="AC1431" i="3"/>
  <c r="AC1432" i="3" l="1"/>
  <c r="AB1433" i="3"/>
  <c r="AC1433" i="3" l="1"/>
  <c r="AB1434" i="3"/>
  <c r="AC1434" i="3" l="1"/>
  <c r="AB1435" i="3"/>
  <c r="AC1435" i="3" l="1"/>
  <c r="AB1436" i="3"/>
  <c r="AC1436" i="3" l="1"/>
  <c r="AB1437" i="3"/>
  <c r="AC1437" i="3" l="1"/>
  <c r="AB1438" i="3"/>
  <c r="AC1438" i="3" l="1"/>
  <c r="AB1439" i="3"/>
  <c r="AC1439" i="3" l="1"/>
  <c r="AB1440" i="3"/>
  <c r="AC1440" i="3" l="1"/>
  <c r="AB1441" i="3"/>
  <c r="AC1441" i="3" l="1"/>
  <c r="AB1442" i="3"/>
  <c r="AC1442" i="3" l="1"/>
  <c r="AB1443" i="3"/>
  <c r="AC1443" i="3" l="1"/>
  <c r="AB1444" i="3"/>
  <c r="AC1444" i="3" l="1"/>
  <c r="AB1445" i="3"/>
  <c r="AC1445" i="3" l="1"/>
  <c r="AB1446" i="3"/>
  <c r="AC1446" i="3" l="1"/>
  <c r="AB1447" i="3"/>
  <c r="AB1448" i="3" l="1"/>
  <c r="AC1447" i="3"/>
  <c r="AC1448" i="3" l="1"/>
  <c r="AB1449" i="3"/>
  <c r="AC1449" i="3" l="1"/>
  <c r="AB1450" i="3"/>
  <c r="AC1450" i="3" l="1"/>
  <c r="AB1451" i="3"/>
  <c r="AC1451" i="3" l="1"/>
  <c r="AB1452" i="3"/>
  <c r="AC1452" i="3" l="1"/>
  <c r="AB1453" i="3"/>
  <c r="AC1453" i="3" l="1"/>
  <c r="AB1454" i="3"/>
  <c r="AC1454" i="3" l="1"/>
  <c r="AB1455" i="3"/>
  <c r="AC1455" i="3" l="1"/>
  <c r="AB1456" i="3"/>
  <c r="AC1456" i="3" l="1"/>
  <c r="AB1457" i="3"/>
  <c r="AC1457" i="3" l="1"/>
  <c r="AB1458" i="3"/>
  <c r="AC1458" i="3" l="1"/>
  <c r="AB1459" i="3"/>
  <c r="AC1459" i="3" l="1"/>
  <c r="AB1460" i="3"/>
  <c r="AC1460" i="3" l="1"/>
  <c r="AB1461" i="3"/>
  <c r="AC1461" i="3" l="1"/>
  <c r="AB1462" i="3"/>
  <c r="AC1462" i="3" l="1"/>
  <c r="AB1463" i="3"/>
  <c r="AB1464" i="3" l="1"/>
  <c r="AC1463" i="3"/>
  <c r="AC1464" i="3" l="1"/>
  <c r="AB1465" i="3"/>
  <c r="AC1465" i="3" l="1"/>
  <c r="AB1466" i="3"/>
  <c r="AC1466" i="3" l="1"/>
  <c r="AB1467" i="3"/>
  <c r="AC1467" i="3" l="1"/>
  <c r="AB1468" i="3"/>
  <c r="AC1468" i="3" l="1"/>
  <c r="AB1469" i="3"/>
  <c r="AC1469" i="3" l="1"/>
  <c r="AB1470" i="3"/>
  <c r="AC1470" i="3" l="1"/>
  <c r="AB1471" i="3"/>
  <c r="AC1471" i="3" l="1"/>
  <c r="AB1472" i="3"/>
  <c r="AC1472" i="3" l="1"/>
  <c r="AB1473" i="3"/>
  <c r="AC1473" i="3" l="1"/>
  <c r="AB1474" i="3"/>
  <c r="AC1474" i="3" l="1"/>
  <c r="AB1475" i="3"/>
  <c r="AC1475" i="3" l="1"/>
  <c r="AB1476" i="3"/>
  <c r="AC1476" i="3" l="1"/>
  <c r="AB1477" i="3"/>
  <c r="AC1477" i="3" l="1"/>
  <c r="AB1478" i="3"/>
  <c r="AC1478" i="3" l="1"/>
  <c r="AB1479" i="3"/>
  <c r="AB1480" i="3" l="1"/>
  <c r="AC1479" i="3"/>
  <c r="AC1480" i="3" l="1"/>
  <c r="AB1481" i="3"/>
  <c r="AC1481" i="3" l="1"/>
  <c r="AB1482" i="3"/>
  <c r="AC1482" i="3" l="1"/>
  <c r="AB1483" i="3"/>
  <c r="AC1483" i="3" l="1"/>
  <c r="AB1484" i="3"/>
  <c r="AC1484" i="3" l="1"/>
  <c r="AB1485" i="3"/>
  <c r="AC1485" i="3" l="1"/>
  <c r="AB1486" i="3"/>
  <c r="AC1486" i="3" l="1"/>
  <c r="AB1487" i="3"/>
  <c r="AC1487" i="3" l="1"/>
  <c r="AB1488" i="3"/>
  <c r="AC1488" i="3" l="1"/>
  <c r="AB1489" i="3"/>
  <c r="AC1489" i="3" l="1"/>
  <c r="AB1490" i="3"/>
  <c r="AC1490" i="3" l="1"/>
  <c r="AB1491" i="3"/>
  <c r="AC1491" i="3" l="1"/>
  <c r="AB1492" i="3"/>
  <c r="AB1493" i="3" l="1"/>
  <c r="AC1492" i="3"/>
  <c r="AC1493" i="3" l="1"/>
  <c r="AB1494" i="3"/>
  <c r="AC1494" i="3" l="1"/>
  <c r="AB1495" i="3"/>
  <c r="AB1496" i="3" l="1"/>
  <c r="AC1495" i="3"/>
  <c r="AC1496" i="3" l="1"/>
  <c r="AB1497" i="3"/>
  <c r="AC1497" i="3" l="1"/>
  <c r="AB1498" i="3"/>
  <c r="AC1498" i="3" l="1"/>
  <c r="AB1499" i="3"/>
  <c r="AC1499" i="3" l="1"/>
  <c r="AB1500" i="3"/>
  <c r="AC1500" i="3" l="1"/>
  <c r="AB1501" i="3"/>
  <c r="AC1501" i="3" l="1"/>
  <c r="AB1502" i="3"/>
  <c r="AC1502" i="3" l="1"/>
  <c r="AB1503" i="3"/>
  <c r="AC1503" i="3" l="1"/>
  <c r="AB1504" i="3"/>
  <c r="AC1504" i="3" l="1"/>
  <c r="AB1505" i="3"/>
  <c r="AC1505" i="3" l="1"/>
  <c r="AB1506" i="3"/>
  <c r="AC1506" i="3" l="1"/>
  <c r="AB1507" i="3"/>
  <c r="AC1507" i="3" l="1"/>
  <c r="AB1508" i="3"/>
  <c r="AC1508" i="3" l="1"/>
  <c r="AB1509" i="3"/>
  <c r="AC1509" i="3" l="1"/>
  <c r="AB1510" i="3"/>
  <c r="AC1510" i="3" l="1"/>
  <c r="AB1511" i="3"/>
  <c r="AB1512" i="3" l="1"/>
  <c r="AC1511" i="3"/>
  <c r="AC1512" i="3" l="1"/>
  <c r="AB1513" i="3"/>
  <c r="AC1513" i="3" l="1"/>
  <c r="AB1514" i="3"/>
  <c r="AC1514" i="3" l="1"/>
  <c r="AB1515" i="3"/>
  <c r="AC1515" i="3" l="1"/>
  <c r="AB1516" i="3"/>
  <c r="AC1516" i="3" l="1"/>
  <c r="AB1517" i="3"/>
  <c r="AC1517" i="3" l="1"/>
  <c r="AB1518" i="3"/>
  <c r="AC1518" i="3" l="1"/>
  <c r="AB1519" i="3"/>
  <c r="AC1519" i="3" l="1"/>
  <c r="AB1520" i="3"/>
  <c r="AB1521" i="3" l="1"/>
  <c r="AC1520" i="3"/>
  <c r="AC1521" i="3" l="1"/>
  <c r="AB1522" i="3"/>
  <c r="AC1522" i="3" l="1"/>
  <c r="AB1523" i="3"/>
  <c r="AC1523" i="3" l="1"/>
  <c r="AB1524" i="3"/>
  <c r="AC1524" i="3" l="1"/>
  <c r="AB1525" i="3"/>
  <c r="AB1526" i="3" l="1"/>
  <c r="AC1525" i="3"/>
  <c r="AC1526" i="3" l="1"/>
  <c r="AB1527" i="3"/>
  <c r="AC1527" i="3" l="1"/>
  <c r="AB1528" i="3"/>
  <c r="AC1528" i="3" l="1"/>
  <c r="AB1529" i="3"/>
  <c r="AC1529" i="3" l="1"/>
  <c r="AB1530" i="3"/>
  <c r="AC1530" i="3" l="1"/>
  <c r="AB1531" i="3"/>
  <c r="AB1532" i="3" l="1"/>
  <c r="AC1531" i="3"/>
  <c r="AC1532" i="3" l="1"/>
  <c r="AB1533" i="3"/>
  <c r="AC1533" i="3" l="1"/>
  <c r="AB1534" i="3"/>
  <c r="AC1534" i="3" l="1"/>
  <c r="AB1535" i="3"/>
  <c r="AC1535" i="3" l="1"/>
  <c r="AB1536" i="3"/>
  <c r="AB1537" i="3" l="1"/>
  <c r="AC1536" i="3"/>
  <c r="AC1537" i="3" l="1"/>
  <c r="AB1538" i="3"/>
  <c r="AC1538" i="3" l="1"/>
  <c r="AB1539" i="3"/>
  <c r="AC1539" i="3" l="1"/>
  <c r="AB1540" i="3"/>
  <c r="AC1540" i="3" l="1"/>
  <c r="AB1541" i="3"/>
  <c r="AB1542" i="3" l="1"/>
  <c r="AC1541" i="3"/>
  <c r="AC1542" i="3" l="1"/>
  <c r="AB1543" i="3"/>
  <c r="AC1543" i="3" l="1"/>
  <c r="AB1544" i="3"/>
  <c r="AC1544" i="3" l="1"/>
  <c r="AB1545" i="3"/>
  <c r="AC1545" i="3" l="1"/>
  <c r="AB1546" i="3"/>
  <c r="AC1546" i="3" l="1"/>
  <c r="AB1547" i="3"/>
  <c r="AB1548" i="3" l="1"/>
  <c r="AC1547" i="3"/>
  <c r="AC1548" i="3" l="1"/>
  <c r="AB1549" i="3"/>
  <c r="AC1549" i="3" l="1"/>
  <c r="AB1550" i="3"/>
  <c r="AC1550" i="3" l="1"/>
  <c r="AB1551" i="3"/>
  <c r="AC1551" i="3" l="1"/>
  <c r="AB1552" i="3"/>
  <c r="AB1553" i="3" l="1"/>
  <c r="AC1552" i="3"/>
  <c r="AC1553" i="3" l="1"/>
  <c r="AB1554" i="3"/>
  <c r="AC1554" i="3" l="1"/>
  <c r="AB1555" i="3"/>
  <c r="AC1555" i="3" l="1"/>
  <c r="AB1556" i="3"/>
  <c r="AC1556" i="3" l="1"/>
  <c r="AB1557" i="3"/>
  <c r="AB1558" i="3" l="1"/>
  <c r="AC1557" i="3"/>
  <c r="AC1558" i="3" l="1"/>
  <c r="AB1559" i="3"/>
  <c r="AC1559" i="3" l="1"/>
  <c r="AB1560" i="3"/>
  <c r="AC1560" i="3" l="1"/>
  <c r="AB1561" i="3"/>
  <c r="AC1561" i="3" l="1"/>
  <c r="AB1562" i="3"/>
  <c r="AC1562" i="3" l="1"/>
  <c r="AB1563" i="3"/>
  <c r="AB1564" i="3" l="1"/>
  <c r="AC1563" i="3"/>
  <c r="AC1564" i="3" l="1"/>
  <c r="AB1565" i="3"/>
  <c r="AC1565" i="3" l="1"/>
  <c r="AB1566" i="3"/>
  <c r="AC1566" i="3" l="1"/>
  <c r="AB1567" i="3"/>
  <c r="AB1568" i="3" l="1"/>
  <c r="AC1567" i="3"/>
  <c r="AB1569" i="3" l="1"/>
  <c r="AC1568" i="3"/>
  <c r="AC1569" i="3" l="1"/>
  <c r="AB1570" i="3"/>
  <c r="AC1570" i="3" l="1"/>
  <c r="AB1571" i="3"/>
  <c r="AC1571" i="3" l="1"/>
  <c r="AB1572" i="3"/>
  <c r="AC1572" i="3" l="1"/>
  <c r="AB1573" i="3"/>
  <c r="AB1574" i="3" l="1"/>
  <c r="AC1573" i="3"/>
  <c r="AC1574" i="3" l="1"/>
  <c r="AB1575" i="3"/>
  <c r="AC1575" i="3" l="1"/>
  <c r="AB1576" i="3"/>
  <c r="AC1576" i="3" l="1"/>
  <c r="AB1577" i="3"/>
  <c r="AC1577" i="3" l="1"/>
  <c r="AB1578" i="3"/>
  <c r="AC1578" i="3" l="1"/>
  <c r="AB1579" i="3"/>
  <c r="AB1580" i="3" l="1"/>
  <c r="AC1579" i="3"/>
  <c r="AC1580" i="3" l="1"/>
  <c r="AB1581" i="3"/>
  <c r="AC1581" i="3" l="1"/>
  <c r="AB1582" i="3"/>
  <c r="AC1582" i="3" l="1"/>
  <c r="AB1583" i="3"/>
  <c r="AC1583" i="3" l="1"/>
  <c r="AB1584" i="3"/>
  <c r="AB1585" i="3" l="1"/>
  <c r="AC1584" i="3"/>
  <c r="AC1585" i="3" l="1"/>
  <c r="AB1586" i="3"/>
  <c r="AC1586" i="3" l="1"/>
  <c r="AB1587" i="3"/>
  <c r="AC1587" i="3" l="1"/>
  <c r="AB1588" i="3"/>
  <c r="AC1588" i="3" l="1"/>
  <c r="AB1589" i="3"/>
  <c r="AB1590" i="3" l="1"/>
  <c r="AC1589" i="3"/>
  <c r="AC1590" i="3" l="1"/>
  <c r="AB1591" i="3"/>
  <c r="AC1591" i="3" l="1"/>
  <c r="AB1592" i="3"/>
  <c r="AC1592" i="3" l="1"/>
  <c r="AB1593" i="3"/>
  <c r="AC1593" i="3" l="1"/>
  <c r="AB1594" i="3"/>
  <c r="AC1594" i="3" l="1"/>
  <c r="AB1595" i="3"/>
  <c r="AB1596" i="3" l="1"/>
  <c r="AC1595" i="3"/>
  <c r="AC1596" i="3" l="1"/>
  <c r="AB1597" i="3"/>
  <c r="AC1597" i="3" l="1"/>
  <c r="AB1598" i="3"/>
  <c r="AC1598" i="3" l="1"/>
  <c r="AB1599" i="3"/>
  <c r="AC1599" i="3" l="1"/>
  <c r="AB1600" i="3"/>
  <c r="AB1601" i="3" l="1"/>
  <c r="AC1600" i="3"/>
  <c r="AC1601" i="3" l="1"/>
  <c r="AB1602" i="3"/>
  <c r="AB1603" i="3" l="1"/>
  <c r="AC1602" i="3"/>
  <c r="AC1603" i="3" l="1"/>
  <c r="AB1604" i="3"/>
  <c r="AB1605" i="3" l="1"/>
  <c r="AC1604" i="3"/>
  <c r="AB1606" i="3" l="1"/>
  <c r="AC1605" i="3"/>
  <c r="AC1606" i="3" l="1"/>
  <c r="AB1607" i="3"/>
  <c r="AC1607" i="3" l="1"/>
  <c r="AB1608" i="3"/>
  <c r="AC1608" i="3" l="1"/>
  <c r="AB1609" i="3"/>
  <c r="AC1609" i="3" l="1"/>
  <c r="AB1610" i="3"/>
  <c r="AC1610" i="3" l="1"/>
  <c r="AB1611" i="3"/>
  <c r="AB1612" i="3" l="1"/>
  <c r="AC1611" i="3"/>
  <c r="AC1612" i="3" l="1"/>
  <c r="AB1613" i="3"/>
  <c r="AC1613" i="3" l="1"/>
  <c r="AB1614" i="3"/>
  <c r="AC1614" i="3" l="1"/>
  <c r="AB1615" i="3"/>
  <c r="AC1615" i="3" l="1"/>
  <c r="AB1616" i="3"/>
  <c r="AB1617" i="3" l="1"/>
  <c r="AC1616" i="3"/>
  <c r="AC1617" i="3" l="1"/>
  <c r="AB1618" i="3"/>
  <c r="AC1618" i="3" l="1"/>
  <c r="AB1619" i="3"/>
  <c r="AC1619" i="3" l="1"/>
  <c r="AB1620" i="3"/>
  <c r="AC1620" i="3" l="1"/>
  <c r="AB1621" i="3"/>
  <c r="AB1622" i="3" l="1"/>
  <c r="AC1621" i="3"/>
  <c r="AC1622" i="3" l="1"/>
  <c r="AB1623" i="3"/>
  <c r="AC1623" i="3" l="1"/>
  <c r="AB1624" i="3"/>
  <c r="AC1624" i="3" l="1"/>
  <c r="AB1625" i="3"/>
  <c r="AC1625" i="3" l="1"/>
  <c r="AB1626" i="3"/>
  <c r="AC1626" i="3" l="1"/>
  <c r="AB1627" i="3"/>
  <c r="AB1628" i="3" l="1"/>
  <c r="AC1627" i="3"/>
  <c r="AC1628" i="3" l="1"/>
  <c r="AB1629" i="3"/>
  <c r="AC1629" i="3" l="1"/>
  <c r="AB1630" i="3"/>
  <c r="AC1630" i="3" l="1"/>
  <c r="AB1631" i="3"/>
  <c r="AC1631" i="3" l="1"/>
  <c r="AB1632" i="3"/>
  <c r="AB1633" i="3" l="1"/>
  <c r="AC1632" i="3"/>
  <c r="AC1633" i="3" l="1"/>
  <c r="AB1634" i="3"/>
  <c r="AC1634" i="3" l="1"/>
  <c r="AB1635" i="3"/>
  <c r="AC1635" i="3" l="1"/>
  <c r="AB1636" i="3"/>
  <c r="AC1636" i="3" l="1"/>
  <c r="AB1637" i="3"/>
  <c r="AB1638" i="3" l="1"/>
  <c r="AC1637" i="3"/>
  <c r="AC1638" i="3" l="1"/>
  <c r="AB1639" i="3"/>
  <c r="AC1639" i="3" l="1"/>
  <c r="AB1640" i="3"/>
  <c r="AC1640" i="3" l="1"/>
  <c r="AB1641" i="3"/>
  <c r="AC1641" i="3" l="1"/>
  <c r="AB1642" i="3"/>
  <c r="AB1643" i="3" l="1"/>
  <c r="AC1642" i="3"/>
  <c r="AC1643" i="3" l="1"/>
  <c r="AB1644" i="3"/>
  <c r="AC1644" i="3" l="1"/>
  <c r="AB1645" i="3"/>
  <c r="AB1646" i="3" l="1"/>
  <c r="AC1645" i="3"/>
  <c r="AB1647" i="3" l="1"/>
  <c r="AC1646" i="3"/>
  <c r="AC1647" i="3" l="1"/>
  <c r="AB1648" i="3"/>
  <c r="AC1648" i="3" l="1"/>
  <c r="AB1649" i="3"/>
  <c r="AB1650" i="3" l="1"/>
  <c r="AC1649" i="3"/>
  <c r="AC1650" i="3" l="1"/>
  <c r="AB1651" i="3"/>
  <c r="AC1651" i="3" l="1"/>
  <c r="AB1652" i="3"/>
  <c r="AC1652" i="3" l="1"/>
  <c r="AB1653" i="3"/>
  <c r="AB1654" i="3" l="1"/>
  <c r="AC1653" i="3"/>
  <c r="AB1655" i="3" l="1"/>
  <c r="AC1654" i="3"/>
  <c r="AC1655" i="3" l="1"/>
  <c r="AB1656" i="3"/>
  <c r="AB1657" i="3" l="1"/>
  <c r="AC1656" i="3"/>
  <c r="AC1657" i="3" l="1"/>
  <c r="AB1658" i="3"/>
  <c r="AB1659" i="3" l="1"/>
  <c r="AC1658" i="3"/>
  <c r="AC1659" i="3" l="1"/>
  <c r="AB1660" i="3"/>
  <c r="AC1660" i="3" l="1"/>
  <c r="AB1661" i="3"/>
  <c r="AC1661" i="3" l="1"/>
  <c r="AB1662" i="3"/>
  <c r="AB1663" i="3" l="1"/>
  <c r="AC1662" i="3"/>
  <c r="AC1663" i="3" l="1"/>
  <c r="AB1664" i="3"/>
  <c r="AC1664" i="3" l="1"/>
  <c r="AB1665" i="3"/>
  <c r="AC1665" i="3" l="1"/>
  <c r="AB1666" i="3"/>
  <c r="AB1667" i="3" l="1"/>
  <c r="AC1666" i="3"/>
  <c r="AC1667" i="3" l="1"/>
  <c r="AB1668" i="3"/>
  <c r="AC1668" i="3" l="1"/>
  <c r="AB1669" i="3"/>
  <c r="AC1669" i="3" l="1"/>
  <c r="AB1670" i="3"/>
  <c r="AB1671" i="3" l="1"/>
  <c r="AC1670" i="3"/>
  <c r="AC1671" i="3" l="1"/>
  <c r="AB1672" i="3"/>
  <c r="AC1672" i="3" l="1"/>
  <c r="AB1673" i="3"/>
  <c r="AC1673" i="3" l="1"/>
  <c r="AB1674" i="3"/>
  <c r="AB1675" i="3" l="1"/>
  <c r="AC1674" i="3"/>
  <c r="AC1675" i="3" l="1"/>
  <c r="AB1676" i="3"/>
  <c r="AC1676" i="3" l="1"/>
  <c r="AB1677" i="3"/>
  <c r="AC1677" i="3" l="1"/>
  <c r="AB1678" i="3"/>
  <c r="AC1678" i="3" l="1"/>
  <c r="AB1679" i="3"/>
  <c r="AC1679" i="3" l="1"/>
  <c r="AB1680" i="3"/>
  <c r="AC1680" i="3" l="1"/>
  <c r="AB1681" i="3"/>
  <c r="AC1681" i="3" l="1"/>
  <c r="AB1682" i="3"/>
  <c r="AB1683" i="3" l="1"/>
  <c r="AC1682" i="3"/>
  <c r="AC1683" i="3" l="1"/>
  <c r="AB1684" i="3"/>
  <c r="AC1684" i="3" l="1"/>
  <c r="AB1685" i="3"/>
  <c r="AC1685" i="3" l="1"/>
  <c r="AB1686" i="3"/>
  <c r="AB1687" i="3" l="1"/>
  <c r="AC1686" i="3"/>
  <c r="AC1687" i="3" l="1"/>
  <c r="AB1688" i="3"/>
  <c r="AC1688" i="3" l="1"/>
  <c r="AB1689" i="3"/>
  <c r="AC1689" i="3" l="1"/>
  <c r="AB1690" i="3"/>
  <c r="AB1691" i="3" l="1"/>
  <c r="AC1690" i="3"/>
  <c r="AC1691" i="3" l="1"/>
  <c r="AB1692" i="3"/>
  <c r="AC1692" i="3" l="1"/>
  <c r="AB1693" i="3"/>
  <c r="AC1693" i="3" l="1"/>
  <c r="AB1694" i="3"/>
  <c r="AB1695" i="3" l="1"/>
  <c r="AC1694" i="3"/>
  <c r="AC1695" i="3" l="1"/>
  <c r="AB1696" i="3"/>
  <c r="AC1696" i="3" l="1"/>
  <c r="AB1697" i="3"/>
  <c r="AC1697" i="3" l="1"/>
  <c r="AB1698" i="3"/>
  <c r="AB1699" i="3" l="1"/>
  <c r="AC1698" i="3"/>
  <c r="AC1699" i="3" l="1"/>
  <c r="AB1700" i="3"/>
  <c r="AC1700" i="3" l="1"/>
  <c r="AB1701" i="3"/>
  <c r="AC1701" i="3" l="1"/>
  <c r="AB1702" i="3"/>
  <c r="AB1703" i="3" l="1"/>
  <c r="AC1702" i="3"/>
  <c r="AC1703" i="3" l="1"/>
  <c r="AB1704" i="3"/>
  <c r="AC1704" i="3" l="1"/>
  <c r="AB1705" i="3"/>
  <c r="AC1705" i="3" l="1"/>
  <c r="AB1706" i="3"/>
  <c r="AB1707" i="3" l="1"/>
  <c r="AC1706" i="3"/>
  <c r="AC1707" i="3" l="1"/>
  <c r="AB1708" i="3"/>
  <c r="AC1708" i="3" l="1"/>
  <c r="AB1709" i="3"/>
  <c r="AC1709" i="3" l="1"/>
  <c r="AB1710" i="3"/>
  <c r="AB1711" i="3" l="1"/>
  <c r="AC1710" i="3"/>
  <c r="AC1711" i="3" l="1"/>
  <c r="AB1712" i="3"/>
  <c r="AC1712" i="3" l="1"/>
  <c r="AB1713" i="3"/>
  <c r="AC1713" i="3" l="1"/>
  <c r="AB1714" i="3"/>
  <c r="AB1715" i="3" l="1"/>
  <c r="AC1714" i="3"/>
  <c r="AC1715" i="3" l="1"/>
  <c r="AB1716" i="3"/>
  <c r="AC1716" i="3" l="1"/>
  <c r="AB1717" i="3"/>
  <c r="AC1717" i="3" l="1"/>
  <c r="AB1718" i="3"/>
  <c r="AB1719" i="3" l="1"/>
  <c r="AC1718" i="3"/>
  <c r="AC1719" i="3" l="1"/>
  <c r="AB1720" i="3"/>
  <c r="AC1720" i="3" l="1"/>
  <c r="AB1721" i="3"/>
  <c r="AC1721" i="3" l="1"/>
  <c r="AB1722" i="3"/>
  <c r="AB1723" i="3" l="1"/>
  <c r="AC1722" i="3"/>
  <c r="AC1723" i="3" l="1"/>
  <c r="AB1724" i="3"/>
  <c r="AC1724" i="3" l="1"/>
  <c r="AB1725" i="3"/>
  <c r="AC1725" i="3" l="1"/>
  <c r="AB1726" i="3"/>
  <c r="AB1727" i="3" l="1"/>
  <c r="AC1726" i="3"/>
  <c r="AC1727" i="3" l="1"/>
  <c r="AB1728" i="3"/>
  <c r="AC1728" i="3" l="1"/>
  <c r="AB1729" i="3"/>
  <c r="AC1729" i="3" l="1"/>
  <c r="AB1730" i="3"/>
  <c r="AB1731" i="3" l="1"/>
  <c r="AC1730" i="3"/>
  <c r="AC1731" i="3" l="1"/>
  <c r="AB1732" i="3"/>
  <c r="AC1732" i="3" l="1"/>
  <c r="AB1733" i="3"/>
  <c r="AC1733" i="3" l="1"/>
  <c r="AB1734" i="3"/>
  <c r="AC1734" i="3" l="1"/>
  <c r="AB1735" i="3"/>
  <c r="AC1735" i="3" l="1"/>
  <c r="AB1736" i="3"/>
  <c r="AC1736" i="3" l="1"/>
  <c r="AB1737" i="3"/>
  <c r="AC1737" i="3" l="1"/>
  <c r="AB1738" i="3"/>
  <c r="AB1739" i="3" l="1"/>
  <c r="AC1738" i="3"/>
  <c r="AC1739" i="3" l="1"/>
  <c r="AB1740" i="3"/>
  <c r="AC1740" i="3" l="1"/>
  <c r="AB1741" i="3"/>
  <c r="AC1741" i="3" l="1"/>
  <c r="AB1742" i="3"/>
  <c r="AB1743" i="3" l="1"/>
  <c r="AC1742" i="3"/>
  <c r="AB1744" i="3" l="1"/>
  <c r="AC1743" i="3"/>
  <c r="AC1744" i="3" l="1"/>
  <c r="AB1745" i="3"/>
  <c r="AC1745" i="3" l="1"/>
  <c r="AB1746" i="3"/>
  <c r="AB1747" i="3" l="1"/>
  <c r="AC1746" i="3"/>
  <c r="AC1747" i="3" l="1"/>
  <c r="AB1748" i="3"/>
  <c r="AC1748" i="3" l="1"/>
  <c r="AB1749" i="3"/>
  <c r="AC1749" i="3" l="1"/>
  <c r="AB1750" i="3"/>
  <c r="AB1751" i="3" l="1"/>
  <c r="AC1750" i="3"/>
  <c r="AC1751" i="3" l="1"/>
  <c r="AB1752" i="3"/>
  <c r="AC1752" i="3" l="1"/>
  <c r="AB1753" i="3"/>
  <c r="AC1753" i="3" l="1"/>
  <c r="AB1754" i="3"/>
  <c r="AB1755" i="3" l="1"/>
  <c r="AC1754" i="3"/>
  <c r="AC1755" i="3" l="1"/>
  <c r="AB1756" i="3"/>
  <c r="AC1756" i="3" l="1"/>
  <c r="AB1757" i="3"/>
  <c r="AC1757" i="3" l="1"/>
  <c r="AB1758" i="3"/>
  <c r="AB1759" i="3" l="1"/>
  <c r="AC1758" i="3"/>
  <c r="AC1759" i="3" l="1"/>
  <c r="AB1760" i="3"/>
  <c r="AC1760" i="3" l="1"/>
  <c r="AB1761" i="3"/>
  <c r="AC1761" i="3" l="1"/>
  <c r="AB1762" i="3"/>
  <c r="AB1763" i="3" l="1"/>
  <c r="AC1762" i="3"/>
  <c r="AC1763" i="3" l="1"/>
  <c r="AB1764" i="3"/>
  <c r="AC1764" i="3" l="1"/>
  <c r="AB1765" i="3"/>
  <c r="AC1765" i="3" l="1"/>
  <c r="AB1766" i="3"/>
  <c r="AB1767" i="3" l="1"/>
  <c r="AC1766" i="3"/>
  <c r="AC1767" i="3" l="1"/>
  <c r="AB1768" i="3"/>
  <c r="AC1768" i="3" l="1"/>
  <c r="AB1769" i="3"/>
  <c r="AC1769" i="3" l="1"/>
  <c r="AB1770" i="3"/>
  <c r="AB1771" i="3" l="1"/>
  <c r="AC1770" i="3"/>
  <c r="AC1771" i="3" l="1"/>
  <c r="AB1772" i="3"/>
  <c r="AC1772" i="3" l="1"/>
  <c r="AB1773" i="3"/>
  <c r="AC1773" i="3" l="1"/>
  <c r="AB1774" i="3"/>
  <c r="AB1775" i="3" l="1"/>
  <c r="AC1774" i="3"/>
  <c r="AC1775" i="3" l="1"/>
  <c r="AB1776" i="3"/>
  <c r="AC1776" i="3" l="1"/>
  <c r="AB1777" i="3"/>
  <c r="AC1777" i="3" l="1"/>
  <c r="AB1778" i="3"/>
  <c r="AB1779" i="3" l="1"/>
  <c r="AC1778" i="3"/>
  <c r="AC1779" i="3" l="1"/>
  <c r="AB1780" i="3"/>
  <c r="AC1780" i="3" l="1"/>
  <c r="AB1781" i="3"/>
  <c r="AC1781" i="3" l="1"/>
  <c r="AB1782" i="3"/>
  <c r="AB1783" i="3" l="1"/>
  <c r="AC1782" i="3"/>
  <c r="AC1783" i="3" l="1"/>
  <c r="AB1784" i="3"/>
  <c r="AC1784" i="3" l="1"/>
  <c r="AB1785" i="3"/>
  <c r="AC1785" i="3" l="1"/>
  <c r="AB1786" i="3"/>
  <c r="AB1787" i="3" l="1"/>
  <c r="AC1786" i="3"/>
  <c r="AC1787" i="3" l="1"/>
  <c r="AB1788" i="3"/>
  <c r="AC1788" i="3" l="1"/>
  <c r="AB1789" i="3"/>
  <c r="AC1789" i="3" l="1"/>
  <c r="AB1790" i="3"/>
  <c r="AB1791" i="3" l="1"/>
  <c r="AC1790" i="3"/>
  <c r="AC1791" i="3" l="1"/>
  <c r="AB1792" i="3"/>
  <c r="AC1792" i="3" l="1"/>
  <c r="AB1793" i="3"/>
  <c r="AC1793" i="3" l="1"/>
  <c r="AB1794" i="3"/>
  <c r="AB1795" i="3" l="1"/>
  <c r="AC1794" i="3"/>
  <c r="AC1795" i="3" l="1"/>
  <c r="AB1796" i="3"/>
  <c r="AC1796" i="3" l="1"/>
  <c r="AB1797" i="3"/>
  <c r="AC1797" i="3" l="1"/>
  <c r="AB1798" i="3"/>
  <c r="AB1799" i="3" l="1"/>
  <c r="AC1798" i="3"/>
  <c r="AC1799" i="3" l="1"/>
  <c r="AB1800" i="3"/>
  <c r="AC1800" i="3" l="1"/>
  <c r="AB1801" i="3"/>
  <c r="AC1801" i="3" l="1"/>
  <c r="AB1802" i="3"/>
  <c r="AB1803" i="3" l="1"/>
  <c r="AC1802" i="3"/>
  <c r="AC1803" i="3" l="1"/>
  <c r="AB1804" i="3"/>
  <c r="AC1804" i="3" l="1"/>
  <c r="AB1805" i="3"/>
  <c r="AC1805" i="3" l="1"/>
  <c r="AB1806" i="3"/>
  <c r="AB1807" i="3" l="1"/>
  <c r="AC1806" i="3"/>
  <c r="AC1807" i="3" l="1"/>
  <c r="AB1808" i="3"/>
  <c r="AC1808" i="3" l="1"/>
  <c r="AB1809" i="3"/>
  <c r="AC1809" i="3" l="1"/>
  <c r="AB1810" i="3"/>
  <c r="AB1811" i="3" l="1"/>
  <c r="AC1810" i="3"/>
  <c r="AC1811" i="3" l="1"/>
  <c r="AB1812" i="3"/>
  <c r="AC1812" i="3" l="1"/>
  <c r="AB1813" i="3"/>
  <c r="AC1813" i="3" l="1"/>
  <c r="AB1814" i="3"/>
  <c r="AB1815" i="3" l="1"/>
  <c r="AC1814" i="3"/>
  <c r="AC1815" i="3" l="1"/>
  <c r="AB1816" i="3"/>
  <c r="AC1816" i="3" l="1"/>
  <c r="AB1817" i="3"/>
  <c r="AC1817" i="3" l="1"/>
  <c r="AB1818" i="3"/>
  <c r="AB1819" i="3" l="1"/>
  <c r="AC1818" i="3"/>
  <c r="AC1819" i="3" l="1"/>
  <c r="AB1820" i="3"/>
  <c r="AC1820" i="3" l="1"/>
  <c r="AB1821" i="3"/>
  <c r="AC1821" i="3" l="1"/>
  <c r="AB1822" i="3"/>
  <c r="AB1823" i="3" l="1"/>
  <c r="AC1822" i="3"/>
  <c r="AC1823" i="3" l="1"/>
  <c r="AB1824" i="3"/>
  <c r="AC1824" i="3" l="1"/>
  <c r="AB1825" i="3"/>
  <c r="AC1825" i="3" l="1"/>
  <c r="AB1826" i="3"/>
  <c r="AC1826" i="3" l="1"/>
  <c r="AB1827" i="3"/>
  <c r="AC1827" i="3" l="1"/>
  <c r="AB1828" i="3"/>
  <c r="AC1828" i="3" l="1"/>
  <c r="AB1829" i="3"/>
  <c r="AC1829" i="3" l="1"/>
  <c r="AB1830" i="3"/>
  <c r="AB1831" i="3" l="1"/>
  <c r="AC1830" i="3"/>
  <c r="AC1831" i="3" l="1"/>
  <c r="AB1832" i="3"/>
  <c r="AC1832" i="3" l="1"/>
  <c r="AB1833" i="3"/>
  <c r="AC1833" i="3" l="1"/>
  <c r="AB1834" i="3"/>
  <c r="AB1835" i="3" l="1"/>
  <c r="AC1834" i="3"/>
  <c r="AC1835" i="3" l="1"/>
  <c r="AB1836" i="3"/>
  <c r="AC1836" i="3" l="1"/>
  <c r="AB1837" i="3"/>
  <c r="AC1837" i="3" l="1"/>
  <c r="AB1838" i="3"/>
  <c r="AB1839" i="3" l="1"/>
  <c r="AC1838" i="3"/>
  <c r="AC1839" i="3" l="1"/>
  <c r="AB1840" i="3"/>
  <c r="AC1840" i="3" l="1"/>
  <c r="AB1841" i="3"/>
  <c r="AC1841" i="3" l="1"/>
  <c r="AB1842" i="3"/>
  <c r="AB1843" i="3" l="1"/>
  <c r="AC1842" i="3"/>
  <c r="AC1843" i="3" l="1"/>
  <c r="AB1844" i="3"/>
  <c r="AC1844" i="3" l="1"/>
  <c r="AB1845" i="3"/>
  <c r="AC1845" i="3" l="1"/>
  <c r="AB1846" i="3"/>
  <c r="AB1847" i="3" l="1"/>
  <c r="AC1846" i="3"/>
  <c r="AC1847" i="3" l="1"/>
  <c r="AB1848" i="3"/>
  <c r="AC1848" i="3" l="1"/>
  <c r="AB1849" i="3"/>
  <c r="AC1849" i="3" l="1"/>
  <c r="AB1850" i="3"/>
  <c r="AB1851" i="3" l="1"/>
  <c r="AC1850" i="3"/>
  <c r="AC1851" i="3" l="1"/>
  <c r="AB1852" i="3"/>
  <c r="AC1852" i="3" l="1"/>
  <c r="AB1853" i="3"/>
  <c r="AC1853" i="3" l="1"/>
  <c r="AB1854" i="3"/>
  <c r="AB1855" i="3" l="1"/>
  <c r="AC1854" i="3"/>
  <c r="AC1855" i="3" l="1"/>
  <c r="AB1856" i="3"/>
  <c r="AC1856" i="3" l="1"/>
  <c r="AB1857" i="3"/>
  <c r="AC1857" i="3" l="1"/>
  <c r="AB1858" i="3"/>
  <c r="AB1859" i="3" l="1"/>
  <c r="AC1858" i="3"/>
  <c r="AC1859" i="3" l="1"/>
  <c r="AB1860" i="3"/>
  <c r="AC1860" i="3" l="1"/>
  <c r="AB1861" i="3"/>
  <c r="AB1862" i="3" l="1"/>
  <c r="AC1861" i="3"/>
  <c r="AB1863" i="3" l="1"/>
  <c r="AC1862" i="3"/>
  <c r="AC1863" i="3" l="1"/>
  <c r="AB1864" i="3"/>
  <c r="AC1864" i="3" l="1"/>
  <c r="AB1865" i="3"/>
  <c r="AC1865" i="3" l="1"/>
  <c r="AB1866" i="3"/>
  <c r="AB1867" i="3" l="1"/>
  <c r="AC1866" i="3"/>
  <c r="AC1867" i="3" l="1"/>
  <c r="AB1868" i="3"/>
  <c r="AC1868" i="3" l="1"/>
  <c r="AB1869" i="3"/>
  <c r="AC1869" i="3" l="1"/>
  <c r="AB1870" i="3"/>
  <c r="AB1871" i="3" l="1"/>
  <c r="AC1870" i="3"/>
  <c r="AC1871" i="3" l="1"/>
  <c r="AB1872" i="3"/>
  <c r="AC1872" i="3" l="1"/>
  <c r="AB1873" i="3"/>
  <c r="AC1873" i="3" l="1"/>
  <c r="AB1874" i="3"/>
  <c r="AB1875" i="3" l="1"/>
  <c r="AC1874" i="3"/>
  <c r="AC1875" i="3" l="1"/>
  <c r="AB1876" i="3"/>
  <c r="AC1876" i="3" l="1"/>
  <c r="AB1877" i="3"/>
  <c r="AC1877" i="3" l="1"/>
  <c r="AB1878" i="3"/>
  <c r="AB1879" i="3" l="1"/>
  <c r="AC1878" i="3"/>
  <c r="AC1879" i="3" l="1"/>
  <c r="AB1880" i="3"/>
  <c r="AC1880" i="3" l="1"/>
  <c r="AB1881" i="3"/>
  <c r="AC1881" i="3" l="1"/>
  <c r="AB1882" i="3"/>
  <c r="AB1883" i="3" l="1"/>
  <c r="AC1882" i="3"/>
  <c r="AC1883" i="3" l="1"/>
  <c r="AB1884" i="3"/>
  <c r="AC1884" i="3" l="1"/>
  <c r="AB1885" i="3"/>
  <c r="AC1885" i="3" l="1"/>
  <c r="AB1886" i="3"/>
  <c r="AB1887" i="3" l="1"/>
  <c r="AC1886" i="3"/>
  <c r="AC1887" i="3" l="1"/>
  <c r="AB1888" i="3"/>
  <c r="AC1888" i="3" l="1"/>
  <c r="AB1889" i="3"/>
  <c r="AC1889" i="3" l="1"/>
  <c r="AB1890" i="3"/>
  <c r="AB1891" i="3" l="1"/>
  <c r="AC1890" i="3"/>
  <c r="AC1891" i="3" l="1"/>
  <c r="AB1892" i="3"/>
  <c r="AC1892" i="3" l="1"/>
  <c r="AB1893" i="3"/>
  <c r="AC1893" i="3" l="1"/>
  <c r="AB1894" i="3"/>
  <c r="AB1895" i="3" l="1"/>
  <c r="AC1894" i="3"/>
  <c r="AC1895" i="3" l="1"/>
  <c r="AB1896" i="3"/>
  <c r="AC1896" i="3" l="1"/>
  <c r="AB1897" i="3"/>
  <c r="AC1897" i="3" l="1"/>
  <c r="AB1898" i="3"/>
  <c r="AB1899" i="3" l="1"/>
  <c r="AC1898" i="3"/>
  <c r="AC1899" i="3" l="1"/>
  <c r="AB1900" i="3"/>
  <c r="AC1900" i="3" l="1"/>
  <c r="AB1901" i="3"/>
  <c r="AC1901" i="3" l="1"/>
  <c r="AB1902" i="3"/>
  <c r="AB1903" i="3" l="1"/>
  <c r="AC1902" i="3"/>
  <c r="AC1903" i="3" l="1"/>
  <c r="AB1904" i="3"/>
  <c r="AB1905" i="3" l="1"/>
  <c r="AC1904" i="3"/>
  <c r="AC1905" i="3" l="1"/>
  <c r="AB1906" i="3"/>
  <c r="AB1907" i="3" l="1"/>
  <c r="AC1906" i="3"/>
  <c r="AC1907" i="3" l="1"/>
  <c r="AB1908" i="3"/>
  <c r="AC1908" i="3" l="1"/>
  <c r="AB1909" i="3"/>
  <c r="AC1909" i="3" l="1"/>
  <c r="AB1910" i="3"/>
  <c r="AB1911" i="3" l="1"/>
  <c r="AC1910" i="3"/>
  <c r="AC1911" i="3" l="1"/>
  <c r="AB1912" i="3"/>
  <c r="AC1912" i="3" l="1"/>
  <c r="AB1913" i="3"/>
  <c r="AC1913" i="3" l="1"/>
  <c r="AB1914" i="3"/>
  <c r="AB1915" i="3" l="1"/>
  <c r="AC1914" i="3"/>
  <c r="AC1915" i="3" l="1"/>
  <c r="AB1916" i="3"/>
  <c r="AC1916" i="3" l="1"/>
  <c r="AB1917" i="3"/>
  <c r="AC1917" i="3" l="1"/>
  <c r="AB1918" i="3"/>
  <c r="AB1919" i="3" l="1"/>
  <c r="AC1918" i="3"/>
  <c r="AC1919" i="3" l="1"/>
  <c r="AB1920" i="3"/>
  <c r="AC1920" i="3" l="1"/>
  <c r="AB1921" i="3"/>
  <c r="AC1921" i="3" l="1"/>
  <c r="AB1922" i="3"/>
  <c r="AB1923" i="3" l="1"/>
  <c r="AC1922" i="3"/>
  <c r="AC1923" i="3" l="1"/>
  <c r="AB1924" i="3"/>
  <c r="AC1924" i="3" l="1"/>
  <c r="AB1925" i="3"/>
  <c r="AC1925" i="3" l="1"/>
  <c r="AB1926" i="3"/>
  <c r="AB1927" i="3" l="1"/>
  <c r="AC1926" i="3"/>
  <c r="AC1927" i="3" l="1"/>
  <c r="AB1928" i="3"/>
  <c r="AC1928" i="3" l="1"/>
  <c r="AB1929" i="3"/>
  <c r="AC1929" i="3" l="1"/>
  <c r="AB1930" i="3"/>
  <c r="AB1931" i="3" l="1"/>
  <c r="AC1930" i="3"/>
  <c r="AB1932" i="3" l="1"/>
  <c r="AC1931" i="3"/>
  <c r="AC1932" i="3" l="1"/>
  <c r="AB1933" i="3"/>
  <c r="AC1933" i="3" l="1"/>
  <c r="AB1934" i="3"/>
  <c r="AB1935" i="3" l="1"/>
  <c r="AC1934" i="3"/>
  <c r="AC1935" i="3" l="1"/>
  <c r="AB1936" i="3"/>
  <c r="AC1936" i="3" l="1"/>
  <c r="AB1937" i="3"/>
  <c r="AC1937" i="3" l="1"/>
  <c r="AB1938" i="3"/>
  <c r="AB1939" i="3" l="1"/>
  <c r="AC1938" i="3"/>
  <c r="AC1939" i="3" l="1"/>
  <c r="AB1940" i="3"/>
  <c r="AC1940" i="3" l="1"/>
  <c r="AB1941" i="3"/>
  <c r="AC1941" i="3" l="1"/>
  <c r="AB1942" i="3"/>
  <c r="AB1943" i="3" l="1"/>
  <c r="AC1942" i="3"/>
  <c r="AC1943" i="3" l="1"/>
  <c r="AB1944" i="3"/>
  <c r="AC1944" i="3" l="1"/>
  <c r="AB1945" i="3"/>
  <c r="AC1945" i="3" l="1"/>
  <c r="AB1946" i="3"/>
  <c r="AB1947" i="3" l="1"/>
  <c r="AC1946" i="3"/>
  <c r="AC1947" i="3" l="1"/>
  <c r="AB1948" i="3"/>
  <c r="AC1948" i="3" l="1"/>
  <c r="AB1949" i="3"/>
  <c r="AB1950" i="3" l="1"/>
  <c r="AC1949" i="3"/>
  <c r="AB1951" i="3" l="1"/>
  <c r="AC1950" i="3"/>
  <c r="AC1951" i="3" l="1"/>
  <c r="AB1952" i="3"/>
  <c r="AC1952" i="3" l="1"/>
  <c r="AB1953" i="3"/>
  <c r="AC1953" i="3" l="1"/>
  <c r="AB1954" i="3"/>
  <c r="AB1955" i="3" l="1"/>
  <c r="AC1954" i="3"/>
  <c r="AC1955" i="3" l="1"/>
  <c r="AB1956" i="3"/>
  <c r="AC1956" i="3" l="1"/>
  <c r="AB1957" i="3"/>
  <c r="AC1957" i="3" l="1"/>
  <c r="AB1958" i="3"/>
  <c r="AB1959" i="3" l="1"/>
  <c r="AC1958" i="3"/>
  <c r="AC1959" i="3" l="1"/>
  <c r="AB1960" i="3"/>
  <c r="AC1960" i="3" l="1"/>
  <c r="AB1961" i="3"/>
  <c r="AC1961" i="3" l="1"/>
  <c r="AB1962" i="3"/>
  <c r="AB1963" i="3" l="1"/>
  <c r="AC1962" i="3"/>
  <c r="AC1963" i="3" l="1"/>
  <c r="AB1964" i="3"/>
  <c r="AC1964" i="3" l="1"/>
  <c r="AB1965" i="3"/>
  <c r="AC1965" i="3" l="1"/>
  <c r="AB1966" i="3"/>
  <c r="AB1967" i="3" l="1"/>
  <c r="AC1966" i="3"/>
  <c r="AC1967" i="3" l="1"/>
  <c r="AB1968" i="3"/>
  <c r="AC1968" i="3" l="1"/>
  <c r="AB1969" i="3"/>
  <c r="AC1969" i="3" l="1"/>
  <c r="AB1970" i="3"/>
  <c r="AB1971" i="3" l="1"/>
  <c r="AC1970" i="3"/>
  <c r="AC1971" i="3" l="1"/>
  <c r="AB1972" i="3"/>
  <c r="AC1972" i="3" l="1"/>
  <c r="AB1973" i="3"/>
  <c r="AC1973" i="3" l="1"/>
  <c r="AB1974" i="3"/>
  <c r="AB1975" i="3" l="1"/>
  <c r="AC1974" i="3"/>
  <c r="AC1975" i="3" l="1"/>
  <c r="AB1976" i="3"/>
  <c r="AC1976" i="3" l="1"/>
  <c r="AB1977" i="3"/>
  <c r="AC1977" i="3" l="1"/>
  <c r="AB1978" i="3"/>
  <c r="AB1979" i="3" l="1"/>
  <c r="AC1978" i="3"/>
  <c r="AC1979" i="3" l="1"/>
  <c r="AB1980" i="3"/>
  <c r="AC1980" i="3" l="1"/>
  <c r="AB1981" i="3"/>
  <c r="AC1981" i="3" l="1"/>
  <c r="AB1982" i="3"/>
  <c r="AB1983" i="3" l="1"/>
  <c r="AC1982" i="3"/>
  <c r="AC1983" i="3" l="1"/>
  <c r="AB1984" i="3"/>
  <c r="AC1984" i="3" l="1"/>
  <c r="AB1985" i="3"/>
  <c r="AC1985" i="3" l="1"/>
  <c r="AB1986" i="3"/>
  <c r="AB1987" i="3" l="1"/>
  <c r="AC1986" i="3"/>
  <c r="AC1987" i="3" l="1"/>
  <c r="AB1988" i="3"/>
  <c r="AC1988" i="3" l="1"/>
  <c r="AB1989" i="3"/>
  <c r="AC1989" i="3" l="1"/>
  <c r="AB1990" i="3"/>
  <c r="AB1991" i="3" l="1"/>
  <c r="AC1990" i="3"/>
  <c r="AB1992" i="3" l="1"/>
  <c r="AC1991" i="3"/>
  <c r="AC1992" i="3" l="1"/>
  <c r="AB1993" i="3"/>
  <c r="AC1993" i="3" l="1"/>
  <c r="AB1994" i="3"/>
  <c r="AB1995" i="3" l="1"/>
  <c r="AC1994" i="3"/>
  <c r="AB1996" i="3" l="1"/>
  <c r="AC1995" i="3"/>
  <c r="AC1996" i="3" l="1"/>
  <c r="AB1997" i="3"/>
  <c r="AC1997" i="3" l="1"/>
  <c r="AB1998" i="3"/>
  <c r="AB1999" i="3" l="1"/>
  <c r="AC1998" i="3"/>
  <c r="AB2000" i="3" l="1"/>
  <c r="AC1999" i="3"/>
  <c r="AC2000" i="3" l="1"/>
  <c r="AB2001" i="3"/>
  <c r="AC2001" i="3" l="1"/>
  <c r="AB2002" i="3"/>
  <c r="AB2003" i="3" l="1"/>
  <c r="AC2002" i="3"/>
  <c r="AB2004" i="3" l="1"/>
  <c r="AC2003" i="3"/>
  <c r="AC2004" i="3" l="1"/>
  <c r="AB2005" i="3"/>
  <c r="AC2005" i="3" l="1"/>
  <c r="AB2006" i="3"/>
  <c r="AB2007" i="3" l="1"/>
  <c r="AC2006" i="3"/>
  <c r="AB2008" i="3" l="1"/>
  <c r="AC2007" i="3"/>
  <c r="AC2008" i="3" l="1"/>
  <c r="AB2009" i="3"/>
  <c r="AC2009" i="3" l="1"/>
  <c r="AB2010" i="3"/>
  <c r="AB2011" i="3" l="1"/>
  <c r="AC2010" i="3"/>
  <c r="AB2012" i="3" l="1"/>
  <c r="AC2011" i="3"/>
  <c r="AC2012" i="3" l="1"/>
  <c r="AB2013" i="3"/>
  <c r="AC2013" i="3" l="1"/>
  <c r="AB2014" i="3"/>
  <c r="AB2015" i="3" l="1"/>
  <c r="AC2014" i="3"/>
  <c r="AB2016" i="3" l="1"/>
  <c r="AC2015" i="3"/>
  <c r="AC2016" i="3" l="1"/>
  <c r="AB2017" i="3"/>
  <c r="AC2017" i="3" l="1"/>
  <c r="AB2018" i="3"/>
  <c r="AB2019" i="3" l="1"/>
  <c r="AC2018" i="3"/>
  <c r="AB2020" i="3" l="1"/>
  <c r="AC2019" i="3"/>
  <c r="AC2020" i="3" l="1"/>
  <c r="AB2021" i="3"/>
  <c r="AC2021" i="3" l="1"/>
  <c r="AB2022" i="3"/>
  <c r="AB2023" i="3" l="1"/>
  <c r="AC2022" i="3"/>
  <c r="AB2024" i="3" l="1"/>
  <c r="AC2023" i="3"/>
  <c r="AC2024" i="3" l="1"/>
  <c r="AB2025" i="3"/>
  <c r="AC2025" i="3" l="1"/>
  <c r="AB2026" i="3"/>
  <c r="AB2027" i="3" l="1"/>
  <c r="AC2026" i="3"/>
  <c r="AB2028" i="3" l="1"/>
  <c r="AC2027" i="3"/>
  <c r="AC2028" i="3" l="1"/>
  <c r="AB2029" i="3"/>
  <c r="AC2029" i="3" l="1"/>
  <c r="AB2030" i="3"/>
  <c r="AB2031" i="3" l="1"/>
  <c r="AC2030" i="3"/>
  <c r="AB2032" i="3" l="1"/>
  <c r="AC2031" i="3"/>
  <c r="AC2032" i="3" l="1"/>
  <c r="AB2033" i="3"/>
  <c r="AC2033" i="3" l="1"/>
  <c r="AB2034" i="3"/>
  <c r="AB2035" i="3" l="1"/>
  <c r="AC2034" i="3"/>
  <c r="AB2036" i="3" l="1"/>
  <c r="AC2035" i="3"/>
  <c r="AC2036" i="3" l="1"/>
  <c r="AB2037" i="3"/>
  <c r="AC2037" i="3" l="1"/>
  <c r="AB2038" i="3"/>
  <c r="AB2039" i="3" l="1"/>
  <c r="AC2038" i="3"/>
  <c r="AB2040" i="3" l="1"/>
  <c r="AC2039" i="3"/>
  <c r="AC2040" i="3" l="1"/>
  <c r="AB2041" i="3"/>
  <c r="AC2041" i="3" l="1"/>
  <c r="AB2042" i="3"/>
  <c r="AB2043" i="3" l="1"/>
  <c r="AC2042" i="3"/>
  <c r="AB2044" i="3" l="1"/>
  <c r="AC2043" i="3"/>
  <c r="AC2044" i="3" l="1"/>
  <c r="AB2045" i="3"/>
  <c r="AC2045" i="3" l="1"/>
  <c r="AB2046" i="3"/>
  <c r="AB2047" i="3" l="1"/>
  <c r="AC2046" i="3"/>
  <c r="AB2048" i="3" l="1"/>
  <c r="AC2047" i="3"/>
  <c r="AC2048" i="3" l="1"/>
  <c r="AB2049" i="3"/>
  <c r="AC2049" i="3" l="1"/>
  <c r="AB2050" i="3"/>
  <c r="AB2051" i="3" l="1"/>
  <c r="AC2050" i="3"/>
  <c r="AB2052" i="3" l="1"/>
  <c r="AC2051" i="3"/>
  <c r="AC2052" i="3" l="1"/>
  <c r="AB2053" i="3"/>
  <c r="AC2053" i="3" l="1"/>
  <c r="AB2054" i="3"/>
  <c r="AB2055" i="3" l="1"/>
  <c r="AC2054" i="3"/>
  <c r="AB2056" i="3" l="1"/>
  <c r="AC2055" i="3"/>
  <c r="AC2056" i="3" l="1"/>
  <c r="AB2057" i="3"/>
  <c r="AC2057" i="3" l="1"/>
  <c r="AB2058" i="3"/>
  <c r="AB2059" i="3" l="1"/>
  <c r="AC2058" i="3"/>
  <c r="AB2060" i="3" l="1"/>
  <c r="AC2059" i="3"/>
  <c r="AC2060" i="3" l="1"/>
  <c r="AB2061" i="3"/>
  <c r="AC2061" i="3" l="1"/>
  <c r="AB2062" i="3"/>
  <c r="AB2063" i="3" l="1"/>
  <c r="AC2062" i="3"/>
  <c r="AB2064" i="3" l="1"/>
  <c r="AC2063" i="3"/>
  <c r="AC2064" i="3" l="1"/>
  <c r="AB2065" i="3"/>
  <c r="AC2065" i="3" l="1"/>
  <c r="AB2066" i="3"/>
  <c r="AB2067" i="3" l="1"/>
  <c r="AC2066" i="3"/>
  <c r="AB2068" i="3" l="1"/>
  <c r="AC2067" i="3"/>
  <c r="AC2068" i="3" l="1"/>
  <c r="AB2069" i="3"/>
  <c r="AC2069" i="3" l="1"/>
  <c r="AB2070" i="3"/>
  <c r="AB2071" i="3" l="1"/>
  <c r="AC2070" i="3"/>
  <c r="AB2072" i="3" l="1"/>
  <c r="AC2071" i="3"/>
  <c r="AC2072" i="3" l="1"/>
  <c r="AB2073" i="3"/>
  <c r="AC2073" i="3" l="1"/>
  <c r="AB2074" i="3"/>
  <c r="AB2075" i="3" l="1"/>
  <c r="AC2074" i="3"/>
  <c r="AC2075" i="3" l="1"/>
  <c r="AB2076" i="3"/>
  <c r="AC2076" i="3" l="1"/>
  <c r="AB2077" i="3"/>
  <c r="AC2077" i="3" l="1"/>
  <c r="AB2078" i="3"/>
  <c r="AB2079" i="3" l="1"/>
  <c r="AC2078" i="3"/>
  <c r="AB2080" i="3" l="1"/>
  <c r="AC2079" i="3"/>
  <c r="AC2080" i="3" l="1"/>
  <c r="AB2081" i="3"/>
  <c r="AC2081" i="3" l="1"/>
  <c r="AB2082" i="3"/>
  <c r="AB2083" i="3" l="1"/>
  <c r="AC2082" i="3"/>
  <c r="AB2084" i="3" l="1"/>
  <c r="AC2083" i="3"/>
  <c r="AC2084" i="3" l="1"/>
  <c r="AB2085" i="3"/>
  <c r="AC2085" i="3" l="1"/>
  <c r="AB2086" i="3"/>
  <c r="AB2087" i="3" l="1"/>
  <c r="AC2086" i="3"/>
  <c r="AB2088" i="3" l="1"/>
  <c r="AC2087" i="3"/>
  <c r="AC2088" i="3" l="1"/>
  <c r="AB2089" i="3"/>
  <c r="AC2089" i="3" l="1"/>
  <c r="AB2090" i="3"/>
  <c r="AB2091" i="3" l="1"/>
  <c r="AC2090" i="3"/>
  <c r="AB2092" i="3" l="1"/>
  <c r="AC2091" i="3"/>
  <c r="AC2092" i="3" l="1"/>
  <c r="AB2093" i="3"/>
  <c r="AC2093" i="3" l="1"/>
  <c r="AB2094" i="3"/>
  <c r="AB2095" i="3" l="1"/>
  <c r="AC2094" i="3"/>
  <c r="AB2096" i="3" l="1"/>
  <c r="AC2095" i="3"/>
  <c r="AC2096" i="3" l="1"/>
  <c r="AB2097" i="3"/>
  <c r="AC2097" i="3" l="1"/>
  <c r="AB2098" i="3"/>
  <c r="AB2099" i="3" l="1"/>
  <c r="AC2098" i="3"/>
  <c r="AB2100" i="3" l="1"/>
  <c r="AC2099" i="3"/>
  <c r="AC2100" i="3" l="1"/>
  <c r="AB2101" i="3"/>
  <c r="AC2101" i="3" l="1"/>
  <c r="AB2102" i="3"/>
  <c r="AB2103" i="3" l="1"/>
  <c r="AC2102" i="3"/>
  <c r="AB2104" i="3" l="1"/>
  <c r="AC2103" i="3"/>
  <c r="AC2104" i="3" l="1"/>
  <c r="AB2105" i="3"/>
  <c r="AC2105" i="3" l="1"/>
  <c r="AB2106" i="3"/>
  <c r="AB2107" i="3" l="1"/>
  <c r="AC2106" i="3"/>
  <c r="AB2108" i="3" l="1"/>
  <c r="AC2107" i="3"/>
  <c r="AC2108" i="3" l="1"/>
  <c r="AB2109" i="3"/>
  <c r="AC2109" i="3" l="1"/>
  <c r="AB2110" i="3"/>
  <c r="AB2111" i="3" l="1"/>
  <c r="AC2110" i="3"/>
  <c r="AB2112" i="3" l="1"/>
  <c r="AC2111" i="3"/>
  <c r="AC2112" i="3" l="1"/>
  <c r="AB2113" i="3"/>
  <c r="AC2113" i="3" l="1"/>
  <c r="AB2114" i="3"/>
  <c r="AB2115" i="3" l="1"/>
  <c r="AC2114" i="3"/>
  <c r="AB2116" i="3" l="1"/>
  <c r="AC2115" i="3"/>
  <c r="AC2116" i="3" l="1"/>
  <c r="AB2117" i="3"/>
  <c r="AC2117" i="3" l="1"/>
  <c r="AB2118" i="3"/>
  <c r="AC2118" i="3" l="1"/>
  <c r="AB2119" i="3"/>
  <c r="AB2120" i="3" l="1"/>
  <c r="AC2119" i="3"/>
  <c r="AC2120" i="3" l="1"/>
  <c r="AB2121" i="3"/>
  <c r="AC2121" i="3" l="1"/>
  <c r="AB2122" i="3"/>
  <c r="AC2122" i="3" l="1"/>
  <c r="AB2123" i="3"/>
  <c r="AB2124" i="3" l="1"/>
  <c r="AC2123" i="3"/>
  <c r="AC2124" i="3" l="1"/>
  <c r="AB2125" i="3"/>
  <c r="AC2125" i="3" l="1"/>
  <c r="AB2126" i="3"/>
  <c r="AC2126" i="3" l="1"/>
  <c r="AB2127" i="3"/>
  <c r="AB2128" i="3" l="1"/>
  <c r="AC2127" i="3"/>
  <c r="AC2128" i="3" l="1"/>
  <c r="AB2129" i="3"/>
  <c r="AC2129" i="3" l="1"/>
  <c r="AB2130" i="3"/>
  <c r="AC2130" i="3" l="1"/>
  <c r="AB2131" i="3"/>
  <c r="AB2132" i="3" l="1"/>
  <c r="AC2131" i="3"/>
  <c r="AC2132" i="3" l="1"/>
  <c r="AB2133" i="3"/>
  <c r="AC2133" i="3" l="1"/>
  <c r="AB2134" i="3"/>
  <c r="AC2134" i="3" l="1"/>
  <c r="AB2135" i="3"/>
  <c r="AB2136" i="3" l="1"/>
  <c r="AC2135" i="3"/>
  <c r="AC2136" i="3" l="1"/>
  <c r="AB2137" i="3"/>
  <c r="AC2137" i="3" l="1"/>
  <c r="AB2138" i="3"/>
  <c r="AC2138" i="3" l="1"/>
  <c r="AB2139" i="3"/>
  <c r="AB2140" i="3" l="1"/>
  <c r="AC2139" i="3"/>
  <c r="AC2140" i="3" l="1"/>
  <c r="AB2141" i="3"/>
  <c r="AC2141" i="3" l="1"/>
  <c r="AB2142" i="3"/>
  <c r="AC2142" i="3" l="1"/>
  <c r="AB2143" i="3"/>
  <c r="AC2143" i="3" l="1"/>
  <c r="AB2144" i="3"/>
  <c r="AC2144" i="3" l="1"/>
  <c r="AB2145" i="3"/>
  <c r="AC2145" i="3" l="1"/>
  <c r="AB2146" i="3"/>
  <c r="AC2146" i="3" l="1"/>
  <c r="AB2147" i="3"/>
  <c r="AC2147" i="3" l="1"/>
  <c r="AB2148" i="3"/>
  <c r="AC2148" i="3" l="1"/>
  <c r="AB2149" i="3"/>
  <c r="AC2149" i="3" l="1"/>
  <c r="AB2150" i="3"/>
  <c r="AC2150" i="3" l="1"/>
  <c r="AB2151" i="3"/>
  <c r="AC2151" i="3" l="1"/>
  <c r="AB2152" i="3"/>
  <c r="AC2152" i="3" l="1"/>
  <c r="AB2153" i="3"/>
  <c r="AC2153" i="3" l="1"/>
  <c r="AB2154" i="3"/>
  <c r="AC2154" i="3" l="1"/>
  <c r="AB2155" i="3"/>
  <c r="AC2155" i="3" l="1"/>
  <c r="AB2156" i="3"/>
  <c r="AC2156" i="3" l="1"/>
  <c r="AB2157" i="3"/>
  <c r="AB2158" i="3" l="1"/>
  <c r="AC2157" i="3"/>
  <c r="AC2158" i="3" l="1"/>
  <c r="AB2159" i="3"/>
  <c r="AC2159" i="3" l="1"/>
  <c r="AB2160" i="3"/>
  <c r="AC2160" i="3" l="1"/>
  <c r="AB2161" i="3"/>
  <c r="AC2161" i="3" l="1"/>
  <c r="AB2162" i="3"/>
  <c r="AC2162" i="3" l="1"/>
  <c r="AB2163" i="3"/>
  <c r="AC2163" i="3" l="1"/>
  <c r="AB2164" i="3"/>
  <c r="AC2164" i="3" l="1"/>
  <c r="AB2165" i="3"/>
  <c r="AC2165" i="3" l="1"/>
  <c r="AB2166" i="3"/>
  <c r="AC2166" i="3" l="1"/>
  <c r="AB2167" i="3"/>
  <c r="AC2167" i="3" l="1"/>
  <c r="AB2168" i="3"/>
  <c r="AC2168" i="3" l="1"/>
  <c r="AB2169" i="3"/>
  <c r="AC2169" i="3" l="1"/>
  <c r="AB2170" i="3"/>
  <c r="AC2170" i="3" l="1"/>
  <c r="AB2171" i="3"/>
  <c r="AC2171" i="3" l="1"/>
  <c r="AB2172" i="3"/>
  <c r="AC2172" i="3" l="1"/>
  <c r="AB2173" i="3"/>
  <c r="AB2174" i="3" l="1"/>
  <c r="AC2173" i="3"/>
  <c r="AC2174" i="3" l="1"/>
  <c r="AB2175" i="3"/>
  <c r="AC2175" i="3" l="1"/>
  <c r="AB2176" i="3"/>
  <c r="AC2176" i="3" l="1"/>
  <c r="AB2177" i="3"/>
  <c r="AC2177" i="3" l="1"/>
  <c r="AB2178" i="3"/>
  <c r="AC2178" i="3" l="1"/>
  <c r="AB2179" i="3"/>
  <c r="AC2179" i="3" l="1"/>
  <c r="AB2180" i="3"/>
  <c r="AC2180" i="3" l="1"/>
  <c r="AB2181" i="3"/>
  <c r="AC2181" i="3" l="1"/>
  <c r="AB2182" i="3"/>
  <c r="AC2182" i="3" l="1"/>
  <c r="AB2183" i="3"/>
  <c r="AC2183" i="3" l="1"/>
  <c r="AB2184" i="3"/>
  <c r="AB2185" i="3" l="1"/>
  <c r="AC2184" i="3"/>
  <c r="AC2185" i="3" l="1"/>
  <c r="AB2186" i="3"/>
  <c r="AC2186" i="3" l="1"/>
  <c r="AB2187" i="3"/>
  <c r="AC2187" i="3" l="1"/>
  <c r="AB2188" i="3"/>
  <c r="AC2188" i="3" l="1"/>
  <c r="AB2189" i="3"/>
  <c r="AB2190" i="3" l="1"/>
  <c r="AC2189" i="3"/>
  <c r="AC2190" i="3" l="1"/>
  <c r="AB2191" i="3"/>
  <c r="AC2191" i="3" l="1"/>
  <c r="AB2192" i="3"/>
  <c r="AC2192" i="3" l="1"/>
  <c r="AB2193" i="3"/>
  <c r="AC2193" i="3" l="1"/>
  <c r="AB2194" i="3"/>
  <c r="AC2194" i="3" l="1"/>
  <c r="AB2195" i="3"/>
  <c r="AC2195" i="3" l="1"/>
  <c r="AB2196" i="3"/>
  <c r="AB2197" i="3" l="1"/>
  <c r="AC2196" i="3"/>
  <c r="AC2197" i="3" l="1"/>
  <c r="AB2198" i="3"/>
  <c r="AC2198" i="3" l="1"/>
  <c r="AB2199" i="3"/>
  <c r="AC2199" i="3" l="1"/>
  <c r="AB2200" i="3"/>
  <c r="AC2200" i="3" l="1"/>
  <c r="AB2201" i="3"/>
  <c r="AC2201" i="3" l="1"/>
  <c r="AB2202" i="3"/>
  <c r="AC2202" i="3" l="1"/>
  <c r="AB2203" i="3"/>
  <c r="AC2203" i="3" l="1"/>
  <c r="AB2204" i="3"/>
  <c r="AB2205" i="3" l="1"/>
  <c r="AC2204" i="3"/>
  <c r="AB2206" i="3" l="1"/>
  <c r="AC2205" i="3"/>
  <c r="AC2206" i="3" l="1"/>
  <c r="AB2207" i="3"/>
  <c r="AC2207" i="3" l="1"/>
  <c r="AB2208" i="3"/>
  <c r="AC2208" i="3" l="1"/>
  <c r="AB2209" i="3"/>
  <c r="AC2209" i="3" l="1"/>
  <c r="AB2210" i="3"/>
  <c r="AC2210" i="3" l="1"/>
  <c r="AB2211" i="3"/>
  <c r="AC2211" i="3" l="1"/>
  <c r="AB2212" i="3"/>
  <c r="AB2213" i="3" l="1"/>
  <c r="AC2212" i="3"/>
  <c r="AB2214" i="3" l="1"/>
  <c r="AC2213" i="3"/>
  <c r="AC2214" i="3" l="1"/>
  <c r="AB2215" i="3"/>
  <c r="AC2215" i="3" l="1"/>
  <c r="AB2216" i="3"/>
  <c r="AC2216" i="3" l="1"/>
  <c r="AB2217" i="3"/>
  <c r="AC2217" i="3" l="1"/>
  <c r="AB2218" i="3"/>
  <c r="AC2218" i="3" l="1"/>
  <c r="AB2219" i="3"/>
  <c r="AC2219" i="3" l="1"/>
  <c r="AB2220" i="3"/>
  <c r="AC2220" i="3" l="1"/>
  <c r="AB2221" i="3"/>
  <c r="AB2222" i="3" l="1"/>
  <c r="AC2221" i="3"/>
  <c r="AC2222" i="3" l="1"/>
  <c r="AB2223" i="3"/>
  <c r="AC2223" i="3" l="1"/>
  <c r="AB2224" i="3"/>
  <c r="AC2224" i="3" l="1"/>
  <c r="AB2225" i="3"/>
  <c r="AC2225" i="3" l="1"/>
  <c r="AB2226" i="3"/>
  <c r="AC2226" i="3" l="1"/>
  <c r="AB2227" i="3"/>
  <c r="AC2227" i="3" l="1"/>
  <c r="AB2228" i="3"/>
  <c r="AC2228" i="3" l="1"/>
  <c r="AB2229" i="3"/>
  <c r="AB2230" i="3" l="1"/>
  <c r="AC2229" i="3"/>
  <c r="AC2230" i="3" l="1"/>
  <c r="AB2231" i="3"/>
  <c r="AC2231" i="3" l="1"/>
  <c r="AB2232" i="3"/>
  <c r="AC2232" i="3" l="1"/>
  <c r="AB2233" i="3"/>
  <c r="AC2233" i="3" l="1"/>
  <c r="AB2234" i="3"/>
  <c r="AC2234" i="3" l="1"/>
  <c r="AB2235" i="3"/>
  <c r="AC2235" i="3" l="1"/>
  <c r="AB2236" i="3"/>
  <c r="AC2236" i="3" l="1"/>
  <c r="AB2237" i="3"/>
  <c r="AB2238" i="3" l="1"/>
  <c r="AC2237" i="3"/>
  <c r="AC2238" i="3" l="1"/>
  <c r="AB2239" i="3"/>
  <c r="AC2239" i="3" l="1"/>
  <c r="AB2240" i="3"/>
  <c r="AC2240" i="3" l="1"/>
  <c r="AB2241" i="3"/>
  <c r="AB2242" i="3" l="1"/>
  <c r="AC2241" i="3"/>
  <c r="AC2242" i="3" l="1"/>
  <c r="AB2243" i="3"/>
  <c r="AC2243" i="3" l="1"/>
  <c r="AB2244" i="3"/>
  <c r="AC2244" i="3" l="1"/>
  <c r="AB2245" i="3"/>
  <c r="AC2245" i="3" l="1"/>
  <c r="AB2246" i="3"/>
  <c r="AC2246" i="3" l="1"/>
  <c r="AB2247" i="3"/>
  <c r="AC2247" i="3" l="1"/>
  <c r="AB2248" i="3"/>
  <c r="AC2248" i="3" l="1"/>
  <c r="AB2249" i="3"/>
  <c r="AB2250" i="3" l="1"/>
  <c r="AC2249" i="3"/>
  <c r="AC2250" i="3" l="1"/>
  <c r="AB2251" i="3"/>
  <c r="AC2251" i="3" l="1"/>
  <c r="AB2252" i="3"/>
  <c r="AC2252" i="3" l="1"/>
  <c r="AB2253" i="3"/>
  <c r="AC2253" i="3" l="1"/>
  <c r="AB2254" i="3"/>
  <c r="AB2255" i="3" l="1"/>
  <c r="AC2254" i="3"/>
  <c r="AC2255" i="3" l="1"/>
  <c r="AB2256" i="3"/>
  <c r="AC2256" i="3" l="1"/>
  <c r="AB2257" i="3"/>
  <c r="AC2257" i="3" l="1"/>
  <c r="AB2258" i="3"/>
  <c r="AB2259" i="3" l="1"/>
  <c r="AC2258" i="3"/>
  <c r="AB2260" i="3" l="1"/>
  <c r="AC2259" i="3"/>
  <c r="AC2260" i="3" l="1"/>
  <c r="AB2261" i="3"/>
  <c r="AC2261" i="3" l="1"/>
  <c r="AB2262" i="3"/>
  <c r="AC2262" i="3" l="1"/>
  <c r="AB2263" i="3"/>
  <c r="AB2264" i="3" l="1"/>
  <c r="AC2263" i="3"/>
  <c r="AC2264" i="3" l="1"/>
  <c r="AB2265" i="3"/>
  <c r="AC2265" i="3" l="1"/>
  <c r="AB2266" i="3"/>
  <c r="AB2267" i="3" l="1"/>
  <c r="AC2266" i="3"/>
  <c r="AB2268" i="3" l="1"/>
  <c r="AC2267" i="3"/>
  <c r="AB2269" i="3" l="1"/>
  <c r="AC2268" i="3"/>
  <c r="AB2270" i="3" l="1"/>
  <c r="AC2269" i="3"/>
  <c r="AB2271" i="3" l="1"/>
  <c r="AC2270" i="3"/>
  <c r="AB2272" i="3" l="1"/>
  <c r="AC2271" i="3"/>
  <c r="AC2272" i="3" l="1"/>
  <c r="AB2273" i="3"/>
  <c r="AC2273" i="3" l="1"/>
  <c r="AB2274" i="3"/>
  <c r="AC2274" i="3" l="1"/>
  <c r="AB2275" i="3"/>
  <c r="AB2276" i="3" l="1"/>
  <c r="AC2275" i="3"/>
  <c r="AB2277" i="3" l="1"/>
  <c r="AC2276" i="3"/>
  <c r="AC2277" i="3" l="1"/>
  <c r="AB2278" i="3"/>
  <c r="AC2278" i="3" l="1"/>
  <c r="AB2279" i="3"/>
  <c r="AC2279" i="3" l="1"/>
  <c r="AB2280" i="3"/>
  <c r="AC2280" i="3" l="1"/>
  <c r="AB2281" i="3"/>
  <c r="AC2281" i="3" l="1"/>
  <c r="AB2282" i="3"/>
  <c r="AC2282" i="3" l="1"/>
  <c r="AB2283" i="3"/>
  <c r="AC2283" i="3" l="1"/>
  <c r="AB2284" i="3"/>
  <c r="AC2284" i="3" l="1"/>
  <c r="AB2285" i="3"/>
  <c r="AC2285" i="3" l="1"/>
  <c r="AB2286" i="3"/>
  <c r="AC2286" i="3" l="1"/>
  <c r="AB2287" i="3"/>
  <c r="AC2287" i="3" l="1"/>
  <c r="AB2288" i="3"/>
  <c r="AC2288" i="3" l="1"/>
  <c r="AB2289" i="3"/>
  <c r="AC2289" i="3" l="1"/>
  <c r="AB2290" i="3"/>
  <c r="AC2290" i="3" l="1"/>
  <c r="AB2291" i="3"/>
  <c r="AC2291" i="3" l="1"/>
  <c r="AB2292" i="3"/>
  <c r="AC2292" i="3" l="1"/>
  <c r="AB2293" i="3"/>
  <c r="AC2293" i="3" l="1"/>
  <c r="AB2294" i="3"/>
  <c r="AC2294" i="3" l="1"/>
  <c r="AB2295" i="3"/>
  <c r="AC2295" i="3" l="1"/>
  <c r="AB2296" i="3"/>
  <c r="AC2296" i="3" l="1"/>
  <c r="AB2297" i="3"/>
  <c r="AC2297" i="3" l="1"/>
  <c r="AB2298" i="3"/>
  <c r="AC2298" i="3" l="1"/>
  <c r="AB2299" i="3"/>
  <c r="AC2299" i="3" l="1"/>
  <c r="AB2300" i="3"/>
  <c r="AC2300" i="3" l="1"/>
  <c r="AB2301" i="3"/>
  <c r="AC2301" i="3" l="1"/>
  <c r="AB2302" i="3"/>
  <c r="AC2302" i="3" l="1"/>
  <c r="AB2303" i="3"/>
  <c r="AB2304" i="3" l="1"/>
  <c r="AC2303" i="3"/>
  <c r="AC2304" i="3" l="1"/>
  <c r="AB2305" i="3"/>
  <c r="AC2305" i="3" l="1"/>
  <c r="AB2306" i="3"/>
  <c r="AC2306" i="3" l="1"/>
  <c r="AB2307" i="3"/>
  <c r="AC2307" i="3" l="1"/>
  <c r="AB2308" i="3"/>
  <c r="AC2308" i="3" l="1"/>
  <c r="AB2309" i="3"/>
  <c r="AC2309" i="3" l="1"/>
  <c r="AB2310" i="3"/>
  <c r="AC2310" i="3" l="1"/>
  <c r="AB2311" i="3"/>
  <c r="AB2312" i="3" l="1"/>
  <c r="AC2311" i="3"/>
  <c r="AC2312" i="3" l="1"/>
  <c r="AB2313" i="3"/>
  <c r="AB2314" i="3" l="1"/>
  <c r="AC2313" i="3"/>
  <c r="AC2314" i="3" l="1"/>
  <c r="AB2315" i="3"/>
  <c r="AC2315" i="3" l="1"/>
  <c r="AB2316" i="3"/>
  <c r="AC2316" i="3" l="1"/>
  <c r="AB2317" i="3"/>
  <c r="AC2317" i="3" l="1"/>
  <c r="AB2318" i="3"/>
  <c r="AC2318" i="3" l="1"/>
  <c r="AB2319" i="3"/>
  <c r="AC2319" i="3" l="1"/>
  <c r="AB2320" i="3"/>
  <c r="AC2320" i="3" l="1"/>
  <c r="AB2321" i="3"/>
  <c r="AB2322" i="3" l="1"/>
  <c r="AC2321" i="3"/>
  <c r="AC2322" i="3" l="1"/>
  <c r="AB2323" i="3"/>
  <c r="AC2323" i="3" l="1"/>
  <c r="AB2324" i="3"/>
  <c r="AC2324" i="3" l="1"/>
  <c r="AB2325" i="3"/>
  <c r="AC2325" i="3" l="1"/>
  <c r="AB2326" i="3"/>
  <c r="AC2326" i="3" l="1"/>
  <c r="AB2327" i="3"/>
  <c r="AC2327" i="3" l="1"/>
  <c r="AB2328" i="3"/>
  <c r="AC2328" i="3" l="1"/>
  <c r="AB2329" i="3"/>
  <c r="AB2330" i="3" l="1"/>
  <c r="AC2329" i="3"/>
  <c r="AC2330" i="3" l="1"/>
  <c r="AB2331" i="3"/>
  <c r="AC2331" i="3" l="1"/>
  <c r="AB2332" i="3"/>
  <c r="AC2332" i="3" l="1"/>
  <c r="AB2333" i="3"/>
  <c r="AC2333" i="3" l="1"/>
  <c r="AB2334" i="3"/>
  <c r="AC2334" i="3" l="1"/>
  <c r="AB2335" i="3"/>
  <c r="AC2335" i="3" l="1"/>
  <c r="AB2336" i="3"/>
  <c r="AC2336" i="3" l="1"/>
  <c r="AB2337" i="3"/>
  <c r="AB2338" i="3" l="1"/>
  <c r="AC2337" i="3"/>
  <c r="AC2338" i="3" l="1"/>
  <c r="AB2339" i="3"/>
  <c r="AC2339" i="3" l="1"/>
  <c r="AB2340" i="3"/>
  <c r="AC2340" i="3" l="1"/>
  <c r="AB2341" i="3"/>
  <c r="AC2341" i="3" l="1"/>
  <c r="AB2342" i="3"/>
  <c r="AC2342" i="3" l="1"/>
  <c r="AB2343" i="3"/>
  <c r="AC2343" i="3" l="1"/>
  <c r="AB2344" i="3"/>
  <c r="AC2344" i="3" l="1"/>
  <c r="AB2345" i="3"/>
  <c r="AB2346" i="3" l="1"/>
  <c r="AC2345" i="3"/>
  <c r="AC2346" i="3" l="1"/>
  <c r="AB2347" i="3"/>
  <c r="AC2347" i="3" l="1"/>
  <c r="AB2348" i="3"/>
  <c r="AC2348" i="3" l="1"/>
  <c r="AB2349" i="3"/>
  <c r="AC2349" i="3" l="1"/>
  <c r="AB2350" i="3"/>
  <c r="AC2350" i="3" l="1"/>
  <c r="AB2351" i="3"/>
  <c r="AC2351" i="3" l="1"/>
  <c r="AB2352" i="3"/>
  <c r="AC2352" i="3" l="1"/>
  <c r="AB2353" i="3"/>
  <c r="AB2354" i="3" l="1"/>
  <c r="AC2353" i="3"/>
  <c r="AC2354" i="3" l="1"/>
  <c r="AB2355" i="3"/>
  <c r="AC2355" i="3" l="1"/>
  <c r="AB2356" i="3"/>
  <c r="AC2356" i="3" l="1"/>
  <c r="AB2357" i="3"/>
  <c r="AC2357" i="3" l="1"/>
  <c r="AB2358" i="3"/>
  <c r="AC2358" i="3" l="1"/>
  <c r="AB2359" i="3"/>
  <c r="AC2359" i="3" l="1"/>
  <c r="AB2360" i="3"/>
  <c r="AC2360" i="3" l="1"/>
  <c r="AB2361" i="3"/>
  <c r="AB2362" i="3" l="1"/>
  <c r="AC2361" i="3"/>
  <c r="AC2362" i="3" l="1"/>
  <c r="AB2363" i="3"/>
  <c r="AC2363" i="3" l="1"/>
  <c r="AB2364" i="3"/>
  <c r="AC2364" i="3" l="1"/>
  <c r="AB2365" i="3"/>
  <c r="AC2365" i="3" l="1"/>
  <c r="AB2366" i="3"/>
  <c r="AC2366" i="3" l="1"/>
  <c r="AB2367" i="3"/>
  <c r="AC2367" i="3" l="1"/>
  <c r="AB2368" i="3"/>
  <c r="AC2368" i="3" l="1"/>
  <c r="AB2369" i="3"/>
  <c r="AB2370" i="3" l="1"/>
  <c r="AC2369" i="3"/>
  <c r="AC2370" i="3" l="1"/>
  <c r="AB2371" i="3"/>
  <c r="AC2371" i="3" l="1"/>
  <c r="AB2372" i="3"/>
  <c r="AC2372" i="3" l="1"/>
  <c r="AB2373" i="3"/>
  <c r="AC2373" i="3" l="1"/>
  <c r="AB2374" i="3"/>
  <c r="AC2374" i="3" l="1"/>
  <c r="AB2375" i="3"/>
  <c r="AC2375" i="3" l="1"/>
  <c r="AB2376" i="3"/>
  <c r="AC2376" i="3" l="1"/>
  <c r="AB2377" i="3"/>
  <c r="AB2378" i="3" l="1"/>
  <c r="AC2377" i="3"/>
  <c r="AC2378" i="3" l="1"/>
  <c r="AB2379" i="3"/>
  <c r="AC2379" i="3" l="1"/>
  <c r="AB2380" i="3"/>
  <c r="AC2380" i="3" l="1"/>
  <c r="AB2381" i="3"/>
  <c r="AC2381" i="3" l="1"/>
  <c r="AB2382" i="3"/>
  <c r="AC2382" i="3" l="1"/>
  <c r="AB2383" i="3"/>
  <c r="AC2383" i="3" l="1"/>
  <c r="AB2384" i="3"/>
  <c r="AC2384" i="3" l="1"/>
  <c r="AB2385" i="3"/>
  <c r="AB2386" i="3" l="1"/>
  <c r="AC2385" i="3"/>
  <c r="AC2386" i="3" l="1"/>
  <c r="AB2387" i="3"/>
  <c r="AC2387" i="3" l="1"/>
  <c r="AB2388" i="3"/>
  <c r="AC2388" i="3" l="1"/>
  <c r="AB2389" i="3"/>
  <c r="AC2389" i="3" l="1"/>
  <c r="AB2390" i="3"/>
  <c r="AC2390" i="3" l="1"/>
  <c r="AB2391" i="3"/>
  <c r="AC2391" i="3" l="1"/>
  <c r="AB2392" i="3"/>
  <c r="AC2392" i="3" l="1"/>
  <c r="AB2393" i="3"/>
  <c r="AB2394" i="3" l="1"/>
  <c r="AC2393" i="3"/>
  <c r="AC2394" i="3" l="1"/>
  <c r="AB2395" i="3"/>
  <c r="AC2395" i="3" l="1"/>
  <c r="AB2396" i="3"/>
  <c r="AC2396" i="3" l="1"/>
  <c r="AB2397" i="3"/>
  <c r="AC2397" i="3" l="1"/>
  <c r="AB2398" i="3"/>
  <c r="AC2398" i="3" l="1"/>
  <c r="AB2399" i="3"/>
  <c r="AC2399" i="3" l="1"/>
  <c r="AB2400" i="3"/>
  <c r="AC2400" i="3" l="1"/>
  <c r="AB2401" i="3"/>
  <c r="AB2402" i="3" l="1"/>
  <c r="AC2401" i="3"/>
  <c r="AC2402" i="3" l="1"/>
  <c r="AB2403" i="3"/>
  <c r="AC2403" i="3" l="1"/>
  <c r="AB2404" i="3"/>
  <c r="AC2404" i="3" l="1"/>
  <c r="AB2405" i="3"/>
  <c r="AC2405" i="3" l="1"/>
  <c r="AB2406" i="3"/>
  <c r="AC2406" i="3" l="1"/>
  <c r="AB2407" i="3"/>
  <c r="AC2407" i="3" l="1"/>
  <c r="AB2408" i="3"/>
  <c r="AC2408" i="3" l="1"/>
  <c r="AB2409" i="3"/>
  <c r="AB2410" i="3" l="1"/>
  <c r="AC2409" i="3"/>
  <c r="AC2410" i="3" l="1"/>
  <c r="AB2411" i="3"/>
  <c r="AC2411" i="3" l="1"/>
  <c r="AB2412" i="3"/>
  <c r="AC2412" i="3" l="1"/>
  <c r="AB2413" i="3"/>
  <c r="AC2413" i="3" l="1"/>
  <c r="AB2414" i="3"/>
  <c r="AC2414" i="3" l="1"/>
  <c r="AB2415" i="3"/>
  <c r="AC2415" i="3" l="1"/>
  <c r="AB2416" i="3"/>
  <c r="AC2416" i="3" l="1"/>
  <c r="AB2417" i="3"/>
  <c r="AB2418" i="3" l="1"/>
  <c r="AC2417" i="3"/>
  <c r="AC2418" i="3" l="1"/>
  <c r="AB2419" i="3"/>
  <c r="AC2419" i="3" l="1"/>
  <c r="AB2420" i="3"/>
  <c r="AC2420" i="3" l="1"/>
  <c r="AB2421" i="3"/>
  <c r="AC2421" i="3" l="1"/>
  <c r="AB2422" i="3"/>
  <c r="AC2422" i="3" l="1"/>
  <c r="AB2423" i="3"/>
  <c r="AC2423" i="3" l="1"/>
  <c r="AB2424" i="3"/>
  <c r="AC2424" i="3" l="1"/>
  <c r="AB2425" i="3"/>
  <c r="AB2426" i="3" l="1"/>
  <c r="AC2425" i="3"/>
  <c r="AC2426" i="3" l="1"/>
  <c r="AB2427" i="3"/>
  <c r="AC2427" i="3" l="1"/>
  <c r="AB2428" i="3"/>
  <c r="AC2428" i="3" l="1"/>
  <c r="AB2429" i="3"/>
  <c r="AC2429" i="3" l="1"/>
  <c r="AB2430" i="3"/>
  <c r="AC2430" i="3" l="1"/>
  <c r="AB2431" i="3"/>
  <c r="AC2431" i="3" l="1"/>
  <c r="AB2432" i="3"/>
  <c r="AC2432" i="3" l="1"/>
  <c r="AB2433" i="3"/>
  <c r="AB2434" i="3" l="1"/>
  <c r="AC2433" i="3"/>
  <c r="AC2434" i="3" l="1"/>
  <c r="AB2435" i="3"/>
  <c r="AC2435" i="3" l="1"/>
  <c r="AB2436" i="3"/>
  <c r="AC2436" i="3" l="1"/>
  <c r="AB2437" i="3"/>
  <c r="AC2437" i="3" l="1"/>
  <c r="AB2438" i="3"/>
  <c r="AC2438" i="3" l="1"/>
  <c r="AB2439" i="3"/>
  <c r="AC2439" i="3" l="1"/>
  <c r="AB2440" i="3"/>
  <c r="AC2440" i="3" l="1"/>
  <c r="AB2441" i="3"/>
  <c r="AB2442" i="3" l="1"/>
  <c r="AC2441" i="3"/>
  <c r="AC2442" i="3" l="1"/>
  <c r="AB2443" i="3"/>
  <c r="AC2443" i="3" l="1"/>
  <c r="AB2444" i="3"/>
  <c r="AC2444" i="3" l="1"/>
  <c r="AB2445" i="3"/>
  <c r="AC2445" i="3" l="1"/>
  <c r="AB2446" i="3"/>
  <c r="AC2446" i="3" l="1"/>
  <c r="AB2447" i="3"/>
  <c r="AC2447" i="3" l="1"/>
  <c r="AB2448" i="3"/>
  <c r="AC2448" i="3" l="1"/>
  <c r="AB2449" i="3"/>
  <c r="AB2450" i="3" l="1"/>
  <c r="AC2449" i="3"/>
  <c r="AC2450" i="3" l="1"/>
  <c r="AB2451" i="3"/>
  <c r="AC2451" i="3" l="1"/>
  <c r="AB2452" i="3"/>
  <c r="AC2452" i="3" l="1"/>
  <c r="AB2453" i="3"/>
  <c r="AC2453" i="3" l="1"/>
  <c r="AB2454" i="3"/>
  <c r="AC2454" i="3" l="1"/>
  <c r="AB2455" i="3"/>
  <c r="AC2455" i="3" l="1"/>
  <c r="AB2456" i="3"/>
  <c r="AC2456" i="3" l="1"/>
  <c r="AB2457" i="3"/>
  <c r="AB2458" i="3" l="1"/>
  <c r="AC2457" i="3"/>
  <c r="AC2458" i="3" l="1"/>
  <c r="AB2459" i="3"/>
  <c r="AC2459" i="3" l="1"/>
  <c r="AB2460" i="3"/>
  <c r="AC2460" i="3" l="1"/>
  <c r="AB2461" i="3"/>
  <c r="AC2461" i="3" l="1"/>
  <c r="AB2462" i="3"/>
  <c r="AC2462" i="3" l="1"/>
  <c r="AB2463" i="3"/>
  <c r="AC2463" i="3" l="1"/>
  <c r="AB2464" i="3"/>
  <c r="AC2464" i="3" l="1"/>
  <c r="AB2465" i="3"/>
  <c r="AB2466" i="3" l="1"/>
  <c r="AC2465" i="3"/>
  <c r="AC2466" i="3" l="1"/>
  <c r="AB2467" i="3"/>
  <c r="AC2467" i="3" l="1"/>
  <c r="AB2468" i="3"/>
  <c r="AC2468" i="3" l="1"/>
  <c r="AB2469" i="3"/>
  <c r="AC2469" i="3" l="1"/>
  <c r="AB2470" i="3"/>
  <c r="AC2470" i="3" l="1"/>
  <c r="AB2471" i="3"/>
  <c r="AC2471" i="3" l="1"/>
  <c r="AB2472" i="3"/>
  <c r="AC2472" i="3" l="1"/>
  <c r="AB2473" i="3"/>
  <c r="AB2474" i="3" l="1"/>
  <c r="AC2473" i="3"/>
  <c r="AC2474" i="3" l="1"/>
  <c r="AB2475" i="3"/>
  <c r="AC2475" i="3" l="1"/>
  <c r="AB2476" i="3"/>
  <c r="AC2476" i="3" l="1"/>
  <c r="AB2477" i="3"/>
  <c r="AC2477" i="3" l="1"/>
  <c r="AB2478" i="3"/>
  <c r="AC2478" i="3" l="1"/>
  <c r="AB2479" i="3"/>
  <c r="AC2479" i="3" l="1"/>
  <c r="AB2480" i="3"/>
  <c r="AC2480" i="3" l="1"/>
  <c r="AB2481" i="3"/>
  <c r="AB2482" i="3" l="1"/>
  <c r="AC2481" i="3"/>
  <c r="AC2482" i="3" l="1"/>
  <c r="AB2483" i="3"/>
  <c r="AC2483" i="3" l="1"/>
  <c r="AB2484" i="3"/>
  <c r="AC2484" i="3" l="1"/>
  <c r="AB2485" i="3"/>
  <c r="AC2485" i="3" l="1"/>
  <c r="AB2486" i="3"/>
  <c r="AC2486" i="3" l="1"/>
  <c r="AB2487" i="3"/>
  <c r="AB2488" i="3" l="1"/>
  <c r="AC2487" i="3"/>
  <c r="AB2489" i="3" l="1"/>
  <c r="AC2488" i="3"/>
  <c r="AC2489" i="3" l="1"/>
  <c r="AB2490" i="3"/>
  <c r="AC2490" i="3" l="1"/>
  <c r="AB2491" i="3"/>
  <c r="AB2492" i="3" l="1"/>
  <c r="AC2491" i="3"/>
  <c r="AB2493" i="3" l="1"/>
  <c r="AC2492" i="3"/>
  <c r="AB2494" i="3" l="1"/>
  <c r="AC2493" i="3"/>
  <c r="AC2494" i="3" l="1"/>
  <c r="AB2495" i="3"/>
  <c r="AB2496" i="3" l="1"/>
  <c r="AC2495" i="3"/>
  <c r="AB2497" i="3" l="1"/>
  <c r="AC2496" i="3"/>
  <c r="AC2497" i="3" l="1"/>
  <c r="AB2498" i="3"/>
  <c r="AB2499" i="3" l="1"/>
  <c r="AC2498" i="3"/>
  <c r="AB2500" i="3" l="1"/>
  <c r="AC2499" i="3"/>
  <c r="AB2501" i="3" l="1"/>
  <c r="AC2500" i="3"/>
  <c r="AC2501" i="3" l="1"/>
  <c r="AB2502" i="3"/>
  <c r="AB2503" i="3" l="1"/>
  <c r="AC2502" i="3"/>
  <c r="AB2504" i="3" l="1"/>
  <c r="AC2503" i="3"/>
  <c r="AB2505" i="3" l="1"/>
  <c r="AC2504" i="3"/>
  <c r="AC2505" i="3" l="1"/>
  <c r="AB2506" i="3"/>
  <c r="AC2506" i="3" l="1"/>
  <c r="AB2507" i="3"/>
  <c r="AB2508" i="3" l="1"/>
  <c r="AC2507" i="3"/>
  <c r="AB2509" i="3" l="1"/>
  <c r="AC2508" i="3"/>
  <c r="AB2510" i="3" l="1"/>
  <c r="AC2509" i="3"/>
  <c r="AC2510" i="3" l="1"/>
  <c r="AB2511" i="3"/>
  <c r="AB2512" i="3" l="1"/>
  <c r="AC2511" i="3"/>
  <c r="AB2513" i="3" l="1"/>
  <c r="AC2512" i="3"/>
  <c r="AC2513" i="3" l="1"/>
  <c r="AB2514" i="3"/>
  <c r="AB2515" i="3" l="1"/>
  <c r="AC2514" i="3"/>
  <c r="AB2516" i="3" l="1"/>
  <c r="AC2515" i="3"/>
  <c r="AB2517" i="3" l="1"/>
  <c r="AC2516" i="3"/>
  <c r="AC2517" i="3" l="1"/>
  <c r="AB2518" i="3"/>
  <c r="AC2518" i="3" l="1"/>
  <c r="AB2519" i="3"/>
  <c r="AB2520" i="3" l="1"/>
  <c r="AC2519" i="3"/>
  <c r="AB2521" i="3" l="1"/>
  <c r="AC2520" i="3"/>
  <c r="AC2521" i="3" l="1"/>
  <c r="AB2522" i="3"/>
  <c r="AC2522" i="3" l="1"/>
  <c r="AB2523" i="3"/>
  <c r="AB2524" i="3" l="1"/>
  <c r="AC2523" i="3"/>
  <c r="AB2525" i="3" l="1"/>
  <c r="AC2524" i="3"/>
  <c r="AB2526" i="3" l="1"/>
  <c r="AC2525" i="3"/>
  <c r="AC2526" i="3" l="1"/>
  <c r="AB2527" i="3"/>
  <c r="AB2528" i="3" l="1"/>
  <c r="AC2527" i="3"/>
  <c r="AB2529" i="3" l="1"/>
  <c r="AC2528" i="3"/>
  <c r="AC2529" i="3" l="1"/>
  <c r="AB2530" i="3"/>
  <c r="AB2531" i="3" l="1"/>
  <c r="AC2530" i="3"/>
  <c r="AB2532" i="3" l="1"/>
  <c r="AC2531" i="3"/>
  <c r="AB2533" i="3" l="1"/>
  <c r="AC2532" i="3"/>
  <c r="AC2533" i="3" l="1"/>
  <c r="AB2534" i="3"/>
  <c r="AC2534" i="3" l="1"/>
  <c r="AB2535" i="3"/>
  <c r="AB2536" i="3" l="1"/>
  <c r="AC2535" i="3"/>
  <c r="AB2537" i="3" l="1"/>
  <c r="AC2536" i="3"/>
  <c r="AC2537" i="3" l="1"/>
  <c r="AB2538" i="3"/>
  <c r="AC2538" i="3" l="1"/>
  <c r="AB2539" i="3"/>
  <c r="AB2540" i="3" l="1"/>
  <c r="AC2539" i="3"/>
  <c r="AB2541" i="3" l="1"/>
  <c r="AC2540" i="3"/>
  <c r="AB2542" i="3" l="1"/>
  <c r="AC2541" i="3"/>
  <c r="AC2542" i="3" l="1"/>
  <c r="AB2543" i="3"/>
  <c r="AB2544" i="3" l="1"/>
  <c r="AC2543" i="3"/>
  <c r="AB2545" i="3" l="1"/>
  <c r="AC2544" i="3"/>
  <c r="AC2545" i="3" l="1"/>
  <c r="AB2546" i="3"/>
  <c r="AB2547" i="3" l="1"/>
  <c r="AC2546" i="3"/>
  <c r="AB2548" i="3" l="1"/>
  <c r="AC2547" i="3"/>
  <c r="AB2549" i="3" l="1"/>
  <c r="AC2548" i="3"/>
  <c r="AC2549" i="3" l="1"/>
  <c r="AB2550" i="3"/>
  <c r="AC2550" i="3" l="1"/>
  <c r="AB2551" i="3"/>
  <c r="AB2552" i="3" l="1"/>
  <c r="AC2551" i="3"/>
  <c r="AB2553" i="3" l="1"/>
  <c r="AC2552" i="3"/>
  <c r="AC2553" i="3" l="1"/>
  <c r="AB2554" i="3"/>
  <c r="AC2554" i="3" l="1"/>
  <c r="AB2555" i="3"/>
  <c r="AB2556" i="3" l="1"/>
  <c r="AC2555" i="3"/>
  <c r="AB2557" i="3" l="1"/>
  <c r="AC2556" i="3"/>
  <c r="AB2558" i="3" l="1"/>
  <c r="AC2557" i="3"/>
  <c r="AC2558" i="3" l="1"/>
  <c r="AB2559" i="3"/>
  <c r="AB2560" i="3" l="1"/>
  <c r="AC2559" i="3"/>
  <c r="AB2561" i="3" l="1"/>
  <c r="AC2560" i="3"/>
  <c r="AC2561" i="3" l="1"/>
  <c r="AB2562" i="3"/>
  <c r="AB2563" i="3" l="1"/>
  <c r="AC2562" i="3"/>
  <c r="AB2564" i="3" l="1"/>
  <c r="AC2563" i="3"/>
  <c r="AB2565" i="3" l="1"/>
  <c r="AC2564" i="3"/>
  <c r="AC2565" i="3" l="1"/>
  <c r="AB2566" i="3"/>
  <c r="AC2566" i="3" l="1"/>
  <c r="AB2567" i="3"/>
  <c r="AB2568" i="3" l="1"/>
  <c r="AC2567" i="3"/>
  <c r="AB2569" i="3" l="1"/>
  <c r="AC2568" i="3"/>
  <c r="AC2569" i="3" l="1"/>
  <c r="AB2570" i="3"/>
  <c r="AC2570" i="3" l="1"/>
  <c r="AB2571" i="3"/>
  <c r="AB2572" i="3" l="1"/>
  <c r="AC2571" i="3"/>
  <c r="AB2573" i="3" l="1"/>
  <c r="AC2572" i="3"/>
  <c r="AB2574" i="3" l="1"/>
  <c r="AC2573" i="3"/>
  <c r="AC2574" i="3" l="1"/>
  <c r="AB2575" i="3"/>
  <c r="AB2576" i="3" l="1"/>
  <c r="AC2575" i="3"/>
  <c r="AB2577" i="3" l="1"/>
  <c r="AC2576" i="3"/>
  <c r="AC2577" i="3" l="1"/>
  <c r="AB2578" i="3"/>
  <c r="AB2579" i="3" l="1"/>
  <c r="AC2578" i="3"/>
  <c r="AB2580" i="3" l="1"/>
  <c r="AC2579" i="3"/>
  <c r="AB2581" i="3" l="1"/>
  <c r="AC2580" i="3"/>
  <c r="AC2581" i="3" l="1"/>
  <c r="AB2582" i="3"/>
  <c r="AC2582" i="3" l="1"/>
  <c r="AB2583" i="3"/>
  <c r="AB2584" i="3" l="1"/>
  <c r="AC2583" i="3"/>
  <c r="AB2585" i="3" l="1"/>
  <c r="AC2584" i="3"/>
  <c r="AC2585" i="3" l="1"/>
  <c r="AB2586" i="3"/>
  <c r="AC2586" i="3" l="1"/>
  <c r="AB2587" i="3"/>
  <c r="AB2588" i="3" l="1"/>
  <c r="AC2587" i="3"/>
  <c r="AB2589" i="3" l="1"/>
  <c r="AC2588" i="3"/>
  <c r="AB2590" i="3" l="1"/>
  <c r="AC2589" i="3"/>
  <c r="AC2590" i="3" l="1"/>
  <c r="AB2591" i="3"/>
  <c r="AB2592" i="3" l="1"/>
  <c r="AC2591" i="3"/>
  <c r="AB2593" i="3" l="1"/>
  <c r="AC2592" i="3"/>
  <c r="AC2593" i="3" l="1"/>
  <c r="AB2594" i="3"/>
  <c r="AC2594" i="3" l="1"/>
  <c r="AB2595" i="3"/>
  <c r="AB2596" i="3" l="1"/>
  <c r="AC2595" i="3"/>
  <c r="AB2597" i="3" l="1"/>
  <c r="AC2596" i="3"/>
  <c r="AC2597" i="3" l="1"/>
  <c r="AB2598" i="3"/>
  <c r="AC2598" i="3" l="1"/>
  <c r="AB2599" i="3"/>
  <c r="AB2600" i="3" l="1"/>
  <c r="AC2599" i="3"/>
  <c r="AB2601" i="3" l="1"/>
  <c r="AC2600" i="3"/>
  <c r="AC2601" i="3" l="1"/>
  <c r="AB2602" i="3"/>
  <c r="AC2602" i="3" l="1"/>
  <c r="AB2603" i="3"/>
  <c r="AB2604" i="3" l="1"/>
  <c r="AC2603" i="3"/>
  <c r="AB2605" i="3" l="1"/>
  <c r="AC2604" i="3"/>
  <c r="AC2605" i="3" l="1"/>
  <c r="AB2606" i="3"/>
  <c r="AC2606" i="3" l="1"/>
  <c r="AB2607" i="3"/>
  <c r="AB2608" i="3" l="1"/>
  <c r="AC2607" i="3"/>
  <c r="AB2609" i="3" l="1"/>
  <c r="AC2608" i="3"/>
  <c r="AC2609" i="3" l="1"/>
  <c r="AB2610" i="3"/>
  <c r="AC2610" i="3" l="1"/>
  <c r="AB2611" i="3"/>
  <c r="AB2612" i="3" l="1"/>
  <c r="AC2611" i="3"/>
  <c r="AB2613" i="3" l="1"/>
  <c r="AC2612" i="3"/>
  <c r="AC2613" i="3" l="1"/>
  <c r="AB2614" i="3"/>
  <c r="AC2614" i="3" l="1"/>
  <c r="AB2615" i="3"/>
  <c r="AB2616" i="3" l="1"/>
  <c r="AC2615" i="3"/>
  <c r="AB2617" i="3" l="1"/>
  <c r="AC2616" i="3"/>
  <c r="AB2618" i="3" l="1"/>
  <c r="AC2617" i="3"/>
  <c r="AC2618" i="3" l="1"/>
  <c r="AB2619" i="3"/>
  <c r="AB2620" i="3" l="1"/>
  <c r="AC2619" i="3"/>
  <c r="AB2621" i="3" l="1"/>
  <c r="AC2620" i="3"/>
  <c r="AC2621" i="3" l="1"/>
  <c r="AB2622" i="3"/>
  <c r="AB2623" i="3" l="1"/>
  <c r="AC2622" i="3"/>
  <c r="AB2624" i="3" l="1"/>
  <c r="AC2623" i="3"/>
  <c r="AB2625" i="3" l="1"/>
  <c r="AC2624" i="3"/>
  <c r="AC2625" i="3" l="1"/>
  <c r="AB2626" i="3"/>
  <c r="AB2627" i="3" l="1"/>
  <c r="AC2626" i="3"/>
  <c r="AB2628" i="3" l="1"/>
  <c r="AC2627" i="3"/>
  <c r="AB2629" i="3" l="1"/>
  <c r="AC2628" i="3"/>
  <c r="AC2629" i="3" l="1"/>
  <c r="AB2630" i="3"/>
  <c r="AC2630" i="3" l="1"/>
  <c r="AB2631" i="3"/>
  <c r="AB2632" i="3" l="1"/>
  <c r="AC2631" i="3"/>
  <c r="AC2632" i="3" l="1"/>
  <c r="AB2633" i="3"/>
  <c r="AC2633" i="3" l="1"/>
  <c r="AB2634" i="3"/>
  <c r="AC2634" i="3" l="1"/>
  <c r="AB2635" i="3"/>
  <c r="AC2635" i="3" l="1"/>
  <c r="AB2636" i="3"/>
  <c r="AB2637" i="3" l="1"/>
  <c r="AC2636" i="3"/>
  <c r="AC2637" i="3" l="1"/>
  <c r="AB2638" i="3"/>
  <c r="AC2638" i="3" l="1"/>
  <c r="AB2639" i="3"/>
  <c r="AC2639" i="3" l="1"/>
  <c r="AB2640" i="3"/>
  <c r="AC2640" i="3" l="1"/>
  <c r="AB2641" i="3"/>
  <c r="AC2641" i="3" l="1"/>
  <c r="AB2642" i="3"/>
  <c r="AC2642" i="3" l="1"/>
  <c r="AB2643" i="3"/>
  <c r="AC2643" i="3" l="1"/>
  <c r="AB2644" i="3"/>
  <c r="AC2644" i="3" l="1"/>
  <c r="AB2645" i="3"/>
  <c r="AC2645" i="3" l="1"/>
  <c r="AB2646" i="3"/>
  <c r="AC2646" i="3" l="1"/>
  <c r="AB2647" i="3"/>
  <c r="AB2648" i="3" l="1"/>
  <c r="AC2647" i="3"/>
  <c r="AC2648" i="3" l="1"/>
  <c r="AB2649" i="3"/>
  <c r="AB2650" i="3" l="1"/>
  <c r="AC2649" i="3"/>
  <c r="AC2650" i="3" l="1"/>
  <c r="AB2651" i="3"/>
  <c r="AC2651" i="3" l="1"/>
  <c r="AB2652" i="3"/>
  <c r="AB2653" i="3" l="1"/>
  <c r="AC2652" i="3"/>
  <c r="AC2653" i="3" l="1"/>
  <c r="AB2654" i="3"/>
  <c r="AC2654" i="3" l="1"/>
  <c r="AB2655" i="3"/>
  <c r="AC2655" i="3" l="1"/>
  <c r="AB2656" i="3"/>
  <c r="AC2656" i="3" l="1"/>
  <c r="AB2657" i="3"/>
  <c r="AC2657" i="3" l="1"/>
  <c r="AB2658" i="3"/>
  <c r="AC2658" i="3" l="1"/>
  <c r="AB2659" i="3"/>
  <c r="AC2659" i="3" l="1"/>
  <c r="AB2660" i="3"/>
  <c r="AC2660" i="3" l="1"/>
  <c r="AB2661" i="3"/>
  <c r="AC2661" i="3" l="1"/>
  <c r="AB2662" i="3"/>
  <c r="AC2662" i="3" l="1"/>
  <c r="AB2663" i="3"/>
  <c r="AB2664" i="3" l="1"/>
  <c r="AC2663" i="3"/>
  <c r="AC2664" i="3" l="1"/>
  <c r="AB2665" i="3"/>
  <c r="AC2665" i="3" l="1"/>
  <c r="AB2666" i="3"/>
  <c r="AC2666" i="3" l="1"/>
  <c r="AB2667" i="3"/>
  <c r="AC2667" i="3" l="1"/>
  <c r="AB2668" i="3"/>
  <c r="AB2669" i="3" l="1"/>
  <c r="AC2668" i="3"/>
  <c r="AC2669" i="3" l="1"/>
  <c r="AB2670" i="3"/>
  <c r="AC2670" i="3" l="1"/>
  <c r="AB2671" i="3"/>
  <c r="AC2671" i="3" l="1"/>
  <c r="AB2672" i="3"/>
  <c r="AC2672" i="3" l="1"/>
  <c r="AB2673" i="3"/>
  <c r="AC2673" i="3" l="1"/>
  <c r="AB2674" i="3"/>
  <c r="AC2674" i="3" l="1"/>
  <c r="AB2675" i="3"/>
  <c r="AC2675" i="3" l="1"/>
  <c r="AB2676" i="3"/>
  <c r="AC2676" i="3" l="1"/>
  <c r="AB2677" i="3"/>
  <c r="AC2677" i="3" l="1"/>
  <c r="AB2678" i="3"/>
  <c r="AC2678" i="3" l="1"/>
  <c r="AB2679" i="3"/>
  <c r="AB2680" i="3" l="1"/>
  <c r="AC2679" i="3"/>
  <c r="AC2680" i="3" l="1"/>
  <c r="AB2681" i="3"/>
  <c r="AC2681" i="3" l="1"/>
  <c r="AB2682" i="3"/>
  <c r="AC2682" i="3" l="1"/>
  <c r="AB2683" i="3"/>
  <c r="AC2683" i="3" l="1"/>
  <c r="AB2684" i="3"/>
  <c r="AB2685" i="3" l="1"/>
  <c r="AC2684" i="3"/>
  <c r="AC2685" i="3" l="1"/>
  <c r="AB2686" i="3"/>
  <c r="AB2687" i="3" l="1"/>
  <c r="AC2686" i="3"/>
  <c r="AC2687" i="3" l="1"/>
  <c r="AB2688" i="3"/>
  <c r="AC2688" i="3" l="1"/>
  <c r="AB2689" i="3"/>
  <c r="AC2689" i="3" l="1"/>
  <c r="AB2690" i="3"/>
  <c r="AC2690" i="3" l="1"/>
  <c r="AB2691" i="3"/>
  <c r="AC2691" i="3" l="1"/>
  <c r="AB2692" i="3"/>
  <c r="AC2692" i="3" l="1"/>
  <c r="AB2693" i="3"/>
  <c r="AC2693" i="3" l="1"/>
  <c r="AB2694" i="3"/>
  <c r="AC2694" i="3" l="1"/>
  <c r="AB2695" i="3"/>
  <c r="AB2696" i="3" l="1"/>
  <c r="AC2695" i="3"/>
  <c r="AC2696" i="3" l="1"/>
  <c r="AB2697" i="3"/>
  <c r="AC2697" i="3" l="1"/>
  <c r="AB2698" i="3"/>
  <c r="AC2698" i="3" l="1"/>
  <c r="AB2699" i="3"/>
  <c r="AC2699" i="3" l="1"/>
  <c r="AB2700" i="3"/>
  <c r="AB2701" i="3" l="1"/>
  <c r="AC2700" i="3"/>
  <c r="AC2701" i="3" l="1"/>
  <c r="AB2702" i="3"/>
  <c r="AC2702" i="3" l="1"/>
  <c r="AB2703" i="3"/>
  <c r="AC2703" i="3" l="1"/>
  <c r="AB2704" i="3"/>
  <c r="AC2704" i="3" l="1"/>
  <c r="AB2705" i="3"/>
  <c r="AC2705" i="3" l="1"/>
  <c r="AB2706" i="3"/>
  <c r="AC2706" i="3" l="1"/>
  <c r="AB2707" i="3"/>
  <c r="AC2707" i="3" l="1"/>
  <c r="AB2708" i="3"/>
  <c r="AC2708" i="3" l="1"/>
  <c r="AB2709" i="3"/>
  <c r="AC2709" i="3" l="1"/>
  <c r="AB2710" i="3"/>
  <c r="AC2710" i="3" l="1"/>
  <c r="AB2711" i="3"/>
  <c r="AB2712" i="3" l="1"/>
  <c r="AC2711" i="3"/>
  <c r="AC2712" i="3" l="1"/>
  <c r="AB2713" i="3"/>
  <c r="AC2713" i="3" l="1"/>
  <c r="AB2714" i="3"/>
  <c r="AC2714" i="3" l="1"/>
  <c r="AB2715" i="3"/>
  <c r="AC2715" i="3" l="1"/>
  <c r="AB2716" i="3"/>
  <c r="AB2717" i="3" l="1"/>
  <c r="AC2716" i="3"/>
  <c r="AC2717" i="3" l="1"/>
  <c r="AB2718" i="3"/>
  <c r="AC2718" i="3" l="1"/>
  <c r="AB2719" i="3"/>
  <c r="AC2719" i="3" l="1"/>
  <c r="AB2720" i="3"/>
  <c r="AC2720" i="3" l="1"/>
  <c r="AB2721" i="3"/>
  <c r="AC2721" i="3" l="1"/>
  <c r="AB2722" i="3"/>
  <c r="AC2722" i="3" l="1"/>
  <c r="AB2723" i="3"/>
  <c r="AC2723" i="3" l="1"/>
  <c r="AB2724" i="3"/>
  <c r="AC2724" i="3" l="1"/>
  <c r="AB2725" i="3"/>
  <c r="AC2725" i="3" l="1"/>
  <c r="AB2726" i="3"/>
  <c r="AC2726" i="3" l="1"/>
  <c r="AB2727" i="3"/>
  <c r="AB2728" i="3" l="1"/>
  <c r="AC2727" i="3"/>
  <c r="AC2728" i="3" l="1"/>
  <c r="AB2729" i="3"/>
  <c r="AC2729" i="3" l="1"/>
  <c r="AB2730" i="3"/>
  <c r="AC2730" i="3" l="1"/>
  <c r="AB2731" i="3"/>
  <c r="AC2731" i="3" l="1"/>
  <c r="AB2732" i="3"/>
  <c r="AB2733" i="3" l="1"/>
  <c r="AC2732" i="3"/>
  <c r="AC2733" i="3" l="1"/>
  <c r="AB2734" i="3"/>
  <c r="AC2734" i="3" l="1"/>
  <c r="AB2735" i="3"/>
  <c r="AC2735" i="3" l="1"/>
  <c r="AB2736" i="3"/>
  <c r="AC2736" i="3" l="1"/>
  <c r="AB2737" i="3"/>
  <c r="AC2737" i="3" l="1"/>
  <c r="AB2738" i="3"/>
  <c r="AB2739" i="3" l="1"/>
  <c r="AC2738" i="3"/>
  <c r="AC2739" i="3" l="1"/>
  <c r="AB2740" i="3"/>
  <c r="AC2740" i="3" l="1"/>
  <c r="AB2741" i="3"/>
  <c r="AB2742" i="3" l="1"/>
  <c r="AC2741" i="3"/>
  <c r="AC2742" i="3" l="1"/>
  <c r="AB2743" i="3"/>
  <c r="AB2744" i="3" l="1"/>
  <c r="AC2743" i="3"/>
  <c r="AC2744" i="3" l="1"/>
  <c r="AB2745" i="3"/>
  <c r="AC2745" i="3" l="1"/>
  <c r="AB2746" i="3"/>
  <c r="AC2746" i="3" l="1"/>
  <c r="AB2747" i="3"/>
  <c r="AC2747" i="3" l="1"/>
  <c r="AB2748" i="3"/>
  <c r="AB2749" i="3" l="1"/>
  <c r="AC2748" i="3"/>
  <c r="AC2749" i="3" l="1"/>
  <c r="AB2750" i="3"/>
  <c r="AC2750" i="3" l="1"/>
  <c r="AB2751" i="3"/>
  <c r="AC2751" i="3" l="1"/>
  <c r="AB2752" i="3"/>
  <c r="AC2752" i="3" l="1"/>
  <c r="AB2753" i="3"/>
  <c r="AC2753" i="3" l="1"/>
  <c r="AB2754" i="3"/>
  <c r="AC2754" i="3" l="1"/>
  <c r="AB2755" i="3"/>
  <c r="AC2755" i="3" l="1"/>
  <c r="AB2756" i="3"/>
  <c r="AC2756" i="3" l="1"/>
  <c r="AB2757" i="3"/>
  <c r="AC2757" i="3" l="1"/>
  <c r="AB2758" i="3"/>
  <c r="AB2759" i="3" l="1"/>
  <c r="AC2758" i="3"/>
  <c r="AB2760" i="3" l="1"/>
  <c r="AC2759" i="3"/>
  <c r="AC2760" i="3" l="1"/>
  <c r="AB2761" i="3"/>
  <c r="AC2761" i="3" l="1"/>
  <c r="AB2762" i="3"/>
  <c r="AC2762" i="3" l="1"/>
  <c r="AB2763" i="3"/>
  <c r="AC2763" i="3" l="1"/>
  <c r="AB2764" i="3"/>
  <c r="AB2765" i="3" l="1"/>
  <c r="AC2764" i="3"/>
  <c r="AC2765" i="3" l="1"/>
  <c r="AB2766" i="3"/>
  <c r="AC2766" i="3" l="1"/>
  <c r="AB2767" i="3"/>
  <c r="AC2767" i="3" l="1"/>
  <c r="AB2768" i="3"/>
  <c r="AC2768" i="3" l="1"/>
  <c r="AB2769" i="3"/>
  <c r="AC2769" i="3" l="1"/>
  <c r="AB2770" i="3"/>
  <c r="AC2770" i="3" l="1"/>
  <c r="AB2771" i="3"/>
  <c r="AC2771" i="3" l="1"/>
  <c r="AB2772" i="3"/>
  <c r="AC2772" i="3" l="1"/>
  <c r="AB2773" i="3"/>
  <c r="AC2773" i="3" l="1"/>
  <c r="AB2774" i="3"/>
  <c r="AC2774" i="3" l="1"/>
  <c r="AB2775" i="3"/>
  <c r="AC2775" i="3" l="1"/>
  <c r="AB2776" i="3"/>
  <c r="AC2776" i="3" l="1"/>
  <c r="AB2777" i="3"/>
  <c r="AB2778" i="3" l="1"/>
  <c r="AC2777" i="3"/>
  <c r="AC2778" i="3" l="1"/>
  <c r="AB2779" i="3"/>
  <c r="AC2779" i="3" l="1"/>
  <c r="AB2780" i="3"/>
  <c r="AB2781" i="3" l="1"/>
  <c r="AC2780" i="3"/>
  <c r="AC2781" i="3" l="1"/>
  <c r="AB2782" i="3"/>
  <c r="AC2782" i="3" l="1"/>
  <c r="AB2783" i="3"/>
  <c r="AC2783" i="3" l="1"/>
  <c r="AB2784" i="3"/>
  <c r="AC2784" i="3" l="1"/>
  <c r="AB2785" i="3"/>
  <c r="AC2785" i="3" l="1"/>
  <c r="AB2786" i="3"/>
  <c r="AC2786" i="3" l="1"/>
  <c r="AB2787" i="3"/>
  <c r="AC2787" i="3" l="1"/>
  <c r="AB2788" i="3"/>
  <c r="AC2788" i="3" l="1"/>
  <c r="AB2789" i="3"/>
  <c r="AB2790" i="3" l="1"/>
  <c r="AC2789" i="3"/>
  <c r="AC2790" i="3" l="1"/>
  <c r="AB2791" i="3"/>
  <c r="AB2792" i="3" l="1"/>
  <c r="AC2791" i="3"/>
  <c r="AC2792" i="3" l="1"/>
  <c r="AB2793" i="3"/>
  <c r="AC2793" i="3" l="1"/>
  <c r="AB2794" i="3"/>
  <c r="AC2794" i="3" l="1"/>
  <c r="AB2795" i="3"/>
  <c r="AC2795" i="3" l="1"/>
  <c r="AB2796" i="3"/>
  <c r="AB2797" i="3" l="1"/>
  <c r="AC2796" i="3"/>
  <c r="AC2797" i="3" l="1"/>
  <c r="AB2798" i="3"/>
  <c r="AC2798" i="3" l="1"/>
  <c r="AB2799" i="3"/>
  <c r="AC2799" i="3" l="1"/>
  <c r="AB2800" i="3"/>
  <c r="AC2800" i="3" l="1"/>
  <c r="AB2801" i="3"/>
  <c r="AC2801" i="3" l="1"/>
  <c r="AB2802" i="3"/>
  <c r="AC2802" i="3" l="1"/>
  <c r="AB2803" i="3"/>
  <c r="AC2803" i="3" l="1"/>
  <c r="AB2804" i="3"/>
  <c r="AB2805" i="3" l="1"/>
  <c r="AC2804" i="3"/>
  <c r="AC2805" i="3" l="1"/>
  <c r="AB2806" i="3"/>
  <c r="AC2806" i="3" l="1"/>
  <c r="AB2807" i="3"/>
  <c r="AB2808" i="3" l="1"/>
  <c r="AC2807" i="3"/>
  <c r="AB2809" i="3" l="1"/>
  <c r="AC2808" i="3"/>
  <c r="AC2809" i="3" l="1"/>
  <c r="AB2810" i="3"/>
  <c r="AC2810" i="3" l="1"/>
  <c r="AB2811" i="3"/>
  <c r="AC2811" i="3" l="1"/>
  <c r="AB2812" i="3"/>
  <c r="AB2813" i="3" l="1"/>
  <c r="AC2812" i="3"/>
  <c r="AC2813" i="3" l="1"/>
  <c r="AB2814" i="3"/>
  <c r="AC2814" i="3" l="1"/>
  <c r="AB2815" i="3"/>
  <c r="AC2815" i="3" l="1"/>
  <c r="AB2816" i="3"/>
  <c r="AC2816" i="3" l="1"/>
  <c r="AB2817" i="3"/>
  <c r="AC2817" i="3" l="1"/>
  <c r="AB2818" i="3"/>
  <c r="AC2818" i="3" l="1"/>
  <c r="AB2819" i="3"/>
  <c r="AC2819" i="3" l="1"/>
  <c r="AB2820" i="3"/>
  <c r="AC2820" i="3" l="1"/>
  <c r="AB2821" i="3"/>
  <c r="AC2821" i="3" l="1"/>
  <c r="AB2822" i="3"/>
  <c r="AC2822" i="3" l="1"/>
  <c r="AB2823" i="3"/>
  <c r="AB2824" i="3" l="1"/>
  <c r="AC2823" i="3"/>
  <c r="AC2824" i="3" l="1"/>
  <c r="AB2825" i="3"/>
  <c r="AC2825" i="3" l="1"/>
  <c r="AB2826" i="3"/>
  <c r="AC2826" i="3" l="1"/>
  <c r="AB2827" i="3"/>
  <c r="AC2827" i="3" l="1"/>
  <c r="AB2828" i="3"/>
  <c r="AB2829" i="3" l="1"/>
  <c r="AC2828" i="3"/>
  <c r="AB2830" i="3" l="1"/>
  <c r="AC2829" i="3"/>
  <c r="AB2831" i="3" l="1"/>
  <c r="AC2830" i="3"/>
  <c r="AC2831" i="3" l="1"/>
  <c r="AB2832" i="3"/>
  <c r="AC2832" i="3" l="1"/>
  <c r="AB2833" i="3"/>
  <c r="AB2834" i="3" l="1"/>
  <c r="AC2833" i="3"/>
  <c r="AC2834" i="3" l="1"/>
  <c r="AB2835" i="3"/>
  <c r="AC2835" i="3" l="1"/>
  <c r="AB2836" i="3"/>
  <c r="AC2836" i="3" l="1"/>
  <c r="AB2837" i="3"/>
  <c r="AC2837" i="3" l="1"/>
  <c r="AB2838" i="3"/>
  <c r="AC2838" i="3" l="1"/>
  <c r="AB2839" i="3"/>
  <c r="AC2839" i="3" l="1"/>
  <c r="AB2840" i="3"/>
  <c r="AC2840" i="3" l="1"/>
  <c r="AB2841" i="3"/>
  <c r="AC2841" i="3" l="1"/>
  <c r="AB2842" i="3"/>
  <c r="AC2842" i="3" l="1"/>
  <c r="AB2843" i="3"/>
  <c r="AC2843" i="3" l="1"/>
  <c r="AB2844" i="3"/>
  <c r="AB2845" i="3" l="1"/>
  <c r="AC2844" i="3"/>
  <c r="AC2845" i="3" l="1"/>
  <c r="AB2846" i="3"/>
  <c r="AB2847" i="3" l="1"/>
  <c r="AC2846" i="3"/>
  <c r="AB2848" i="3" l="1"/>
  <c r="AC2847" i="3"/>
  <c r="AC2848" i="3" l="1"/>
  <c r="AB2849" i="3"/>
  <c r="AB2850" i="3" l="1"/>
  <c r="AC2849" i="3"/>
  <c r="AB2851" i="3" l="1"/>
  <c r="AC2850" i="3"/>
  <c r="AC2851" i="3" l="1"/>
  <c r="AB2852" i="3"/>
  <c r="AC2852" i="3" l="1"/>
  <c r="AB2853" i="3"/>
  <c r="AC2853" i="3" l="1"/>
  <c r="AB2854" i="3"/>
  <c r="AC2854" i="3" l="1"/>
  <c r="AB2855" i="3"/>
  <c r="AB2856" i="3" l="1"/>
  <c r="AC2855" i="3"/>
  <c r="AC2856" i="3" l="1"/>
  <c r="AB2857" i="3"/>
  <c r="AC2857" i="3" l="1"/>
  <c r="AB2858" i="3"/>
  <c r="AC2858" i="3" l="1"/>
  <c r="AB2859" i="3"/>
  <c r="AC2859" i="3" l="1"/>
  <c r="AB2860" i="3"/>
  <c r="AB2861" i="3" l="1"/>
  <c r="AC2860" i="3"/>
  <c r="AC2861" i="3" l="1"/>
  <c r="AB2862" i="3"/>
  <c r="AC2862" i="3" l="1"/>
  <c r="AB2863" i="3"/>
  <c r="AC2863" i="3" l="1"/>
  <c r="AB2864" i="3"/>
  <c r="AC2864" i="3" l="1"/>
  <c r="AB2865" i="3"/>
  <c r="AC2865" i="3" l="1"/>
  <c r="AB2866" i="3"/>
  <c r="AC2866" i="3" l="1"/>
  <c r="AB2867" i="3"/>
  <c r="AC2867" i="3" l="1"/>
  <c r="AB2868" i="3"/>
  <c r="AC2868" i="3" l="1"/>
  <c r="AB2869" i="3"/>
  <c r="AC2869" i="3" l="1"/>
  <c r="AB2870" i="3"/>
  <c r="AC2870" i="3" l="1"/>
  <c r="AB2871" i="3"/>
  <c r="AB2872" i="3" l="1"/>
  <c r="AC2871" i="3"/>
  <c r="AC2872" i="3" l="1"/>
  <c r="AB2873" i="3"/>
  <c r="AC2873" i="3" l="1"/>
  <c r="AB2874" i="3"/>
  <c r="AC2874" i="3" l="1"/>
  <c r="AB2875" i="3"/>
  <c r="AC2875" i="3" l="1"/>
  <c r="AB2876" i="3"/>
  <c r="AB2877" i="3" l="1"/>
  <c r="AC2876" i="3"/>
  <c r="AC2877" i="3" l="1"/>
  <c r="AB2878" i="3"/>
  <c r="AC2878" i="3" l="1"/>
  <c r="AB2879" i="3"/>
  <c r="AC2879" i="3" l="1"/>
  <c r="AB2880" i="3"/>
  <c r="AC2880" i="3" l="1"/>
  <c r="AB2881" i="3"/>
  <c r="AC2881" i="3" l="1"/>
  <c r="AB2882" i="3"/>
  <c r="AC2882" i="3" l="1"/>
  <c r="AB2883" i="3"/>
  <c r="AC2883" i="3" l="1"/>
  <c r="AB2884" i="3"/>
  <c r="AC2884" i="3" l="1"/>
  <c r="AB2885" i="3"/>
  <c r="AC2885" i="3" l="1"/>
  <c r="AB2886" i="3"/>
  <c r="AC2886" i="3" l="1"/>
  <c r="AB2887" i="3"/>
  <c r="AB2888" i="3" l="1"/>
  <c r="AC2887" i="3"/>
  <c r="AC2888" i="3" l="1"/>
  <c r="AB2889" i="3"/>
  <c r="AC2889" i="3" l="1"/>
  <c r="AB2890" i="3"/>
  <c r="AC2890" i="3" l="1"/>
  <c r="AB2891" i="3"/>
  <c r="AC2891" i="3" l="1"/>
  <c r="AB2892" i="3"/>
  <c r="AB2893" i="3" l="1"/>
  <c r="AC2892" i="3"/>
  <c r="AC2893" i="3" l="1"/>
  <c r="AB2894" i="3"/>
  <c r="AC2894" i="3" l="1"/>
  <c r="AB2895" i="3"/>
  <c r="AC2895" i="3" l="1"/>
  <c r="AB2896" i="3"/>
  <c r="AC2896" i="3" l="1"/>
  <c r="AB2897" i="3"/>
  <c r="AC2897" i="3" l="1"/>
  <c r="AB2898" i="3"/>
  <c r="AC2898" i="3" l="1"/>
  <c r="AB2899" i="3"/>
  <c r="AC2899" i="3" l="1"/>
  <c r="AB2900" i="3"/>
  <c r="AC2900" i="3" l="1"/>
  <c r="AB2901" i="3"/>
  <c r="AC2901" i="3" l="1"/>
  <c r="AB2902" i="3"/>
  <c r="AC2902" i="3" l="1"/>
  <c r="AB2903" i="3"/>
  <c r="AB2904" i="3" l="1"/>
  <c r="AC2903" i="3"/>
  <c r="AC2904" i="3" l="1"/>
  <c r="AB2905" i="3"/>
  <c r="AC2905" i="3" l="1"/>
  <c r="AB2906" i="3"/>
  <c r="AC2906" i="3" l="1"/>
  <c r="AB2907" i="3"/>
  <c r="AC2907" i="3" l="1"/>
  <c r="AB2908" i="3"/>
  <c r="AB2909" i="3" l="1"/>
  <c r="AC2908" i="3"/>
  <c r="AC2909" i="3" l="1"/>
  <c r="AB2910" i="3"/>
  <c r="AC2910" i="3" l="1"/>
  <c r="AB2911" i="3"/>
  <c r="AC2911" i="3" l="1"/>
  <c r="AB2912" i="3"/>
  <c r="AC2912" i="3" l="1"/>
  <c r="AB2913" i="3"/>
  <c r="AC2913" i="3" l="1"/>
  <c r="AB2914" i="3"/>
  <c r="AC2914" i="3" l="1"/>
  <c r="AB2915" i="3"/>
  <c r="AB2916" i="3" l="1"/>
  <c r="AC2915" i="3"/>
  <c r="AC2916" i="3" l="1"/>
  <c r="AB2917" i="3"/>
  <c r="AC2917" i="3" l="1"/>
  <c r="AB2918" i="3"/>
  <c r="AC2918" i="3" l="1"/>
  <c r="AB2919" i="3"/>
  <c r="AB2920" i="3" l="1"/>
  <c r="AC2919" i="3"/>
  <c r="AC2920" i="3" l="1"/>
  <c r="AB2921" i="3"/>
  <c r="AC2921" i="3" l="1"/>
  <c r="AB2922" i="3"/>
  <c r="AC2922" i="3" l="1"/>
  <c r="AB2923" i="3"/>
  <c r="AC2923" i="3" l="1"/>
  <c r="AB2924" i="3"/>
  <c r="AB2925" i="3" l="1"/>
  <c r="AC2924" i="3"/>
  <c r="AC2925" i="3" l="1"/>
  <c r="AB2926" i="3"/>
  <c r="AC2926" i="3" l="1"/>
  <c r="AB2927" i="3"/>
  <c r="AC2927" i="3" l="1"/>
  <c r="AB2928" i="3"/>
  <c r="AC2928" i="3" l="1"/>
  <c r="AB2929" i="3"/>
  <c r="AC2929" i="3" l="1"/>
  <c r="AB2930" i="3"/>
  <c r="AC2930" i="3" l="1"/>
  <c r="AB2931" i="3"/>
  <c r="AC2931" i="3" l="1"/>
  <c r="AB2932" i="3"/>
  <c r="AC2932" i="3" l="1"/>
  <c r="AB2933" i="3"/>
  <c r="AC2933" i="3" l="1"/>
  <c r="AB2934" i="3"/>
  <c r="AC2934" i="3" l="1"/>
  <c r="AB2935" i="3"/>
  <c r="AB2936" i="3" l="1"/>
  <c r="AC2935" i="3"/>
  <c r="AB2937" i="3" l="1"/>
  <c r="AC2936" i="3"/>
  <c r="AC2937" i="3" l="1"/>
  <c r="AB2938" i="3"/>
  <c r="AC2938" i="3" l="1"/>
  <c r="AB2939" i="3"/>
  <c r="AC2939" i="3" l="1"/>
  <c r="AB2940" i="3"/>
  <c r="AB2941" i="3" l="1"/>
  <c r="AC2940" i="3"/>
  <c r="AC2941" i="3" l="1"/>
  <c r="AB2942" i="3"/>
  <c r="AC2942" i="3" l="1"/>
  <c r="AB2943" i="3"/>
  <c r="AC2943" i="3" l="1"/>
  <c r="AB2944" i="3"/>
  <c r="AC2944" i="3" l="1"/>
  <c r="AB2945" i="3"/>
  <c r="AC2945" i="3" l="1"/>
  <c r="AB2946" i="3"/>
  <c r="AC2946" i="3" l="1"/>
  <c r="AB2947" i="3"/>
  <c r="AC2947" i="3" l="1"/>
  <c r="AB2948" i="3"/>
  <c r="AC2948" i="3" l="1"/>
  <c r="AB2949" i="3"/>
  <c r="AC2949" i="3" l="1"/>
  <c r="AB2950" i="3"/>
  <c r="AC2950" i="3" l="1"/>
  <c r="AB2951" i="3"/>
  <c r="AB2952" i="3" l="1"/>
  <c r="AC2951" i="3"/>
  <c r="AC2952" i="3" l="1"/>
  <c r="AB2953" i="3"/>
  <c r="AC2953" i="3" l="1"/>
  <c r="AB2954" i="3"/>
  <c r="AC2954" i="3" l="1"/>
  <c r="AB2955" i="3"/>
  <c r="AC2955" i="3" l="1"/>
  <c r="AB2956" i="3"/>
  <c r="AB2957" i="3" l="1"/>
  <c r="AC2956" i="3"/>
  <c r="AC2957" i="3" l="1"/>
  <c r="AB2958" i="3"/>
  <c r="AC2958" i="3" l="1"/>
  <c r="AB2959" i="3"/>
  <c r="AC2959" i="3" l="1"/>
  <c r="AB2960" i="3"/>
  <c r="AC2960" i="3" l="1"/>
  <c r="AB2961" i="3"/>
  <c r="AC2961" i="3" l="1"/>
  <c r="AB2962" i="3"/>
  <c r="AC2962" i="3" l="1"/>
  <c r="AB2963" i="3"/>
  <c r="AC2963" i="3" l="1"/>
  <c r="AB2964" i="3"/>
  <c r="AC2964" i="3" l="1"/>
  <c r="AB2965" i="3"/>
  <c r="AC2965" i="3" l="1"/>
  <c r="AB2966" i="3"/>
  <c r="AC2966" i="3" l="1"/>
  <c r="AB2967" i="3"/>
  <c r="AB2968" i="3" l="1"/>
  <c r="AC2967" i="3"/>
  <c r="AB2969" i="3" l="1"/>
  <c r="AC2968" i="3"/>
  <c r="AC2969" i="3" l="1"/>
  <c r="AB2970" i="3"/>
  <c r="AC2970" i="3" l="1"/>
  <c r="AB2971" i="3"/>
  <c r="AC2971" i="3" l="1"/>
  <c r="AB2972" i="3"/>
  <c r="AB2973" i="3" l="1"/>
  <c r="AC2972" i="3"/>
  <c r="AC2973" i="3" l="1"/>
  <c r="AB2974" i="3"/>
  <c r="AC2974" i="3" l="1"/>
  <c r="AB2975" i="3"/>
  <c r="AC2975" i="3" l="1"/>
  <c r="AB2976" i="3"/>
  <c r="AC2976" i="3" l="1"/>
  <c r="AB2977" i="3"/>
  <c r="AC2977" i="3" l="1"/>
  <c r="AB2978" i="3"/>
  <c r="AC2978" i="3" l="1"/>
  <c r="AB2979" i="3"/>
  <c r="AC2979" i="3" l="1"/>
  <c r="AB2980" i="3"/>
  <c r="AC2980" i="3" l="1"/>
  <c r="AB2981" i="3"/>
  <c r="AC2981" i="3" l="1"/>
  <c r="AB2982" i="3"/>
  <c r="AC2982" i="3" l="1"/>
  <c r="AB2983" i="3"/>
  <c r="AB2984" i="3" l="1"/>
  <c r="AC2983" i="3"/>
  <c r="AC2984" i="3" l="1"/>
  <c r="AB2985" i="3"/>
  <c r="AC2985" i="3" l="1"/>
  <c r="AB2986" i="3"/>
  <c r="AC2986" i="3" l="1"/>
  <c r="AB2987" i="3"/>
  <c r="AC2987" i="3" l="1"/>
  <c r="AB2988" i="3"/>
  <c r="AB2989" i="3" l="1"/>
  <c r="AC2988" i="3"/>
  <c r="AC2989" i="3" l="1"/>
  <c r="AB2990" i="3"/>
  <c r="AC2990" i="3" l="1"/>
  <c r="AB2991" i="3"/>
  <c r="AC2991" i="3" l="1"/>
  <c r="AB2992" i="3"/>
  <c r="AC2992" i="3" l="1"/>
  <c r="AB2993" i="3"/>
  <c r="AC2993" i="3" l="1"/>
  <c r="AB2994" i="3"/>
  <c r="AC2994" i="3" l="1"/>
  <c r="AB2995" i="3"/>
  <c r="AC2995" i="3" l="1"/>
  <c r="AB2996" i="3"/>
  <c r="AC2996" i="3" l="1"/>
  <c r="AB2997" i="3"/>
  <c r="AC2997" i="3" l="1"/>
  <c r="AB2998" i="3"/>
  <c r="AC2998" i="3" l="1"/>
  <c r="AB2999" i="3"/>
  <c r="AB3000" i="3" l="1"/>
  <c r="AC2999" i="3"/>
  <c r="AC3000" i="3" l="1"/>
  <c r="AB3001" i="3"/>
  <c r="AC3001" i="3" l="1"/>
  <c r="AB3002" i="3"/>
  <c r="AC3002" i="3" l="1"/>
  <c r="AB3003" i="3"/>
  <c r="AC3003" i="3" l="1"/>
  <c r="AB3004" i="3"/>
  <c r="AB3005" i="3" l="1"/>
  <c r="AC3004" i="3"/>
  <c r="AC3005" i="3" l="1"/>
  <c r="AB3006" i="3"/>
  <c r="AC3006" i="3" l="1"/>
  <c r="AB3007" i="3"/>
  <c r="AC3007" i="3" l="1"/>
  <c r="AB3008" i="3"/>
  <c r="AC3008" i="3" l="1"/>
  <c r="AB3009" i="3"/>
  <c r="AC3009" i="3" l="1"/>
  <c r="AB3010" i="3"/>
  <c r="AC3010" i="3" l="1"/>
  <c r="AB3011" i="3"/>
  <c r="AC3011" i="3" l="1"/>
  <c r="AB3012" i="3"/>
  <c r="AC3012" i="3" l="1"/>
  <c r="AB3013" i="3"/>
  <c r="AC3013" i="3" l="1"/>
  <c r="AB3014" i="3"/>
  <c r="AC3014" i="3" l="1"/>
  <c r="AB3015" i="3"/>
  <c r="AB3016" i="3" l="1"/>
  <c r="AC3015" i="3"/>
  <c r="AC3016" i="3" l="1"/>
  <c r="AB3017" i="3"/>
  <c r="AC3017" i="3" l="1"/>
  <c r="AB3018" i="3"/>
  <c r="AC3018" i="3" l="1"/>
  <c r="AB3019" i="3"/>
  <c r="AC3019" i="3" l="1"/>
  <c r="AB3020" i="3"/>
  <c r="AB3021" i="3" l="1"/>
  <c r="AC3020" i="3"/>
  <c r="AC3021" i="3" l="1"/>
  <c r="AB3022" i="3"/>
  <c r="AC3022" i="3" l="1"/>
  <c r="AB3023" i="3"/>
  <c r="AC3023" i="3" l="1"/>
  <c r="AB3024" i="3"/>
  <c r="AC3024" i="3" l="1"/>
  <c r="AB3025" i="3"/>
  <c r="AB3026" i="3" l="1"/>
  <c r="AC3025" i="3"/>
  <c r="AC3026" i="3" l="1"/>
  <c r="AB3027" i="3"/>
  <c r="AB3028" i="3" l="1"/>
  <c r="AC3027" i="3"/>
  <c r="AC3028" i="3" l="1"/>
  <c r="AB3029" i="3"/>
  <c r="AC3029" i="3" l="1"/>
  <c r="AB3030" i="3"/>
  <c r="AC3030" i="3" l="1"/>
  <c r="AB3031" i="3"/>
  <c r="AB3032" i="3" l="1"/>
  <c r="AC3031" i="3"/>
  <c r="AC3032" i="3" l="1"/>
  <c r="AB3033" i="3"/>
  <c r="AB3034" i="3" l="1"/>
  <c r="AC3033" i="3"/>
  <c r="AC3034" i="3" l="1"/>
  <c r="AB3035" i="3"/>
  <c r="AB3036" i="3" l="1"/>
  <c r="AC3035" i="3"/>
  <c r="AC3036" i="3" l="1"/>
  <c r="AB3037" i="3"/>
  <c r="AC3037" i="3" l="1"/>
  <c r="AB3038" i="3"/>
  <c r="AC3038" i="3" l="1"/>
  <c r="AB3039" i="3"/>
  <c r="AB3040" i="3" l="1"/>
  <c r="AC3039" i="3"/>
  <c r="AC3040" i="3" l="1"/>
  <c r="AB3041" i="3"/>
  <c r="AB3042" i="3" l="1"/>
  <c r="AC3041" i="3"/>
  <c r="AC3042" i="3" l="1"/>
  <c r="AB3043" i="3"/>
  <c r="AB3044" i="3" l="1"/>
  <c r="AC3043" i="3"/>
  <c r="AB3045" i="3" l="1"/>
  <c r="AC3044" i="3"/>
  <c r="AC3045" i="3" l="1"/>
  <c r="AB3046" i="3"/>
  <c r="AC3046" i="3" l="1"/>
  <c r="AB3047" i="3"/>
  <c r="AB3048" i="3" l="1"/>
  <c r="AC3047" i="3"/>
  <c r="AC3048" i="3" l="1"/>
  <c r="AB3049" i="3"/>
  <c r="AB3050" i="3" l="1"/>
  <c r="AC3049" i="3"/>
  <c r="AC3050" i="3" l="1"/>
  <c r="AB3051" i="3"/>
  <c r="AB3052" i="3" l="1"/>
  <c r="AC3051" i="3"/>
  <c r="AC3052" i="3" l="1"/>
  <c r="AB3053" i="3"/>
  <c r="AC3053" i="3" l="1"/>
  <c r="AB3054" i="3"/>
  <c r="AC3054" i="3" l="1"/>
  <c r="AB3055" i="3"/>
  <c r="AB3056" i="3" l="1"/>
  <c r="AC3055" i="3"/>
  <c r="AC3056" i="3" l="1"/>
  <c r="AB3057" i="3"/>
  <c r="AB3058" i="3" l="1"/>
  <c r="AC3057" i="3"/>
  <c r="AC3058" i="3" l="1"/>
  <c r="AB3059" i="3"/>
  <c r="AB3060" i="3" l="1"/>
  <c r="AC3059" i="3"/>
  <c r="AC3060" i="3" l="1"/>
  <c r="AB3061" i="3"/>
  <c r="AC3061" i="3" l="1"/>
  <c r="AB3062" i="3"/>
  <c r="AC3062" i="3" l="1"/>
  <c r="AB3063" i="3"/>
  <c r="AB3064" i="3" l="1"/>
  <c r="AC3063" i="3"/>
  <c r="AC3064" i="3" l="1"/>
  <c r="AB3065" i="3"/>
  <c r="AB3066" i="3" l="1"/>
  <c r="AC3065" i="3"/>
  <c r="AC3066" i="3" l="1"/>
  <c r="AB3067" i="3"/>
  <c r="AB3068" i="3" l="1"/>
  <c r="AC3067" i="3"/>
  <c r="AC3068" i="3" l="1"/>
  <c r="AB3069" i="3"/>
  <c r="AC3069" i="3" l="1"/>
  <c r="AB3070" i="3"/>
  <c r="AC3070" i="3" l="1"/>
  <c r="AB3071" i="3"/>
  <c r="AB3072" i="3" l="1"/>
  <c r="AC3071" i="3"/>
  <c r="AC3072" i="3" l="1"/>
  <c r="AB3073" i="3"/>
  <c r="AB3074" i="3" l="1"/>
  <c r="AC3073" i="3"/>
  <c r="AC3074" i="3" l="1"/>
  <c r="AB3075" i="3"/>
  <c r="AB3076" i="3" l="1"/>
  <c r="AC3075" i="3"/>
  <c r="AC3076" i="3" l="1"/>
  <c r="AB3077" i="3"/>
  <c r="AC3077" i="3" l="1"/>
  <c r="AB3078" i="3"/>
  <c r="AC3078" i="3" l="1"/>
  <c r="AB3079" i="3"/>
  <c r="AB3080" i="3" l="1"/>
  <c r="AC3079" i="3"/>
  <c r="AC3080" i="3" l="1"/>
  <c r="AB3081" i="3"/>
  <c r="AB3082" i="3" l="1"/>
  <c r="AC3081" i="3"/>
  <c r="AC3082" i="3" l="1"/>
  <c r="AB3083" i="3"/>
  <c r="AB3084" i="3" l="1"/>
  <c r="AC3083" i="3"/>
  <c r="AC3084" i="3" l="1"/>
  <c r="AB3085" i="3"/>
  <c r="AC3085" i="3" l="1"/>
  <c r="AB3086" i="3"/>
  <c r="AC3086" i="3" l="1"/>
  <c r="AB3087" i="3"/>
  <c r="AB3088" i="3" l="1"/>
  <c r="AC3087" i="3"/>
  <c r="AC3088" i="3" l="1"/>
  <c r="AB3089" i="3"/>
  <c r="AB3090" i="3" l="1"/>
  <c r="AC3089" i="3"/>
  <c r="AC3090" i="3" l="1"/>
  <c r="AB3091" i="3"/>
  <c r="AB3092" i="3" l="1"/>
  <c r="AC3091" i="3"/>
  <c r="AC3092" i="3" l="1"/>
  <c r="AB3093" i="3"/>
  <c r="AC3093" i="3" l="1"/>
  <c r="AB3094" i="3"/>
  <c r="AC3094" i="3" l="1"/>
  <c r="AB3095" i="3"/>
  <c r="AB3096" i="3" l="1"/>
  <c r="AC3095" i="3"/>
  <c r="AC3096" i="3" l="1"/>
  <c r="AB3097" i="3"/>
  <c r="AB3098" i="3" l="1"/>
  <c r="AC3097" i="3"/>
  <c r="AC3098" i="3" l="1"/>
  <c r="AB3099" i="3"/>
  <c r="AB3100" i="3" l="1"/>
  <c r="AC3099" i="3"/>
  <c r="AC3100" i="3" l="1"/>
  <c r="AB3101" i="3"/>
  <c r="AC3101" i="3" l="1"/>
  <c r="AB3102" i="3"/>
  <c r="AC3102" i="3" l="1"/>
  <c r="AB3103" i="3"/>
  <c r="AB3104" i="3" l="1"/>
  <c r="AC3103" i="3"/>
  <c r="AC3104" i="3" l="1"/>
  <c r="AB3105" i="3"/>
  <c r="AB3106" i="3" l="1"/>
  <c r="AC3105" i="3"/>
  <c r="AC3106" i="3" l="1"/>
  <c r="AB3107" i="3"/>
  <c r="AB3108" i="3" l="1"/>
  <c r="AC3107" i="3"/>
  <c r="AC3108" i="3" l="1"/>
  <c r="AB3109" i="3"/>
  <c r="AC3109" i="3" l="1"/>
  <c r="AB3110" i="3"/>
  <c r="AC3110" i="3" l="1"/>
  <c r="AB3111" i="3"/>
  <c r="AB3112" i="3" l="1"/>
  <c r="AC3111" i="3"/>
  <c r="AC3112" i="3" l="1"/>
  <c r="AB3113" i="3"/>
  <c r="AB3114" i="3" l="1"/>
  <c r="AC3113" i="3"/>
  <c r="AC3114" i="3" l="1"/>
  <c r="AB3115" i="3"/>
  <c r="AB3116" i="3" l="1"/>
  <c r="AC3115" i="3"/>
  <c r="AC3116" i="3" l="1"/>
  <c r="AB3117" i="3"/>
  <c r="AB3118" i="3" l="1"/>
  <c r="AC3117" i="3"/>
  <c r="AC3118" i="3" l="1"/>
  <c r="AB3119" i="3"/>
  <c r="AB3120" i="3" l="1"/>
  <c r="AC3119" i="3"/>
  <c r="AC3120" i="3" l="1"/>
  <c r="AB3121" i="3"/>
  <c r="AB3122" i="3" l="1"/>
  <c r="AC3121" i="3"/>
  <c r="AC3122" i="3" l="1"/>
  <c r="AB3123" i="3"/>
  <c r="AB3124" i="3" l="1"/>
  <c r="AC3123" i="3"/>
  <c r="AC3124" i="3" l="1"/>
  <c r="AB3125" i="3"/>
  <c r="AC3125" i="3" l="1"/>
  <c r="AB3126" i="3"/>
  <c r="AC3126" i="3" l="1"/>
  <c r="AB3127" i="3"/>
  <c r="AB3128" i="3" l="1"/>
  <c r="AC3127" i="3"/>
  <c r="AC3128" i="3" l="1"/>
  <c r="AB3129" i="3"/>
  <c r="AB3130" i="3" l="1"/>
  <c r="AC3129" i="3"/>
  <c r="AC3130" i="3" l="1"/>
  <c r="AB3131" i="3"/>
  <c r="AB3132" i="3" l="1"/>
  <c r="AC3131" i="3"/>
  <c r="AC3132" i="3" l="1"/>
  <c r="AB3133" i="3"/>
  <c r="AC3133" i="3" l="1"/>
  <c r="AB3134" i="3"/>
  <c r="AC3134" i="3" l="1"/>
  <c r="AB3135" i="3"/>
  <c r="AB3136" i="3" l="1"/>
  <c r="AC3135" i="3"/>
  <c r="AC3136" i="3" l="1"/>
  <c r="AB3137" i="3"/>
  <c r="AB3138" i="3" l="1"/>
  <c r="AC3137" i="3"/>
  <c r="AC3138" i="3" l="1"/>
  <c r="AB3139" i="3"/>
  <c r="AB3140" i="3" l="1"/>
  <c r="AC3139" i="3"/>
  <c r="AC3140" i="3" l="1"/>
  <c r="AB3141" i="3"/>
  <c r="AC3141" i="3" l="1"/>
  <c r="AB3142" i="3"/>
  <c r="AC3142" i="3" l="1"/>
  <c r="AB3143" i="3"/>
  <c r="AB3144" i="3" l="1"/>
  <c r="AC3143" i="3"/>
  <c r="AC3144" i="3" l="1"/>
  <c r="AB3145" i="3"/>
  <c r="AB3146" i="3" l="1"/>
  <c r="AC3145" i="3"/>
  <c r="AC3146" i="3" l="1"/>
  <c r="AB3147" i="3"/>
  <c r="AB3148" i="3" l="1"/>
  <c r="AC3147" i="3"/>
  <c r="AC3148" i="3" l="1"/>
  <c r="AB3149" i="3"/>
  <c r="AC3149" i="3" l="1"/>
  <c r="AB3150" i="3"/>
  <c r="AC3150" i="3" l="1"/>
  <c r="AB3151" i="3"/>
  <c r="AB3152" i="3" l="1"/>
  <c r="AC3151" i="3"/>
  <c r="AC3152" i="3" l="1"/>
  <c r="AB3153" i="3"/>
  <c r="AB3154" i="3" l="1"/>
  <c r="AC3153" i="3"/>
  <c r="AC3154" i="3" l="1"/>
  <c r="AB3155" i="3"/>
  <c r="AB3156" i="3" l="1"/>
  <c r="AC3155" i="3"/>
  <c r="AC3156" i="3" l="1"/>
  <c r="AB3157" i="3"/>
  <c r="AC3157" i="3" l="1"/>
  <c r="AB3158" i="3"/>
  <c r="AC3158" i="3" l="1"/>
  <c r="AB3159" i="3"/>
  <c r="AB3160" i="3" l="1"/>
  <c r="AC3159" i="3"/>
  <c r="AC3160" i="3" l="1"/>
  <c r="AB3161" i="3"/>
  <c r="AB3162" i="3" l="1"/>
  <c r="AC3161" i="3"/>
  <c r="AC3162" i="3" l="1"/>
  <c r="AB3163" i="3"/>
  <c r="AB3164" i="3" l="1"/>
  <c r="AC3163" i="3"/>
  <c r="AC3164" i="3" l="1"/>
  <c r="AB3165" i="3"/>
  <c r="AC3165" i="3" l="1"/>
  <c r="AB3166" i="3"/>
  <c r="AC3166" i="3" l="1"/>
  <c r="AB3167" i="3"/>
  <c r="AB3168" i="3" l="1"/>
  <c r="AC3167" i="3"/>
  <c r="AC3168" i="3" l="1"/>
  <c r="AB3169" i="3"/>
  <c r="AB3170" i="3" l="1"/>
  <c r="AC3169" i="3"/>
  <c r="AC3170" i="3" l="1"/>
  <c r="AB3171" i="3"/>
  <c r="AB3172" i="3" l="1"/>
  <c r="AC3171" i="3"/>
  <c r="AC3172" i="3" l="1"/>
  <c r="AB3173" i="3"/>
  <c r="AC3173" i="3" l="1"/>
  <c r="AB3174" i="3"/>
  <c r="AC3174" i="3" l="1"/>
  <c r="AB3175" i="3"/>
  <c r="AB3176" i="3" l="1"/>
  <c r="AC3175" i="3"/>
  <c r="AC3176" i="3" l="1"/>
  <c r="AB3177" i="3"/>
  <c r="AB3178" i="3" l="1"/>
  <c r="AC3177" i="3"/>
  <c r="AC3178" i="3" l="1"/>
  <c r="AB3179" i="3"/>
  <c r="AB3180" i="3" l="1"/>
  <c r="AC3179" i="3"/>
  <c r="AC3180" i="3" l="1"/>
  <c r="AB3181" i="3"/>
  <c r="AC3181" i="3" l="1"/>
  <c r="AB3182" i="3"/>
  <c r="AC3182" i="3" l="1"/>
  <c r="AB3183" i="3"/>
  <c r="AB3184" i="3" l="1"/>
  <c r="AC3183" i="3"/>
  <c r="AC3184" i="3" l="1"/>
  <c r="AB3185" i="3"/>
  <c r="AB3186" i="3" l="1"/>
  <c r="AC3185" i="3"/>
  <c r="AC3186" i="3" l="1"/>
  <c r="AB3187" i="3"/>
  <c r="AB3188" i="3" l="1"/>
  <c r="AC3187" i="3"/>
  <c r="AC3188" i="3" l="1"/>
  <c r="AB3189" i="3"/>
  <c r="AC3189" i="3" l="1"/>
  <c r="AB3190" i="3"/>
  <c r="AB3191" i="3" l="1"/>
  <c r="AC3190" i="3"/>
  <c r="AB3192" i="3" l="1"/>
  <c r="AC3191" i="3"/>
  <c r="AC3192" i="3" l="1"/>
  <c r="AB3193" i="3"/>
  <c r="AB3194" i="3" l="1"/>
  <c r="AC3193" i="3"/>
  <c r="AC3194" i="3" l="1"/>
  <c r="AB3195" i="3"/>
  <c r="AB3196" i="3" l="1"/>
  <c r="AC3195" i="3"/>
  <c r="AC3196" i="3" l="1"/>
  <c r="AB3197" i="3"/>
  <c r="AC3197" i="3" l="1"/>
  <c r="AB3198" i="3"/>
  <c r="AC3198" i="3" l="1"/>
  <c r="AB3199" i="3"/>
  <c r="AB3200" i="3" l="1"/>
  <c r="AC3199" i="3"/>
  <c r="AC3200" i="3" l="1"/>
  <c r="AB3201" i="3"/>
  <c r="AB3202" i="3" l="1"/>
  <c r="AC3201" i="3"/>
  <c r="AC3202" i="3" l="1"/>
  <c r="AB3203" i="3"/>
  <c r="AB3204" i="3" l="1"/>
  <c r="AC3203" i="3"/>
  <c r="AC3204" i="3" l="1"/>
  <c r="AB3205" i="3"/>
  <c r="AC3205" i="3" l="1"/>
  <c r="AB3206" i="3"/>
  <c r="AC3206" i="3" l="1"/>
  <c r="AB3207" i="3"/>
  <c r="AB3208" i="3" l="1"/>
  <c r="AC3207" i="3"/>
  <c r="AC3208" i="3" l="1"/>
  <c r="AB3209" i="3"/>
  <c r="AB3210" i="3" l="1"/>
  <c r="AC3209" i="3"/>
  <c r="AC3210" i="3" l="1"/>
  <c r="AB3211" i="3"/>
  <c r="AB3212" i="3" l="1"/>
  <c r="AC3211" i="3"/>
  <c r="AC3212" i="3" l="1"/>
  <c r="AB3213" i="3"/>
  <c r="AC3213" i="3" l="1"/>
  <c r="AB3214" i="3"/>
  <c r="AC3214" i="3" l="1"/>
  <c r="AB3215" i="3"/>
  <c r="AB3216" i="3" l="1"/>
  <c r="AC3215" i="3"/>
  <c r="AC3216" i="3" l="1"/>
  <c r="AB3217" i="3"/>
  <c r="AB3218" i="3" l="1"/>
  <c r="AC3217" i="3"/>
  <c r="AC3218" i="3" l="1"/>
  <c r="AB3219" i="3"/>
  <c r="AB3220" i="3" l="1"/>
  <c r="AC3219" i="3"/>
  <c r="AC3220" i="3" l="1"/>
  <c r="AB3221" i="3"/>
  <c r="AC3221" i="3" l="1"/>
  <c r="AB3222" i="3"/>
  <c r="AC3222" i="3" l="1"/>
  <c r="AB3223" i="3"/>
  <c r="AB3224" i="3" l="1"/>
  <c r="AC3223" i="3"/>
  <c r="AC3224" i="3" l="1"/>
  <c r="AB3225" i="3"/>
  <c r="AB3226" i="3" l="1"/>
  <c r="AC3225" i="3"/>
  <c r="AB3227" i="3" l="1"/>
  <c r="AC3226" i="3"/>
  <c r="AB3228" i="3" l="1"/>
  <c r="AC3227" i="3"/>
  <c r="AC3228" i="3" l="1"/>
  <c r="AB3229" i="3"/>
  <c r="AC3229" i="3" l="1"/>
  <c r="AB3230" i="3"/>
  <c r="AC3230" i="3" l="1"/>
  <c r="AB3231" i="3"/>
  <c r="AB3232" i="3" l="1"/>
  <c r="AC3231" i="3"/>
  <c r="AC3232" i="3" l="1"/>
  <c r="AB3233" i="3"/>
  <c r="AB3234" i="3" l="1"/>
  <c r="AC3233" i="3"/>
  <c r="AC3234" i="3" l="1"/>
  <c r="AB3235" i="3"/>
  <c r="AB3236" i="3" l="1"/>
  <c r="AC3235" i="3"/>
  <c r="AC3236" i="3" l="1"/>
  <c r="AB3237" i="3"/>
  <c r="AC3237" i="3" l="1"/>
  <c r="AB3238" i="3"/>
  <c r="AC3238" i="3" l="1"/>
  <c r="AB3239" i="3"/>
  <c r="AB3240" i="3" l="1"/>
  <c r="AC3239" i="3"/>
  <c r="AC3240" i="3" l="1"/>
  <c r="AB3241" i="3"/>
  <c r="AB3242" i="3" l="1"/>
  <c r="AC3241" i="3"/>
  <c r="AC3242" i="3" l="1"/>
  <c r="AB3243" i="3"/>
  <c r="AB3244" i="3" l="1"/>
  <c r="AC3243" i="3"/>
  <c r="AC3244" i="3" l="1"/>
  <c r="AB3245" i="3"/>
  <c r="AC3245" i="3" l="1"/>
  <c r="AB3246" i="3"/>
  <c r="AC3246" i="3" l="1"/>
  <c r="AB3247" i="3"/>
  <c r="AB3248" i="3" l="1"/>
  <c r="AC3247" i="3"/>
  <c r="AC3248" i="3" l="1"/>
  <c r="AB3249" i="3"/>
  <c r="AB3250" i="3" l="1"/>
  <c r="AC3249" i="3"/>
  <c r="AC3250" i="3" l="1"/>
  <c r="AB3251" i="3"/>
  <c r="AB3252" i="3" l="1"/>
  <c r="AC3251" i="3"/>
  <c r="AC3252" i="3" l="1"/>
  <c r="AB3253" i="3"/>
  <c r="AC3253" i="3" l="1"/>
  <c r="AB3254" i="3"/>
  <c r="AC3254" i="3" l="1"/>
  <c r="AB3255" i="3"/>
  <c r="AB3256" i="3" l="1"/>
  <c r="AC3255" i="3"/>
  <c r="AC3256" i="3" l="1"/>
  <c r="AB3257" i="3"/>
  <c r="AC3257" i="3" l="1"/>
  <c r="AB3258" i="3"/>
  <c r="AC3258" i="3" l="1"/>
  <c r="AB3259" i="3"/>
  <c r="AB3260" i="3" l="1"/>
  <c r="AC3259" i="3"/>
  <c r="AC3260" i="3" l="1"/>
  <c r="AB3261" i="3"/>
  <c r="AC3261" i="3" l="1"/>
  <c r="AB3262" i="3"/>
  <c r="AB3263" i="3" l="1"/>
  <c r="AC3262" i="3"/>
  <c r="AB3264" i="3" l="1"/>
  <c r="AC3263" i="3"/>
  <c r="AB3265" i="3" l="1"/>
  <c r="AC3264" i="3"/>
  <c r="AC3265" i="3" l="1"/>
  <c r="AB3266" i="3"/>
  <c r="AC3266" i="3" l="1"/>
  <c r="AB3267" i="3"/>
  <c r="AB3268" i="3" l="1"/>
  <c r="AC3267" i="3"/>
  <c r="AB3269" i="3" l="1"/>
  <c r="AC3268" i="3"/>
  <c r="AC3269" i="3" l="1"/>
  <c r="AB3270" i="3"/>
  <c r="AC3270" i="3" l="1"/>
  <c r="AB3271" i="3"/>
  <c r="AB3272" i="3" l="1"/>
  <c r="AC3271" i="3"/>
  <c r="AB3273" i="3" l="1"/>
  <c r="AC3272" i="3"/>
  <c r="AB3274" i="3" l="1"/>
  <c r="AC3273" i="3"/>
  <c r="AC3274" i="3" l="1"/>
  <c r="AB3275" i="3"/>
  <c r="AB3276" i="3" l="1"/>
  <c r="AC3275" i="3"/>
  <c r="AB3277" i="3" l="1"/>
  <c r="AC3276" i="3"/>
  <c r="AC3277" i="3" l="1"/>
  <c r="AB3278" i="3"/>
  <c r="AB3279" i="3" l="1"/>
  <c r="AC3278" i="3"/>
  <c r="AB3280" i="3" l="1"/>
  <c r="AC3279" i="3"/>
  <c r="AB3281" i="3" l="1"/>
  <c r="AC3280" i="3"/>
  <c r="AC3281" i="3" l="1"/>
  <c r="AB3282" i="3"/>
  <c r="AC3282" i="3" l="1"/>
  <c r="AB3283" i="3"/>
  <c r="AB3284" i="3" l="1"/>
  <c r="AC3283" i="3"/>
  <c r="AB3285" i="3" l="1"/>
  <c r="AC3284" i="3"/>
  <c r="AC3285" i="3" l="1"/>
  <c r="AB3286" i="3"/>
  <c r="AC3286" i="3" l="1"/>
  <c r="AB3287" i="3"/>
  <c r="AB3288" i="3" l="1"/>
  <c r="AC3287" i="3"/>
  <c r="AB3289" i="3" l="1"/>
  <c r="AC3288" i="3"/>
  <c r="AB3290" i="3" l="1"/>
  <c r="AC3289" i="3"/>
  <c r="AC3290" i="3" l="1"/>
  <c r="AB3291" i="3"/>
  <c r="AB3292" i="3" l="1"/>
  <c r="AC3291" i="3"/>
  <c r="AB3293" i="3" l="1"/>
  <c r="AC3292" i="3"/>
  <c r="AC3293" i="3" l="1"/>
  <c r="AB3294" i="3"/>
  <c r="AB3295" i="3" l="1"/>
  <c r="AC3294" i="3"/>
  <c r="AB3296" i="3" l="1"/>
  <c r="AC3295" i="3"/>
  <c r="AB3297" i="3" l="1"/>
  <c r="AC3296" i="3"/>
  <c r="AC3297" i="3" l="1"/>
  <c r="AB3298" i="3"/>
  <c r="AC3298" i="3" l="1"/>
  <c r="AB3299" i="3"/>
  <c r="AB3300" i="3" l="1"/>
  <c r="AC3299" i="3"/>
  <c r="AC3300" i="3" l="1"/>
  <c r="AB3301" i="3"/>
  <c r="AC3301" i="3" l="1"/>
  <c r="AB3302" i="3"/>
  <c r="AB3303" i="3" l="1"/>
  <c r="AC3302" i="3"/>
  <c r="AB3304" i="3" l="1"/>
  <c r="AC3303" i="3"/>
  <c r="AB3305" i="3" l="1"/>
  <c r="AC3304" i="3"/>
  <c r="AB3306" i="3" l="1"/>
  <c r="AC3305" i="3"/>
  <c r="AC3306" i="3" l="1"/>
  <c r="AB3307" i="3"/>
  <c r="AB3308" i="3" l="1"/>
  <c r="AC3307" i="3"/>
  <c r="AB3309" i="3" l="1"/>
  <c r="AC3308" i="3"/>
  <c r="AC3309" i="3" l="1"/>
  <c r="AB3310" i="3"/>
  <c r="AB3311" i="3" l="1"/>
  <c r="AC3310" i="3"/>
  <c r="AB3312" i="3" l="1"/>
  <c r="AC3311" i="3"/>
  <c r="AB3313" i="3" l="1"/>
  <c r="AC3312" i="3"/>
  <c r="AC3313" i="3" l="1"/>
  <c r="AB3314" i="3"/>
  <c r="AC3314" i="3" l="1"/>
  <c r="AB3315" i="3"/>
  <c r="AB3316" i="3" l="1"/>
  <c r="AC3315" i="3"/>
  <c r="AB3317" i="3" l="1"/>
  <c r="AC3316" i="3"/>
  <c r="AC3317" i="3" l="1"/>
  <c r="AB3318" i="3"/>
  <c r="AC3318" i="3" l="1"/>
  <c r="AB3319" i="3"/>
  <c r="AB3320" i="3" l="1"/>
  <c r="AC3319" i="3"/>
  <c r="AB3321" i="3" l="1"/>
  <c r="AC3320" i="3"/>
  <c r="AB3322" i="3" l="1"/>
  <c r="AC3321" i="3"/>
  <c r="AC3322" i="3" l="1"/>
  <c r="AB3323" i="3"/>
  <c r="AB3324" i="3" l="1"/>
  <c r="AC3323" i="3"/>
  <c r="AB3325" i="3" l="1"/>
  <c r="AC3324" i="3"/>
  <c r="AC3325" i="3" l="1"/>
  <c r="AB3326" i="3"/>
  <c r="AB3327" i="3" l="1"/>
  <c r="AC3326" i="3"/>
  <c r="AB3328" i="3" l="1"/>
  <c r="AC3327" i="3"/>
  <c r="AB3329" i="3" l="1"/>
  <c r="AC3328" i="3"/>
  <c r="AC3329" i="3" l="1"/>
  <c r="AB3330" i="3"/>
  <c r="AC3330" i="3" l="1"/>
  <c r="AB3331" i="3"/>
  <c r="AB3332" i="3" l="1"/>
  <c r="AC3331" i="3"/>
  <c r="AB3333" i="3" l="1"/>
  <c r="AC3332" i="3"/>
  <c r="AC3333" i="3" l="1"/>
  <c r="AB3334" i="3"/>
  <c r="AC3334" i="3" l="1"/>
  <c r="AB3335" i="3"/>
  <c r="AB3336" i="3" l="1"/>
  <c r="AC3335" i="3"/>
  <c r="AB3337" i="3" l="1"/>
  <c r="AC3336" i="3"/>
  <c r="AC3337" i="3" l="1"/>
  <c r="AB3338" i="3"/>
  <c r="AC3338" i="3" l="1"/>
  <c r="AB3339" i="3"/>
  <c r="AB3340" i="3" l="1"/>
  <c r="AC3339" i="3"/>
  <c r="AB3341" i="3" l="1"/>
  <c r="AC3340" i="3"/>
  <c r="AC3341" i="3" l="1"/>
  <c r="AB3342" i="3"/>
  <c r="AB3343" i="3" l="1"/>
  <c r="AC3342" i="3"/>
  <c r="AB3344" i="3" l="1"/>
  <c r="AC3343" i="3"/>
  <c r="AB3345" i="3" l="1"/>
  <c r="AC3344" i="3"/>
  <c r="AC3345" i="3" l="1"/>
  <c r="AB3346" i="3"/>
  <c r="AC3346" i="3" l="1"/>
  <c r="AB3347" i="3"/>
  <c r="AB3348" i="3" l="1"/>
  <c r="AC3347" i="3"/>
  <c r="AB3349" i="3" l="1"/>
  <c r="AC3348" i="3"/>
  <c r="AC3349" i="3" l="1"/>
  <c r="AB3350" i="3"/>
  <c r="AC3350" i="3" l="1"/>
  <c r="AB3351" i="3"/>
  <c r="AB3352" i="3" l="1"/>
  <c r="AC3351" i="3"/>
  <c r="AB3353" i="3" l="1"/>
  <c r="AC3352" i="3"/>
  <c r="AB3354" i="3" l="1"/>
  <c r="AC3353" i="3"/>
  <c r="AC3354" i="3" l="1"/>
  <c r="AB3355" i="3"/>
  <c r="AB3356" i="3" l="1"/>
  <c r="AC3355" i="3"/>
  <c r="AB3357" i="3" l="1"/>
  <c r="AC3356" i="3"/>
  <c r="AC3357" i="3" l="1"/>
  <c r="AB3358" i="3"/>
  <c r="AB3359" i="3" l="1"/>
  <c r="AC3358" i="3"/>
  <c r="AB3360" i="3" l="1"/>
  <c r="AC3359" i="3"/>
  <c r="AB3361" i="3" l="1"/>
  <c r="AC3360" i="3"/>
  <c r="AC3361" i="3" l="1"/>
  <c r="AB3362" i="3"/>
  <c r="AC3362" i="3" l="1"/>
  <c r="AB3363" i="3"/>
  <c r="AB3364" i="3" l="1"/>
  <c r="AC3363" i="3"/>
  <c r="AB3365" i="3" l="1"/>
  <c r="AC3364" i="3"/>
  <c r="AC3365" i="3" l="1"/>
  <c r="AB3366" i="3"/>
  <c r="AC3366" i="3" l="1"/>
  <c r="AB3367" i="3"/>
  <c r="AB3368" i="3" l="1"/>
  <c r="AC3367" i="3"/>
  <c r="AB3369" i="3" l="1"/>
  <c r="AC3368" i="3"/>
  <c r="AB3370" i="3" l="1"/>
  <c r="AC3369" i="3"/>
  <c r="AC3370" i="3" l="1"/>
  <c r="AB3371" i="3"/>
  <c r="AB3372" i="3" l="1"/>
  <c r="AC3371" i="3"/>
  <c r="AC3372" i="3" l="1"/>
  <c r="AB3373" i="3"/>
  <c r="AB3374" i="3" l="1"/>
  <c r="AC3373" i="3"/>
  <c r="AB3375" i="3" l="1"/>
  <c r="AC3374" i="3"/>
  <c r="AB3376" i="3" l="1"/>
  <c r="AC3375" i="3"/>
  <c r="AC3376" i="3" l="1"/>
  <c r="AB3377" i="3"/>
  <c r="AB3378" i="3" l="1"/>
  <c r="AC3377" i="3"/>
  <c r="AC3378" i="3" l="1"/>
  <c r="AB3379" i="3"/>
  <c r="AB3380" i="3" l="1"/>
  <c r="AC3379" i="3"/>
  <c r="AB3381" i="3" l="1"/>
  <c r="AC3380" i="3"/>
  <c r="AC3381" i="3" l="1"/>
  <c r="AB3382" i="3"/>
  <c r="AC3382" i="3" l="1"/>
  <c r="AB3383" i="3"/>
  <c r="AB3384" i="3" l="1"/>
  <c r="AC3383" i="3"/>
  <c r="AB3385" i="3" l="1"/>
  <c r="AC3384" i="3"/>
  <c r="AB3386" i="3" l="1"/>
  <c r="AC3385" i="3"/>
  <c r="AC3386" i="3" l="1"/>
  <c r="AB3387" i="3"/>
  <c r="AB3388" i="3" l="1"/>
  <c r="AC3387" i="3"/>
  <c r="AB3389" i="3" l="1"/>
  <c r="AC3388" i="3"/>
  <c r="AC3389" i="3" l="1"/>
  <c r="AB3390" i="3"/>
  <c r="AB3391" i="3" l="1"/>
  <c r="AC3390" i="3"/>
  <c r="AB3392" i="3" l="1"/>
  <c r="AC3391" i="3"/>
  <c r="AB3393" i="3" l="1"/>
  <c r="AC3392" i="3"/>
  <c r="AC3393" i="3" l="1"/>
  <c r="AB3394" i="3"/>
  <c r="AC3394" i="3" l="1"/>
  <c r="AB3395" i="3"/>
  <c r="AB3396" i="3" l="1"/>
  <c r="AC3395" i="3"/>
  <c r="AB3397" i="3" l="1"/>
  <c r="AC3396" i="3"/>
  <c r="AC3397" i="3" l="1"/>
  <c r="AB3398" i="3"/>
  <c r="AC3398" i="3" l="1"/>
  <c r="AB3399" i="3"/>
  <c r="AB3400" i="3" l="1"/>
  <c r="AC3399" i="3"/>
  <c r="AB3401" i="3" l="1"/>
  <c r="AC3400" i="3"/>
  <c r="AB3402" i="3" l="1"/>
  <c r="AC3401" i="3"/>
  <c r="AB3403" i="3" l="1"/>
  <c r="AC3402" i="3"/>
  <c r="AB3404" i="3" l="1"/>
  <c r="AC3403" i="3"/>
  <c r="AB3405" i="3" l="1"/>
  <c r="AC3404" i="3"/>
  <c r="AC3405" i="3" l="1"/>
  <c r="AB3406" i="3"/>
  <c r="AC3406" i="3" l="1"/>
  <c r="AB3407" i="3"/>
  <c r="AB3408" i="3" l="1"/>
  <c r="AC3407" i="3"/>
  <c r="AB3409" i="3" l="1"/>
  <c r="AC3408" i="3"/>
  <c r="AC3409" i="3" l="1"/>
  <c r="AB3410" i="3"/>
  <c r="AC3410" i="3" l="1"/>
  <c r="AB3411" i="3"/>
  <c r="AB3412" i="3" l="1"/>
  <c r="AC3411" i="3"/>
  <c r="AB3413" i="3" l="1"/>
  <c r="AC3412" i="3"/>
  <c r="AB3414" i="3" l="1"/>
  <c r="AC3413" i="3"/>
  <c r="AC3414" i="3" l="1"/>
  <c r="AB3415" i="3"/>
  <c r="AB3416" i="3" l="1"/>
  <c r="AC3415" i="3"/>
  <c r="AB3417" i="3" l="1"/>
  <c r="AC3416" i="3"/>
  <c r="AB3418" i="3" l="1"/>
  <c r="AC3417" i="3"/>
  <c r="AC3418" i="3" l="1"/>
  <c r="AB3419" i="3"/>
  <c r="AB3420" i="3" l="1"/>
  <c r="AC3419" i="3"/>
  <c r="AB3421" i="3" l="1"/>
  <c r="AC3420" i="3"/>
  <c r="AC3421" i="3" l="1"/>
  <c r="AB3422" i="3"/>
  <c r="AB3423" i="3" l="1"/>
  <c r="AC3422" i="3"/>
  <c r="AB3424" i="3" l="1"/>
  <c r="AC3423" i="3"/>
  <c r="AB3425" i="3" l="1"/>
  <c r="AC3424" i="3"/>
  <c r="AC3425" i="3" l="1"/>
  <c r="AB3426" i="3"/>
  <c r="AB3427" i="3" l="1"/>
  <c r="AC3426" i="3"/>
  <c r="AB3428" i="3" l="1"/>
  <c r="AC3427" i="3"/>
  <c r="AB3429" i="3" l="1"/>
  <c r="AC3428" i="3"/>
  <c r="AC3429" i="3" l="1"/>
  <c r="AB3430" i="3"/>
  <c r="AC3430" i="3" l="1"/>
  <c r="AB3431" i="3"/>
  <c r="AB3432" i="3" l="1"/>
  <c r="AC3431" i="3"/>
  <c r="AB3433" i="3" l="1"/>
  <c r="AC3432" i="3"/>
  <c r="AB3434" i="3" l="1"/>
  <c r="AC3433" i="3"/>
  <c r="AC3434" i="3" l="1"/>
  <c r="AB3435" i="3"/>
  <c r="AB3436" i="3" l="1"/>
  <c r="AC3435" i="3"/>
  <c r="AB3437" i="3" l="1"/>
  <c r="AC3436" i="3"/>
  <c r="AC3437" i="3" l="1"/>
  <c r="AB3438" i="3"/>
  <c r="AB3439" i="3" l="1"/>
  <c r="AC3438" i="3"/>
  <c r="AB3440" i="3" l="1"/>
  <c r="AC3439" i="3"/>
  <c r="AB3441" i="3" l="1"/>
  <c r="AC3440" i="3"/>
  <c r="AB3442" i="3" l="1"/>
  <c r="AC3441" i="3"/>
  <c r="AC3442" i="3" l="1"/>
  <c r="AB3443" i="3"/>
  <c r="AB3444" i="3" l="1"/>
  <c r="AC3443" i="3"/>
  <c r="AB3445" i="3" l="1"/>
  <c r="AC3444" i="3"/>
  <c r="AC3445" i="3" l="1"/>
  <c r="AB3446" i="3"/>
  <c r="AC3446" i="3" l="1"/>
  <c r="AB3447" i="3"/>
  <c r="AB3448" i="3" l="1"/>
  <c r="AC3447" i="3"/>
  <c r="AB3449" i="3" l="1"/>
  <c r="AC3448" i="3"/>
  <c r="AB3450" i="3" l="1"/>
  <c r="AC3449" i="3"/>
  <c r="AC3450" i="3" l="1"/>
  <c r="AB3451" i="3"/>
  <c r="AB3452" i="3" l="1"/>
  <c r="AC3451" i="3"/>
  <c r="AB3453" i="3" l="1"/>
  <c r="AC3452" i="3"/>
  <c r="AC3453" i="3" l="1"/>
  <c r="AB3454" i="3"/>
  <c r="AB3455" i="3" l="1"/>
  <c r="AC3454" i="3"/>
  <c r="AB3456" i="3" l="1"/>
  <c r="AC3455" i="3"/>
  <c r="AB3457" i="3" l="1"/>
  <c r="AC3456" i="3"/>
  <c r="AC3457" i="3" l="1"/>
  <c r="AB3458" i="3"/>
  <c r="AC3458" i="3" l="1"/>
  <c r="AB3459" i="3"/>
  <c r="AB3460" i="3" l="1"/>
  <c r="AC3459" i="3"/>
  <c r="AB3461" i="3" l="1"/>
  <c r="AC3460" i="3"/>
  <c r="AC3461" i="3" l="1"/>
  <c r="AB3462" i="3"/>
  <c r="AC3462" i="3" l="1"/>
  <c r="AB3463" i="3"/>
  <c r="AB3464" i="3" l="1"/>
  <c r="AC3463" i="3"/>
  <c r="AB3465" i="3" l="1"/>
  <c r="AC3464" i="3"/>
  <c r="AB3466" i="3" l="1"/>
  <c r="AC3465" i="3"/>
  <c r="AC3466" i="3" l="1"/>
  <c r="AB3467" i="3"/>
  <c r="AB3468" i="3" l="1"/>
  <c r="AC3467" i="3"/>
  <c r="AB3469" i="3" l="1"/>
  <c r="AC3468" i="3"/>
  <c r="AC3469" i="3" l="1"/>
  <c r="AB3470" i="3"/>
  <c r="AB3471" i="3" l="1"/>
  <c r="AC3470" i="3"/>
  <c r="AB3472" i="3" l="1"/>
  <c r="AC3471" i="3"/>
  <c r="AB3473" i="3" l="1"/>
  <c r="AC3472" i="3"/>
  <c r="AC3473" i="3" l="1"/>
  <c r="AB3474" i="3"/>
  <c r="AC3474" i="3" l="1"/>
  <c r="AB3475" i="3"/>
  <c r="AB3476" i="3" l="1"/>
  <c r="AC3475" i="3"/>
  <c r="AB3477" i="3" l="1"/>
  <c r="AC3476" i="3"/>
  <c r="AC3477" i="3" l="1"/>
  <c r="AB3478" i="3"/>
  <c r="AC3478" i="3" l="1"/>
  <c r="AB3479" i="3"/>
  <c r="AB3480" i="3" l="1"/>
  <c r="AC3479" i="3"/>
  <c r="AB3481" i="3" l="1"/>
  <c r="AC3480" i="3"/>
  <c r="AB3482" i="3" l="1"/>
  <c r="AC3481" i="3"/>
  <c r="AC3482" i="3" l="1"/>
  <c r="AB3483" i="3"/>
  <c r="AB3484" i="3" l="1"/>
  <c r="AC3483" i="3"/>
  <c r="AB3485" i="3" l="1"/>
  <c r="AC3484" i="3"/>
  <c r="AC3485" i="3" l="1"/>
  <c r="AB3486" i="3"/>
  <c r="AB3487" i="3" l="1"/>
  <c r="AC3486" i="3"/>
  <c r="AB3488" i="3" l="1"/>
  <c r="AC3487" i="3"/>
  <c r="AB3489" i="3" l="1"/>
  <c r="AC3488" i="3"/>
  <c r="AC3489" i="3" l="1"/>
  <c r="AB3490" i="3"/>
  <c r="AC3490" i="3" l="1"/>
  <c r="AB3491" i="3"/>
  <c r="AB3492" i="3" l="1"/>
  <c r="AC3491" i="3"/>
  <c r="AB3493" i="3" l="1"/>
  <c r="AC3492" i="3"/>
  <c r="AC3493" i="3" l="1"/>
  <c r="AB3494" i="3"/>
  <c r="AC3494" i="3" l="1"/>
  <c r="AB3495" i="3"/>
  <c r="AB3496" i="3" l="1"/>
  <c r="AC3495" i="3"/>
  <c r="AB3497" i="3" l="1"/>
  <c r="AC3496" i="3"/>
  <c r="AB3498" i="3" l="1"/>
  <c r="AC3497" i="3"/>
  <c r="AC3498" i="3" l="1"/>
  <c r="AB3499" i="3"/>
  <c r="AB3500" i="3" l="1"/>
  <c r="AC3499" i="3"/>
  <c r="AB3501" i="3" l="1"/>
  <c r="AC3500" i="3"/>
  <c r="AC3501" i="3" l="1"/>
  <c r="AB3502" i="3"/>
  <c r="AB3503" i="3" l="1"/>
  <c r="AC3502" i="3"/>
  <c r="AB3504" i="3" l="1"/>
  <c r="AC3503" i="3"/>
  <c r="AB3505" i="3" l="1"/>
  <c r="AC3504" i="3"/>
  <c r="AC3505" i="3" l="1"/>
  <c r="AB3506" i="3"/>
  <c r="AC3506" i="3" l="1"/>
  <c r="AB3507" i="3"/>
  <c r="AB3508" i="3" l="1"/>
  <c r="AC3507" i="3"/>
  <c r="AB3509" i="3" l="1"/>
  <c r="AC3508" i="3"/>
  <c r="AC3509" i="3" l="1"/>
  <c r="AB3510" i="3"/>
  <c r="AC3510" i="3" l="1"/>
  <c r="AB3511" i="3"/>
  <c r="AB3512" i="3" l="1"/>
  <c r="AC3511" i="3"/>
  <c r="AB3513" i="3" l="1"/>
  <c r="AC3512" i="3"/>
  <c r="AC3513" i="3" l="1"/>
  <c r="AB3514" i="3"/>
  <c r="AC3514" i="3" l="1"/>
  <c r="AB3515" i="3"/>
  <c r="AB3516" i="3" l="1"/>
  <c r="AC3515" i="3"/>
  <c r="AB3517" i="3" l="1"/>
  <c r="AC3516" i="3"/>
  <c r="AC3517" i="3" l="1"/>
  <c r="AB3518" i="3"/>
  <c r="AC3518" i="3" l="1"/>
  <c r="AB3519" i="3"/>
  <c r="AB3520" i="3" l="1"/>
  <c r="AC3519" i="3"/>
  <c r="AB3521" i="3" l="1"/>
  <c r="AC3520" i="3"/>
  <c r="AC3521" i="3" l="1"/>
  <c r="AB3522" i="3"/>
  <c r="AC3522" i="3" l="1"/>
  <c r="AB3523" i="3"/>
  <c r="AB3524" i="3" l="1"/>
  <c r="AC3523" i="3"/>
  <c r="AB3525" i="3" l="1"/>
  <c r="AC3524" i="3"/>
  <c r="AC3525" i="3" l="1"/>
  <c r="AB3526" i="3"/>
  <c r="AC3526" i="3" l="1"/>
  <c r="AB3527" i="3"/>
  <c r="AC3527" i="3" l="1"/>
  <c r="AB3528" i="3"/>
  <c r="AC3528" i="3" l="1"/>
  <c r="AB3529" i="3"/>
  <c r="AC3529" i="3" l="1"/>
  <c r="AB3530" i="3"/>
  <c r="AC3530" i="3" l="1"/>
  <c r="AB3531" i="3"/>
  <c r="AC3531" i="3" l="1"/>
  <c r="AB3532" i="3"/>
  <c r="AB3533" i="3" l="1"/>
  <c r="AC3532" i="3"/>
  <c r="AC3533" i="3" l="1"/>
  <c r="AB3534" i="3"/>
  <c r="AC3534" i="3" l="1"/>
  <c r="AB3535" i="3"/>
  <c r="AC3535" i="3" l="1"/>
  <c r="AB3536" i="3"/>
  <c r="AB3537" i="3" l="1"/>
  <c r="AC3536" i="3"/>
  <c r="AC3537" i="3" l="1"/>
  <c r="AB3538" i="3"/>
  <c r="AC3538" i="3" l="1"/>
  <c r="AB3539" i="3"/>
  <c r="AC3539" i="3" l="1"/>
  <c r="AB3540" i="3"/>
  <c r="AB3541" i="3" l="1"/>
  <c r="AC3540" i="3"/>
  <c r="AC3541" i="3" l="1"/>
  <c r="AB3542" i="3"/>
  <c r="AC3542" i="3" l="1"/>
  <c r="AB3543" i="3"/>
  <c r="AC3543" i="3" l="1"/>
  <c r="AB3544" i="3"/>
  <c r="AC3544" i="3" l="1"/>
  <c r="AB3545" i="3"/>
  <c r="AC3545" i="3" l="1"/>
  <c r="AB3546" i="3"/>
  <c r="AC3546" i="3" l="1"/>
  <c r="AB3547" i="3"/>
  <c r="AC3547" i="3" l="1"/>
  <c r="AB3548" i="3"/>
  <c r="AC3548" i="3" l="1"/>
  <c r="AB3549" i="3"/>
  <c r="AC3549" i="3" l="1"/>
  <c r="AB3550" i="3"/>
  <c r="AC3550" i="3" l="1"/>
  <c r="AB3551" i="3"/>
  <c r="AC3551" i="3" l="1"/>
  <c r="AB3552" i="3"/>
  <c r="AC3552" i="3" l="1"/>
  <c r="AB3553" i="3"/>
  <c r="AC3553" i="3" l="1"/>
  <c r="AB3554" i="3"/>
  <c r="AC3554" i="3" l="1"/>
  <c r="AB3555" i="3"/>
  <c r="AC3555" i="3" l="1"/>
  <c r="AB3556" i="3"/>
  <c r="AB3557" i="3" l="1"/>
  <c r="AC3556" i="3"/>
  <c r="AC3557" i="3" l="1"/>
  <c r="AB3558" i="3"/>
  <c r="AC3558" i="3" l="1"/>
  <c r="AB3559" i="3"/>
  <c r="AC3559" i="3" l="1"/>
  <c r="AB3560" i="3"/>
  <c r="AC3560" i="3" l="1"/>
  <c r="AB3561" i="3"/>
  <c r="AC3561" i="3" l="1"/>
  <c r="AB3562" i="3"/>
  <c r="AC3562" i="3" l="1"/>
  <c r="AB3563" i="3"/>
  <c r="AC3563" i="3" l="1"/>
  <c r="AB3564" i="3"/>
  <c r="AB3565" i="3" l="1"/>
  <c r="AC3564" i="3"/>
  <c r="AC3565" i="3" l="1"/>
  <c r="AB3566" i="3"/>
  <c r="AC3566" i="3" l="1"/>
  <c r="AB3567" i="3"/>
  <c r="AC3567" i="3" l="1"/>
  <c r="AB3568" i="3"/>
  <c r="AB3569" i="3" l="1"/>
  <c r="AC3568" i="3"/>
  <c r="AC3569" i="3" l="1"/>
  <c r="AB3570" i="3"/>
  <c r="AC3570" i="3" l="1"/>
  <c r="AB3571" i="3"/>
  <c r="AC3571" i="3" l="1"/>
  <c r="AB3572" i="3"/>
  <c r="AB3573" i="3" l="1"/>
  <c r="AC3572" i="3"/>
  <c r="AC3573" i="3" l="1"/>
  <c r="AB3574" i="3"/>
  <c r="AC3574" i="3" l="1"/>
  <c r="AB3575" i="3"/>
  <c r="AC3575" i="3" l="1"/>
  <c r="AB3576" i="3"/>
  <c r="AC3576" i="3" l="1"/>
  <c r="AB3577" i="3"/>
  <c r="AQ25" i="3"/>
  <c r="I25" i="1" s="1"/>
  <c r="AQ26" i="3"/>
  <c r="I26" i="1" s="1"/>
  <c r="AQ23" i="3"/>
  <c r="I23" i="1" s="1"/>
  <c r="AQ22" i="3"/>
  <c r="I22" i="1" s="1"/>
  <c r="AQ28" i="3"/>
  <c r="I28" i="1" s="1"/>
  <c r="AQ20" i="3"/>
  <c r="I20" i="1" s="1"/>
  <c r="AQ27" i="3"/>
  <c r="I27" i="1" s="1"/>
  <c r="AQ24" i="3"/>
  <c r="I24" i="1" s="1"/>
  <c r="AQ21" i="3"/>
  <c r="I21" i="1" s="1"/>
  <c r="AQ30" i="3"/>
  <c r="I30" i="1" s="1"/>
  <c r="AQ32" i="3"/>
  <c r="I32" i="1" s="1"/>
  <c r="AQ37" i="3"/>
  <c r="I37" i="1" s="1"/>
  <c r="AQ34" i="3"/>
  <c r="I34" i="1" s="1"/>
  <c r="AQ40" i="3"/>
  <c r="I40" i="1" s="1"/>
  <c r="AQ36" i="3"/>
  <c r="I36" i="1" s="1"/>
  <c r="AQ33" i="3"/>
  <c r="I33" i="1" s="1"/>
  <c r="AQ35" i="3"/>
  <c r="I35" i="1" s="1"/>
  <c r="AQ39" i="3"/>
  <c r="I39" i="1" s="1"/>
  <c r="AQ31" i="3"/>
  <c r="I31" i="1" s="1"/>
  <c r="AQ38" i="3"/>
  <c r="I38" i="1" s="1"/>
  <c r="AQ42" i="3"/>
  <c r="I42" i="1" s="1"/>
  <c r="AQ52" i="3"/>
  <c r="I52" i="1" s="1"/>
  <c r="AQ48" i="3"/>
  <c r="I48" i="1" s="1"/>
  <c r="AQ51" i="3"/>
  <c r="I51" i="1" s="1"/>
  <c r="AQ46" i="3"/>
  <c r="I46" i="1" s="1"/>
  <c r="AQ44" i="3"/>
  <c r="I44" i="1" s="1"/>
  <c r="AQ43" i="3"/>
  <c r="I43" i="1" s="1"/>
  <c r="AQ45" i="3"/>
  <c r="I45" i="1" s="1"/>
  <c r="AQ47" i="3"/>
  <c r="I47" i="1" s="1"/>
  <c r="AQ49" i="3"/>
  <c r="I49" i="1" s="1"/>
  <c r="AQ50" i="3"/>
  <c r="I50" i="1" s="1"/>
  <c r="AC3577" i="3" l="1"/>
  <c r="AB3578" i="3"/>
  <c r="AC3578" i="3" l="1"/>
  <c r="AB3579" i="3"/>
  <c r="AC3579" i="3" l="1"/>
  <c r="AB3580" i="3"/>
  <c r="AC3580" i="3" l="1"/>
  <c r="AB3581" i="3"/>
  <c r="AC3581" i="3" l="1"/>
  <c r="AB3582" i="3"/>
  <c r="AC3582" i="3" l="1"/>
  <c r="AB3583" i="3"/>
  <c r="AC3583" i="3" l="1"/>
  <c r="AB3584" i="3"/>
  <c r="AC3584" i="3" l="1"/>
  <c r="AB3585" i="3"/>
  <c r="AC3585" i="3" l="1"/>
  <c r="AB3586" i="3"/>
  <c r="AC3586" i="3" l="1"/>
  <c r="AB3587" i="3"/>
  <c r="AC3587" i="3" l="1"/>
  <c r="AB3588" i="3"/>
  <c r="AB3589" i="3" l="1"/>
  <c r="AC3588" i="3"/>
  <c r="AC3589" i="3" l="1"/>
  <c r="AB3590" i="3"/>
  <c r="AC3590" i="3" l="1"/>
  <c r="AB3591" i="3"/>
  <c r="AC3591" i="3" l="1"/>
  <c r="AB3592" i="3"/>
  <c r="AC3592" i="3" l="1"/>
  <c r="AB3593" i="3"/>
  <c r="AC3593" i="3" l="1"/>
  <c r="AB3594" i="3"/>
  <c r="AC3594" i="3" l="1"/>
  <c r="AB3595" i="3"/>
  <c r="AC3595" i="3" l="1"/>
  <c r="AB3596" i="3"/>
  <c r="AB3597" i="3" l="1"/>
  <c r="AC3596" i="3"/>
  <c r="AC3597" i="3" l="1"/>
  <c r="AB3598" i="3"/>
  <c r="AC3598" i="3" l="1"/>
  <c r="AB3599" i="3"/>
  <c r="AC3599" i="3" l="1"/>
  <c r="AB3600" i="3"/>
  <c r="AB3601" i="3" l="1"/>
  <c r="AC3600" i="3"/>
  <c r="AC3601" i="3" l="1"/>
  <c r="AB3602" i="3"/>
  <c r="AC3602" i="3" l="1"/>
  <c r="AB3603" i="3"/>
  <c r="AC3603" i="3" l="1"/>
  <c r="AB3604" i="3"/>
  <c r="AB3605" i="3" l="1"/>
  <c r="AC3604" i="3"/>
  <c r="AC3605" i="3" l="1"/>
  <c r="AB3606" i="3"/>
  <c r="AC3606" i="3" l="1"/>
  <c r="AB3607" i="3"/>
  <c r="AC3607" i="3" l="1"/>
  <c r="AB3608" i="3"/>
  <c r="AC3608" i="3" l="1"/>
  <c r="AB3609" i="3"/>
  <c r="AC3609" i="3" l="1"/>
  <c r="AB3610" i="3"/>
  <c r="AC3610" i="3" l="1"/>
  <c r="AB3611" i="3"/>
  <c r="AC3611" i="3" l="1"/>
  <c r="AB3612" i="3"/>
  <c r="AC3612" i="3" l="1"/>
  <c r="AB3613" i="3"/>
  <c r="AC3613" i="3" l="1"/>
  <c r="AB3614" i="3"/>
  <c r="AC3614" i="3" l="1"/>
  <c r="AB3615" i="3"/>
  <c r="AC3615" i="3" l="1"/>
  <c r="AB3616" i="3"/>
  <c r="AC3616" i="3" l="1"/>
  <c r="AB3617" i="3"/>
  <c r="AC3617" i="3" l="1"/>
  <c r="AB3618" i="3"/>
  <c r="AC3618" i="3" l="1"/>
  <c r="AB3619" i="3"/>
  <c r="AC3619" i="3" l="1"/>
  <c r="AB3620" i="3"/>
  <c r="AB3621" i="3" l="1"/>
  <c r="AC3620" i="3"/>
  <c r="AC3621" i="3" l="1"/>
  <c r="AB3622" i="3"/>
  <c r="AC3622" i="3" l="1"/>
  <c r="AB3623" i="3"/>
  <c r="AC3623" i="3" l="1"/>
  <c r="AB3624" i="3"/>
  <c r="AC3624" i="3" l="1"/>
  <c r="AB3625" i="3"/>
  <c r="AC3625" i="3" l="1"/>
  <c r="AB3626" i="3"/>
  <c r="AC3626" i="3" l="1"/>
  <c r="AB3627" i="3"/>
  <c r="AC3627" i="3" l="1"/>
  <c r="AB3628" i="3"/>
  <c r="AB3629" i="3" l="1"/>
  <c r="AC3628" i="3"/>
  <c r="AC3629" i="3" l="1"/>
  <c r="AB3630" i="3"/>
  <c r="AC3630" i="3" l="1"/>
  <c r="AB3631" i="3"/>
  <c r="AB3632" i="3" l="1"/>
  <c r="AC3631" i="3"/>
  <c r="AB3633" i="3" l="1"/>
  <c r="AC3632" i="3"/>
  <c r="AC3633" i="3" l="1"/>
  <c r="AB3634" i="3"/>
  <c r="AC3634" i="3" l="1"/>
  <c r="AB3635" i="3"/>
  <c r="AC3635" i="3" l="1"/>
  <c r="AB3636" i="3"/>
  <c r="AB3637" i="3" l="1"/>
  <c r="AC3636" i="3"/>
  <c r="AC3637" i="3" l="1"/>
  <c r="AB3638" i="3"/>
  <c r="AC3638" i="3" l="1"/>
  <c r="AB3639" i="3"/>
  <c r="AB3640" i="3" l="1"/>
  <c r="AC3639" i="3"/>
  <c r="AC3640" i="3" l="1"/>
  <c r="AB3641" i="3"/>
  <c r="AC3641" i="3" l="1"/>
  <c r="AB3642" i="3"/>
  <c r="AC3642" i="3" l="1"/>
  <c r="AB3643" i="3"/>
  <c r="AB3644" i="3" l="1"/>
  <c r="AC3643" i="3"/>
  <c r="AC3644" i="3" l="1"/>
  <c r="AB3645" i="3"/>
  <c r="AC3645" i="3" l="1"/>
  <c r="AB3646" i="3"/>
  <c r="AC3646" i="3" l="1"/>
  <c r="AB3647" i="3"/>
  <c r="AC3647" i="3" l="1"/>
  <c r="AB3648" i="3"/>
  <c r="AC3648" i="3" l="1"/>
  <c r="AB3649" i="3"/>
  <c r="AC3649" i="3" l="1"/>
  <c r="AB3650" i="3"/>
  <c r="AC3650" i="3" l="1"/>
  <c r="AB3651" i="3"/>
  <c r="AB3652" i="3" l="1"/>
  <c r="AC3651" i="3"/>
  <c r="AB3653" i="3" l="1"/>
  <c r="AC3652" i="3"/>
  <c r="AC3653" i="3" l="1"/>
  <c r="AB3654" i="3"/>
  <c r="AC3654" i="3" l="1"/>
  <c r="AB3655" i="3"/>
  <c r="AC3655" i="3" l="1"/>
  <c r="AB3656" i="3"/>
  <c r="AC3656" i="3" l="1"/>
  <c r="AB3657" i="3"/>
  <c r="AC3657" i="3" l="1"/>
  <c r="AB3658" i="3"/>
  <c r="AC3658" i="3" l="1"/>
  <c r="AB3659" i="3"/>
  <c r="AC3659" i="3" l="1"/>
  <c r="AB3660" i="3"/>
  <c r="AC3660" i="3" l="1"/>
  <c r="AB3661" i="3"/>
  <c r="AC3661" i="3" l="1"/>
  <c r="AB3662" i="3"/>
  <c r="AC3662" i="3" l="1"/>
  <c r="AB3663" i="3"/>
  <c r="AB3664" i="3" l="1"/>
  <c r="AC3663" i="3"/>
  <c r="AB3665" i="3" l="1"/>
  <c r="AC3664" i="3"/>
  <c r="AC3665" i="3" l="1"/>
  <c r="AB3666" i="3"/>
  <c r="AC3666" i="3" l="1"/>
  <c r="AB3667" i="3"/>
  <c r="AC3667" i="3" l="1"/>
  <c r="AB3668" i="3"/>
  <c r="AB3669" i="3" l="1"/>
  <c r="AC3668" i="3"/>
  <c r="AC3669" i="3" l="1"/>
  <c r="AB3670" i="3"/>
  <c r="AC3670" i="3" l="1"/>
  <c r="AB3671" i="3"/>
  <c r="AB3672" i="3" l="1"/>
  <c r="AC3671" i="3"/>
  <c r="AC3672" i="3" l="1"/>
  <c r="AB3673" i="3"/>
  <c r="AC3673" i="3" l="1"/>
  <c r="AB3674" i="3"/>
  <c r="AC3674" i="3" l="1"/>
  <c r="AB3675" i="3"/>
  <c r="AC3675" i="3" l="1"/>
  <c r="AB3676" i="3"/>
  <c r="AB3677" i="3" l="1"/>
  <c r="AC3676" i="3"/>
  <c r="AC3677" i="3" l="1"/>
  <c r="AB3678" i="3"/>
  <c r="AC3678" i="3" l="1"/>
  <c r="AB3679" i="3"/>
  <c r="AC3679" i="3" l="1"/>
  <c r="AB3680" i="3"/>
  <c r="AC3680" i="3" l="1"/>
  <c r="AB3681" i="3"/>
  <c r="AB3682" i="3" l="1"/>
  <c r="AC3681" i="3"/>
  <c r="AC3682" i="3" l="1"/>
  <c r="AB3683" i="3"/>
  <c r="AB3684" i="3" l="1"/>
  <c r="AC3683" i="3"/>
  <c r="AC3684" i="3" l="1"/>
  <c r="AB3685" i="3"/>
  <c r="AC3685" i="3" l="1"/>
  <c r="AB3686" i="3"/>
  <c r="AC3686" i="3" l="1"/>
  <c r="AB3687" i="3"/>
  <c r="AB3688" i="3" l="1"/>
  <c r="AC3687" i="3"/>
  <c r="AC3688" i="3" l="1"/>
  <c r="AB3689" i="3"/>
  <c r="AC3689" i="3" l="1"/>
  <c r="AB3690" i="3"/>
  <c r="AB3691" i="3" l="1"/>
  <c r="AB3692" i="3" s="1"/>
  <c r="AC3690" i="3"/>
  <c r="AB3693" i="3" l="1"/>
  <c r="AE7" i="3"/>
  <c r="AE8" i="3"/>
  <c r="AE9" i="3"/>
  <c r="AE10" i="3"/>
  <c r="AE11" i="3"/>
  <c r="AE12" i="3"/>
  <c r="AE13" i="3"/>
  <c r="AE14" i="3"/>
  <c r="AE15" i="3"/>
  <c r="AE16" i="3"/>
  <c r="AE17" i="3"/>
  <c r="AE18" i="3"/>
  <c r="AE19" i="3"/>
  <c r="AE20" i="3"/>
  <c r="AE22" i="3"/>
  <c r="AE21" i="3"/>
  <c r="AE23" i="3"/>
  <c r="AE25" i="3"/>
  <c r="AE24"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6" i="3"/>
  <c r="AC3691" i="3"/>
  <c r="AC3692" i="3" s="1"/>
  <c r="AB3694" i="3" l="1"/>
  <c r="AC3693" i="3"/>
  <c r="AM52" i="3"/>
  <c r="AB3695" i="3" l="1"/>
  <c r="AC3694" i="3"/>
  <c r="AM53" i="3"/>
  <c r="AC3695" i="3" l="1"/>
  <c r="AB3696" i="3"/>
  <c r="AM54" i="3"/>
  <c r="AB3697" i="3" l="1"/>
  <c r="AC3696" i="3"/>
  <c r="AM55" i="3"/>
  <c r="AB3698" i="3" l="1"/>
  <c r="AC3697" i="3"/>
  <c r="AM56" i="3"/>
  <c r="AB3699" i="3" l="1"/>
  <c r="AC3698" i="3"/>
  <c r="AM57" i="3"/>
  <c r="AC3699" i="3" l="1"/>
  <c r="AB3700" i="3"/>
  <c r="AM58" i="3"/>
  <c r="AC3700" i="3" l="1"/>
  <c r="AB3701" i="3"/>
  <c r="AM59" i="3"/>
  <c r="AB3702" i="3" l="1"/>
  <c r="AC3701" i="3"/>
  <c r="AM60" i="3"/>
  <c r="AB3703" i="3" l="1"/>
  <c r="AC3702" i="3"/>
  <c r="AM61" i="3"/>
  <c r="AC3703" i="3" l="1"/>
  <c r="AB3704" i="3"/>
  <c r="AM62" i="3"/>
  <c r="AC3704" i="3" l="1"/>
  <c r="AB3705" i="3"/>
  <c r="AM63" i="3"/>
  <c r="AB3706" i="3" l="1"/>
  <c r="AC3705" i="3"/>
  <c r="AM64" i="3"/>
  <c r="AC3706" i="3" l="1"/>
  <c r="AB3707" i="3"/>
  <c r="AM65" i="3"/>
  <c r="AC3707" i="3" l="1"/>
  <c r="AB3708" i="3"/>
  <c r="AM66" i="3"/>
  <c r="AC3708" i="3" l="1"/>
  <c r="AB3709" i="3"/>
  <c r="AM67" i="3"/>
  <c r="AB3710" i="3" l="1"/>
  <c r="AC3709" i="3"/>
  <c r="AM68" i="3"/>
  <c r="AC3710" i="3" l="1"/>
  <c r="AB3711" i="3"/>
  <c r="AM69" i="3"/>
  <c r="AB3712" i="3" l="1"/>
  <c r="AC3711" i="3"/>
  <c r="AM70" i="3"/>
  <c r="AC3712" i="3" l="1"/>
  <c r="AB3713" i="3"/>
  <c r="AM71" i="3"/>
  <c r="AB3714" i="3" l="1"/>
  <c r="AC3713" i="3"/>
  <c r="AM72" i="3"/>
  <c r="AC3714" i="3" l="1"/>
  <c r="AB3715" i="3"/>
  <c r="AM73" i="3"/>
  <c r="AB3716" i="3" l="1"/>
  <c r="AC3715" i="3"/>
  <c r="AM74" i="3"/>
  <c r="AB3717" i="3" l="1"/>
  <c r="AC3716" i="3"/>
  <c r="AM75" i="3"/>
  <c r="AB3718" i="3" l="1"/>
  <c r="AC3717" i="3"/>
  <c r="AM76" i="3"/>
  <c r="AC3718" i="3" l="1"/>
  <c r="AB3719" i="3"/>
  <c r="AM77" i="3"/>
  <c r="AC3719" i="3" l="1"/>
  <c r="AB3720" i="3"/>
  <c r="AM78" i="3"/>
  <c r="AC3720" i="3" l="1"/>
  <c r="AB3721" i="3"/>
  <c r="AM79" i="3"/>
  <c r="AB3722" i="3" l="1"/>
  <c r="AC3721" i="3"/>
  <c r="AM80" i="3"/>
  <c r="AC3722" i="3" l="1"/>
  <c r="AB3723" i="3"/>
  <c r="AM81" i="3"/>
  <c r="AC3723" i="3" l="1"/>
  <c r="AB3724" i="3"/>
  <c r="AM82" i="3"/>
  <c r="AC3724" i="3" l="1"/>
  <c r="AB3725" i="3"/>
  <c r="AM83" i="3"/>
  <c r="AB3726" i="3" l="1"/>
  <c r="AC3725" i="3"/>
  <c r="AM84" i="3"/>
  <c r="AC3726" i="3" l="1"/>
  <c r="AB3727" i="3"/>
  <c r="AM85" i="3"/>
  <c r="AC3727" i="3" l="1"/>
  <c r="AB3728" i="3"/>
  <c r="AM86" i="3"/>
  <c r="AC3728" i="3" l="1"/>
  <c r="AB3729" i="3"/>
  <c r="AM87" i="3"/>
  <c r="AB3730" i="3" l="1"/>
  <c r="AC3729" i="3"/>
  <c r="AM88" i="3"/>
  <c r="AC3730" i="3" l="1"/>
  <c r="AB3731" i="3"/>
  <c r="AM89" i="3"/>
  <c r="AC3731" i="3" l="1"/>
  <c r="AB3732" i="3"/>
  <c r="AM90" i="3"/>
  <c r="AB3733" i="3" l="1"/>
  <c r="AC3732" i="3"/>
  <c r="AM91" i="3"/>
  <c r="AB3734" i="3" l="1"/>
  <c r="AC3733" i="3"/>
  <c r="AM92" i="3"/>
  <c r="AC3734" i="3" l="1"/>
  <c r="AB3735" i="3"/>
  <c r="AM93" i="3"/>
  <c r="AC3735" i="3" l="1"/>
  <c r="AB3736" i="3"/>
  <c r="AM94" i="3"/>
  <c r="AC3736" i="3" l="1"/>
  <c r="AB3737" i="3"/>
  <c r="AM95" i="3"/>
  <c r="AC3737" i="3" l="1"/>
  <c r="AB3738" i="3"/>
  <c r="AM96" i="3"/>
  <c r="AC3738" i="3" l="1"/>
  <c r="AB3739" i="3"/>
  <c r="AM97" i="3"/>
  <c r="AC3739" i="3" l="1"/>
  <c r="AB3740" i="3"/>
  <c r="AM98" i="3"/>
  <c r="AC3740" i="3" l="1"/>
  <c r="AB3741" i="3"/>
  <c r="AM99" i="3"/>
  <c r="AB3742" i="3" l="1"/>
  <c r="AC3741" i="3"/>
  <c r="AM100" i="3"/>
  <c r="AC3742" i="3" l="1"/>
  <c r="AB3743" i="3"/>
  <c r="AM101" i="3"/>
  <c r="AB3744" i="3" l="1"/>
  <c r="AC3743" i="3"/>
  <c r="AM102" i="3"/>
  <c r="AC3744" i="3" l="1"/>
  <c r="AB3745" i="3"/>
  <c r="AM103" i="3"/>
  <c r="AB3746" i="3" l="1"/>
  <c r="AC3745" i="3"/>
  <c r="AM104" i="3"/>
  <c r="AC3746" i="3" l="1"/>
  <c r="AB3747" i="3"/>
  <c r="AM105" i="3"/>
  <c r="AB3748" i="3" l="1"/>
  <c r="AC3747" i="3"/>
  <c r="AM106" i="3"/>
  <c r="AC3748" i="3" l="1"/>
  <c r="AB3749" i="3"/>
  <c r="AM107" i="3"/>
  <c r="AB3750" i="3" l="1"/>
  <c r="AC3749" i="3"/>
  <c r="AM108" i="3"/>
  <c r="AC3750" i="3" l="1"/>
  <c r="AB3751" i="3"/>
  <c r="AM109" i="3"/>
  <c r="AC3751" i="3" l="1"/>
  <c r="AB3752" i="3"/>
  <c r="AM110" i="3"/>
  <c r="AC3752" i="3" l="1"/>
  <c r="AB3753" i="3"/>
  <c r="AM111" i="3"/>
  <c r="AB3754" i="3" l="1"/>
  <c r="AC3753" i="3"/>
  <c r="AM112" i="3"/>
  <c r="AC3754" i="3" l="1"/>
  <c r="AB3755" i="3"/>
  <c r="AM113" i="3"/>
  <c r="AC3755" i="3" l="1"/>
  <c r="AB3756" i="3"/>
  <c r="AM114" i="3"/>
  <c r="AC3756" i="3" l="1"/>
  <c r="AB3757" i="3"/>
  <c r="AM115" i="3"/>
  <c r="AB3758" i="3" l="1"/>
  <c r="AC3757" i="3"/>
  <c r="AM116" i="3"/>
  <c r="AC3758" i="3" l="1"/>
  <c r="AB3759" i="3"/>
  <c r="AM117" i="3"/>
  <c r="AC3759" i="3" l="1"/>
  <c r="AB3760" i="3"/>
  <c r="AM118" i="3"/>
  <c r="AC3760" i="3" l="1"/>
  <c r="AB3761" i="3"/>
  <c r="AM119" i="3"/>
  <c r="AB3762" i="3" l="1"/>
  <c r="AC3761" i="3"/>
  <c r="AM120" i="3"/>
  <c r="AC3762" i="3" l="1"/>
  <c r="AB3763" i="3"/>
  <c r="AM121" i="3"/>
  <c r="AC3763" i="3" l="1"/>
  <c r="AB3764" i="3"/>
  <c r="AM122" i="3"/>
  <c r="AC3764" i="3" l="1"/>
  <c r="AB3765" i="3"/>
  <c r="AM123" i="3"/>
  <c r="AB3766" i="3" l="1"/>
  <c r="AC3765" i="3"/>
  <c r="AM125" i="3"/>
  <c r="AM124" i="3"/>
  <c r="AM29" i="3"/>
  <c r="AM28" i="3"/>
  <c r="AM31" i="3"/>
  <c r="AM32" i="3"/>
  <c r="AM30" i="3"/>
  <c r="AM33" i="3"/>
  <c r="AM42" i="3"/>
  <c r="AM40" i="3"/>
  <c r="AM44" i="3"/>
  <c r="AM41" i="3"/>
  <c r="AM43" i="3"/>
  <c r="AC3766" i="3" l="1"/>
  <c r="AB3767" i="3"/>
  <c r="AM34" i="3"/>
  <c r="AM13" i="3"/>
  <c r="AM45" i="3"/>
  <c r="AC3767" i="3" l="1"/>
  <c r="AB3768" i="3"/>
  <c r="AM35" i="3"/>
  <c r="AM46" i="3"/>
  <c r="AC3768" i="3" l="1"/>
  <c r="AB3769" i="3"/>
  <c r="AM36" i="3"/>
  <c r="AM47" i="3"/>
  <c r="AB3770" i="3" l="1"/>
  <c r="AC3769" i="3"/>
  <c r="AM38" i="3"/>
  <c r="AM37" i="3"/>
  <c r="AM48" i="3"/>
  <c r="AC3770" i="3" l="1"/>
  <c r="AB3771" i="3"/>
  <c r="AM50" i="3"/>
  <c r="AM49" i="3"/>
  <c r="AC3771" i="3" l="1"/>
  <c r="AB3772" i="3"/>
  <c r="AM14" i="3"/>
  <c r="AM16" i="3"/>
  <c r="AM8" i="3"/>
  <c r="AM7" i="3"/>
  <c r="AM15" i="3"/>
  <c r="AC3772" i="3" l="1"/>
  <c r="AB3773" i="3"/>
  <c r="AM17" i="3"/>
  <c r="AB3774" i="3" l="1"/>
  <c r="AC3773" i="3"/>
  <c r="AM9" i="3"/>
  <c r="AM18" i="3"/>
  <c r="AC3774" i="3" l="1"/>
  <c r="AB3775" i="3"/>
  <c r="AM19" i="3"/>
  <c r="AM10" i="3"/>
  <c r="AB3776" i="3" l="1"/>
  <c r="AC3775" i="3"/>
  <c r="AM11" i="3"/>
  <c r="AM12" i="3"/>
  <c r="AM20" i="3"/>
  <c r="AC3776" i="3" l="1"/>
  <c r="AB3777" i="3"/>
  <c r="AM21" i="3"/>
  <c r="AB3778" i="3" l="1"/>
  <c r="AC3777" i="3"/>
  <c r="AM22" i="3"/>
  <c r="AC3778" i="3" l="1"/>
  <c r="AB3779" i="3"/>
  <c r="AM23" i="3"/>
  <c r="AB3780" i="3" l="1"/>
  <c r="AC3779" i="3"/>
  <c r="AM24" i="3"/>
  <c r="AC3780" i="3" l="1"/>
  <c r="AB3781" i="3"/>
  <c r="AM25" i="3"/>
  <c r="AM26" i="3"/>
  <c r="AB3782" i="3" l="1"/>
  <c r="AC3781" i="3"/>
  <c r="AC3782" i="3" l="1"/>
  <c r="AB3783" i="3"/>
  <c r="AC3783" i="3" l="1"/>
  <c r="AB3784" i="3"/>
  <c r="AC3784" i="3" l="1"/>
  <c r="AB3785" i="3"/>
  <c r="AB3786" i="3" l="1"/>
  <c r="AC3785" i="3"/>
  <c r="AC3786" i="3" l="1"/>
  <c r="AB3787" i="3"/>
  <c r="AC3787" i="3" l="1"/>
  <c r="AB3788" i="3"/>
  <c r="AC3788" i="3" l="1"/>
  <c r="AB3789" i="3"/>
  <c r="AB3790" i="3" l="1"/>
  <c r="AC3789" i="3"/>
  <c r="AC3790" i="3" l="1"/>
  <c r="AB3791" i="3"/>
  <c r="AC3791" i="3" l="1"/>
  <c r="AB3792" i="3"/>
  <c r="AC3792" i="3" l="1"/>
  <c r="AB3793" i="3"/>
  <c r="AB3794" i="3" l="1"/>
  <c r="AC3793" i="3"/>
  <c r="AC3794" i="3" l="1"/>
  <c r="AB3795" i="3"/>
  <c r="AC3795" i="3" l="1"/>
  <c r="AB3796" i="3"/>
  <c r="AC3796" i="3" l="1"/>
  <c r="AB3797" i="3"/>
  <c r="AB3798" i="3" l="1"/>
  <c r="AC3797" i="3"/>
  <c r="AC3798" i="3" l="1"/>
  <c r="AB3799" i="3"/>
  <c r="AC3799" i="3" l="1"/>
  <c r="AB3800" i="3"/>
  <c r="AC3800" i="3" l="1"/>
  <c r="AB3801" i="3"/>
  <c r="AB3802" i="3" l="1"/>
  <c r="AC3801" i="3"/>
  <c r="AC3802" i="3" l="1"/>
  <c r="AB3803" i="3"/>
  <c r="AC3803" i="3" l="1"/>
  <c r="AB3804" i="3"/>
  <c r="AC3804" i="3" l="1"/>
  <c r="AB3805" i="3"/>
  <c r="AB3806" i="3" l="1"/>
  <c r="AC3805" i="3"/>
  <c r="AC3806" i="3" l="1"/>
  <c r="AB3807" i="3"/>
  <c r="AB3808" i="3" l="1"/>
  <c r="AC3807" i="3"/>
  <c r="AC3808" i="3" l="1"/>
  <c r="AB3809" i="3"/>
  <c r="AB3810" i="3" l="1"/>
  <c r="AC3809" i="3"/>
  <c r="AC3810" i="3" l="1"/>
  <c r="AB3811" i="3"/>
  <c r="AB3812" i="3" l="1"/>
  <c r="AC3811" i="3"/>
  <c r="AC3812" i="3" l="1"/>
  <c r="AB3813" i="3"/>
  <c r="AB3814" i="3" l="1"/>
  <c r="AC3813" i="3"/>
  <c r="AC3814" i="3" l="1"/>
  <c r="AB3815" i="3"/>
  <c r="AC3815" i="3" l="1"/>
  <c r="AB3816" i="3"/>
  <c r="AC3816" i="3" l="1"/>
  <c r="AB3817" i="3"/>
  <c r="AB3818" i="3" l="1"/>
  <c r="AC3817" i="3"/>
  <c r="AC3818" i="3" l="1"/>
  <c r="AB3819" i="3"/>
  <c r="AC3819" i="3" l="1"/>
  <c r="AB3820" i="3"/>
  <c r="AC3820" i="3" l="1"/>
  <c r="AB3821" i="3"/>
  <c r="AB3822" i="3" l="1"/>
  <c r="AC3821" i="3"/>
  <c r="AC3822" i="3" l="1"/>
  <c r="AB3823" i="3"/>
  <c r="AC3823" i="3" l="1"/>
  <c r="AB3824" i="3"/>
  <c r="AC3824" i="3" l="1"/>
  <c r="AB3825" i="3"/>
  <c r="AB3826" i="3" l="1"/>
  <c r="AC3825" i="3"/>
  <c r="AC3826" i="3" l="1"/>
  <c r="AB3827" i="3"/>
  <c r="AC3827" i="3" l="1"/>
  <c r="AB3828" i="3"/>
  <c r="AC3828" i="3" l="1"/>
  <c r="AB3829" i="3"/>
  <c r="AB3830" i="3" l="1"/>
  <c r="AC3829" i="3"/>
  <c r="AB3831" i="3" l="1"/>
  <c r="AC3830" i="3"/>
  <c r="AB3832" i="3" l="1"/>
  <c r="AC3831" i="3"/>
  <c r="AC3832" i="3" l="1"/>
  <c r="AB3833" i="3"/>
  <c r="AB3834" i="3" l="1"/>
  <c r="AC3833" i="3"/>
  <c r="AC3834" i="3" l="1"/>
  <c r="AB3835" i="3"/>
  <c r="AC3835" i="3" l="1"/>
  <c r="AB3836" i="3"/>
  <c r="AC3836" i="3" l="1"/>
  <c r="AB3837" i="3"/>
  <c r="AC3837" i="3" l="1"/>
  <c r="AB3838" i="3"/>
  <c r="AC3838" i="3" l="1"/>
  <c r="AB3839" i="3"/>
  <c r="AC3839" i="3" l="1"/>
  <c r="AB3840" i="3"/>
  <c r="AB3841" i="3" l="1"/>
  <c r="AC3840" i="3"/>
  <c r="AC3841" i="3" l="1"/>
  <c r="AB3842" i="3"/>
  <c r="AB3843" i="3" l="1"/>
  <c r="AC3842" i="3"/>
  <c r="AC3843" i="3" l="1"/>
  <c r="AB3844" i="3"/>
  <c r="AC3844" i="3" l="1"/>
  <c r="AB3845" i="3"/>
  <c r="AB3846" i="3" l="1"/>
  <c r="AC3845" i="3"/>
  <c r="AC3846" i="3" l="1"/>
  <c r="AB3847" i="3"/>
  <c r="AC3847" i="3" l="1"/>
  <c r="AB3848" i="3"/>
  <c r="AB3849" i="3" l="1"/>
  <c r="AC3848" i="3"/>
  <c r="AB3850" i="3" l="1"/>
  <c r="AC3849" i="3"/>
  <c r="AC3850" i="3" l="1"/>
  <c r="AB3851" i="3"/>
  <c r="AB3852" i="3" l="1"/>
  <c r="AC3851" i="3"/>
  <c r="AC3852" i="3" l="1"/>
  <c r="AB3853" i="3"/>
  <c r="AC3853" i="3" l="1"/>
  <c r="AB3854" i="3"/>
  <c r="AC3854" i="3" l="1"/>
  <c r="AB3855" i="3"/>
  <c r="AB3856" i="3" l="1"/>
  <c r="AC3855" i="3"/>
  <c r="AB3857" i="3" l="1"/>
  <c r="AC3856" i="3"/>
  <c r="AC3857" i="3" l="1"/>
  <c r="AB3858" i="3"/>
  <c r="AB3859" i="3" l="1"/>
  <c r="AC3858" i="3"/>
  <c r="AC3859" i="3" l="1"/>
  <c r="AB3860" i="3"/>
  <c r="AB3861" i="3" l="1"/>
  <c r="AC3860" i="3"/>
  <c r="AC3861" i="3" l="1"/>
  <c r="AB3862" i="3"/>
  <c r="AB3863" i="3" l="1"/>
  <c r="AC3862" i="3"/>
  <c r="AB3864" i="3" l="1"/>
  <c r="AC3863" i="3"/>
  <c r="AB3865" i="3" l="1"/>
  <c r="AC3864" i="3"/>
  <c r="AB3866" i="3" l="1"/>
  <c r="AC3865" i="3"/>
  <c r="AC3866" i="3" l="1"/>
  <c r="AB3867" i="3"/>
  <c r="AC3867" i="3" l="1"/>
  <c r="AB3868" i="3"/>
  <c r="AC3868" i="3" l="1"/>
  <c r="AB3869" i="3"/>
  <c r="AB3870" i="3" l="1"/>
  <c r="AC3869" i="3"/>
  <c r="AC3870" i="3" l="1"/>
  <c r="AB3871" i="3"/>
  <c r="AB3872" i="3" l="1"/>
  <c r="AC3871" i="3"/>
  <c r="AC3872" i="3" l="1"/>
  <c r="AB3873" i="3"/>
  <c r="AB3874" i="3" l="1"/>
  <c r="AC3873" i="3"/>
  <c r="AB3875" i="3" l="1"/>
  <c r="AC3874" i="3"/>
  <c r="AC3875" i="3" l="1"/>
  <c r="AB3876" i="3"/>
  <c r="AC3876" i="3" l="1"/>
  <c r="AB3877" i="3"/>
  <c r="AB3878" i="3" l="1"/>
  <c r="AC3877" i="3"/>
  <c r="AC3878" i="3" l="1"/>
  <c r="AB3879" i="3"/>
  <c r="AC3879" i="3" l="1"/>
  <c r="AB3880" i="3"/>
  <c r="AB3881" i="3" l="1"/>
  <c r="AC3880" i="3"/>
  <c r="AC3881" i="3" l="1"/>
  <c r="AB3882" i="3"/>
  <c r="AC3882" i="3" l="1"/>
  <c r="AB3883" i="3"/>
  <c r="AC3883" i="3" l="1"/>
  <c r="AB3884" i="3"/>
  <c r="AB3885" i="3" l="1"/>
  <c r="AC3884" i="3"/>
  <c r="AC3885" i="3" l="1"/>
  <c r="AB3886" i="3"/>
  <c r="AB3887" i="3" l="1"/>
  <c r="AC3886" i="3"/>
  <c r="AB3888" i="3" l="1"/>
  <c r="AC3887" i="3"/>
  <c r="AC3888" i="3" l="1"/>
  <c r="AB3889" i="3"/>
  <c r="AC3889" i="3" l="1"/>
  <c r="AB3890" i="3"/>
  <c r="AB3891" i="3" l="1"/>
  <c r="AC3890" i="3"/>
  <c r="AB3892" i="3" l="1"/>
  <c r="AC3891" i="3"/>
  <c r="AB3893" i="3" l="1"/>
  <c r="AC3892" i="3"/>
  <c r="AC3893" i="3" l="1"/>
  <c r="AB3894" i="3"/>
  <c r="AB3895" i="3" l="1"/>
  <c r="AC3894" i="3"/>
  <c r="AB3896" i="3" l="1"/>
  <c r="AC3895" i="3"/>
  <c r="AC3896" i="3" l="1"/>
  <c r="AB3897" i="3"/>
  <c r="AB3898" i="3" l="1"/>
  <c r="AC3897" i="3"/>
  <c r="AC3898" i="3" l="1"/>
  <c r="AB3899" i="3"/>
  <c r="AC3899" i="3" l="1"/>
  <c r="AB3900" i="3"/>
  <c r="AB3901" i="3" l="1"/>
  <c r="AC3900" i="3"/>
  <c r="AB3902" i="3" l="1"/>
  <c r="AC3901" i="3"/>
  <c r="AB3903" i="3" l="1"/>
  <c r="AC3902" i="3"/>
  <c r="AC3903" i="3" l="1"/>
  <c r="AB3904" i="3"/>
  <c r="AB3905" i="3" l="1"/>
  <c r="AC3904" i="3"/>
  <c r="AB3906" i="3" l="1"/>
  <c r="AC3905" i="3"/>
  <c r="AB3907" i="3" l="1"/>
  <c r="AC3906" i="3"/>
  <c r="AC3907" i="3" l="1"/>
  <c r="AB3908" i="3"/>
  <c r="AC3908" i="3" l="1"/>
  <c r="AB3909" i="3"/>
  <c r="AB3910" i="3" l="1"/>
  <c r="AC3909" i="3"/>
  <c r="AC3910" i="3" l="1"/>
  <c r="AB3911" i="3"/>
  <c r="AC3911" i="3" l="1"/>
  <c r="AB3912" i="3"/>
  <c r="AB3913" i="3" l="1"/>
  <c r="AC3912" i="3"/>
  <c r="AB3914" i="3" l="1"/>
  <c r="AC3913" i="3"/>
  <c r="AB3915" i="3" l="1"/>
  <c r="AC3914" i="3"/>
  <c r="AB3916" i="3" l="1"/>
  <c r="AC3915" i="3"/>
  <c r="AB3917" i="3" l="1"/>
  <c r="AC3916" i="3"/>
  <c r="AC3917" i="3" l="1"/>
  <c r="AB3918" i="3"/>
  <c r="AB3919" i="3" l="1"/>
  <c r="AC3918" i="3"/>
  <c r="AB3920" i="3" l="1"/>
  <c r="AC3919" i="3"/>
  <c r="AB3921" i="3" l="1"/>
  <c r="AC3920" i="3"/>
  <c r="AC3921" i="3" l="1"/>
  <c r="AB3922" i="3"/>
  <c r="AC3922" i="3" l="1"/>
  <c r="AB3923" i="3"/>
  <c r="AC3923" i="3" l="1"/>
  <c r="AB3924" i="3"/>
  <c r="AC3924" i="3" l="1"/>
  <c r="AB3925" i="3"/>
  <c r="AB3926" i="3" l="1"/>
  <c r="AC3925" i="3"/>
  <c r="AC3926" i="3" l="1"/>
  <c r="AB3927" i="3"/>
  <c r="AC3927" i="3" l="1"/>
  <c r="AB3928" i="3"/>
  <c r="AC3928" i="3" l="1"/>
  <c r="AB3929" i="3"/>
  <c r="AB3930" i="3" l="1"/>
  <c r="AC3929" i="3"/>
  <c r="AC3930" i="3" l="1"/>
  <c r="AB3931" i="3"/>
  <c r="AC3931" i="3" l="1"/>
  <c r="AB3932" i="3"/>
  <c r="AC3932" i="3" l="1"/>
  <c r="AB3933" i="3"/>
  <c r="AB3934" i="3" l="1"/>
  <c r="AC3933" i="3"/>
  <c r="AB3935" i="3" l="1"/>
  <c r="AC3934" i="3"/>
  <c r="AB3936" i="3" l="1"/>
  <c r="AC3935" i="3"/>
  <c r="AB3937" i="3" l="1"/>
  <c r="AC3936" i="3"/>
  <c r="AC3937" i="3" l="1"/>
  <c r="AB3938" i="3"/>
  <c r="AB3939" i="3" l="1"/>
  <c r="AC3938" i="3"/>
  <c r="AC3939" i="3" l="1"/>
  <c r="AB3940" i="3"/>
  <c r="AC3940" i="3" l="1"/>
  <c r="AB3941" i="3"/>
  <c r="AB3942" i="3" l="1"/>
  <c r="AC3941" i="3"/>
  <c r="AC3942" i="3" l="1"/>
  <c r="AB3943" i="3"/>
  <c r="AB3944" i="3" l="1"/>
  <c r="AC3943" i="3"/>
  <c r="AB3945" i="3" l="1"/>
  <c r="AC3944" i="3"/>
  <c r="AB3946" i="3" l="1"/>
  <c r="AC3945" i="3"/>
  <c r="AC3946" i="3" l="1"/>
  <c r="AB3947" i="3"/>
  <c r="AC3947" i="3" l="1"/>
  <c r="AB3948" i="3"/>
  <c r="AC3948" i="3" l="1"/>
  <c r="AB3949" i="3"/>
  <c r="AC3949" i="3" l="1"/>
  <c r="AB3950" i="3"/>
  <c r="AB3951" i="3" l="1"/>
  <c r="AC3950" i="3"/>
  <c r="AC3951" i="3" l="1"/>
  <c r="AB3952" i="3"/>
  <c r="AC3952" i="3" l="1"/>
  <c r="AB3953" i="3"/>
  <c r="AC3953" i="3" l="1"/>
  <c r="AB3954" i="3"/>
  <c r="AB3955" i="3" l="1"/>
  <c r="AC3954" i="3"/>
  <c r="AC3955" i="3" l="1"/>
  <c r="AB3956" i="3"/>
  <c r="AC3956" i="3" l="1"/>
  <c r="AB3957" i="3"/>
  <c r="AC3957" i="3" l="1"/>
  <c r="AB3958" i="3"/>
  <c r="AC3958" i="3" l="1"/>
  <c r="AB3959" i="3"/>
  <c r="AC3959" i="3" l="1"/>
  <c r="AB3960" i="3"/>
  <c r="AC3960" i="3" l="1"/>
  <c r="AB3961" i="3"/>
  <c r="AC3961" i="3" l="1"/>
  <c r="AB3962" i="3"/>
  <c r="AC3962" i="3" l="1"/>
  <c r="AB3963" i="3"/>
  <c r="AC3963" i="3" l="1"/>
  <c r="AB3964" i="3"/>
  <c r="AC3964" i="3" l="1"/>
  <c r="AB3965" i="3"/>
  <c r="AC3965" i="3" l="1"/>
  <c r="AB3966" i="3"/>
  <c r="AB3967" i="3" l="1"/>
  <c r="AC3966" i="3"/>
  <c r="AC3967" i="3" l="1"/>
  <c r="AB3968" i="3"/>
  <c r="AC3968" i="3" l="1"/>
  <c r="AB3969" i="3"/>
  <c r="AB3970" i="3" l="1"/>
  <c r="AC3969" i="3"/>
  <c r="AC3970" i="3" l="1"/>
  <c r="AB3971" i="3"/>
  <c r="AB3972" i="3" l="1"/>
  <c r="AC3971" i="3"/>
  <c r="AB3973" i="3" l="1"/>
  <c r="AC3972" i="3"/>
  <c r="AB3974" i="3" l="1"/>
  <c r="AC3973" i="3"/>
  <c r="AC3974" i="3" l="1"/>
  <c r="AB3975" i="3"/>
  <c r="AC3975" i="3" l="1"/>
  <c r="AB3976" i="3"/>
  <c r="AC3976" i="3" l="1"/>
  <c r="AB3977" i="3"/>
  <c r="AB3978" i="3" l="1"/>
  <c r="AC3977" i="3"/>
  <c r="AB3979" i="3" l="1"/>
  <c r="AC3978" i="3"/>
  <c r="AB3980" i="3" l="1"/>
  <c r="AC3979" i="3"/>
  <c r="AB3981" i="3" l="1"/>
  <c r="AC3980" i="3"/>
  <c r="AB3982" i="3" l="1"/>
  <c r="AC3981" i="3"/>
  <c r="AC3982" i="3" l="1"/>
  <c r="AB3983" i="3"/>
  <c r="AC3983" i="3" l="1"/>
  <c r="AB3984" i="3"/>
  <c r="AB3985" i="3" l="1"/>
  <c r="AC3984" i="3"/>
  <c r="AC3985" i="3" l="1"/>
  <c r="AB3986" i="3"/>
  <c r="AB3987" i="3" l="1"/>
  <c r="AC3986" i="3"/>
  <c r="AC3987" i="3" l="1"/>
  <c r="AB3988" i="3"/>
  <c r="AB3989" i="3" l="1"/>
  <c r="AC3988" i="3"/>
  <c r="AB3990" i="3" l="1"/>
  <c r="AC3989" i="3"/>
  <c r="AC3990" i="3" l="1"/>
  <c r="AB3991" i="3"/>
  <c r="AB3992" i="3" l="1"/>
  <c r="AC3991" i="3"/>
  <c r="AB3993" i="3" l="1"/>
  <c r="AC3992" i="3"/>
  <c r="AC3993" i="3" l="1"/>
  <c r="AB3994" i="3"/>
  <c r="AC3994" i="3" l="1"/>
  <c r="AB3995" i="3"/>
  <c r="AC3995" i="3" l="1"/>
  <c r="AB3996" i="3"/>
  <c r="AC3996" i="3" l="1"/>
  <c r="AB3997" i="3"/>
  <c r="AB3998" i="3" l="1"/>
  <c r="AC3997" i="3"/>
  <c r="AB3999" i="3" l="1"/>
  <c r="AC3998" i="3"/>
  <c r="AB4000" i="3" l="1"/>
  <c r="AC3999" i="3"/>
  <c r="AC4000" i="3" l="1"/>
  <c r="AB4001" i="3"/>
  <c r="AB4002" i="3" l="1"/>
  <c r="AC4001" i="3"/>
  <c r="AC4002" i="3" l="1"/>
  <c r="AB4003" i="3"/>
  <c r="AB4004" i="3" l="1"/>
  <c r="AC4003" i="3"/>
  <c r="AC4004" i="3" l="1"/>
  <c r="AB4005" i="3"/>
  <c r="AC4005" i="3" l="1"/>
  <c r="AB4006" i="3"/>
  <c r="AC4006" i="3" l="1"/>
  <c r="AB4007" i="3"/>
  <c r="AC4007" i="3" l="1"/>
  <c r="AB4008" i="3"/>
  <c r="AC4008" i="3" l="1"/>
  <c r="AB4009" i="3"/>
  <c r="AB4010" i="3" l="1"/>
  <c r="AC4009" i="3"/>
  <c r="AC4010" i="3" l="1"/>
  <c r="AB4011" i="3"/>
  <c r="AC4011" i="3" l="1"/>
  <c r="AB4012" i="3"/>
  <c r="AC4012" i="3" l="1"/>
  <c r="AB4013" i="3"/>
  <c r="AC4013" i="3" l="1"/>
  <c r="AB4014" i="3"/>
  <c r="AC4014" i="3" l="1"/>
  <c r="AB4015" i="3"/>
  <c r="AC4015" i="3" l="1"/>
  <c r="AB4016" i="3"/>
  <c r="AB4017" i="3" l="1"/>
  <c r="AC4016" i="3"/>
  <c r="AC4017" i="3" l="1"/>
  <c r="AB4018" i="3"/>
  <c r="AC4018" i="3" l="1"/>
  <c r="AB4019" i="3"/>
  <c r="AB4020" i="3" l="1"/>
  <c r="AC4019" i="3"/>
  <c r="AC4020" i="3" l="1"/>
  <c r="AB4021" i="3"/>
  <c r="AB4022" i="3" l="1"/>
  <c r="AC4021" i="3"/>
  <c r="AC4022" i="3" l="1"/>
  <c r="AB4023" i="3"/>
  <c r="AC4023" i="3" l="1"/>
  <c r="AB4024" i="3"/>
  <c r="AC4024" i="3" l="1"/>
  <c r="AB4025" i="3"/>
  <c r="AB4026" i="3" l="1"/>
  <c r="AC4025" i="3"/>
  <c r="AB4027" i="3" l="1"/>
  <c r="AC4026" i="3"/>
  <c r="AC4027" i="3" l="1"/>
  <c r="AB4028" i="3"/>
  <c r="AC4028" i="3" l="1"/>
  <c r="AB4029" i="3"/>
  <c r="AB4030" i="3" l="1"/>
  <c r="AC4029" i="3"/>
  <c r="AC4030" i="3" l="1"/>
  <c r="AB4031" i="3"/>
  <c r="AC4031" i="3" l="1"/>
  <c r="AB4032" i="3"/>
  <c r="AB4033" i="3" l="1"/>
  <c r="AC4032" i="3"/>
  <c r="AB4034" i="3" l="1"/>
  <c r="AC4033" i="3"/>
  <c r="AC4034" i="3" l="1"/>
  <c r="AB4035" i="3"/>
  <c r="AC4035" i="3" l="1"/>
  <c r="AB4036" i="3"/>
  <c r="AC4036" i="3" l="1"/>
  <c r="AB4037" i="3"/>
  <c r="AB4038" i="3" l="1"/>
  <c r="AC4037" i="3"/>
  <c r="AC4038" i="3" l="1"/>
  <c r="AB4039" i="3"/>
  <c r="AB4040" i="3" l="1"/>
  <c r="AC4039" i="3"/>
  <c r="AB4041" i="3" l="1"/>
  <c r="AC4040" i="3"/>
  <c r="AB4042" i="3" l="1"/>
  <c r="AC4041" i="3"/>
  <c r="AB4043" i="3" l="1"/>
  <c r="AC4042" i="3"/>
  <c r="AC4043" i="3" l="1"/>
  <c r="AB4044" i="3"/>
  <c r="AB4045" i="3" l="1"/>
  <c r="AC4044" i="3"/>
  <c r="AB4046" i="3" l="1"/>
  <c r="AC4045" i="3"/>
  <c r="AC4046" i="3" l="1"/>
  <c r="AB4047" i="3"/>
  <c r="AB4048" i="3" l="1"/>
  <c r="AC4047" i="3"/>
  <c r="AC4048" i="3" l="1"/>
  <c r="AB4049" i="3"/>
  <c r="AC4049" i="3" l="1"/>
  <c r="AB4050" i="3"/>
  <c r="AB4051" i="3" l="1"/>
  <c r="AC4050" i="3"/>
  <c r="AB4052" i="3" l="1"/>
  <c r="AC4051" i="3"/>
  <c r="AC4052" i="3" l="1"/>
  <c r="AB4053" i="3"/>
  <c r="AC4053" i="3" l="1"/>
  <c r="AB4054" i="3"/>
  <c r="AC4054" i="3" l="1"/>
  <c r="AB4055" i="3"/>
  <c r="AB4056" i="3" l="1"/>
  <c r="AC4055" i="3"/>
  <c r="AC4056" i="3" l="1"/>
  <c r="AB4057" i="3"/>
  <c r="AC4057" i="3" l="1"/>
  <c r="AB4058" i="3"/>
  <c r="AC4058" i="3" l="1"/>
  <c r="AB4059" i="3"/>
  <c r="AB4060" i="3" l="1"/>
  <c r="AC4059" i="3"/>
  <c r="AC4060" i="3" l="1"/>
  <c r="AB4061" i="3"/>
  <c r="AC4061" i="3" l="1"/>
  <c r="AB4062" i="3"/>
  <c r="AC4062" i="3" l="1"/>
  <c r="AB4063" i="3"/>
  <c r="AB4064" i="3" l="1"/>
  <c r="AC4063" i="3"/>
  <c r="AC4064" i="3" l="1"/>
  <c r="AB4065" i="3"/>
  <c r="AC4065" i="3" l="1"/>
  <c r="AB4066" i="3"/>
  <c r="AC4066" i="3" l="1"/>
  <c r="AB4067" i="3"/>
  <c r="AB4068" i="3" l="1"/>
  <c r="AC4067" i="3"/>
  <c r="AC4068" i="3" l="1"/>
  <c r="AB4069" i="3"/>
  <c r="AC4069" i="3" l="1"/>
  <c r="AB4070" i="3"/>
  <c r="AC4070" i="3" l="1"/>
  <c r="AB4071" i="3"/>
  <c r="AB4072" i="3" l="1"/>
  <c r="AC4071" i="3"/>
  <c r="AC4072" i="3" l="1"/>
  <c r="AB4073" i="3"/>
  <c r="AC4073" i="3" l="1"/>
  <c r="AB4074" i="3"/>
  <c r="AC4074" i="3" l="1"/>
  <c r="AB4075" i="3"/>
  <c r="AB4076" i="3" l="1"/>
  <c r="AC4075" i="3"/>
  <c r="AC4076" i="3" l="1"/>
  <c r="AB4077" i="3"/>
  <c r="AC4077" i="3" l="1"/>
  <c r="AB4078" i="3"/>
  <c r="AC4078" i="3" l="1"/>
  <c r="AB4079" i="3"/>
  <c r="AB4080" i="3" l="1"/>
  <c r="AC4079" i="3"/>
  <c r="AC4080" i="3" l="1"/>
  <c r="AB4081" i="3"/>
  <c r="AC4081" i="3" l="1"/>
  <c r="AB4082" i="3"/>
  <c r="AC4082" i="3" l="1"/>
  <c r="AB4083" i="3"/>
  <c r="AB4084" i="3" l="1"/>
  <c r="AC4083" i="3"/>
  <c r="AC4084" i="3" l="1"/>
  <c r="AB4085" i="3"/>
  <c r="AC4085" i="3" l="1"/>
  <c r="AB4086" i="3"/>
  <c r="AC4086" i="3" l="1"/>
  <c r="AB4087" i="3"/>
  <c r="AB4088" i="3" l="1"/>
  <c r="AC4087" i="3"/>
  <c r="AC4088" i="3" l="1"/>
  <c r="AB4089" i="3"/>
  <c r="AC4089" i="3" l="1"/>
  <c r="AB4090" i="3"/>
  <c r="AC4090" i="3" l="1"/>
  <c r="AB4091" i="3"/>
  <c r="AB4092" i="3" l="1"/>
  <c r="AC4091" i="3"/>
  <c r="AC4092" i="3" l="1"/>
  <c r="AB4093" i="3"/>
  <c r="AC4093" i="3" l="1"/>
  <c r="AB4094" i="3"/>
  <c r="AC4094" i="3" l="1"/>
  <c r="AB4095" i="3"/>
  <c r="AB4096" i="3" l="1"/>
  <c r="AC4095" i="3"/>
  <c r="AC4096" i="3" l="1"/>
  <c r="AB4097" i="3"/>
  <c r="AC4097" i="3" l="1"/>
  <c r="AB4098" i="3"/>
  <c r="AC4098" i="3" l="1"/>
  <c r="AB4099" i="3"/>
  <c r="AB4100" i="3" l="1"/>
  <c r="AC4099" i="3"/>
  <c r="AC4100" i="3" l="1"/>
  <c r="AB4101" i="3"/>
  <c r="AC4101" i="3" l="1"/>
  <c r="AB4102" i="3"/>
  <c r="AC4102" i="3" l="1"/>
  <c r="AB4103" i="3"/>
  <c r="AB4104" i="3" l="1"/>
  <c r="AC4103" i="3"/>
  <c r="AC4104" i="3" l="1"/>
  <c r="AB4105" i="3"/>
  <c r="AC4105" i="3" l="1"/>
  <c r="AB4106" i="3"/>
  <c r="AC4106" i="3" l="1"/>
  <c r="AB4107" i="3"/>
  <c r="AB4108" i="3" l="1"/>
  <c r="AC4107" i="3"/>
  <c r="AC4108" i="3" l="1"/>
  <c r="AB4109" i="3"/>
  <c r="AC4109" i="3" l="1"/>
  <c r="AB4110" i="3"/>
  <c r="AC4110" i="3" l="1"/>
  <c r="AB4111" i="3"/>
  <c r="AB4112" i="3" l="1"/>
  <c r="AC4111" i="3"/>
  <c r="AC4112" i="3" l="1"/>
  <c r="AB4113" i="3"/>
  <c r="AC4113" i="3" l="1"/>
  <c r="AB4114" i="3"/>
  <c r="AC4114" i="3" l="1"/>
  <c r="AB4115" i="3"/>
  <c r="AB4116" i="3" l="1"/>
  <c r="AC4115" i="3"/>
  <c r="AC4116" i="3" l="1"/>
  <c r="AB4117" i="3"/>
  <c r="AC4117" i="3" l="1"/>
  <c r="AB4118" i="3"/>
  <c r="AC4118" i="3" l="1"/>
  <c r="AB4119" i="3"/>
  <c r="AB4120" i="3" l="1"/>
  <c r="AC4119" i="3"/>
  <c r="AC4120" i="3" l="1"/>
  <c r="AB4121" i="3"/>
  <c r="AC4121" i="3" l="1"/>
  <c r="AB4122" i="3"/>
  <c r="AC4122" i="3" l="1"/>
  <c r="AB4123" i="3"/>
  <c r="AB4124" i="3" l="1"/>
  <c r="AC4123" i="3"/>
  <c r="AC4124" i="3" l="1"/>
  <c r="AB4125" i="3"/>
  <c r="AC4125" i="3" l="1"/>
  <c r="AB4126" i="3"/>
  <c r="AC4126" i="3" l="1"/>
  <c r="AB4127" i="3"/>
  <c r="AB4128" i="3" l="1"/>
  <c r="AC4127" i="3"/>
  <c r="AC4128" i="3" l="1"/>
  <c r="AB4129" i="3"/>
  <c r="AB4130" i="3" l="1"/>
  <c r="AC4129" i="3"/>
  <c r="AC4130" i="3" l="1"/>
  <c r="AB4131" i="3"/>
  <c r="AB4132" i="3" l="1"/>
  <c r="AC4131" i="3"/>
  <c r="AC4132" i="3" l="1"/>
  <c r="AB4133" i="3"/>
  <c r="AC4133" i="3" l="1"/>
  <c r="AB4134" i="3"/>
  <c r="AC4134" i="3" l="1"/>
  <c r="AB4135" i="3"/>
  <c r="AB4136" i="3" l="1"/>
  <c r="AC4135" i="3"/>
  <c r="AC4136" i="3" l="1"/>
  <c r="AB4137" i="3"/>
  <c r="AC4137" i="3" l="1"/>
  <c r="AB4138" i="3"/>
  <c r="AC4138" i="3" l="1"/>
  <c r="AB4139" i="3"/>
  <c r="AB4140" i="3" l="1"/>
  <c r="AC4139" i="3"/>
  <c r="AC4140" i="3" l="1"/>
  <c r="AB4141" i="3"/>
  <c r="AC4141" i="3" l="1"/>
  <c r="AB4142" i="3"/>
  <c r="AC4142" i="3" l="1"/>
  <c r="AB4143" i="3"/>
  <c r="AB4144" i="3" l="1"/>
  <c r="AC4143" i="3"/>
  <c r="AC4144" i="3" l="1"/>
  <c r="AB4145" i="3"/>
  <c r="AC4145" i="3" l="1"/>
  <c r="AB4146" i="3"/>
  <c r="AC4146" i="3" l="1"/>
  <c r="AB4147" i="3"/>
  <c r="AB4148" i="3" l="1"/>
  <c r="AC4147" i="3"/>
  <c r="AC4148" i="3" l="1"/>
  <c r="AB4149" i="3"/>
  <c r="AC4149" i="3" l="1"/>
  <c r="AB4150" i="3"/>
  <c r="AC4150" i="3" l="1"/>
  <c r="AB4151" i="3"/>
  <c r="AB4152" i="3" l="1"/>
  <c r="AC4151" i="3"/>
  <c r="AC4152" i="3" l="1"/>
  <c r="AB4153" i="3"/>
  <c r="AC4153" i="3" l="1"/>
  <c r="AB4154" i="3"/>
  <c r="AC4154" i="3" l="1"/>
  <c r="AB4155" i="3"/>
  <c r="AB4156" i="3" l="1"/>
  <c r="AC4155" i="3"/>
  <c r="AC4156" i="3" l="1"/>
  <c r="AB4157" i="3"/>
  <c r="AC4157" i="3" l="1"/>
  <c r="AB4158" i="3"/>
  <c r="AC4158" i="3" l="1"/>
  <c r="AB4159" i="3"/>
  <c r="AB4160" i="3" l="1"/>
  <c r="AC4159" i="3"/>
  <c r="AC4160" i="3" l="1"/>
  <c r="AB4161" i="3"/>
  <c r="AC4161" i="3" l="1"/>
  <c r="AB4162" i="3"/>
  <c r="AC4162" i="3" l="1"/>
  <c r="AB4163" i="3"/>
  <c r="AB4164" i="3" l="1"/>
  <c r="AC4163" i="3"/>
  <c r="AC4164" i="3" l="1"/>
  <c r="AB4165" i="3"/>
  <c r="AC4165" i="3" l="1"/>
  <c r="AB4166" i="3"/>
  <c r="AC4166" i="3" l="1"/>
  <c r="AB4167" i="3"/>
  <c r="AC4167" i="3" l="1"/>
  <c r="AB4168" i="3"/>
  <c r="AB4169" i="3" l="1"/>
  <c r="AC4168" i="3"/>
  <c r="AC4169" i="3" l="1"/>
  <c r="AB4170" i="3"/>
  <c r="AC4170" i="3" l="1"/>
  <c r="AB4171" i="3"/>
  <c r="AB4172" i="3" l="1"/>
  <c r="AC4171" i="3"/>
  <c r="AB4173" i="3" l="1"/>
  <c r="AC4172" i="3"/>
  <c r="AC4173" i="3" l="1"/>
  <c r="AB4174" i="3"/>
  <c r="AB4175" i="3" l="1"/>
  <c r="AC4174" i="3"/>
  <c r="AB4176" i="3" l="1"/>
  <c r="AC4175" i="3"/>
  <c r="AB4177" i="3" l="1"/>
  <c r="AC4176" i="3"/>
  <c r="AC4177" i="3" l="1"/>
  <c r="AB4178" i="3"/>
  <c r="AB4179" i="3" l="1"/>
  <c r="AC4178" i="3"/>
  <c r="AB4180" i="3" l="1"/>
  <c r="AC4179" i="3"/>
  <c r="AB4181" i="3" l="1"/>
  <c r="AC4180" i="3"/>
  <c r="AC4181" i="3" l="1"/>
  <c r="AB4182" i="3"/>
  <c r="AC4182" i="3" l="1"/>
  <c r="AB4183" i="3"/>
  <c r="AB4184" i="3" l="1"/>
  <c r="AC4183" i="3"/>
  <c r="AC4184" i="3" l="1"/>
  <c r="AB4185" i="3"/>
  <c r="AC4185" i="3" l="1"/>
  <c r="AB4186" i="3"/>
  <c r="AC4186" i="3" l="1"/>
  <c r="AB4187" i="3"/>
  <c r="AB4188" i="3" l="1"/>
  <c r="AC4187" i="3"/>
  <c r="AC4188" i="3" l="1"/>
  <c r="AB4189" i="3"/>
  <c r="AC4189" i="3" l="1"/>
  <c r="AB4190" i="3"/>
  <c r="AC4190" i="3" l="1"/>
  <c r="AB4191" i="3"/>
  <c r="AB4192" i="3" l="1"/>
  <c r="AC4191" i="3"/>
  <c r="AC4192" i="3" l="1"/>
  <c r="AB4193" i="3"/>
  <c r="AC4193" i="3" l="1"/>
  <c r="AB4194" i="3"/>
  <c r="AB4195" i="3" l="1"/>
  <c r="AC4194" i="3"/>
  <c r="AB4196" i="3" l="1"/>
  <c r="AC4195" i="3"/>
  <c r="AB4197" i="3" l="1"/>
  <c r="AC4196" i="3"/>
  <c r="AC4197" i="3" l="1"/>
  <c r="AB4198" i="3"/>
  <c r="AC4198" i="3" l="1"/>
  <c r="AB4199" i="3"/>
  <c r="AB4200" i="3" l="1"/>
  <c r="AC4199" i="3"/>
  <c r="AC4200" i="3" l="1"/>
  <c r="AB4201" i="3"/>
  <c r="AB4202" i="3" l="1"/>
  <c r="AC4201" i="3"/>
  <c r="AC4202" i="3" l="1"/>
  <c r="AB4203" i="3"/>
  <c r="AB4204" i="3" l="1"/>
  <c r="AC4203" i="3"/>
  <c r="AB4205" i="3" l="1"/>
  <c r="AC4204" i="3"/>
  <c r="AC4205" i="3" l="1"/>
  <c r="AB4206" i="3"/>
  <c r="AC4206" i="3" l="1"/>
  <c r="AB4207" i="3"/>
  <c r="AB4208" i="3" l="1"/>
  <c r="AC4207" i="3"/>
  <c r="AC4208" i="3" l="1"/>
  <c r="AB4209" i="3"/>
  <c r="AC4209" i="3" l="1"/>
  <c r="AB4210" i="3"/>
  <c r="AB4211" i="3" l="1"/>
  <c r="AC4210" i="3"/>
  <c r="AB4212" i="3" l="1"/>
  <c r="AC4211" i="3"/>
  <c r="AC4212" i="3" l="1"/>
  <c r="AB4213" i="3"/>
  <c r="AB4214" i="3" l="1"/>
  <c r="AC4213" i="3"/>
  <c r="AC4214" i="3" l="1"/>
  <c r="AB4215" i="3"/>
  <c r="AB4216" i="3" l="1"/>
  <c r="AC4215" i="3"/>
  <c r="AC4216" i="3" l="1"/>
  <c r="AB4217" i="3"/>
  <c r="AC4217" i="3" l="1"/>
  <c r="AB4218" i="3"/>
  <c r="AC4218" i="3" l="1"/>
  <c r="AB4219" i="3"/>
  <c r="AB4220" i="3" l="1"/>
  <c r="AC4219" i="3"/>
  <c r="AC4220" i="3" l="1"/>
  <c r="AB4221" i="3"/>
  <c r="AC4221" i="3" l="1"/>
  <c r="AB4222" i="3"/>
  <c r="AC4222" i="3" l="1"/>
  <c r="AB4223" i="3"/>
  <c r="AB4224" i="3" l="1"/>
  <c r="AC4223" i="3"/>
  <c r="AC4224" i="3" l="1"/>
  <c r="AB4225" i="3"/>
  <c r="AC4225" i="3" l="1"/>
  <c r="AB4226" i="3"/>
  <c r="AC4226" i="3" l="1"/>
  <c r="AB4227" i="3"/>
  <c r="AB4228" i="3" l="1"/>
  <c r="AC4227" i="3"/>
  <c r="AC4228" i="3" l="1"/>
  <c r="AB4229" i="3"/>
  <c r="AC4229" i="3" l="1"/>
  <c r="AB4230" i="3"/>
  <c r="AC4230" i="3" l="1"/>
  <c r="AB4231" i="3"/>
  <c r="AB4232" i="3" l="1"/>
  <c r="AC4231" i="3"/>
  <c r="AC4232" i="3" l="1"/>
  <c r="AB4233" i="3"/>
  <c r="AC4233" i="3" l="1"/>
  <c r="AB4234" i="3"/>
  <c r="AC4234" i="3" l="1"/>
  <c r="AB4235" i="3"/>
  <c r="AB4236" i="3" l="1"/>
  <c r="AC4235" i="3"/>
  <c r="AC4236" i="3" l="1"/>
  <c r="AB4237" i="3"/>
  <c r="AC4237" i="3" l="1"/>
  <c r="AB4238" i="3"/>
  <c r="AC4238" i="3" l="1"/>
  <c r="AB4239" i="3"/>
  <c r="AB4240" i="3" l="1"/>
  <c r="AC4239" i="3"/>
  <c r="AC4240" i="3" l="1"/>
  <c r="AB4241" i="3"/>
  <c r="AC4241" i="3" l="1"/>
  <c r="AB4242" i="3"/>
  <c r="AC4242" i="3" l="1"/>
  <c r="AB4243" i="3"/>
  <c r="AB4244" i="3" l="1"/>
  <c r="AC4243" i="3"/>
  <c r="AC4244" i="3" l="1"/>
  <c r="AB4245" i="3"/>
  <c r="AC4245" i="3" l="1"/>
  <c r="AB4246" i="3"/>
  <c r="AC4246" i="3" l="1"/>
  <c r="AB4247" i="3"/>
  <c r="AB4248" i="3" l="1"/>
  <c r="AC4247" i="3"/>
  <c r="AC4248" i="3" l="1"/>
  <c r="AB4249" i="3"/>
  <c r="AC4249" i="3" l="1"/>
  <c r="AB4250" i="3"/>
  <c r="AC4250" i="3" l="1"/>
  <c r="AB4251" i="3"/>
  <c r="AB4252" i="3" l="1"/>
  <c r="AC4251" i="3"/>
  <c r="AC4252" i="3" l="1"/>
  <c r="AB4253" i="3"/>
  <c r="AC4253" i="3" l="1"/>
  <c r="AB4254" i="3"/>
  <c r="AC4254" i="3" l="1"/>
  <c r="AB4255" i="3"/>
  <c r="AB4256" i="3" l="1"/>
  <c r="AC4255" i="3"/>
  <c r="AC4256" i="3" l="1"/>
  <c r="AB4257" i="3"/>
  <c r="AC4257" i="3" l="1"/>
  <c r="AB4258" i="3"/>
  <c r="AC4258" i="3" l="1"/>
  <c r="AB4259" i="3"/>
  <c r="AB4260" i="3" l="1"/>
  <c r="AC4259" i="3"/>
  <c r="AC4260" i="3" l="1"/>
  <c r="AB4261" i="3"/>
  <c r="AC4261" i="3" l="1"/>
  <c r="AB4262" i="3"/>
  <c r="AC4262" i="3" l="1"/>
  <c r="AB4263" i="3"/>
  <c r="AB4264" i="3" l="1"/>
  <c r="AC4263" i="3"/>
  <c r="AC4264" i="3" l="1"/>
  <c r="AB4265" i="3"/>
  <c r="AC4265" i="3" l="1"/>
  <c r="AB4266" i="3"/>
  <c r="AC4266" i="3" l="1"/>
  <c r="AB4267" i="3"/>
  <c r="AB4268" i="3" l="1"/>
  <c r="AC4267" i="3"/>
  <c r="AC4268" i="3" l="1"/>
  <c r="AB4269" i="3"/>
  <c r="AC4269" i="3" l="1"/>
  <c r="AB4270" i="3"/>
  <c r="AC4270" i="3" l="1"/>
  <c r="AB4271" i="3"/>
  <c r="AB4272" i="3" l="1"/>
  <c r="AC4271" i="3"/>
  <c r="AC4272" i="3" l="1"/>
  <c r="AB4273" i="3"/>
  <c r="AC4273" i="3" l="1"/>
  <c r="AB4274" i="3"/>
  <c r="AC4274" i="3" l="1"/>
  <c r="AB4275" i="3"/>
  <c r="AB4276" i="3" l="1"/>
  <c r="AC4275" i="3"/>
  <c r="AC4276" i="3" l="1"/>
  <c r="AB4277" i="3"/>
  <c r="AC4277" i="3" l="1"/>
  <c r="AB4278" i="3"/>
  <c r="AC4278" i="3" l="1"/>
  <c r="AB4279" i="3"/>
  <c r="AB4280" i="3" l="1"/>
  <c r="AC4279" i="3"/>
  <c r="AC4280" i="3" l="1"/>
  <c r="AB4281" i="3"/>
  <c r="AC4281" i="3" l="1"/>
  <c r="AB4282" i="3"/>
  <c r="AC4282" i="3" l="1"/>
  <c r="AB4283" i="3"/>
  <c r="AB4284" i="3" l="1"/>
  <c r="AC4283" i="3"/>
  <c r="AC4284" i="3" l="1"/>
  <c r="AB4285" i="3"/>
  <c r="AC4285" i="3" l="1"/>
  <c r="AB4286" i="3"/>
  <c r="AC4286" i="3" l="1"/>
  <c r="AB4287" i="3"/>
  <c r="AB4288" i="3" l="1"/>
  <c r="AC4287" i="3"/>
  <c r="AC4288" i="3" l="1"/>
  <c r="AB4289" i="3"/>
  <c r="AC4289" i="3" l="1"/>
  <c r="AB4290" i="3"/>
  <c r="AC4290" i="3" l="1"/>
  <c r="AB4291" i="3"/>
  <c r="AB4292" i="3" l="1"/>
  <c r="AC4291" i="3"/>
  <c r="AC4292" i="3" l="1"/>
  <c r="AB4293" i="3"/>
  <c r="AC4293" i="3" l="1"/>
  <c r="AB4294" i="3"/>
  <c r="AC4294" i="3" l="1"/>
  <c r="AB4295" i="3"/>
  <c r="AB4296" i="3" l="1"/>
  <c r="AC4295" i="3"/>
  <c r="AB4297" i="3" l="1"/>
  <c r="AC4296" i="3"/>
  <c r="AC4297" i="3" l="1"/>
  <c r="AB4298" i="3"/>
  <c r="AC4298" i="3" l="1"/>
  <c r="AB4299" i="3"/>
  <c r="AB4300" i="3" l="1"/>
  <c r="AC4299" i="3"/>
  <c r="AC4300" i="3" l="1"/>
  <c r="AB4301" i="3"/>
  <c r="AC4301" i="3" l="1"/>
  <c r="AB4302" i="3"/>
  <c r="AC4302" i="3" l="1"/>
  <c r="AB4303" i="3"/>
  <c r="AB4304" i="3" l="1"/>
  <c r="AC4303" i="3"/>
  <c r="AC4304" i="3" l="1"/>
  <c r="AB4305" i="3"/>
  <c r="AC4305" i="3" l="1"/>
  <c r="AB4306" i="3"/>
  <c r="AC4306" i="3" l="1"/>
  <c r="AB4307" i="3"/>
  <c r="AB4308" i="3" l="1"/>
  <c r="AC4307" i="3"/>
  <c r="AC4308" i="3" l="1"/>
  <c r="AB4309" i="3"/>
  <c r="AC4309" i="3" l="1"/>
  <c r="AB4310" i="3"/>
  <c r="AC4310" i="3" l="1"/>
  <c r="AB4311" i="3"/>
  <c r="AB4312" i="3" l="1"/>
  <c r="AC4311" i="3"/>
  <c r="AC4312" i="3" l="1"/>
  <c r="AB4313" i="3"/>
  <c r="AC4313" i="3" l="1"/>
  <c r="AB4314" i="3"/>
  <c r="AC4314" i="3" l="1"/>
  <c r="AB4315" i="3"/>
  <c r="AB4316" i="3" l="1"/>
  <c r="AC4315" i="3"/>
  <c r="AC4316" i="3" l="1"/>
  <c r="AB4317" i="3"/>
  <c r="AC4317" i="3" l="1"/>
  <c r="AB4318" i="3"/>
  <c r="AC4318" i="3" l="1"/>
  <c r="AB4319" i="3"/>
  <c r="AB4320" i="3" l="1"/>
  <c r="AC4319" i="3"/>
  <c r="AC4320" i="3" l="1"/>
  <c r="AB4321" i="3"/>
  <c r="AC4321" i="3" l="1"/>
  <c r="AB4322" i="3"/>
  <c r="AC4322" i="3" l="1"/>
  <c r="AB4323" i="3"/>
  <c r="AB4324" i="3" l="1"/>
  <c r="AC4323" i="3"/>
  <c r="AC4324" i="3" l="1"/>
  <c r="AB4325" i="3"/>
  <c r="AC4325" i="3" l="1"/>
  <c r="AB4326" i="3"/>
  <c r="AC4326" i="3" l="1"/>
  <c r="AB4327" i="3"/>
  <c r="AB4328" i="3" l="1"/>
  <c r="AC4327" i="3"/>
  <c r="AC4328" i="3" l="1"/>
  <c r="AB4329" i="3"/>
  <c r="AC4329" i="3" l="1"/>
  <c r="AB4330" i="3"/>
  <c r="AC4330" i="3" l="1"/>
  <c r="AB4331" i="3"/>
  <c r="AB4332" i="3" l="1"/>
  <c r="AC4331" i="3"/>
  <c r="AC4332" i="3" l="1"/>
  <c r="AB4333" i="3"/>
  <c r="AC4333" i="3" l="1"/>
  <c r="AB4334" i="3"/>
  <c r="AB4335" i="3" l="1"/>
  <c r="AC4334" i="3"/>
  <c r="AB4336" i="3" l="1"/>
  <c r="AC4335" i="3"/>
  <c r="AC4336" i="3" l="1"/>
  <c r="AB4337" i="3"/>
  <c r="AC4337" i="3" l="1"/>
  <c r="AB4338" i="3"/>
  <c r="AB4339" i="3" l="1"/>
  <c r="AC4338" i="3"/>
  <c r="AB4340" i="3" l="1"/>
  <c r="AC4339" i="3"/>
  <c r="AC4340" i="3" l="1"/>
  <c r="AB4341" i="3"/>
  <c r="AC4341" i="3" l="1"/>
  <c r="AB4342" i="3"/>
  <c r="AB4343" i="3" l="1"/>
  <c r="AC4342" i="3"/>
  <c r="AB4344" i="3" l="1"/>
  <c r="AC4343" i="3"/>
  <c r="AC4344" i="3" l="1"/>
  <c r="AB4345" i="3"/>
  <c r="AC4345" i="3" l="1"/>
  <c r="AB4346" i="3"/>
  <c r="AB4347" i="3" l="1"/>
  <c r="AC4346" i="3"/>
  <c r="AB4348" i="3" l="1"/>
  <c r="AC4347" i="3"/>
  <c r="AC4348" i="3" l="1"/>
  <c r="AB4349" i="3"/>
  <c r="AC4349" i="3" l="1"/>
  <c r="AB4350" i="3"/>
  <c r="AC4350" i="3" l="1"/>
  <c r="AB4351" i="3"/>
  <c r="AB4352" i="3" l="1"/>
  <c r="AC4351" i="3"/>
  <c r="AC4352" i="3" l="1"/>
  <c r="AB4353" i="3"/>
  <c r="AC4353" i="3" l="1"/>
  <c r="AB4354" i="3"/>
  <c r="AB4355" i="3" l="1"/>
  <c r="AC4354" i="3"/>
  <c r="AB4356" i="3" l="1"/>
  <c r="AC4355" i="3"/>
  <c r="AC4356" i="3" l="1"/>
  <c r="AB4357" i="3"/>
  <c r="AC4357" i="3" l="1"/>
  <c r="AB4358" i="3"/>
  <c r="AC4358" i="3" l="1"/>
  <c r="AB4359" i="3"/>
  <c r="AB4360" i="3" l="1"/>
  <c r="AC4359" i="3"/>
  <c r="AC4360" i="3" l="1"/>
  <c r="AB4361" i="3"/>
  <c r="AC4361" i="3" l="1"/>
  <c r="AB4362" i="3"/>
  <c r="AB4363" i="3" l="1"/>
  <c r="AC4362" i="3"/>
  <c r="AB4364" i="3" l="1"/>
  <c r="AC4363" i="3"/>
  <c r="AC4364" i="3" l="1"/>
  <c r="AB4365" i="3"/>
  <c r="AC4365" i="3" l="1"/>
  <c r="AB4366" i="3"/>
  <c r="AC4366" i="3" l="1"/>
  <c r="AB4367" i="3"/>
  <c r="AB4368" i="3" l="1"/>
  <c r="AC4367" i="3"/>
  <c r="AC4368" i="3" l="1"/>
  <c r="AB4369" i="3"/>
  <c r="AC4369" i="3" l="1"/>
  <c r="AB4370" i="3"/>
  <c r="AB4371" i="3" l="1"/>
  <c r="AC4370" i="3"/>
  <c r="AB4372" i="3" l="1"/>
  <c r="AC4371" i="3"/>
  <c r="AC4372" i="3" l="1"/>
  <c r="AB4373" i="3"/>
  <c r="AC4373" i="3" l="1"/>
  <c r="AB4374" i="3"/>
  <c r="AC4374" i="3" l="1"/>
  <c r="AB4375" i="3"/>
  <c r="AB4376" i="3" l="1"/>
  <c r="AC4375" i="3"/>
  <c r="AC4376" i="3" l="1"/>
  <c r="AB4377" i="3"/>
  <c r="AC4377" i="3" l="1"/>
  <c r="AB4378" i="3"/>
  <c r="AC4378" i="3" l="1"/>
  <c r="AB4379" i="3"/>
  <c r="AB4380" i="3" l="1"/>
  <c r="AC4379" i="3"/>
  <c r="AC4380" i="3" l="1"/>
  <c r="AB4381" i="3"/>
  <c r="AC4381" i="3" l="1"/>
  <c r="AB4382" i="3"/>
  <c r="AC4382" i="3" l="1"/>
  <c r="AB4383" i="3"/>
  <c r="AB4384" i="3" l="1"/>
  <c r="AC4383" i="3"/>
  <c r="AC4384" i="3" l="1"/>
  <c r="AB4385" i="3"/>
  <c r="AC4385" i="3" l="1"/>
  <c r="AB4386" i="3"/>
  <c r="AB4387" i="3" l="1"/>
  <c r="AC4386" i="3"/>
  <c r="AB4388" i="3" l="1"/>
  <c r="AC4387" i="3"/>
  <c r="AB4389" i="3" l="1"/>
  <c r="AC4388" i="3"/>
  <c r="AC4389" i="3" l="1"/>
  <c r="AB4390" i="3"/>
  <c r="AB4391" i="3" l="1"/>
  <c r="AC4390" i="3"/>
  <c r="AB4392" i="3" l="1"/>
  <c r="AC4391" i="3"/>
  <c r="AC4392" i="3" l="1"/>
  <c r="AB4393" i="3"/>
  <c r="AC4393" i="3" l="1"/>
  <c r="AB4394" i="3"/>
  <c r="AC4394" i="3" l="1"/>
  <c r="AB4395" i="3"/>
  <c r="AB4396" i="3" l="1"/>
  <c r="AC4395" i="3"/>
  <c r="AC4396" i="3" l="1"/>
  <c r="AB4397" i="3"/>
  <c r="AB4398" i="3" l="1"/>
  <c r="AC4397" i="3"/>
  <c r="AC4398" i="3" l="1"/>
  <c r="AB4399" i="3"/>
  <c r="AB4400" i="3" l="1"/>
  <c r="AC4399" i="3"/>
  <c r="AB4401" i="3" l="1"/>
  <c r="AC4400" i="3"/>
  <c r="AC4401" i="3" l="1"/>
  <c r="AB4402" i="3"/>
  <c r="AC4402" i="3" l="1"/>
  <c r="AB4403" i="3"/>
  <c r="AC4403" i="3" l="1"/>
  <c r="AB4404" i="3"/>
  <c r="AB4405" i="3" l="1"/>
  <c r="AC4404" i="3"/>
  <c r="AC4405" i="3" l="1"/>
  <c r="AB4406" i="3"/>
  <c r="AC4406" i="3" l="1"/>
  <c r="AB4407" i="3"/>
  <c r="AC4407" i="3" l="1"/>
  <c r="AB4408" i="3"/>
  <c r="AB4409" i="3" l="1"/>
  <c r="AC4408" i="3"/>
  <c r="AC4409" i="3" l="1"/>
  <c r="AB4410" i="3"/>
  <c r="AC4410" i="3" l="1"/>
  <c r="AB4411" i="3"/>
  <c r="AC4411" i="3" l="1"/>
  <c r="AB4412" i="3"/>
  <c r="AB4413" i="3" l="1"/>
  <c r="AC4412" i="3"/>
  <c r="AC4413" i="3" l="1"/>
  <c r="AB4414" i="3"/>
  <c r="AC4414" i="3" l="1"/>
  <c r="AB4415" i="3"/>
  <c r="AC4415" i="3" l="1"/>
  <c r="AB4416" i="3"/>
  <c r="AB4417" i="3" l="1"/>
  <c r="AC4416" i="3"/>
  <c r="AC4417" i="3" l="1"/>
  <c r="AB4418" i="3"/>
  <c r="AC4418" i="3" l="1"/>
  <c r="AB4419" i="3"/>
  <c r="AC4419" i="3" l="1"/>
  <c r="AB4420" i="3"/>
  <c r="AB4421" i="3" l="1"/>
  <c r="AC4420" i="3"/>
  <c r="AC4421" i="3" l="1"/>
  <c r="AB4422" i="3"/>
  <c r="AC4422" i="3" l="1"/>
  <c r="AB4423" i="3"/>
  <c r="AC4423" i="3" l="1"/>
  <c r="AB4424" i="3"/>
  <c r="AB4425" i="3" l="1"/>
  <c r="AC4424" i="3"/>
  <c r="AC4425" i="3" l="1"/>
  <c r="AB4426" i="3"/>
  <c r="AC4426" i="3" l="1"/>
  <c r="AB4427" i="3"/>
  <c r="AC4427" i="3" l="1"/>
  <c r="AB4428" i="3"/>
  <c r="AB4429" i="3" l="1"/>
  <c r="AC4428" i="3"/>
  <c r="AC4429" i="3" l="1"/>
  <c r="AB4430" i="3"/>
  <c r="AC4430" i="3" l="1"/>
  <c r="AB4431" i="3"/>
  <c r="AC4431" i="3" l="1"/>
  <c r="AB4432" i="3"/>
  <c r="AB4433" i="3" l="1"/>
  <c r="AC4432" i="3"/>
  <c r="AC4433" i="3" l="1"/>
  <c r="AB4434" i="3"/>
  <c r="AC4434" i="3" l="1"/>
  <c r="AB4435" i="3"/>
  <c r="AC4435" i="3" l="1"/>
  <c r="AB4436" i="3"/>
  <c r="AB4437" i="3" l="1"/>
  <c r="AC4436" i="3"/>
  <c r="AC4437" i="3" l="1"/>
  <c r="AB4438" i="3"/>
  <c r="AC4438" i="3" l="1"/>
  <c r="AB4439" i="3"/>
  <c r="AC4439" i="3" l="1"/>
  <c r="AB4440" i="3"/>
  <c r="AB4441" i="3" l="1"/>
  <c r="AC4440" i="3"/>
  <c r="AC4441" i="3" l="1"/>
  <c r="AB4442" i="3"/>
  <c r="AC4442" i="3" l="1"/>
  <c r="AB4443" i="3"/>
  <c r="AC4443" i="3" l="1"/>
  <c r="AB4444" i="3"/>
  <c r="AB4445" i="3" l="1"/>
  <c r="AC4444" i="3"/>
  <c r="AC4445" i="3" l="1"/>
  <c r="AB4446" i="3"/>
  <c r="AC4446" i="3" l="1"/>
  <c r="AB4447" i="3"/>
  <c r="AC4447" i="3" l="1"/>
  <c r="AB4448" i="3"/>
  <c r="AB4449" i="3" l="1"/>
  <c r="AC4448" i="3"/>
  <c r="AC4449" i="3" l="1"/>
  <c r="AB4450" i="3"/>
  <c r="AC4450" i="3" l="1"/>
  <c r="AB4451" i="3"/>
  <c r="AC4451" i="3" l="1"/>
  <c r="AB4452" i="3"/>
  <c r="AB4453" i="3" l="1"/>
  <c r="AC4452" i="3"/>
  <c r="AC4453" i="3" l="1"/>
  <c r="AB4454" i="3"/>
  <c r="AC4454" i="3" l="1"/>
  <c r="AB4455" i="3"/>
  <c r="AC4455" i="3" l="1"/>
  <c r="AB4456" i="3"/>
  <c r="AB4457" i="3" l="1"/>
  <c r="AC4456" i="3"/>
  <c r="AC4457" i="3" l="1"/>
  <c r="AB4458" i="3"/>
  <c r="AC4458" i="3" l="1"/>
  <c r="AB4459" i="3"/>
  <c r="AC4459" i="3" l="1"/>
  <c r="AB4460" i="3"/>
  <c r="AB4461" i="3" l="1"/>
  <c r="AC4460" i="3"/>
  <c r="AC4461" i="3" l="1"/>
  <c r="AB4462" i="3"/>
  <c r="AC4462" i="3" l="1"/>
  <c r="AB4463" i="3"/>
  <c r="AC4463" i="3" l="1"/>
  <c r="AB4464" i="3"/>
  <c r="AB4465" i="3" l="1"/>
  <c r="AC4464" i="3"/>
  <c r="AC4465" i="3" l="1"/>
  <c r="AB4466" i="3"/>
  <c r="AC4466" i="3" l="1"/>
  <c r="AB4467" i="3"/>
  <c r="AC4467" i="3" l="1"/>
  <c r="AB4468" i="3"/>
  <c r="AB4469" i="3" l="1"/>
  <c r="AC4468" i="3"/>
  <c r="AC4469" i="3" l="1"/>
  <c r="AB4470" i="3"/>
  <c r="AC4470" i="3" l="1"/>
  <c r="AB4471" i="3"/>
  <c r="AC4471" i="3" l="1"/>
  <c r="AB4472" i="3"/>
  <c r="AB4473" i="3" l="1"/>
  <c r="AC4472" i="3"/>
  <c r="AC4473" i="3" l="1"/>
  <c r="AB4474" i="3"/>
  <c r="AC4474" i="3" l="1"/>
  <c r="AB4475" i="3"/>
  <c r="AC4475" i="3" l="1"/>
  <c r="AB4476" i="3"/>
  <c r="AB4477" i="3" l="1"/>
  <c r="AC4476" i="3"/>
  <c r="AC4477" i="3" l="1"/>
  <c r="AB4478" i="3"/>
  <c r="AC4478" i="3" l="1"/>
  <c r="AB4479" i="3"/>
  <c r="AC4479" i="3" l="1"/>
  <c r="AB4480" i="3"/>
  <c r="AB4481" i="3" l="1"/>
  <c r="AC4480" i="3"/>
  <c r="AC4481" i="3" l="1"/>
  <c r="AB4482" i="3"/>
  <c r="AC4482" i="3" l="1"/>
  <c r="AB4483" i="3"/>
  <c r="AC4483" i="3" l="1"/>
  <c r="AB4484" i="3"/>
  <c r="AB4485" i="3" l="1"/>
  <c r="AC4484" i="3"/>
  <c r="AC4485" i="3" l="1"/>
  <c r="AB4486" i="3"/>
  <c r="AC4486" i="3" l="1"/>
  <c r="AB4487" i="3"/>
  <c r="AC4487" i="3" l="1"/>
  <c r="AB4488" i="3"/>
  <c r="AB4489" i="3" l="1"/>
  <c r="AC4488" i="3"/>
  <c r="AC4489" i="3" l="1"/>
  <c r="AB4490" i="3"/>
  <c r="AC4490" i="3" l="1"/>
  <c r="AB4491" i="3"/>
  <c r="AC4491" i="3" l="1"/>
  <c r="AB4492" i="3"/>
  <c r="AB4493" i="3" l="1"/>
  <c r="AC4492" i="3"/>
  <c r="AC4493" i="3" l="1"/>
  <c r="AB4494" i="3"/>
  <c r="AC4494" i="3" l="1"/>
  <c r="AB4495" i="3"/>
  <c r="AC4495" i="3" l="1"/>
  <c r="AB4496" i="3"/>
  <c r="AB4497" i="3" l="1"/>
  <c r="AC4496" i="3"/>
  <c r="AC4497" i="3" l="1"/>
  <c r="AB4498" i="3"/>
  <c r="AC4498" i="3" l="1"/>
  <c r="AB4499" i="3"/>
  <c r="AC4499" i="3" l="1"/>
  <c r="AB4500" i="3"/>
  <c r="AB4501" i="3" l="1"/>
  <c r="AC4500" i="3"/>
  <c r="AC4501" i="3" l="1"/>
  <c r="AB4502" i="3"/>
  <c r="AC4502" i="3" l="1"/>
  <c r="AB4503" i="3"/>
  <c r="AC4503" i="3" l="1"/>
  <c r="AB4504" i="3"/>
  <c r="AB4505" i="3" l="1"/>
  <c r="AC4504" i="3"/>
  <c r="AC4505" i="3" l="1"/>
  <c r="AB4506" i="3"/>
  <c r="AC4506" i="3" l="1"/>
  <c r="AB4507" i="3"/>
  <c r="AC4507" i="3" l="1"/>
  <c r="AB4508" i="3"/>
  <c r="AB4509" i="3" l="1"/>
  <c r="AC4508" i="3"/>
  <c r="AC4509" i="3" l="1"/>
  <c r="AB4510" i="3"/>
  <c r="AC4510" i="3" l="1"/>
  <c r="AB4511" i="3"/>
  <c r="AC4511" i="3" l="1"/>
  <c r="AB4512" i="3"/>
  <c r="AB4513" i="3" l="1"/>
  <c r="AC4512" i="3"/>
  <c r="AC4513" i="3" l="1"/>
  <c r="AB4514" i="3"/>
  <c r="AC4514" i="3" l="1"/>
  <c r="AB4515" i="3"/>
  <c r="AC4515" i="3" l="1"/>
  <c r="AB4516" i="3"/>
  <c r="AB4517" i="3" l="1"/>
  <c r="AC4516" i="3"/>
  <c r="AC4517" i="3" l="1"/>
  <c r="AB4518" i="3"/>
  <c r="AC4518" i="3" l="1"/>
  <c r="AB4519" i="3"/>
  <c r="AC4519" i="3" l="1"/>
  <c r="AB4520" i="3"/>
  <c r="AB4521" i="3" l="1"/>
  <c r="AC4520" i="3"/>
  <c r="AC4521" i="3" l="1"/>
  <c r="AB4522" i="3"/>
  <c r="AC4522" i="3" l="1"/>
  <c r="AB4523" i="3"/>
  <c r="AC4523" i="3" l="1"/>
  <c r="AB4524" i="3"/>
  <c r="AB4525" i="3" l="1"/>
  <c r="AC4524" i="3"/>
  <c r="AC4525" i="3" l="1"/>
  <c r="AB4526" i="3"/>
  <c r="AC4526" i="3" l="1"/>
  <c r="AB4527" i="3"/>
  <c r="AC4527" i="3" l="1"/>
  <c r="AB4528" i="3"/>
  <c r="AB4529" i="3" l="1"/>
  <c r="AC4528" i="3"/>
  <c r="AC4529" i="3" l="1"/>
  <c r="AB4530" i="3"/>
  <c r="AC4530" i="3" l="1"/>
  <c r="AB4531" i="3"/>
  <c r="AC4531" i="3" l="1"/>
  <c r="AB4532" i="3"/>
  <c r="AB4533" i="3" l="1"/>
  <c r="AC4532" i="3"/>
  <c r="AC4533" i="3" l="1"/>
  <c r="AB4534" i="3"/>
  <c r="AC4534" i="3" l="1"/>
  <c r="AB4535" i="3"/>
  <c r="AC4535" i="3" l="1"/>
  <c r="AB4536" i="3"/>
  <c r="AB4537" i="3" l="1"/>
  <c r="AC4536" i="3"/>
  <c r="AC4537" i="3" l="1"/>
  <c r="AB4538" i="3"/>
  <c r="AC4538" i="3" l="1"/>
  <c r="AB4539" i="3"/>
  <c r="AC4539" i="3" l="1"/>
  <c r="AB4540" i="3"/>
  <c r="AB4541" i="3" l="1"/>
  <c r="AC4540" i="3"/>
  <c r="AC4541" i="3" l="1"/>
  <c r="AB4542" i="3"/>
  <c r="AC4542" i="3" l="1"/>
  <c r="AB4543" i="3"/>
  <c r="AC4543" i="3" l="1"/>
  <c r="AB4544" i="3"/>
  <c r="AB4545" i="3" l="1"/>
  <c r="AC4544" i="3"/>
  <c r="AC4545" i="3" l="1"/>
  <c r="AB4546" i="3"/>
  <c r="AC4546" i="3" l="1"/>
  <c r="AB4547" i="3"/>
  <c r="AC4547" i="3" l="1"/>
  <c r="AB4548" i="3"/>
  <c r="AB4549" i="3" l="1"/>
  <c r="AC4548" i="3"/>
  <c r="AC4549" i="3" l="1"/>
  <c r="AB4550" i="3"/>
  <c r="AC4550" i="3" l="1"/>
  <c r="AB4551" i="3"/>
  <c r="AC4551" i="3" l="1"/>
  <c r="AB4552" i="3"/>
  <c r="AB4553" i="3" l="1"/>
  <c r="AC4552" i="3"/>
  <c r="AC4553" i="3" l="1"/>
  <c r="AB4554" i="3"/>
  <c r="AC4554" i="3" l="1"/>
  <c r="AB4555" i="3"/>
  <c r="AC4555" i="3" l="1"/>
  <c r="AB4556" i="3"/>
  <c r="AB4557" i="3" l="1"/>
  <c r="AC4556" i="3"/>
  <c r="AC4557" i="3" l="1"/>
  <c r="AB4558" i="3"/>
  <c r="AC4558" i="3" l="1"/>
  <c r="AB4559" i="3"/>
  <c r="AC4559" i="3" l="1"/>
  <c r="AB4560" i="3"/>
  <c r="AB4561" i="3" l="1"/>
  <c r="AC4560" i="3"/>
  <c r="AC4561" i="3" l="1"/>
  <c r="AB4562" i="3"/>
  <c r="AB4563" i="3" l="1"/>
  <c r="AC4562" i="3"/>
  <c r="AC4563" i="3" l="1"/>
  <c r="AB4564" i="3"/>
  <c r="AB4565" i="3" l="1"/>
  <c r="AC4564" i="3"/>
  <c r="AC4565" i="3" l="1"/>
  <c r="AB4566" i="3"/>
  <c r="AC4566" i="3" l="1"/>
  <c r="AB4567" i="3"/>
  <c r="AC4567" i="3" l="1"/>
  <c r="AB4568" i="3"/>
  <c r="AB4569" i="3" l="1"/>
  <c r="AC4568" i="3"/>
  <c r="AC4569" i="3" l="1"/>
  <c r="AB4570" i="3"/>
  <c r="AC4570" i="3" l="1"/>
  <c r="AB4571" i="3"/>
  <c r="AC4571" i="3" l="1"/>
  <c r="AB4572" i="3"/>
  <c r="AB4573" i="3" l="1"/>
  <c r="AC4572" i="3"/>
  <c r="AC4573" i="3" l="1"/>
  <c r="AB4574" i="3"/>
  <c r="AC4574" i="3" l="1"/>
  <c r="AB4575" i="3"/>
  <c r="AC4575" i="3" l="1"/>
  <c r="AB4576" i="3"/>
  <c r="AB4577" i="3" l="1"/>
  <c r="AC4576" i="3"/>
  <c r="AC4577" i="3" l="1"/>
  <c r="AB4578" i="3"/>
  <c r="AC4578" i="3" l="1"/>
  <c r="AB4579" i="3"/>
  <c r="AC4579" i="3" l="1"/>
  <c r="AB4580" i="3"/>
  <c r="AB4581" i="3" l="1"/>
  <c r="AC4580" i="3"/>
  <c r="AC4581" i="3" l="1"/>
  <c r="AB4582" i="3"/>
  <c r="AC4582" i="3" l="1"/>
  <c r="AB4583" i="3"/>
  <c r="AC4583" i="3" l="1"/>
  <c r="AB4584" i="3"/>
  <c r="AC4584" i="3" l="1"/>
  <c r="AB4585" i="3"/>
  <c r="AC4585" i="3" l="1"/>
  <c r="AB4586" i="3"/>
  <c r="AC4586" i="3" l="1"/>
  <c r="AB4587" i="3"/>
  <c r="AC4587" i="3" l="1"/>
  <c r="AB4588" i="3"/>
  <c r="AC4588" i="3" l="1"/>
  <c r="AB4589" i="3"/>
  <c r="AC4589" i="3" l="1"/>
  <c r="AB4590" i="3"/>
  <c r="AC4590" i="3" l="1"/>
  <c r="AB4591" i="3"/>
  <c r="AB4592" i="3" l="1"/>
  <c r="AC4591" i="3"/>
  <c r="AC4592" i="3" l="1"/>
  <c r="AB4593" i="3"/>
  <c r="AC4593" i="3" l="1"/>
  <c r="AB4594" i="3"/>
  <c r="AB4595" i="3" l="1"/>
  <c r="AC4594" i="3"/>
  <c r="AC4595" i="3" l="1"/>
  <c r="AB4596" i="3"/>
  <c r="AB4597" i="3" l="1"/>
  <c r="AC4596" i="3"/>
  <c r="AC4597" i="3" l="1"/>
  <c r="AB4598" i="3"/>
  <c r="AB4599" i="3" l="1"/>
  <c r="AC4598" i="3"/>
  <c r="AC4599" i="3" l="1"/>
  <c r="AB4600" i="3"/>
  <c r="AC4600" i="3" l="1"/>
  <c r="AB4601" i="3"/>
  <c r="AC4601" i="3" l="1"/>
  <c r="AB4602" i="3"/>
  <c r="AB4603" i="3" l="1"/>
  <c r="AC4602" i="3"/>
  <c r="AC4603" i="3" l="1"/>
  <c r="AB4604" i="3"/>
  <c r="AC4604" i="3" l="1"/>
  <c r="AB4605" i="3"/>
  <c r="AC4605" i="3" l="1"/>
  <c r="AB4606" i="3"/>
  <c r="AB4607" i="3" l="1"/>
  <c r="AC4606" i="3"/>
  <c r="AB4608" i="3" l="1"/>
  <c r="AC4607" i="3"/>
  <c r="AC4608" i="3" l="1"/>
  <c r="AB4609" i="3"/>
  <c r="AC4609" i="3" l="1"/>
  <c r="AB4610" i="3"/>
  <c r="AB4611" i="3" l="1"/>
  <c r="AC4610" i="3"/>
  <c r="AC4611" i="3" l="1"/>
  <c r="AB4612" i="3"/>
  <c r="AB4613" i="3" l="1"/>
  <c r="AC4612" i="3"/>
  <c r="AC4613" i="3" l="1"/>
  <c r="AB4614" i="3"/>
  <c r="AB4615" i="3" l="1"/>
  <c r="AC4614" i="3"/>
  <c r="AC4615" i="3" l="1"/>
  <c r="AB4616" i="3"/>
  <c r="AC4616" i="3" l="1"/>
  <c r="AB4617" i="3"/>
  <c r="AC4617" i="3" l="1"/>
  <c r="AB4618" i="3"/>
  <c r="AB4619" i="3" l="1"/>
  <c r="AC4618" i="3"/>
  <c r="AC4619" i="3" l="1"/>
  <c r="AB4620" i="3"/>
  <c r="AC4620" i="3" l="1"/>
  <c r="AB4621" i="3"/>
  <c r="AC4621" i="3" l="1"/>
  <c r="AB4622" i="3"/>
  <c r="AB4623" i="3" l="1"/>
  <c r="AC4622" i="3"/>
  <c r="AC4623" i="3" l="1"/>
  <c r="AB4624" i="3"/>
  <c r="AC4624" i="3" l="1"/>
  <c r="AB4625" i="3"/>
  <c r="AC4625" i="3" l="1"/>
  <c r="AB4626" i="3"/>
  <c r="AB4627" i="3" l="1"/>
  <c r="AC4626" i="3"/>
  <c r="AC4627" i="3" l="1"/>
  <c r="AB4628" i="3"/>
  <c r="AC4628" i="3" l="1"/>
  <c r="AB4629" i="3"/>
  <c r="AC4629" i="3" l="1"/>
  <c r="AB4630" i="3"/>
  <c r="AB4631" i="3" l="1"/>
  <c r="AC4630" i="3"/>
  <c r="AC4631" i="3" l="1"/>
  <c r="AB4632" i="3"/>
  <c r="AC4632" i="3" l="1"/>
  <c r="AB4633" i="3"/>
  <c r="AC4633" i="3" l="1"/>
  <c r="AB4634" i="3"/>
  <c r="AB4635" i="3" l="1"/>
  <c r="AC4634" i="3"/>
  <c r="AC4635" i="3" l="1"/>
  <c r="AB4636" i="3"/>
  <c r="AC4636" i="3" l="1"/>
  <c r="AB4637" i="3"/>
  <c r="AC4637" i="3" l="1"/>
  <c r="AB4638" i="3"/>
  <c r="AB4639" i="3" l="1"/>
  <c r="AC4638" i="3"/>
  <c r="AC4639" i="3" l="1"/>
  <c r="AB4640" i="3"/>
  <c r="AC4640" i="3" l="1"/>
  <c r="AB4641" i="3"/>
  <c r="AC4641" i="3" l="1"/>
  <c r="AB4642" i="3"/>
  <c r="AB4643" i="3" l="1"/>
  <c r="AC4642" i="3"/>
  <c r="AC4643" i="3" l="1"/>
  <c r="AB4644" i="3"/>
  <c r="AC4644" i="3" l="1"/>
  <c r="AB4645" i="3"/>
  <c r="AC4645" i="3" l="1"/>
  <c r="AB4646" i="3"/>
  <c r="AB4647" i="3" l="1"/>
  <c r="AC4646" i="3"/>
  <c r="AC4647" i="3" l="1"/>
  <c r="AB4648" i="3"/>
  <c r="AC4648" i="3" l="1"/>
  <c r="AB4649" i="3"/>
  <c r="AC4649" i="3" l="1"/>
  <c r="AB4650" i="3"/>
  <c r="AB4651" i="3" l="1"/>
  <c r="AC4650" i="3"/>
  <c r="AC4651" i="3" l="1"/>
  <c r="AB4652" i="3"/>
  <c r="AC4652" i="3" l="1"/>
  <c r="AB4653" i="3"/>
  <c r="AC4653" i="3" l="1"/>
  <c r="AB4654" i="3"/>
  <c r="AB4655" i="3" l="1"/>
  <c r="AC4654" i="3"/>
  <c r="AC4655" i="3" l="1"/>
  <c r="AB4656" i="3"/>
  <c r="AC4656" i="3" l="1"/>
  <c r="AB4657" i="3"/>
  <c r="AC4657" i="3" l="1"/>
  <c r="AB4658" i="3"/>
  <c r="AB4659" i="3" l="1"/>
  <c r="AC4658" i="3"/>
  <c r="AC4659" i="3" l="1"/>
  <c r="AB4660" i="3"/>
  <c r="AB4661" i="3" l="1"/>
  <c r="AC4660" i="3"/>
  <c r="AC4661" i="3" l="1"/>
  <c r="AB4662" i="3"/>
  <c r="AB4663" i="3" l="1"/>
  <c r="AC4662" i="3"/>
  <c r="AC4663" i="3" l="1"/>
  <c r="AB4664" i="3"/>
  <c r="AC4664" i="3" l="1"/>
  <c r="AB4665" i="3"/>
  <c r="AC4665" i="3" l="1"/>
  <c r="AB4666" i="3"/>
  <c r="AB4667" i="3" l="1"/>
  <c r="AC4666" i="3"/>
  <c r="AC4667" i="3" l="1"/>
  <c r="AB4668" i="3"/>
  <c r="AC4668" i="3" l="1"/>
  <c r="AB4669" i="3"/>
  <c r="AC4669" i="3" l="1"/>
  <c r="AB4670" i="3"/>
  <c r="AB4671" i="3" l="1"/>
  <c r="AC4670" i="3"/>
  <c r="AC4671" i="3" l="1"/>
  <c r="AB4672" i="3"/>
  <c r="AC4672" i="3" l="1"/>
  <c r="AB4673" i="3"/>
  <c r="AC4673" i="3" l="1"/>
  <c r="AB4674" i="3"/>
  <c r="AB4675" i="3" l="1"/>
  <c r="AC4674" i="3"/>
  <c r="AC4675" i="3" l="1"/>
  <c r="AB4676" i="3"/>
  <c r="AC4676" i="3" l="1"/>
  <c r="AB4677" i="3"/>
  <c r="AC4677" i="3" l="1"/>
  <c r="AB4678" i="3"/>
  <c r="AB4679" i="3" l="1"/>
  <c r="AC4678" i="3"/>
  <c r="AB4680" i="3" l="1"/>
  <c r="AC4679" i="3"/>
  <c r="AC4680" i="3" l="1"/>
  <c r="AB4681" i="3"/>
  <c r="AC4681" i="3" l="1"/>
  <c r="AB4682" i="3"/>
  <c r="AB4683" i="3" l="1"/>
  <c r="AC4682" i="3"/>
  <c r="AC4683" i="3" l="1"/>
  <c r="AB4684" i="3"/>
  <c r="AC4684" i="3" l="1"/>
  <c r="AB4685" i="3"/>
  <c r="AC4685" i="3" l="1"/>
  <c r="AB4686" i="3"/>
  <c r="AB4687" i="3" l="1"/>
  <c r="AC4686" i="3"/>
  <c r="AC4687" i="3" l="1"/>
  <c r="AB4688" i="3"/>
  <c r="AC4688" i="3" l="1"/>
  <c r="AB4689" i="3"/>
  <c r="AC4689" i="3" l="1"/>
  <c r="AB4690" i="3"/>
  <c r="AB4691" i="3" l="1"/>
  <c r="AC4690" i="3"/>
  <c r="AC4691" i="3" l="1"/>
  <c r="AB4692" i="3"/>
  <c r="AC4692" i="3" l="1"/>
  <c r="AB4693" i="3"/>
  <c r="AC4693" i="3" l="1"/>
  <c r="AB4694" i="3"/>
  <c r="AB4695" i="3" l="1"/>
  <c r="AC4694" i="3"/>
  <c r="AC4695" i="3" l="1"/>
  <c r="AB4696" i="3"/>
  <c r="AC4696" i="3" l="1"/>
  <c r="AB4697" i="3"/>
  <c r="AC4697" i="3" l="1"/>
  <c r="AB4698" i="3"/>
  <c r="AB4699" i="3" l="1"/>
  <c r="AC4698" i="3"/>
  <c r="AC4699" i="3" l="1"/>
  <c r="AB4700" i="3"/>
  <c r="AC4700" i="3" l="1"/>
  <c r="AB4701" i="3"/>
  <c r="AC4701" i="3" l="1"/>
  <c r="AB4702" i="3"/>
  <c r="AB4703" i="3" l="1"/>
  <c r="AC4702" i="3"/>
  <c r="AC4703" i="3" l="1"/>
  <c r="AB4704" i="3"/>
  <c r="AC4704" i="3" l="1"/>
  <c r="AB4705" i="3"/>
  <c r="AC4705" i="3" l="1"/>
  <c r="AB4706" i="3"/>
  <c r="AB4707" i="3" l="1"/>
  <c r="AC4706" i="3"/>
  <c r="AC4707" i="3" l="1"/>
  <c r="AB4708" i="3"/>
  <c r="AC4708" i="3" l="1"/>
  <c r="AB4709" i="3"/>
  <c r="AC4709" i="3" l="1"/>
  <c r="AB4710" i="3"/>
  <c r="AB4711" i="3" l="1"/>
  <c r="AC4710" i="3"/>
  <c r="AC4711" i="3" l="1"/>
  <c r="AB4712" i="3"/>
  <c r="AC4712" i="3" l="1"/>
  <c r="AB4713" i="3"/>
  <c r="AC4713" i="3" l="1"/>
  <c r="AB4714" i="3"/>
  <c r="AB4715" i="3" l="1"/>
  <c r="AC4714" i="3"/>
  <c r="AC4715" i="3" l="1"/>
  <c r="AB4716" i="3"/>
  <c r="AC4716" i="3" l="1"/>
  <c r="AB4717" i="3"/>
  <c r="AC4717" i="3" l="1"/>
  <c r="AB4718" i="3"/>
  <c r="AB4719" i="3" l="1"/>
  <c r="AC4718" i="3"/>
  <c r="AC4719" i="3" l="1"/>
  <c r="AB4720" i="3"/>
  <c r="AC4720" i="3" l="1"/>
  <c r="AB4721" i="3"/>
  <c r="AC4721" i="3" l="1"/>
  <c r="AB4722" i="3"/>
  <c r="AB4723" i="3" l="1"/>
  <c r="AC4722" i="3"/>
  <c r="AC4723" i="3" l="1"/>
  <c r="AB4724" i="3"/>
  <c r="AC4724" i="3" l="1"/>
  <c r="AB4725" i="3"/>
  <c r="AC4725" i="3" l="1"/>
  <c r="AB4726" i="3"/>
  <c r="AB4727" i="3" l="1"/>
  <c r="AC4726" i="3"/>
  <c r="AC4727" i="3" l="1"/>
  <c r="AB4728" i="3"/>
  <c r="AC4728" i="3" l="1"/>
  <c r="AB4729" i="3"/>
  <c r="AC4729" i="3" l="1"/>
  <c r="AB4730" i="3"/>
  <c r="AB4731" i="3" l="1"/>
  <c r="AC4730" i="3"/>
  <c r="AC4731" i="3" l="1"/>
  <c r="AB4732" i="3"/>
  <c r="AC4732" i="3" l="1"/>
  <c r="AB4733" i="3"/>
  <c r="AC4733" i="3" l="1"/>
  <c r="AB4734" i="3"/>
  <c r="AB4735" i="3" l="1"/>
  <c r="AC4734" i="3"/>
  <c r="AC4735" i="3" l="1"/>
  <c r="AB4736" i="3"/>
  <c r="AC4736" i="3" l="1"/>
  <c r="AB4737" i="3"/>
  <c r="AC4737" i="3" l="1"/>
  <c r="AB4738" i="3"/>
  <c r="AB4739" i="3" l="1"/>
  <c r="AC4738" i="3"/>
  <c r="AC4739" i="3" l="1"/>
  <c r="AB4740" i="3"/>
  <c r="AC4740" i="3" l="1"/>
  <c r="AB4741" i="3"/>
  <c r="AC4741" i="3" l="1"/>
  <c r="AB4742" i="3"/>
  <c r="AB4743" i="3" l="1"/>
  <c r="AC4742" i="3"/>
  <c r="AC4743" i="3" l="1"/>
  <c r="AB4744" i="3"/>
  <c r="AC4744" i="3" l="1"/>
  <c r="AB4745" i="3"/>
  <c r="AC4745" i="3" l="1"/>
  <c r="AB4746" i="3"/>
  <c r="AB4747" i="3" l="1"/>
  <c r="AC4746" i="3"/>
  <c r="AC4747" i="3" l="1"/>
  <c r="AB4748" i="3"/>
  <c r="AC4748" i="3" l="1"/>
  <c r="AB4749" i="3"/>
  <c r="AC4749" i="3" l="1"/>
  <c r="AB4750" i="3"/>
  <c r="AB4751" i="3" l="1"/>
  <c r="AC4750" i="3"/>
  <c r="AC4751" i="3" l="1"/>
  <c r="AB4752" i="3"/>
  <c r="AC4752" i="3" l="1"/>
  <c r="AB4753" i="3"/>
  <c r="AC4753" i="3" l="1"/>
  <c r="AB4754" i="3"/>
  <c r="AB4755" i="3" l="1"/>
  <c r="AC4754" i="3"/>
  <c r="AC4755" i="3" l="1"/>
  <c r="AB4756" i="3"/>
  <c r="AC4756" i="3" l="1"/>
  <c r="AB4757" i="3"/>
  <c r="AC4757" i="3" l="1"/>
  <c r="AB4758" i="3"/>
  <c r="AB4759" i="3" l="1"/>
  <c r="AC4758" i="3"/>
  <c r="AC4759" i="3" l="1"/>
  <c r="AB4760" i="3"/>
  <c r="AC4760" i="3" l="1"/>
  <c r="AB4761" i="3"/>
  <c r="AC4761" i="3" l="1"/>
  <c r="AB4762" i="3"/>
  <c r="AB4763" i="3" l="1"/>
  <c r="AC4762" i="3"/>
  <c r="AC4763" i="3" l="1"/>
  <c r="AB4764" i="3"/>
  <c r="AC4764" i="3" l="1"/>
  <c r="AB4765" i="3"/>
  <c r="AC4765" i="3" l="1"/>
  <c r="AB4766" i="3"/>
  <c r="AB4767" i="3" l="1"/>
  <c r="AC4766" i="3"/>
  <c r="AC4767" i="3" l="1"/>
  <c r="AB4768" i="3"/>
  <c r="AC4768" i="3" l="1"/>
  <c r="AB4769" i="3"/>
  <c r="AC4769" i="3" l="1"/>
  <c r="AB4770" i="3"/>
  <c r="AB4771" i="3" l="1"/>
  <c r="AC4770" i="3"/>
  <c r="AC4771" i="3" l="1"/>
  <c r="AB4772" i="3"/>
  <c r="AC4772" i="3" l="1"/>
  <c r="AB4773" i="3"/>
  <c r="AC4773" i="3" l="1"/>
  <c r="AB4774" i="3"/>
  <c r="AB4775" i="3" l="1"/>
  <c r="AC4774" i="3"/>
  <c r="AC4775" i="3" l="1"/>
  <c r="AB4776" i="3"/>
  <c r="AC4776" i="3" l="1"/>
  <c r="AB4777" i="3"/>
  <c r="AC4777" i="3" l="1"/>
  <c r="AB4778" i="3"/>
  <c r="AB4779" i="3" l="1"/>
  <c r="AC4778" i="3"/>
  <c r="AC4779" i="3" l="1"/>
  <c r="AB4780" i="3"/>
  <c r="AC4780" i="3" l="1"/>
  <c r="AB4781" i="3"/>
  <c r="AC4781" i="3" l="1"/>
  <c r="AB4782" i="3"/>
  <c r="AB4783" i="3" l="1"/>
  <c r="AC4782" i="3"/>
  <c r="AC4783" i="3" l="1"/>
  <c r="AB4784" i="3"/>
  <c r="AC4784" i="3" l="1"/>
  <c r="AB4785" i="3"/>
  <c r="AC4785" i="3" l="1"/>
  <c r="AB4786" i="3"/>
  <c r="AB4787" i="3" l="1"/>
  <c r="AC4786" i="3"/>
  <c r="AC4787" i="3" l="1"/>
  <c r="AB4788" i="3"/>
  <c r="AC4788" i="3" l="1"/>
  <c r="AB4789" i="3"/>
  <c r="AC4789" i="3" l="1"/>
  <c r="AB4790" i="3"/>
  <c r="AB4791" i="3" l="1"/>
  <c r="AC4790" i="3"/>
  <c r="AC4791" i="3" l="1"/>
  <c r="AB4792" i="3"/>
  <c r="AC4792" i="3" l="1"/>
  <c r="AB4793" i="3"/>
  <c r="AC4793" i="3" l="1"/>
  <c r="AB4794" i="3"/>
  <c r="AB4795" i="3" l="1"/>
  <c r="AC4794" i="3"/>
  <c r="AC4795" i="3" l="1"/>
  <c r="AB4796" i="3"/>
  <c r="AC4796" i="3" l="1"/>
  <c r="AB4797" i="3"/>
  <c r="AC4797" i="3" l="1"/>
  <c r="AB4798" i="3"/>
  <c r="AB4799" i="3" l="1"/>
  <c r="AC4798" i="3"/>
  <c r="AB4800" i="3" l="1"/>
  <c r="AC4799" i="3"/>
  <c r="AC4800" i="3" l="1"/>
  <c r="AB4801" i="3"/>
  <c r="AC4801" i="3" l="1"/>
  <c r="AB4802" i="3"/>
  <c r="AB4803" i="3" l="1"/>
  <c r="AC4802" i="3"/>
  <c r="AC4803" i="3" l="1"/>
  <c r="AB4804" i="3"/>
  <c r="AC4804" i="3" l="1"/>
  <c r="AB4805" i="3"/>
  <c r="AC4805" i="3" l="1"/>
  <c r="AB4806" i="3"/>
  <c r="AB4807" i="3" l="1"/>
  <c r="AC4806" i="3"/>
  <c r="AC4807" i="3" l="1"/>
  <c r="AB4808" i="3"/>
  <c r="AC4808" i="3" l="1"/>
  <c r="AB4809" i="3"/>
  <c r="AC4809" i="3" l="1"/>
  <c r="AB4810" i="3"/>
  <c r="AC4810" i="3" l="1"/>
  <c r="AB4811" i="3"/>
  <c r="AC4811" i="3" l="1"/>
  <c r="AB4812" i="3"/>
  <c r="AC4812" i="3" l="1"/>
  <c r="AB4813" i="3"/>
  <c r="AC4813" i="3" l="1"/>
  <c r="AB4814" i="3"/>
  <c r="AC4814" i="3" l="1"/>
  <c r="AB4815" i="3"/>
  <c r="AB4816" i="3" l="1"/>
  <c r="AC4815" i="3"/>
  <c r="AC4816" i="3" l="1"/>
  <c r="AB4817" i="3"/>
  <c r="AC4817" i="3" l="1"/>
  <c r="AB4818" i="3"/>
  <c r="AC4818" i="3" l="1"/>
  <c r="AB4819" i="3"/>
  <c r="AB4820" i="3" l="1"/>
  <c r="AC4819" i="3"/>
  <c r="AC4820" i="3" l="1"/>
  <c r="AB4821" i="3"/>
  <c r="AC4821" i="3" l="1"/>
  <c r="AB4822" i="3"/>
  <c r="AC4822" i="3" l="1"/>
  <c r="AB4823" i="3"/>
  <c r="AB4824" i="3" l="1"/>
  <c r="AC4823" i="3"/>
  <c r="AC4824" i="3" l="1"/>
  <c r="AB4825" i="3"/>
  <c r="AC4825" i="3" l="1"/>
  <c r="AB4826" i="3"/>
  <c r="AC4826" i="3" l="1"/>
  <c r="AB4827" i="3"/>
  <c r="AB4828" i="3" l="1"/>
  <c r="AC4827" i="3"/>
  <c r="AC4828" i="3" l="1"/>
  <c r="AB4829" i="3"/>
  <c r="AC4829" i="3" l="1"/>
  <c r="AB4830" i="3"/>
  <c r="AC4830" i="3" l="1"/>
  <c r="AB4831" i="3"/>
  <c r="AB4832" i="3" l="1"/>
  <c r="AC4831" i="3"/>
  <c r="AC4832" i="3" l="1"/>
  <c r="AB4833" i="3"/>
  <c r="AC4833" i="3" l="1"/>
  <c r="AB4834" i="3"/>
  <c r="AC4834" i="3" l="1"/>
  <c r="AB4835" i="3"/>
  <c r="AB4836" i="3" l="1"/>
  <c r="AC4835" i="3"/>
  <c r="AC4836" i="3" l="1"/>
  <c r="AB4837" i="3"/>
  <c r="AC4837" i="3" l="1"/>
  <c r="AB4838" i="3"/>
  <c r="AC4838" i="3" l="1"/>
  <c r="AB4839" i="3"/>
  <c r="AB4840" i="3" l="1"/>
  <c r="AC4839" i="3"/>
  <c r="AC4840" i="3" l="1"/>
  <c r="AB4841" i="3"/>
  <c r="AC4841" i="3" l="1"/>
  <c r="AB4842" i="3"/>
  <c r="AC4842" i="3" l="1"/>
  <c r="AB4843" i="3"/>
  <c r="AB4844" i="3" l="1"/>
  <c r="AC4843" i="3"/>
  <c r="AC4844" i="3" l="1"/>
  <c r="AB4845" i="3"/>
  <c r="AC4845" i="3" l="1"/>
  <c r="AB4846" i="3"/>
  <c r="AC4846" i="3" l="1"/>
  <c r="AB4847" i="3"/>
  <c r="AB4848" i="3" l="1"/>
  <c r="AC4847" i="3"/>
  <c r="AC4848" i="3" l="1"/>
  <c r="AB4849" i="3"/>
  <c r="AC4849" i="3" l="1"/>
  <c r="AB4850" i="3"/>
  <c r="AC4850" i="3" l="1"/>
  <c r="AB4851" i="3"/>
  <c r="AB4852" i="3" l="1"/>
  <c r="AC4851" i="3"/>
  <c r="AC4852" i="3" l="1"/>
  <c r="AB4853" i="3"/>
  <c r="AC4853" i="3" l="1"/>
  <c r="AB4854" i="3"/>
  <c r="AC4854" i="3" l="1"/>
  <c r="AB4855" i="3"/>
  <c r="AB4856" i="3" l="1"/>
  <c r="AC4855" i="3"/>
  <c r="AC4856" i="3" l="1"/>
  <c r="AB4857" i="3"/>
  <c r="AC4857" i="3" l="1"/>
  <c r="AB4858" i="3"/>
  <c r="AC4858" i="3" l="1"/>
  <c r="AB4859" i="3"/>
  <c r="AB4860" i="3" l="1"/>
  <c r="AC4859" i="3"/>
  <c r="AC4860" i="3" l="1"/>
  <c r="AB4861" i="3"/>
  <c r="AC4861" i="3" l="1"/>
  <c r="AB4862" i="3"/>
  <c r="AC4862" i="3" l="1"/>
  <c r="AB4863" i="3"/>
  <c r="AB4864" i="3" l="1"/>
  <c r="AC4863" i="3"/>
  <c r="AC4864" i="3" l="1"/>
  <c r="AB4865" i="3"/>
  <c r="AC4865" i="3" l="1"/>
  <c r="AB4866" i="3"/>
  <c r="AC4866" i="3" l="1"/>
  <c r="AB4867" i="3"/>
  <c r="AB4868" i="3" l="1"/>
  <c r="AC4867" i="3"/>
  <c r="AC4868" i="3" l="1"/>
  <c r="AB4869" i="3"/>
  <c r="AC4869" i="3" l="1"/>
  <c r="AB4870" i="3"/>
  <c r="AC4870" i="3" l="1"/>
  <c r="AB4871" i="3"/>
  <c r="AB4872" i="3" l="1"/>
  <c r="AC4871" i="3"/>
  <c r="AC4872" i="3" l="1"/>
  <c r="AB4873" i="3"/>
  <c r="AC4873" i="3" l="1"/>
  <c r="AB4874" i="3"/>
  <c r="AC4874" i="3" l="1"/>
  <c r="AB4875" i="3"/>
  <c r="AB4876" i="3" l="1"/>
  <c r="AC4875" i="3"/>
  <c r="AC4876" i="3" l="1"/>
  <c r="AB4877" i="3"/>
  <c r="AC4877" i="3" l="1"/>
  <c r="AB4878" i="3"/>
  <c r="AC4878" i="3" l="1"/>
  <c r="AB4879" i="3"/>
  <c r="AB4880" i="3" l="1"/>
  <c r="AC4879" i="3"/>
  <c r="AC4880" i="3" l="1"/>
  <c r="AB4881" i="3"/>
  <c r="AC4881" i="3" l="1"/>
  <c r="AB4882" i="3"/>
  <c r="AC4882" i="3" l="1"/>
  <c r="AB4883" i="3"/>
  <c r="AB4884" i="3" l="1"/>
  <c r="AC4883" i="3"/>
  <c r="AC4884" i="3" l="1"/>
  <c r="AB4885" i="3"/>
  <c r="AC4885" i="3" l="1"/>
  <c r="AB4886" i="3"/>
  <c r="AC4886" i="3" l="1"/>
  <c r="AB4887" i="3"/>
  <c r="AB4888" i="3" l="1"/>
  <c r="AC4887" i="3"/>
  <c r="AC4888" i="3" l="1"/>
  <c r="AB4889" i="3"/>
  <c r="AC4889" i="3" l="1"/>
  <c r="AB4890" i="3"/>
  <c r="AC4890" i="3" l="1"/>
  <c r="AB4891" i="3"/>
  <c r="AB4892" i="3" l="1"/>
  <c r="AC4891" i="3"/>
  <c r="AC4892" i="3" l="1"/>
  <c r="AB4893" i="3"/>
  <c r="AC4893" i="3" l="1"/>
  <c r="AB4894" i="3"/>
  <c r="AC4894" i="3" l="1"/>
  <c r="AB4895" i="3"/>
  <c r="AB4896" i="3" l="1"/>
  <c r="AC4895" i="3"/>
  <c r="AC4896" i="3" l="1"/>
  <c r="AB4897" i="3"/>
  <c r="AC4897" i="3" l="1"/>
  <c r="AB4898" i="3"/>
  <c r="AC4898" i="3" l="1"/>
  <c r="AB4899" i="3"/>
  <c r="AB4900" i="3" l="1"/>
  <c r="AC4899" i="3"/>
  <c r="AC4900" i="3" l="1"/>
  <c r="AB4901" i="3"/>
  <c r="AC4901" i="3" l="1"/>
  <c r="AB4902" i="3"/>
  <c r="AC4902" i="3" l="1"/>
  <c r="AB4903" i="3"/>
  <c r="AB4904" i="3" l="1"/>
  <c r="AC4903" i="3"/>
  <c r="AC4904" i="3" l="1"/>
  <c r="AB4905" i="3"/>
  <c r="AC4905" i="3" l="1"/>
  <c r="AB4906" i="3"/>
  <c r="AC4906" i="3" l="1"/>
  <c r="AB4907" i="3"/>
  <c r="AB4908" i="3" l="1"/>
  <c r="AC4907" i="3"/>
  <c r="AC4908" i="3" l="1"/>
  <c r="AB4909" i="3"/>
  <c r="AC4909" i="3" l="1"/>
  <c r="AB4910" i="3"/>
  <c r="AC4910" i="3" l="1"/>
  <c r="AB4911" i="3"/>
  <c r="AB4912" i="3" l="1"/>
  <c r="AC4911" i="3"/>
  <c r="AC4912" i="3" l="1"/>
  <c r="AB4913" i="3"/>
  <c r="AC4913" i="3" l="1"/>
  <c r="AB4914" i="3"/>
  <c r="AC4914" i="3" l="1"/>
  <c r="AB4915" i="3"/>
  <c r="AB4916" i="3" l="1"/>
  <c r="AC4915" i="3"/>
  <c r="AC4916" i="3" l="1"/>
  <c r="AB4917" i="3"/>
  <c r="AC4917" i="3" l="1"/>
  <c r="AB4918" i="3"/>
  <c r="AC4918" i="3" l="1"/>
  <c r="AB4919" i="3"/>
  <c r="AB4920" i="3" l="1"/>
  <c r="AC4919" i="3"/>
  <c r="AC4920" i="3" l="1"/>
  <c r="AB4921" i="3"/>
  <c r="AC4921" i="3" l="1"/>
  <c r="AB4922" i="3"/>
  <c r="AC4922" i="3" l="1"/>
  <c r="AB4923" i="3"/>
  <c r="AB4924" i="3" l="1"/>
  <c r="AC4923" i="3"/>
  <c r="AC4924" i="3" l="1"/>
  <c r="AB4925" i="3"/>
  <c r="AC4925" i="3" l="1"/>
  <c r="AB4926" i="3"/>
  <c r="AC4926" i="3" l="1"/>
  <c r="AB4927" i="3"/>
  <c r="AB4928" i="3" l="1"/>
  <c r="AC4927" i="3"/>
  <c r="AC4928" i="3" l="1"/>
  <c r="AB4929" i="3"/>
  <c r="AC4929" i="3" l="1"/>
  <c r="AB4930" i="3"/>
  <c r="AC4930" i="3" l="1"/>
  <c r="AB4931" i="3"/>
  <c r="AB4932" i="3" l="1"/>
  <c r="AC4931" i="3"/>
  <c r="AC4932" i="3" l="1"/>
  <c r="AB4933" i="3"/>
  <c r="AC4933" i="3" l="1"/>
  <c r="AB4934" i="3"/>
  <c r="AC4934" i="3" l="1"/>
  <c r="AB4935" i="3"/>
  <c r="AB4936" i="3" l="1"/>
  <c r="AC4935" i="3"/>
  <c r="AC4936" i="3" l="1"/>
  <c r="AB4937" i="3"/>
  <c r="AC4937" i="3" l="1"/>
  <c r="AB4938" i="3"/>
  <c r="AC4938" i="3" l="1"/>
  <c r="AB4939" i="3"/>
  <c r="AB4940" i="3" l="1"/>
  <c r="AC4939" i="3"/>
  <c r="AC4940" i="3" l="1"/>
  <c r="AB4941" i="3"/>
  <c r="AC4941" i="3" l="1"/>
  <c r="AB4942" i="3"/>
  <c r="AC4942" i="3" l="1"/>
  <c r="AB4943" i="3"/>
  <c r="AB4944" i="3" l="1"/>
  <c r="AC4943" i="3"/>
  <c r="AC4944" i="3" l="1"/>
  <c r="AB4945" i="3"/>
  <c r="AC4945" i="3" l="1"/>
  <c r="AB4946" i="3"/>
  <c r="AC4946" i="3" l="1"/>
  <c r="AB4947" i="3"/>
  <c r="AB4948" i="3" l="1"/>
  <c r="AC4947" i="3"/>
  <c r="AC4948" i="3" l="1"/>
  <c r="AB4949" i="3"/>
  <c r="AC4949" i="3" l="1"/>
  <c r="AB4950" i="3"/>
  <c r="AC4950" i="3" l="1"/>
  <c r="AB4951" i="3"/>
  <c r="AB4952" i="3" l="1"/>
  <c r="AC4951" i="3"/>
  <c r="AC4952" i="3" l="1"/>
  <c r="AB4953" i="3"/>
  <c r="AC4953" i="3" l="1"/>
  <c r="AB4954" i="3"/>
  <c r="AC4954" i="3" l="1"/>
  <c r="AB4955" i="3"/>
  <c r="AB4956" i="3" l="1"/>
  <c r="AC4955" i="3"/>
  <c r="AC4956" i="3" l="1"/>
  <c r="AB4957" i="3"/>
  <c r="AC4957" i="3" l="1"/>
  <c r="AB4958" i="3"/>
  <c r="AC4958" i="3" l="1"/>
  <c r="AB4959" i="3"/>
  <c r="AB4960" i="3" l="1"/>
  <c r="AC4959" i="3"/>
  <c r="AC4960" i="3" l="1"/>
  <c r="AB4961" i="3"/>
  <c r="AC4961" i="3" l="1"/>
  <c r="AB4962" i="3"/>
  <c r="AC4962" i="3" l="1"/>
  <c r="AB4963" i="3"/>
  <c r="AB4964" i="3" l="1"/>
  <c r="AC4963" i="3"/>
  <c r="AC4964" i="3" l="1"/>
  <c r="AB4965" i="3"/>
  <c r="AC4965" i="3" l="1"/>
  <c r="AB4966" i="3"/>
  <c r="AC4966" i="3" l="1"/>
  <c r="AB4967" i="3"/>
  <c r="AB4968" i="3" l="1"/>
  <c r="AC4967" i="3"/>
  <c r="AC4968" i="3" l="1"/>
  <c r="AB4969" i="3"/>
  <c r="AC4969" i="3" l="1"/>
  <c r="AB4970" i="3"/>
  <c r="AC4970" i="3" l="1"/>
  <c r="AB4971" i="3"/>
  <c r="AB4972" i="3" l="1"/>
  <c r="AC4971" i="3"/>
  <c r="AC4972" i="3" l="1"/>
  <c r="AB4973" i="3"/>
  <c r="AC4973" i="3" l="1"/>
  <c r="AB4974" i="3"/>
  <c r="AC4974" i="3" l="1"/>
  <c r="AB4975" i="3"/>
  <c r="AB4976" i="3" l="1"/>
  <c r="AC4975" i="3"/>
  <c r="AC4976" i="3" l="1"/>
  <c r="AB4977" i="3"/>
  <c r="AC4977" i="3" l="1"/>
  <c r="AB4978" i="3"/>
  <c r="AC4978" i="3" l="1"/>
  <c r="AB4979" i="3"/>
  <c r="AB4980" i="3" l="1"/>
  <c r="AC4979" i="3"/>
  <c r="AC4980" i="3" l="1"/>
  <c r="AB4981" i="3"/>
  <c r="AC4981" i="3" l="1"/>
  <c r="AB4982" i="3"/>
  <c r="AC4982" i="3" l="1"/>
  <c r="AB4983" i="3"/>
  <c r="AB4984" i="3" l="1"/>
  <c r="AC4983" i="3"/>
  <c r="AC4984" i="3" l="1"/>
  <c r="AB4985" i="3"/>
  <c r="AC4985" i="3" l="1"/>
  <c r="AB4986" i="3"/>
  <c r="AC4986" i="3" l="1"/>
  <c r="AB4987" i="3"/>
  <c r="AB4988" i="3" l="1"/>
  <c r="AC4987" i="3"/>
  <c r="AC4988" i="3" l="1"/>
  <c r="AB4989" i="3"/>
  <c r="AC4989" i="3" l="1"/>
  <c r="AB4990" i="3"/>
  <c r="AC4990" i="3" l="1"/>
  <c r="AB4991" i="3"/>
  <c r="AB4992" i="3" l="1"/>
  <c r="AC4991" i="3"/>
  <c r="AC4992" i="3" l="1"/>
  <c r="AB4993" i="3"/>
  <c r="AC4993" i="3" l="1"/>
  <c r="AB4994" i="3"/>
  <c r="AC4994" i="3" l="1"/>
  <c r="AB4995" i="3"/>
  <c r="AB4996" i="3" l="1"/>
  <c r="AC4995" i="3"/>
  <c r="AC4996" i="3" l="1"/>
  <c r="AB4997" i="3"/>
  <c r="AC4997" i="3" l="1"/>
  <c r="AB4998" i="3"/>
  <c r="AC4998" i="3" l="1"/>
  <c r="AB4999" i="3"/>
  <c r="AB5000" i="3" l="1"/>
  <c r="AC4999" i="3"/>
  <c r="AC5000" i="3" l="1"/>
  <c r="AB5001" i="3"/>
  <c r="AC5001" i="3" l="1"/>
  <c r="AB5002" i="3"/>
  <c r="AC5002" i="3" l="1"/>
  <c r="AB5003" i="3"/>
  <c r="AB5004" i="3" l="1"/>
  <c r="AC5003" i="3"/>
  <c r="AC5004" i="3" l="1"/>
  <c r="AB5005" i="3"/>
  <c r="AC5005" i="3" l="1"/>
  <c r="AB5006" i="3"/>
  <c r="AC5006" i="3" l="1"/>
  <c r="AB5007" i="3"/>
  <c r="AB5008" i="3" l="1"/>
  <c r="AC5007" i="3"/>
  <c r="AC5008" i="3" l="1"/>
  <c r="AB5009" i="3"/>
  <c r="AC5009" i="3" l="1"/>
  <c r="AB5010" i="3"/>
  <c r="AC5010" i="3" l="1"/>
  <c r="AB5011" i="3"/>
  <c r="AB5012" i="3" l="1"/>
  <c r="AC5011" i="3"/>
  <c r="AC5012" i="3" l="1"/>
  <c r="AB5013" i="3"/>
  <c r="AC5013" i="3" l="1"/>
  <c r="AB5014" i="3"/>
  <c r="AC5014" i="3" l="1"/>
  <c r="AB5015" i="3"/>
  <c r="AB5016" i="3" l="1"/>
  <c r="AC5015" i="3"/>
  <c r="AC5016" i="3" l="1"/>
  <c r="AB5017" i="3"/>
  <c r="AC5017" i="3" l="1"/>
  <c r="AB5018" i="3"/>
  <c r="AC5018" i="3" l="1"/>
  <c r="AB5019" i="3"/>
  <c r="AB5020" i="3" l="1"/>
  <c r="AC5019" i="3"/>
  <c r="AC5020" i="3" l="1"/>
  <c r="AB5021" i="3"/>
  <c r="AC5021" i="3" l="1"/>
  <c r="AB5022" i="3"/>
  <c r="AC5022" i="3" l="1"/>
  <c r="AB5023" i="3"/>
  <c r="AB5024" i="3" l="1"/>
  <c r="AC5023" i="3"/>
  <c r="AC5024" i="3" l="1"/>
  <c r="AB5025" i="3"/>
  <c r="AC5025" i="3" l="1"/>
  <c r="AB5026" i="3"/>
  <c r="AC5026" i="3" l="1"/>
  <c r="AB5027" i="3"/>
  <c r="AB5028" i="3" l="1"/>
  <c r="AC5027" i="3"/>
  <c r="AC5028" i="3" l="1"/>
  <c r="AB5029" i="3"/>
  <c r="AC5029" i="3" l="1"/>
  <c r="AB5030" i="3"/>
  <c r="AC5030" i="3" l="1"/>
  <c r="AB5031" i="3"/>
  <c r="AB5032" i="3" l="1"/>
  <c r="AC5031" i="3"/>
  <c r="AC5032" i="3" l="1"/>
  <c r="AB5033" i="3"/>
  <c r="AC5033" i="3" l="1"/>
  <c r="AB5034" i="3"/>
  <c r="AC5034" i="3" l="1"/>
  <c r="AB5035" i="3"/>
  <c r="AB5036" i="3" l="1"/>
  <c r="AC5035" i="3"/>
  <c r="AC5036" i="3" l="1"/>
  <c r="AB5037" i="3"/>
  <c r="AC5037" i="3" l="1"/>
  <c r="AB5038" i="3"/>
  <c r="AC5038" i="3" l="1"/>
  <c r="AB5039" i="3"/>
  <c r="AB5040" i="3" l="1"/>
  <c r="AC5039" i="3"/>
  <c r="AC5040" i="3" l="1"/>
  <c r="AB5041" i="3"/>
  <c r="AC5041" i="3" l="1"/>
  <c r="AB5042" i="3"/>
  <c r="AC5042" i="3" l="1"/>
  <c r="AB5043" i="3"/>
  <c r="AB5044" i="3" l="1"/>
  <c r="AC5043" i="3"/>
  <c r="AC5044" i="3" l="1"/>
  <c r="AB5045" i="3"/>
  <c r="AC5045" i="3" l="1"/>
  <c r="AB5046" i="3"/>
  <c r="AC5046" i="3" l="1"/>
  <c r="AB5047" i="3"/>
  <c r="AB5048" i="3" l="1"/>
  <c r="AC5047" i="3"/>
  <c r="AC5048" i="3" l="1"/>
  <c r="AB5049" i="3"/>
  <c r="AC5049" i="3" l="1"/>
  <c r="AB5050" i="3"/>
  <c r="AC5050" i="3" l="1"/>
  <c r="AB5051" i="3"/>
  <c r="AB5052" i="3" l="1"/>
  <c r="AC5051" i="3"/>
  <c r="AC5052" i="3" l="1"/>
  <c r="AB5053" i="3"/>
  <c r="AC5053" i="3" l="1"/>
  <c r="AB5054" i="3"/>
  <c r="AC5054" i="3" l="1"/>
  <c r="AB5055" i="3"/>
  <c r="AB5056" i="3" l="1"/>
  <c r="AC5055" i="3"/>
  <c r="AC5056" i="3" l="1"/>
  <c r="AB5057" i="3"/>
  <c r="AC5057" i="3" l="1"/>
  <c r="AB5058" i="3"/>
  <c r="AC5058" i="3" l="1"/>
  <c r="AB5059" i="3"/>
  <c r="AB5060" i="3" l="1"/>
  <c r="AC5059" i="3"/>
  <c r="AC5060" i="3" l="1"/>
  <c r="AB5061" i="3"/>
  <c r="AC5061" i="3" l="1"/>
  <c r="AB5062" i="3"/>
  <c r="AC5062" i="3" l="1"/>
  <c r="AB5063" i="3"/>
  <c r="AB5064" i="3" l="1"/>
  <c r="AC5063" i="3"/>
  <c r="AC5064" i="3" l="1"/>
  <c r="AB5065" i="3"/>
  <c r="AC5065" i="3" l="1"/>
  <c r="AB5066" i="3"/>
  <c r="AC5066" i="3" l="1"/>
  <c r="AB5067" i="3"/>
  <c r="AB5068" i="3" l="1"/>
  <c r="AC5067" i="3"/>
  <c r="AC5068" i="3" l="1"/>
  <c r="AB5069" i="3"/>
  <c r="AC5069" i="3" l="1"/>
  <c r="AB5070" i="3"/>
  <c r="AC5070" i="3" l="1"/>
  <c r="AB5071" i="3"/>
  <c r="AB5072" i="3" l="1"/>
  <c r="AC5071" i="3"/>
  <c r="AC5072" i="3" l="1"/>
  <c r="AB5073" i="3"/>
  <c r="AC5073" i="3" l="1"/>
  <c r="AB5074" i="3"/>
  <c r="AC5074" i="3" l="1"/>
  <c r="AB5075" i="3"/>
  <c r="AB5076" i="3" l="1"/>
  <c r="AC5075" i="3"/>
  <c r="AC5076" i="3" l="1"/>
  <c r="AB5077" i="3"/>
  <c r="AC5077" i="3" l="1"/>
  <c r="AB5078" i="3"/>
  <c r="AC5078" i="3" l="1"/>
  <c r="AB5079" i="3"/>
  <c r="AB5080" i="3" l="1"/>
  <c r="AC5079" i="3"/>
  <c r="AC5080" i="3" l="1"/>
  <c r="AB5081" i="3"/>
  <c r="AC5081" i="3" l="1"/>
  <c r="AB5082" i="3"/>
  <c r="AC5082" i="3" l="1"/>
  <c r="AB5083" i="3"/>
  <c r="AC5083" i="3" l="1"/>
  <c r="AB5084" i="3"/>
  <c r="AC5084" i="3" l="1"/>
  <c r="AB5085" i="3"/>
  <c r="AC5085" i="3" l="1"/>
  <c r="AB5086" i="3"/>
  <c r="AC5086" i="3" l="1"/>
  <c r="AB5087" i="3"/>
  <c r="AB5088" i="3" l="1"/>
  <c r="AC5087" i="3"/>
  <c r="AC5088" i="3" l="1"/>
  <c r="AB5089" i="3"/>
  <c r="AC5089" i="3" l="1"/>
  <c r="AB5090" i="3"/>
  <c r="AC5090" i="3" l="1"/>
  <c r="AB5091" i="3"/>
  <c r="AB5092" i="3" l="1"/>
  <c r="AC5091" i="3"/>
  <c r="AC5092" i="3" l="1"/>
  <c r="AB5093" i="3"/>
  <c r="AC5093" i="3" l="1"/>
  <c r="AB5094" i="3"/>
  <c r="AC5094" i="3" l="1"/>
  <c r="AB5095" i="3"/>
  <c r="AB5096" i="3" l="1"/>
  <c r="AC5095" i="3"/>
  <c r="AC5096" i="3" l="1"/>
  <c r="AB5097" i="3"/>
  <c r="AC5097" i="3" l="1"/>
  <c r="AB5098" i="3"/>
  <c r="AC5098" i="3" l="1"/>
  <c r="AB5099" i="3"/>
  <c r="AB5100" i="3" l="1"/>
  <c r="AC5099" i="3"/>
  <c r="AC5100" i="3" l="1"/>
  <c r="AB5101" i="3"/>
  <c r="AC5101" i="3" l="1"/>
  <c r="AB5102" i="3"/>
  <c r="AC5102" i="3" l="1"/>
  <c r="AB5103" i="3"/>
  <c r="AB5104" i="3" l="1"/>
  <c r="AC5103" i="3"/>
  <c r="AC5104" i="3" l="1"/>
  <c r="AB5105" i="3"/>
  <c r="AC5105" i="3" l="1"/>
  <c r="AB5106" i="3"/>
  <c r="AC5106" i="3" l="1"/>
  <c r="AB5107" i="3"/>
  <c r="AB5108" i="3" l="1"/>
  <c r="AC5107" i="3"/>
  <c r="AC5108" i="3" l="1"/>
  <c r="AB5109" i="3"/>
  <c r="AC5109" i="3" l="1"/>
  <c r="AB5110" i="3"/>
  <c r="AC5110" i="3" l="1"/>
  <c r="AB5111" i="3"/>
  <c r="AB5112" i="3" l="1"/>
  <c r="AC5111" i="3"/>
  <c r="AC5112" i="3" l="1"/>
  <c r="AB5113" i="3"/>
  <c r="AC5113" i="3" l="1"/>
  <c r="AB5114" i="3"/>
  <c r="AC5114" i="3" l="1"/>
  <c r="AB5115" i="3"/>
  <c r="AB5116" i="3" l="1"/>
  <c r="AC5115" i="3"/>
  <c r="AC5116" i="3" l="1"/>
  <c r="AB5117" i="3"/>
  <c r="AC5117" i="3" l="1"/>
  <c r="AB5118" i="3"/>
  <c r="AC5118" i="3" l="1"/>
  <c r="AB5119" i="3"/>
  <c r="AB5120" i="3" l="1"/>
  <c r="AC5119" i="3"/>
  <c r="AC5120" i="3" l="1"/>
  <c r="AB5121" i="3"/>
  <c r="AC5121" i="3" l="1"/>
  <c r="AB5122" i="3"/>
  <c r="AC5122" i="3" l="1"/>
  <c r="AB5123" i="3"/>
  <c r="AB5124" i="3" l="1"/>
  <c r="AC5123" i="3"/>
  <c r="AC5124" i="3" l="1"/>
  <c r="AB5125" i="3"/>
  <c r="AC5125" i="3" l="1"/>
  <c r="AB5126" i="3"/>
  <c r="AC5126" i="3" l="1"/>
  <c r="AB5127" i="3"/>
  <c r="AB5128" i="3" l="1"/>
  <c r="AC5127" i="3"/>
  <c r="AC5128" i="3" l="1"/>
  <c r="AB5129" i="3"/>
  <c r="AC5129" i="3" l="1"/>
  <c r="AB5130" i="3"/>
  <c r="AC5130" i="3" l="1"/>
  <c r="AB5131" i="3"/>
  <c r="AB5132" i="3" l="1"/>
  <c r="AC5131" i="3"/>
  <c r="AC5132" i="3" l="1"/>
  <c r="AB5133" i="3"/>
  <c r="AC5133" i="3" l="1"/>
  <c r="AB5134" i="3"/>
  <c r="AC5134" i="3" l="1"/>
  <c r="AB5135" i="3"/>
  <c r="AB5136" i="3" l="1"/>
  <c r="AC5135" i="3"/>
  <c r="AC5136" i="3" l="1"/>
  <c r="AB5137" i="3"/>
  <c r="AC5137" i="3" l="1"/>
  <c r="AB5138" i="3"/>
  <c r="AC5138" i="3" l="1"/>
  <c r="AB5139" i="3"/>
  <c r="AB5140" i="3" l="1"/>
  <c r="AC5139" i="3"/>
  <c r="AC5140" i="3" l="1"/>
  <c r="AB5141" i="3"/>
  <c r="AC5141" i="3" l="1"/>
  <c r="AB5142" i="3"/>
  <c r="AC5142" i="3" l="1"/>
  <c r="AB5143" i="3"/>
  <c r="AB5144" i="3" l="1"/>
  <c r="AC5143" i="3"/>
  <c r="AC5144" i="3" l="1"/>
  <c r="AB5145" i="3"/>
  <c r="AC5145" i="3" l="1"/>
  <c r="AB5146" i="3"/>
  <c r="AC5146" i="3" l="1"/>
  <c r="AB5147" i="3"/>
  <c r="AB5148" i="3" l="1"/>
  <c r="AC5147" i="3"/>
  <c r="AC5148" i="3" l="1"/>
  <c r="AB5149" i="3"/>
  <c r="AC5149" i="3" l="1"/>
  <c r="AB5150" i="3"/>
  <c r="AC5150" i="3" l="1"/>
  <c r="AB5151" i="3"/>
  <c r="AB5152" i="3" l="1"/>
  <c r="AC5151" i="3"/>
  <c r="AC5152" i="3" l="1"/>
  <c r="AB5153" i="3"/>
  <c r="AC5153" i="3" l="1"/>
  <c r="AB5154" i="3"/>
  <c r="AC5154" i="3" l="1"/>
  <c r="AB5155" i="3"/>
  <c r="AB5156" i="3" l="1"/>
  <c r="AC5155" i="3"/>
  <c r="AC5156" i="3" l="1"/>
  <c r="AB5157" i="3"/>
  <c r="AC5157" i="3" l="1"/>
  <c r="AB5158" i="3"/>
  <c r="AC5158" i="3" l="1"/>
  <c r="AB5159" i="3"/>
  <c r="AB5160" i="3" l="1"/>
  <c r="AC5159" i="3"/>
  <c r="AC5160" i="3" l="1"/>
  <c r="AB5161" i="3"/>
  <c r="AC5161" i="3" l="1"/>
  <c r="AB5162" i="3"/>
  <c r="AC5162" i="3" l="1"/>
  <c r="AB5163" i="3"/>
  <c r="AB5164" i="3" l="1"/>
  <c r="AC5163" i="3"/>
  <c r="AC5164" i="3" l="1"/>
  <c r="AB5165" i="3"/>
  <c r="AC5165" i="3" l="1"/>
  <c r="AB5166" i="3"/>
  <c r="AC5166" i="3" l="1"/>
  <c r="AB5167" i="3"/>
  <c r="AB5168" i="3" l="1"/>
  <c r="AC5167" i="3"/>
  <c r="AC5168" i="3" l="1"/>
  <c r="AB5169" i="3"/>
  <c r="AC5169" i="3" l="1"/>
  <c r="AB5170" i="3"/>
  <c r="AC5170" i="3" l="1"/>
  <c r="AB5171" i="3"/>
  <c r="AB5172" i="3" l="1"/>
  <c r="AC5171" i="3"/>
  <c r="AC5172" i="3" l="1"/>
  <c r="AB5173" i="3"/>
  <c r="AC5173" i="3" l="1"/>
  <c r="AB5174" i="3"/>
  <c r="AC5174" i="3" l="1"/>
  <c r="AB5175" i="3"/>
  <c r="AB5176" i="3" l="1"/>
  <c r="AC5175" i="3"/>
  <c r="AC5176" i="3" l="1"/>
  <c r="AB5177" i="3"/>
  <c r="AC5177" i="3" l="1"/>
  <c r="AB5178" i="3"/>
  <c r="AC5178" i="3" l="1"/>
  <c r="AB5179" i="3"/>
  <c r="AB5180" i="3" l="1"/>
  <c r="AC5179" i="3"/>
  <c r="AC5180" i="3" l="1"/>
  <c r="AB5181" i="3"/>
  <c r="AC5181" i="3" l="1"/>
  <c r="AB5182" i="3"/>
  <c r="AC5182" i="3" l="1"/>
  <c r="AB5183" i="3"/>
  <c r="AB5184" i="3" l="1"/>
  <c r="AC5183" i="3"/>
  <c r="AC5184" i="3" l="1"/>
  <c r="AB5185" i="3"/>
  <c r="AC5185" i="3" l="1"/>
  <c r="AB5186" i="3"/>
  <c r="AC5186" i="3" l="1"/>
  <c r="AB5187" i="3"/>
  <c r="AB5188" i="3" l="1"/>
  <c r="AC5187" i="3"/>
  <c r="AC5188" i="3" l="1"/>
  <c r="AB5189" i="3"/>
  <c r="AC5189" i="3" l="1"/>
  <c r="AB5190" i="3"/>
  <c r="AC5190" i="3" l="1"/>
  <c r="AB5191" i="3"/>
  <c r="AB5192" i="3" l="1"/>
  <c r="AC5191" i="3"/>
  <c r="AC5192" i="3" l="1"/>
  <c r="AB5193" i="3"/>
  <c r="AC5193" i="3" l="1"/>
  <c r="AB5194" i="3"/>
  <c r="AC5194" i="3" l="1"/>
  <c r="AB5195" i="3"/>
  <c r="AB5196" i="3" l="1"/>
  <c r="AC5195" i="3"/>
  <c r="AC5196" i="3" l="1"/>
  <c r="AB5197" i="3"/>
  <c r="AC5197" i="3" l="1"/>
  <c r="AB5198" i="3"/>
  <c r="AC5198" i="3" l="1"/>
  <c r="AB5199" i="3"/>
  <c r="AB5200" i="3" l="1"/>
  <c r="AC5199" i="3"/>
  <c r="AC5200" i="3" l="1"/>
  <c r="AB5201" i="3"/>
  <c r="AC5201" i="3" l="1"/>
  <c r="AB5202" i="3"/>
  <c r="AC5202" i="3" l="1"/>
  <c r="AB5203" i="3"/>
  <c r="AB5204" i="3" l="1"/>
  <c r="AC5203" i="3"/>
  <c r="AC5204" i="3" l="1"/>
  <c r="AB5205" i="3"/>
  <c r="AC5205" i="3" l="1"/>
  <c r="AB5206" i="3"/>
  <c r="AC5206" i="3" l="1"/>
  <c r="AB5207" i="3"/>
  <c r="AB5208" i="3" l="1"/>
  <c r="AC5207" i="3"/>
  <c r="AC5208" i="3" l="1"/>
  <c r="AB5209" i="3"/>
  <c r="AC5209" i="3" l="1"/>
  <c r="AB5210" i="3"/>
  <c r="AC5210" i="3" l="1"/>
  <c r="AB5211" i="3"/>
  <c r="AB5212" i="3" l="1"/>
  <c r="AC5211" i="3"/>
  <c r="AC5212" i="3" l="1"/>
  <c r="AB5213" i="3"/>
  <c r="AC5213" i="3" l="1"/>
  <c r="AB5214" i="3"/>
  <c r="AC5214" i="3" l="1"/>
  <c r="AB5215" i="3"/>
  <c r="AB5216" i="3" l="1"/>
  <c r="AC5215" i="3"/>
  <c r="AC5216" i="3" l="1"/>
  <c r="AB5217" i="3"/>
  <c r="AC5217" i="3" l="1"/>
  <c r="AB5218" i="3"/>
  <c r="AC5218" i="3" l="1"/>
  <c r="AB5219" i="3"/>
  <c r="AB5220" i="3" l="1"/>
  <c r="AC5219" i="3"/>
  <c r="AC5220" i="3" l="1"/>
  <c r="AB5221" i="3"/>
  <c r="AC5221" i="3" l="1"/>
  <c r="AB5222" i="3"/>
  <c r="AC5222" i="3" l="1"/>
  <c r="AB5223" i="3"/>
  <c r="AB5224" i="3" l="1"/>
  <c r="AC5223" i="3"/>
  <c r="AC5224" i="3" l="1"/>
  <c r="AB5225" i="3"/>
  <c r="AC5225" i="3" l="1"/>
  <c r="AB5226" i="3"/>
  <c r="AC5226" i="3" l="1"/>
  <c r="AB5227" i="3"/>
  <c r="AB5228" i="3" l="1"/>
  <c r="AC5227" i="3"/>
  <c r="AC5228" i="3" l="1"/>
  <c r="AB5229" i="3"/>
  <c r="AC5229" i="3" l="1"/>
  <c r="AB5230" i="3"/>
  <c r="AC5230" i="3" l="1"/>
  <c r="AB5231" i="3"/>
  <c r="AB5232" i="3" l="1"/>
  <c r="AC5231" i="3"/>
  <c r="AC5232" i="3" l="1"/>
  <c r="AB5233" i="3"/>
  <c r="AC5233" i="3" l="1"/>
  <c r="AB5234" i="3"/>
  <c r="AC5234" i="3" l="1"/>
  <c r="AB5235" i="3"/>
  <c r="AB5236" i="3" l="1"/>
  <c r="AC5235" i="3"/>
  <c r="AC5236" i="3" l="1"/>
  <c r="AB5237" i="3"/>
  <c r="AC5237" i="3" l="1"/>
  <c r="AB5238" i="3"/>
  <c r="AC5238" i="3" l="1"/>
  <c r="AB5239" i="3"/>
  <c r="AB5240" i="3" l="1"/>
  <c r="AC5239" i="3"/>
  <c r="AC5240" i="3" l="1"/>
  <c r="AB5241" i="3"/>
  <c r="AC5241" i="3" l="1"/>
  <c r="AB5242" i="3"/>
  <c r="AC5242" i="3" l="1"/>
  <c r="AB5243" i="3"/>
  <c r="AB5244" i="3" l="1"/>
  <c r="AC5243" i="3"/>
  <c r="AC5244" i="3" l="1"/>
  <c r="AB5245" i="3"/>
  <c r="AC5245" i="3" l="1"/>
  <c r="AB5246" i="3"/>
  <c r="AC5246" i="3" l="1"/>
  <c r="AB5247" i="3"/>
  <c r="AB5248" i="3" l="1"/>
  <c r="AC5247" i="3"/>
  <c r="AC5248" i="3" l="1"/>
  <c r="AB5249" i="3"/>
  <c r="AC5249" i="3" l="1"/>
  <c r="AB5250" i="3"/>
  <c r="AC5250" i="3" l="1"/>
  <c r="AB5251" i="3"/>
  <c r="AB5252" i="3" l="1"/>
  <c r="AC5251" i="3"/>
  <c r="AC5252" i="3" l="1"/>
  <c r="AB5253" i="3"/>
  <c r="AC5253" i="3" l="1"/>
  <c r="AB5254" i="3"/>
  <c r="AC5254" i="3" l="1"/>
  <c r="AB5255" i="3"/>
  <c r="AB5256" i="3" l="1"/>
  <c r="AC5255" i="3"/>
  <c r="AC5256" i="3" l="1"/>
  <c r="AB5257" i="3"/>
  <c r="AC5257" i="3" l="1"/>
  <c r="AB5258" i="3"/>
  <c r="AC5258" i="3" l="1"/>
  <c r="AB5259" i="3"/>
  <c r="AB5260" i="3" l="1"/>
  <c r="AC5259" i="3"/>
  <c r="AC5260" i="3" l="1"/>
  <c r="AB5261" i="3"/>
  <c r="AC5261" i="3" l="1"/>
  <c r="AB5262" i="3"/>
  <c r="AC5262" i="3" l="1"/>
  <c r="AB5263" i="3"/>
  <c r="AB5264" i="3" l="1"/>
  <c r="AC5263" i="3"/>
  <c r="AC5264" i="3" l="1"/>
  <c r="AB5265" i="3"/>
  <c r="AC5265" i="3" l="1"/>
  <c r="AB5266" i="3"/>
  <c r="AC5266" i="3" l="1"/>
  <c r="AB5267" i="3"/>
  <c r="AB5268" i="3" l="1"/>
  <c r="AC5267" i="3"/>
  <c r="AB5269" i="3" l="1"/>
  <c r="AC5268" i="3"/>
  <c r="AC5269" i="3" l="1"/>
  <c r="AB5270" i="3"/>
  <c r="AC5270" i="3" l="1"/>
  <c r="AB5271" i="3"/>
  <c r="AB5272" i="3" l="1"/>
  <c r="AC5271" i="3"/>
  <c r="AC5272" i="3" l="1"/>
  <c r="AB5273" i="3"/>
  <c r="AB5274" i="3" l="1"/>
  <c r="AC5273" i="3"/>
  <c r="AC5274" i="3" l="1"/>
  <c r="AB5275" i="3"/>
  <c r="AB5276" i="3" l="1"/>
  <c r="AC5275" i="3"/>
  <c r="AC5276" i="3" l="1"/>
  <c r="AB5277" i="3"/>
  <c r="AC5277" i="3" l="1"/>
  <c r="AB5278" i="3"/>
  <c r="AC5278" i="3" l="1"/>
  <c r="AB5279" i="3"/>
  <c r="AB5280" i="3" l="1"/>
  <c r="AC5279" i="3"/>
  <c r="AC5280" i="3" l="1"/>
  <c r="AB5281" i="3"/>
  <c r="AC5281" i="3" l="1"/>
  <c r="AB5282" i="3"/>
  <c r="AC5282" i="3" l="1"/>
  <c r="AB5283" i="3"/>
  <c r="AB5284" i="3" l="1"/>
  <c r="AC5283" i="3"/>
  <c r="AB5285" i="3" l="1"/>
  <c r="AC5284" i="3"/>
  <c r="AC5285" i="3" l="1"/>
  <c r="AB5286" i="3"/>
  <c r="AC5286" i="3" l="1"/>
  <c r="AB5287" i="3"/>
  <c r="AB5288" i="3" l="1"/>
  <c r="AC5287" i="3"/>
  <c r="AC5288" i="3" l="1"/>
  <c r="AB5289" i="3"/>
  <c r="AB5290" i="3" l="1"/>
  <c r="AC5289" i="3"/>
  <c r="AC5290" i="3" l="1"/>
  <c r="AB5291" i="3"/>
  <c r="AB5292" i="3" l="1"/>
  <c r="AC5291" i="3"/>
  <c r="AC5292" i="3" l="1"/>
  <c r="AB5293" i="3"/>
  <c r="AC5293" i="3" l="1"/>
  <c r="AB5294" i="3"/>
  <c r="AC5294" i="3" l="1"/>
  <c r="AB5295" i="3"/>
  <c r="AB5296" i="3" l="1"/>
  <c r="AC5295" i="3"/>
  <c r="AC5296" i="3" l="1"/>
  <c r="AB5297" i="3"/>
  <c r="AC5297" i="3" l="1"/>
  <c r="AB5298" i="3"/>
  <c r="AC5298" i="3" l="1"/>
  <c r="AB5299" i="3"/>
  <c r="AB5300" i="3" l="1"/>
  <c r="AC5299" i="3"/>
  <c r="AB5301" i="3" l="1"/>
  <c r="AC5300" i="3"/>
  <c r="AC5301" i="3" l="1"/>
  <c r="AB5302" i="3"/>
  <c r="AC5302" i="3" l="1"/>
  <c r="AB5303" i="3"/>
  <c r="AB5304" i="3" l="1"/>
  <c r="AC5303" i="3"/>
  <c r="AC5304" i="3" l="1"/>
  <c r="AB5305" i="3"/>
  <c r="AB5306" i="3" l="1"/>
  <c r="AC5305" i="3"/>
  <c r="AC5306" i="3" l="1"/>
  <c r="AB5307" i="3"/>
  <c r="AB5308" i="3" l="1"/>
  <c r="AC5307" i="3"/>
  <c r="AC5308" i="3" l="1"/>
  <c r="AB5309" i="3"/>
  <c r="AC5309" i="3" l="1"/>
  <c r="AB5310" i="3"/>
  <c r="AC5310" i="3" l="1"/>
  <c r="AB5311" i="3"/>
  <c r="AB5312" i="3" l="1"/>
  <c r="AC5311" i="3"/>
  <c r="AC5312" i="3" l="1"/>
  <c r="AB5313" i="3"/>
  <c r="AC5313" i="3" l="1"/>
  <c r="AB5314" i="3"/>
  <c r="AC5314" i="3" l="1"/>
  <c r="AB5315" i="3"/>
  <c r="AB5316" i="3" l="1"/>
  <c r="AC5315" i="3"/>
  <c r="AB5317" i="3" l="1"/>
  <c r="AC5316" i="3"/>
  <c r="AC5317" i="3" l="1"/>
  <c r="AB5318" i="3"/>
  <c r="AC5318" i="3" l="1"/>
  <c r="AB5319" i="3"/>
  <c r="AB5320" i="3" l="1"/>
  <c r="AC5319" i="3"/>
  <c r="AC5320" i="3" l="1"/>
  <c r="AB5321" i="3"/>
  <c r="AB5322" i="3" l="1"/>
  <c r="AC5321" i="3"/>
  <c r="AC5322" i="3" l="1"/>
  <c r="AB5323" i="3"/>
  <c r="AB5324" i="3" l="1"/>
  <c r="AC5323" i="3"/>
  <c r="AC5324" i="3" l="1"/>
  <c r="AB5325" i="3"/>
  <c r="AC5325" i="3" l="1"/>
  <c r="AB5326" i="3"/>
  <c r="AC5326" i="3" l="1"/>
  <c r="AB5327" i="3"/>
  <c r="AB5328" i="3" l="1"/>
  <c r="AC5327" i="3"/>
  <c r="AC5328" i="3" l="1"/>
  <c r="AB5329" i="3"/>
  <c r="AC5329" i="3" l="1"/>
  <c r="AB5330" i="3"/>
  <c r="AC5330" i="3" l="1"/>
  <c r="AB5331" i="3"/>
  <c r="AB5332" i="3" l="1"/>
  <c r="AC5331" i="3"/>
  <c r="AB5333" i="3" l="1"/>
  <c r="AC5332" i="3"/>
  <c r="AC5333" i="3" l="1"/>
  <c r="AB5334" i="3"/>
  <c r="AC5334" i="3" l="1"/>
  <c r="AB5335" i="3"/>
  <c r="AB5336" i="3" l="1"/>
  <c r="AC5335" i="3"/>
  <c r="AC5336" i="3" l="1"/>
  <c r="AB5337" i="3"/>
  <c r="AB5338" i="3" l="1"/>
  <c r="AC5337" i="3"/>
  <c r="AC5338" i="3" l="1"/>
  <c r="AB5339" i="3"/>
  <c r="AB5340" i="3" l="1"/>
  <c r="AC5339" i="3"/>
  <c r="AC5340" i="3" l="1"/>
  <c r="AB5341" i="3"/>
  <c r="AC5341" i="3" l="1"/>
  <c r="AB5342" i="3"/>
  <c r="AC5342" i="3" l="1"/>
  <c r="AB5343" i="3"/>
  <c r="AB5344" i="3" l="1"/>
  <c r="AC5343" i="3"/>
  <c r="AC5344" i="3" l="1"/>
  <c r="AB5345" i="3"/>
  <c r="AC5345" i="3" l="1"/>
  <c r="AB5346" i="3"/>
  <c r="AC5346" i="3" l="1"/>
  <c r="AB5347" i="3"/>
  <c r="AB5348" i="3" l="1"/>
  <c r="AC5347" i="3"/>
  <c r="AB5349" i="3" l="1"/>
  <c r="AC5348" i="3"/>
  <c r="AC5349" i="3" l="1"/>
  <c r="AB5350" i="3"/>
  <c r="AC5350" i="3" l="1"/>
  <c r="AB5351" i="3"/>
  <c r="AC5351" i="3" l="1"/>
  <c r="AB5352" i="3"/>
  <c r="AC5352" i="3" l="1"/>
  <c r="AB5353" i="3"/>
  <c r="AB5354" i="3" l="1"/>
  <c r="AC5353" i="3"/>
  <c r="AC5354" i="3" l="1"/>
  <c r="AB5355" i="3"/>
  <c r="AB5356" i="3" l="1"/>
  <c r="AC5355" i="3"/>
  <c r="AC5356" i="3" l="1"/>
  <c r="AB5357" i="3"/>
  <c r="AC5357" i="3" l="1"/>
  <c r="AB5358" i="3"/>
  <c r="AC5358" i="3" l="1"/>
  <c r="AB5359" i="3"/>
  <c r="AB5360" i="3" l="1"/>
  <c r="AC5359" i="3"/>
  <c r="AC5360" i="3" l="1"/>
  <c r="AB5361" i="3"/>
  <c r="AC5361" i="3" l="1"/>
  <c r="AB5362" i="3"/>
  <c r="AC5362" i="3" l="1"/>
  <c r="AB5363" i="3"/>
  <c r="AC5363" i="3" l="1"/>
  <c r="AB5364" i="3"/>
  <c r="AC5364" i="3" l="1"/>
  <c r="AB5365" i="3"/>
  <c r="AB5366" i="3" l="1"/>
  <c r="AC5365" i="3"/>
  <c r="AC5366" i="3" l="1"/>
  <c r="AB5367" i="3"/>
  <c r="AC5367" i="3" l="1"/>
  <c r="AB5368" i="3"/>
  <c r="AC5368" i="3" l="1"/>
  <c r="AB5369" i="3"/>
  <c r="AB5370" i="3" l="1"/>
  <c r="AC5369" i="3"/>
  <c r="AC5370" i="3" l="1"/>
  <c r="AB5371" i="3"/>
  <c r="AC5371" i="3" l="1"/>
  <c r="AB5372" i="3"/>
  <c r="AC5372" i="3" l="1"/>
  <c r="AB5373" i="3"/>
  <c r="AB5374" i="3" l="1"/>
  <c r="AC5373" i="3"/>
  <c r="AC5374" i="3" l="1"/>
  <c r="AB5375" i="3"/>
  <c r="AC5375" i="3" l="1"/>
  <c r="AB5376" i="3"/>
  <c r="AC5376" i="3" l="1"/>
  <c r="AB5377" i="3"/>
  <c r="AB5378" i="3" l="1"/>
  <c r="AC5377" i="3"/>
  <c r="AC5378" i="3" l="1"/>
  <c r="AB5379" i="3"/>
  <c r="AC5379" i="3" l="1"/>
  <c r="AB5380" i="3"/>
  <c r="AC5380" i="3" l="1"/>
  <c r="AB5381" i="3"/>
  <c r="AB5382" i="3" l="1"/>
  <c r="AC5381" i="3"/>
  <c r="AC5382" i="3" l="1"/>
  <c r="AB5383" i="3"/>
  <c r="AC5383" i="3" l="1"/>
  <c r="AB5384" i="3"/>
  <c r="AC5384" i="3" l="1"/>
  <c r="AB5385" i="3"/>
  <c r="AB5386" i="3" l="1"/>
  <c r="AC5385" i="3"/>
  <c r="AC5386" i="3" l="1"/>
  <c r="AB5387" i="3"/>
  <c r="AC5387" i="3" l="1"/>
  <c r="AB5388" i="3"/>
  <c r="AC5388" i="3" l="1"/>
  <c r="AB5389" i="3"/>
  <c r="AB5390" i="3" l="1"/>
  <c r="AC5389" i="3"/>
  <c r="AC5390" i="3" l="1"/>
  <c r="AB5391" i="3"/>
  <c r="AC5391" i="3" l="1"/>
  <c r="AB5392" i="3"/>
  <c r="AC5392" i="3" l="1"/>
  <c r="AB5393" i="3"/>
  <c r="AB5394" i="3" l="1"/>
  <c r="AC5393" i="3"/>
  <c r="AC5394" i="3" l="1"/>
  <c r="AB5395" i="3"/>
  <c r="AC5395" i="3" l="1"/>
  <c r="AB5396" i="3"/>
  <c r="AC5396" i="3" l="1"/>
  <c r="AB5397" i="3"/>
  <c r="AB5398" i="3" l="1"/>
  <c r="AC5397" i="3"/>
  <c r="AC5398" i="3" l="1"/>
  <c r="AB5399" i="3"/>
  <c r="AC5399" i="3" l="1"/>
  <c r="AB5400" i="3"/>
  <c r="AC5400" i="3" l="1"/>
  <c r="AB5401" i="3"/>
  <c r="AB5402" i="3" l="1"/>
  <c r="AC5401" i="3"/>
  <c r="AC5402" i="3" l="1"/>
  <c r="AB5403" i="3"/>
  <c r="AC5403" i="3" l="1"/>
  <c r="AB5404" i="3"/>
  <c r="AC5404" i="3" l="1"/>
  <c r="AB5405" i="3"/>
  <c r="AB5406" i="3" l="1"/>
  <c r="AC5405" i="3"/>
  <c r="AC5406" i="3" l="1"/>
  <c r="AB5407" i="3"/>
  <c r="AC5407" i="3" l="1"/>
  <c r="AB5408" i="3"/>
  <c r="AC5408" i="3" l="1"/>
  <c r="AB5409" i="3"/>
  <c r="AB5410" i="3" l="1"/>
  <c r="AC5409" i="3"/>
  <c r="AC5410" i="3" l="1"/>
  <c r="AB5411" i="3"/>
  <c r="AC5411" i="3" l="1"/>
  <c r="AB5412" i="3"/>
  <c r="AC5412" i="3" l="1"/>
  <c r="AB5413" i="3"/>
  <c r="AB5414" i="3" l="1"/>
  <c r="AC5413" i="3"/>
  <c r="AC5414" i="3" l="1"/>
  <c r="AB5415" i="3"/>
  <c r="AC5415" i="3" l="1"/>
  <c r="AB5416" i="3"/>
  <c r="AC5416" i="3" l="1"/>
  <c r="AB5417" i="3"/>
  <c r="AB5418" i="3" l="1"/>
  <c r="AC5417" i="3"/>
  <c r="AC5418" i="3" l="1"/>
  <c r="AB5419" i="3"/>
  <c r="AC5419" i="3" l="1"/>
  <c r="AB5420" i="3"/>
  <c r="AC5420" i="3" l="1"/>
  <c r="AB5421" i="3"/>
  <c r="AB5422" i="3" l="1"/>
  <c r="AC5421" i="3"/>
  <c r="AC5422" i="3" l="1"/>
  <c r="AB5423" i="3"/>
  <c r="AC5423" i="3" l="1"/>
  <c r="AB5424" i="3"/>
  <c r="AC5424" i="3" l="1"/>
  <c r="AB5425" i="3"/>
  <c r="AB5426" i="3" l="1"/>
  <c r="AC5425" i="3"/>
  <c r="AC5426" i="3" l="1"/>
  <c r="AB5427" i="3"/>
  <c r="AC5427" i="3" l="1"/>
  <c r="AB5428" i="3"/>
  <c r="AC5428" i="3" l="1"/>
  <c r="AB5429" i="3"/>
  <c r="AB5430" i="3" l="1"/>
  <c r="AC5429" i="3"/>
  <c r="AC5430" i="3" l="1"/>
  <c r="AB5431" i="3"/>
  <c r="AC5431" i="3" l="1"/>
  <c r="AB5432" i="3"/>
  <c r="AC5432" i="3" l="1"/>
  <c r="AB5433" i="3"/>
  <c r="AB5434" i="3" l="1"/>
  <c r="AC5433" i="3"/>
  <c r="AC5434" i="3" l="1"/>
  <c r="AB5435" i="3"/>
  <c r="AC5435" i="3" l="1"/>
  <c r="AB5436" i="3"/>
  <c r="AC5436" i="3" l="1"/>
  <c r="AB5437" i="3"/>
  <c r="AB5438" i="3" l="1"/>
  <c r="AC5437" i="3"/>
  <c r="AC5438" i="3" l="1"/>
  <c r="AB5439" i="3"/>
  <c r="AC5439" i="3" l="1"/>
  <c r="AB5440" i="3"/>
  <c r="AC5440" i="3" l="1"/>
  <c r="AB5441" i="3"/>
  <c r="AB5442" i="3" l="1"/>
  <c r="AC5441" i="3"/>
  <c r="AC5442" i="3" l="1"/>
  <c r="AB5443" i="3"/>
  <c r="AB5444" i="3" l="1"/>
  <c r="AC5443" i="3"/>
  <c r="AC5444" i="3" l="1"/>
  <c r="AB5445" i="3"/>
  <c r="AB5446" i="3" l="1"/>
  <c r="AC5445" i="3"/>
  <c r="AC5446" i="3" l="1"/>
  <c r="AB5447" i="3"/>
  <c r="AC5447" i="3" l="1"/>
  <c r="AB5448" i="3"/>
  <c r="AC5448" i="3" l="1"/>
  <c r="AB5449" i="3"/>
  <c r="AB5450" i="3" l="1"/>
  <c r="AC5449" i="3"/>
  <c r="AC5450" i="3" l="1"/>
  <c r="AB5451" i="3"/>
  <c r="AC5451" i="3" l="1"/>
  <c r="AB5452" i="3"/>
  <c r="AC5452" i="3" l="1"/>
  <c r="AB5453" i="3"/>
  <c r="AB5454" i="3" l="1"/>
  <c r="AC5453" i="3"/>
  <c r="AC5454" i="3" l="1"/>
  <c r="AB5455" i="3"/>
  <c r="AC5455" i="3" l="1"/>
  <c r="AB5456" i="3"/>
  <c r="AC5456" i="3" l="1"/>
  <c r="AB5457" i="3"/>
  <c r="AB5458" i="3" l="1"/>
  <c r="AC5457" i="3"/>
  <c r="AC5458" i="3" l="1"/>
  <c r="AB5459" i="3"/>
  <c r="AB5460" i="3" l="1"/>
  <c r="AC5459" i="3"/>
  <c r="AC5460" i="3" l="1"/>
  <c r="AB5461" i="3"/>
  <c r="AB5462" i="3" l="1"/>
  <c r="AC5461" i="3"/>
  <c r="AC5462" i="3" l="1"/>
  <c r="AB5463" i="3"/>
  <c r="AC5463" i="3" l="1"/>
  <c r="AB5464" i="3"/>
  <c r="AC5464" i="3" l="1"/>
  <c r="AB5465" i="3"/>
  <c r="AB5466" i="3" l="1"/>
  <c r="AC5465" i="3"/>
  <c r="AC5466" i="3" l="1"/>
  <c r="AB5467" i="3"/>
  <c r="AB5468" i="3" l="1"/>
  <c r="AC5467" i="3"/>
  <c r="AC5468" i="3" l="1"/>
  <c r="AB5469" i="3"/>
  <c r="AB5470" i="3" l="1"/>
  <c r="AC5469" i="3"/>
  <c r="AC5470" i="3" l="1"/>
  <c r="AB5471" i="3"/>
  <c r="AC5471" i="3" l="1"/>
  <c r="AB5472" i="3"/>
  <c r="AC5472" i="3" l="1"/>
  <c r="AB5473" i="3"/>
  <c r="AB5474" i="3" l="1"/>
  <c r="AC5473" i="3"/>
  <c r="AC5474" i="3" l="1"/>
  <c r="AB5475" i="3"/>
  <c r="AB5476" i="3" l="1"/>
  <c r="AC5475" i="3"/>
  <c r="AC5476" i="3" l="1"/>
  <c r="AB5477" i="3"/>
  <c r="AB5478" i="3" l="1"/>
  <c r="AC5477" i="3"/>
  <c r="AC5478" i="3" l="1"/>
  <c r="AB5479" i="3"/>
  <c r="AC5479" i="3" l="1"/>
  <c r="AB5480" i="3"/>
  <c r="AC5480" i="3" l="1"/>
  <c r="AB5481" i="3"/>
  <c r="AB5482" i="3" l="1"/>
  <c r="AC5481" i="3"/>
  <c r="AC5482" i="3" l="1"/>
  <c r="AB5483" i="3"/>
  <c r="AC5483" i="3" l="1"/>
  <c r="AB5484" i="3"/>
  <c r="AC5484" i="3" l="1"/>
  <c r="AB5485" i="3"/>
  <c r="AB5486" i="3" l="1"/>
  <c r="AC5485" i="3"/>
  <c r="AC5486" i="3" l="1"/>
  <c r="AB5487" i="3"/>
  <c r="AC5487" i="3" l="1"/>
  <c r="AB5488" i="3"/>
  <c r="AC5488" i="3" l="1"/>
  <c r="AB5489" i="3"/>
  <c r="AB5490" i="3" l="1"/>
  <c r="AC5489" i="3"/>
  <c r="AC5490" i="3" l="1"/>
  <c r="AB5491" i="3"/>
  <c r="AB5492" i="3" l="1"/>
  <c r="AC5491" i="3"/>
  <c r="AC5492" i="3" l="1"/>
  <c r="AB5493" i="3"/>
  <c r="AB5494" i="3" l="1"/>
  <c r="AC5493" i="3"/>
  <c r="AC5494" i="3" l="1"/>
  <c r="AB5495" i="3"/>
  <c r="AC5495" i="3" l="1"/>
  <c r="AB5496" i="3"/>
  <c r="AC5496" i="3" l="1"/>
  <c r="AB5497" i="3"/>
  <c r="AB5498" i="3" l="1"/>
  <c r="AC5497" i="3"/>
  <c r="AC5498" i="3" l="1"/>
  <c r="AB5499" i="3"/>
  <c r="AB5500" i="3" l="1"/>
  <c r="AC5499" i="3"/>
  <c r="AC5500" i="3" l="1"/>
  <c r="AB5501" i="3"/>
  <c r="AB5502" i="3" l="1"/>
  <c r="AC5501" i="3"/>
  <c r="AC5502" i="3" l="1"/>
  <c r="AB5503" i="3"/>
  <c r="AC5503" i="3" l="1"/>
  <c r="AB5504" i="3"/>
  <c r="AC5504" i="3" l="1"/>
  <c r="AB5505" i="3"/>
  <c r="AB5506" i="3" l="1"/>
  <c r="AC5505" i="3"/>
  <c r="AC5506" i="3" l="1"/>
  <c r="AB5507" i="3"/>
  <c r="AB5508" i="3" l="1"/>
  <c r="AC5507" i="3"/>
  <c r="AC5508" i="3" l="1"/>
  <c r="AB5509" i="3"/>
  <c r="AB5510" i="3" l="1"/>
  <c r="AC5509" i="3"/>
  <c r="AC5510" i="3" l="1"/>
  <c r="AB5511" i="3"/>
  <c r="AC5511" i="3" l="1"/>
  <c r="AB5512" i="3"/>
  <c r="AC5512" i="3" l="1"/>
  <c r="AB5513" i="3"/>
  <c r="AB5514" i="3" l="1"/>
  <c r="AC5513" i="3"/>
  <c r="AC5514" i="3" l="1"/>
  <c r="AB5515" i="3"/>
  <c r="AC5515" i="3" l="1"/>
  <c r="AB5516" i="3"/>
  <c r="AC5516" i="3" l="1"/>
  <c r="AB5517" i="3"/>
  <c r="AB5518" i="3" l="1"/>
  <c r="AC5517" i="3"/>
  <c r="AC5518" i="3" l="1"/>
  <c r="AB5519" i="3"/>
  <c r="AC5519" i="3" l="1"/>
  <c r="AB5520" i="3"/>
  <c r="AC5520" i="3" l="1"/>
  <c r="AB5521" i="3"/>
  <c r="AB5522" i="3" l="1"/>
  <c r="AC5521" i="3"/>
  <c r="AC5522" i="3" l="1"/>
  <c r="AB5523" i="3"/>
  <c r="AB5524" i="3" l="1"/>
  <c r="AC5523" i="3"/>
  <c r="AC5524" i="3" l="1"/>
  <c r="AB5525" i="3"/>
  <c r="AB5526" i="3" l="1"/>
  <c r="AC5525" i="3"/>
  <c r="AC5526" i="3" l="1"/>
  <c r="AB5527" i="3"/>
  <c r="AC5527" i="3" l="1"/>
  <c r="AB5528" i="3"/>
  <c r="AC5528" i="3" l="1"/>
  <c r="AB5529" i="3"/>
  <c r="AB5530" i="3" l="1"/>
  <c r="AC5529" i="3"/>
  <c r="AC5530" i="3" l="1"/>
  <c r="AB5531" i="3"/>
  <c r="AB5532" i="3" l="1"/>
  <c r="AC5531" i="3"/>
  <c r="AC5532" i="3" l="1"/>
  <c r="AB5533" i="3"/>
  <c r="AB5534" i="3" l="1"/>
  <c r="AC5533" i="3"/>
  <c r="AC5534" i="3" l="1"/>
  <c r="AB5535" i="3"/>
  <c r="AC5535" i="3" l="1"/>
  <c r="AB5536" i="3"/>
  <c r="AC5536" i="3" l="1"/>
  <c r="AB5537" i="3"/>
  <c r="AB5538" i="3" l="1"/>
  <c r="AC5537" i="3"/>
  <c r="AC5538" i="3" l="1"/>
  <c r="AB5539" i="3"/>
  <c r="AB5540" i="3" l="1"/>
  <c r="AC5539" i="3"/>
  <c r="AC5540" i="3" l="1"/>
  <c r="AB5541" i="3"/>
  <c r="AB5542" i="3" l="1"/>
  <c r="AC5541" i="3"/>
  <c r="AC5542" i="3" l="1"/>
  <c r="AB5543" i="3"/>
  <c r="AC5543" i="3" l="1"/>
  <c r="AB5544" i="3"/>
  <c r="AC5544" i="3" l="1"/>
  <c r="AB5545" i="3"/>
  <c r="AB5546" i="3" l="1"/>
  <c r="AC5545" i="3"/>
  <c r="AC5546" i="3" l="1"/>
  <c r="AB5547" i="3"/>
  <c r="AC5547" i="3" l="1"/>
  <c r="AB5548" i="3"/>
  <c r="AC5548" i="3" l="1"/>
  <c r="AB5549" i="3"/>
  <c r="AB5550" i="3" l="1"/>
  <c r="AC5549" i="3"/>
  <c r="AC5550" i="3" l="1"/>
  <c r="AB5551" i="3"/>
  <c r="AC5551" i="3" l="1"/>
  <c r="AB5552" i="3"/>
  <c r="AC5552" i="3" l="1"/>
  <c r="AB5553" i="3"/>
  <c r="AB5554" i="3" l="1"/>
  <c r="AC5553" i="3"/>
  <c r="AC5554" i="3" l="1"/>
  <c r="AB5555" i="3"/>
  <c r="AB5556" i="3" l="1"/>
  <c r="AC5555" i="3"/>
  <c r="AC5556" i="3" l="1"/>
  <c r="AB5557" i="3"/>
  <c r="AB5558" i="3" l="1"/>
  <c r="AC5557" i="3"/>
  <c r="AC5558" i="3" l="1"/>
  <c r="AB5559" i="3"/>
  <c r="AC5559" i="3" l="1"/>
  <c r="AB5560" i="3"/>
  <c r="AC5560" i="3" l="1"/>
  <c r="AB5561" i="3"/>
  <c r="AB5562" i="3" l="1"/>
  <c r="AC5561" i="3"/>
  <c r="AC5562" i="3" l="1"/>
  <c r="AB5563" i="3"/>
  <c r="AB5564" i="3" l="1"/>
  <c r="AC5563" i="3"/>
  <c r="AC5564" i="3" l="1"/>
  <c r="AB5565" i="3"/>
  <c r="AB5566" i="3" l="1"/>
  <c r="AC5565" i="3"/>
  <c r="AC5566" i="3" l="1"/>
  <c r="AB5567" i="3"/>
  <c r="AC5567" i="3" l="1"/>
  <c r="AB5568" i="3"/>
  <c r="AC5568" i="3" l="1"/>
  <c r="AB5569" i="3"/>
  <c r="AB5570" i="3" l="1"/>
  <c r="AC5569" i="3"/>
  <c r="AC5570" i="3" l="1"/>
  <c r="AB5571" i="3"/>
  <c r="AB5572" i="3" l="1"/>
  <c r="AC5571" i="3"/>
  <c r="AC5572" i="3" l="1"/>
  <c r="AB5573" i="3"/>
  <c r="AB5574" i="3" l="1"/>
  <c r="AC5573" i="3"/>
  <c r="AC5574" i="3" l="1"/>
  <c r="AB5575" i="3"/>
  <c r="AC5575" i="3" l="1"/>
  <c r="AB5576" i="3"/>
  <c r="AC5576" i="3" l="1"/>
  <c r="AB5577" i="3"/>
  <c r="AB5578" i="3" l="1"/>
  <c r="AC5577" i="3"/>
  <c r="AC5578" i="3" l="1"/>
  <c r="AB5579" i="3"/>
  <c r="AC5579" i="3" l="1"/>
  <c r="AB5580" i="3"/>
  <c r="AC5580" i="3" l="1"/>
  <c r="AB5581" i="3"/>
  <c r="AB5582" i="3" l="1"/>
  <c r="AC5581" i="3"/>
  <c r="AC5582" i="3" l="1"/>
  <c r="AB5583" i="3"/>
  <c r="AC5583" i="3" l="1"/>
  <c r="AB5584" i="3"/>
  <c r="AC5584" i="3" l="1"/>
  <c r="AB5585" i="3"/>
  <c r="AB5586" i="3" l="1"/>
  <c r="AC5585" i="3"/>
  <c r="AC5586" i="3" l="1"/>
  <c r="AB5587" i="3"/>
  <c r="AB5588" i="3" l="1"/>
  <c r="AC5587" i="3"/>
  <c r="AC5588" i="3" l="1"/>
  <c r="AB5589" i="3"/>
  <c r="AB5590" i="3" l="1"/>
  <c r="AC5589" i="3"/>
  <c r="AC5590" i="3" l="1"/>
  <c r="AB5591" i="3"/>
  <c r="AC5591" i="3" l="1"/>
  <c r="AB5592" i="3"/>
  <c r="AC5592" i="3" l="1"/>
  <c r="AB5593" i="3"/>
  <c r="AB5594" i="3" l="1"/>
  <c r="AC5593" i="3"/>
  <c r="AC5594" i="3" l="1"/>
  <c r="AB5595" i="3"/>
  <c r="AB5596" i="3" l="1"/>
  <c r="AC5595" i="3"/>
  <c r="AC5596" i="3" l="1"/>
  <c r="AB5597" i="3"/>
  <c r="AB5598" i="3" l="1"/>
  <c r="AC5597" i="3"/>
  <c r="AC5598" i="3" l="1"/>
  <c r="AB5599" i="3"/>
  <c r="AC5599" i="3" l="1"/>
  <c r="AB5600" i="3"/>
  <c r="AC5600" i="3" l="1"/>
  <c r="AB5601" i="3"/>
  <c r="AB5602" i="3" l="1"/>
  <c r="AC5601" i="3"/>
  <c r="AC5602" i="3" l="1"/>
  <c r="AB5603" i="3"/>
  <c r="AB5604" i="3" l="1"/>
  <c r="AC5603" i="3"/>
  <c r="AC5604" i="3" l="1"/>
  <c r="AB5605" i="3"/>
  <c r="AB5606" i="3" l="1"/>
  <c r="AC5605" i="3"/>
  <c r="AC5606" i="3" l="1"/>
  <c r="AB5607" i="3"/>
  <c r="AC5607" i="3" l="1"/>
  <c r="AB5608" i="3"/>
  <c r="AC5608" i="3" l="1"/>
  <c r="AB5609" i="3"/>
  <c r="AB5610" i="3" l="1"/>
  <c r="AC5609" i="3"/>
  <c r="AC5610" i="3" l="1"/>
  <c r="AB5611" i="3"/>
  <c r="AC5611" i="3" l="1"/>
  <c r="AB5612" i="3"/>
  <c r="AC5612" i="3" l="1"/>
  <c r="AB5613" i="3"/>
  <c r="AB5614" i="3" l="1"/>
  <c r="AC5613" i="3"/>
  <c r="AC5614" i="3" l="1"/>
  <c r="AB5615" i="3"/>
  <c r="AC5615" i="3" l="1"/>
  <c r="AB5616" i="3"/>
  <c r="AC5616" i="3" l="1"/>
  <c r="AB5617" i="3"/>
  <c r="AB5618" i="3" l="1"/>
  <c r="AC5617" i="3"/>
  <c r="AC5618" i="3" l="1"/>
  <c r="AB5619" i="3"/>
  <c r="AB5620" i="3" l="1"/>
  <c r="AC5619" i="3"/>
  <c r="AC5620" i="3" l="1"/>
  <c r="AB5621" i="3"/>
  <c r="AB5622" i="3" l="1"/>
  <c r="AC5621" i="3"/>
  <c r="AC5622" i="3" l="1"/>
  <c r="AB5623" i="3"/>
  <c r="AC5623" i="3" l="1"/>
  <c r="AB5624" i="3"/>
  <c r="AC5624" i="3" l="1"/>
  <c r="AB5625" i="3"/>
  <c r="AB5626" i="3" l="1"/>
  <c r="AC5625" i="3"/>
  <c r="AC5626" i="3" l="1"/>
  <c r="AB5627" i="3"/>
  <c r="AB5628" i="3" l="1"/>
  <c r="AC5627" i="3"/>
  <c r="AC5628" i="3" l="1"/>
  <c r="AB5629" i="3"/>
  <c r="AB5630" i="3" l="1"/>
  <c r="AC5629" i="3"/>
  <c r="AC5630" i="3" l="1"/>
  <c r="AB5631" i="3"/>
  <c r="AC5631" i="3" l="1"/>
  <c r="AB5632" i="3"/>
  <c r="AC5632" i="3" l="1"/>
  <c r="AB5633" i="3"/>
  <c r="AB5634" i="3" l="1"/>
  <c r="AC5633" i="3"/>
  <c r="AC5634" i="3" l="1"/>
  <c r="AB5635" i="3"/>
  <c r="AB5636" i="3" l="1"/>
  <c r="AC5635" i="3"/>
  <c r="AC5636" i="3" l="1"/>
  <c r="AB5637" i="3"/>
  <c r="AB5638" i="3" l="1"/>
  <c r="AC5637" i="3"/>
  <c r="AC5638" i="3" l="1"/>
  <c r="AB5639" i="3"/>
  <c r="AC5639" i="3" l="1"/>
  <c r="AB5640" i="3"/>
  <c r="AC5640" i="3" l="1"/>
  <c r="AB5641" i="3"/>
  <c r="AB5642" i="3" l="1"/>
  <c r="AC5641" i="3"/>
  <c r="AC5642" i="3" l="1"/>
  <c r="AB5643" i="3"/>
  <c r="AC5643" i="3" l="1"/>
  <c r="AB5644" i="3"/>
  <c r="AC5644" i="3" l="1"/>
  <c r="AB5645" i="3"/>
  <c r="AB5646" i="3" l="1"/>
  <c r="AC5645" i="3"/>
  <c r="AC5646" i="3" l="1"/>
  <c r="AB5647" i="3"/>
  <c r="AC5647" i="3" l="1"/>
  <c r="AB5648" i="3"/>
  <c r="AC5648" i="3" l="1"/>
  <c r="AB5649" i="3"/>
  <c r="AB5650" i="3" l="1"/>
  <c r="AC5649" i="3"/>
  <c r="AC5650" i="3" l="1"/>
  <c r="AB5651" i="3"/>
  <c r="AB5652" i="3" l="1"/>
  <c r="AC5651" i="3"/>
  <c r="AC5652" i="3" l="1"/>
  <c r="AB5653" i="3"/>
  <c r="AB5654" i="3" l="1"/>
  <c r="AC5653" i="3"/>
  <c r="AC5654" i="3" l="1"/>
  <c r="AB5655" i="3"/>
  <c r="AC5655" i="3" l="1"/>
  <c r="AB5656" i="3"/>
  <c r="AC5656" i="3" l="1"/>
  <c r="AB5657" i="3"/>
  <c r="AB5658" i="3" l="1"/>
  <c r="AC5657" i="3"/>
  <c r="AC5658" i="3" l="1"/>
  <c r="AB5659" i="3"/>
  <c r="AB5660" i="3" l="1"/>
  <c r="AC5659" i="3"/>
  <c r="AC5660" i="3" l="1"/>
  <c r="AB5661" i="3"/>
  <c r="AB5662" i="3" l="1"/>
  <c r="AC5661" i="3"/>
  <c r="AC5662" i="3" l="1"/>
  <c r="AB5663" i="3"/>
  <c r="AC5663" i="3" l="1"/>
  <c r="AB5664" i="3"/>
  <c r="AC5664" i="3" l="1"/>
  <c r="AB5665" i="3"/>
  <c r="AB5666" i="3" l="1"/>
  <c r="AC5665" i="3"/>
  <c r="AC5666" i="3" l="1"/>
  <c r="AB5667" i="3"/>
  <c r="AB5668" i="3" l="1"/>
  <c r="AC5667" i="3"/>
  <c r="AC5668" i="3" l="1"/>
  <c r="AB5669" i="3"/>
  <c r="AB5670" i="3" l="1"/>
  <c r="AC5669" i="3"/>
  <c r="AC5670" i="3" l="1"/>
  <c r="AB5671" i="3"/>
  <c r="AC5671" i="3" l="1"/>
  <c r="AB5672" i="3"/>
  <c r="AC5672" i="3" l="1"/>
  <c r="AB5673" i="3"/>
  <c r="AB5674" i="3" l="1"/>
  <c r="AC5673" i="3"/>
  <c r="AC5674" i="3" l="1"/>
  <c r="AB5675" i="3"/>
  <c r="AC5675" i="3" l="1"/>
  <c r="AB5676" i="3"/>
  <c r="AC5676" i="3" l="1"/>
  <c r="AB5677" i="3"/>
  <c r="AB5678" i="3" l="1"/>
  <c r="AC5677" i="3"/>
  <c r="AC5678" i="3" l="1"/>
  <c r="AB5679" i="3"/>
  <c r="AC5679" i="3" l="1"/>
  <c r="AB5680" i="3"/>
  <c r="AC5680" i="3" l="1"/>
  <c r="AB5681" i="3"/>
  <c r="AB5682" i="3" l="1"/>
  <c r="AC5681" i="3"/>
  <c r="AC5682" i="3" l="1"/>
  <c r="AB5683" i="3"/>
  <c r="AB5684" i="3" l="1"/>
  <c r="AC5683" i="3"/>
  <c r="AC5684" i="3" l="1"/>
  <c r="AB5685" i="3"/>
  <c r="AB5686" i="3" l="1"/>
  <c r="AC5685" i="3"/>
  <c r="AC5686" i="3" l="1"/>
  <c r="AB5687" i="3"/>
  <c r="AC5687" i="3" l="1"/>
  <c r="AB5688" i="3"/>
  <c r="AC5688" i="3" l="1"/>
  <c r="AB5689" i="3"/>
  <c r="AB5690" i="3" l="1"/>
  <c r="AC5689" i="3"/>
  <c r="AC5690" i="3" l="1"/>
  <c r="AB5691" i="3"/>
  <c r="AB5692" i="3" l="1"/>
  <c r="AC5691" i="3"/>
  <c r="AC5692" i="3" l="1"/>
  <c r="AB5693" i="3"/>
  <c r="AB5694" i="3" l="1"/>
  <c r="AC5693" i="3"/>
  <c r="AC5694" i="3" l="1"/>
  <c r="AB5695" i="3"/>
  <c r="AC5695" i="3" l="1"/>
  <c r="AB5696" i="3"/>
  <c r="AC5696" i="3" l="1"/>
  <c r="AB5697" i="3"/>
  <c r="AB5698" i="3" l="1"/>
  <c r="AC5697" i="3"/>
  <c r="AC5698" i="3" l="1"/>
  <c r="AB5699" i="3"/>
  <c r="AB5700" i="3" l="1"/>
  <c r="AC5699" i="3"/>
  <c r="AC5700" i="3" l="1"/>
  <c r="AB5701" i="3"/>
  <c r="AB5702" i="3" l="1"/>
  <c r="AC5701" i="3"/>
  <c r="AC5702" i="3" l="1"/>
  <c r="AB5703" i="3"/>
  <c r="AC5703" i="3" l="1"/>
  <c r="AB5704" i="3"/>
  <c r="AC5704" i="3" l="1"/>
  <c r="AB5705" i="3"/>
  <c r="AB5706" i="3" l="1"/>
  <c r="AC5705" i="3"/>
  <c r="AC5706" i="3" l="1"/>
  <c r="AB5707" i="3"/>
  <c r="AC5707" i="3" l="1"/>
  <c r="AB5708" i="3"/>
  <c r="AC5708" i="3" l="1"/>
  <c r="AB5709" i="3"/>
  <c r="AB5710" i="3" l="1"/>
  <c r="AC5709" i="3"/>
  <c r="AC5710" i="3" l="1"/>
  <c r="AB5711" i="3"/>
  <c r="AC5711" i="3" l="1"/>
  <c r="AB5712" i="3"/>
  <c r="AC5712" i="3" l="1"/>
  <c r="AB5713" i="3"/>
  <c r="AB5714" i="3" l="1"/>
  <c r="AC5713" i="3"/>
  <c r="AC5714" i="3" l="1"/>
  <c r="AB5715" i="3"/>
  <c r="AB5716" i="3" l="1"/>
  <c r="AC5715" i="3"/>
  <c r="AC5716" i="3" l="1"/>
  <c r="AB5717" i="3"/>
  <c r="AB5718" i="3" l="1"/>
  <c r="AC5717" i="3"/>
  <c r="AC5718" i="3" l="1"/>
  <c r="AB5719" i="3"/>
  <c r="AC5719" i="3" l="1"/>
  <c r="AB5720" i="3"/>
  <c r="AC5720" i="3" l="1"/>
  <c r="AB5721" i="3"/>
  <c r="AB5722" i="3" l="1"/>
  <c r="AC5721" i="3"/>
  <c r="AC5722" i="3" l="1"/>
  <c r="AB5723" i="3"/>
  <c r="AB5724" i="3" l="1"/>
  <c r="AC5723" i="3"/>
  <c r="AC5724" i="3" l="1"/>
  <c r="AB5725" i="3"/>
  <c r="AB5726" i="3" l="1"/>
  <c r="AC5725" i="3"/>
  <c r="AC5726" i="3" l="1"/>
  <c r="AB5727" i="3"/>
  <c r="AC5727" i="3" l="1"/>
  <c r="AB5728" i="3"/>
  <c r="AC5728" i="3" l="1"/>
  <c r="AB5729" i="3"/>
  <c r="AB5730" i="3" l="1"/>
  <c r="AC5729" i="3"/>
  <c r="AC5730" i="3" l="1"/>
  <c r="AB5731" i="3"/>
  <c r="AB5732" i="3" l="1"/>
  <c r="AC5731" i="3"/>
  <c r="AC5732" i="3" l="1"/>
  <c r="AB5733" i="3"/>
  <c r="AB5734" i="3" l="1"/>
  <c r="AC5733" i="3"/>
  <c r="AC5734" i="3" l="1"/>
  <c r="AB5735" i="3"/>
  <c r="AC5735" i="3" l="1"/>
  <c r="AB5736" i="3"/>
  <c r="AC5736" i="3" l="1"/>
  <c r="AB5737" i="3"/>
  <c r="AC5737" i="3" l="1"/>
  <c r="AB5738" i="3"/>
  <c r="AC5738" i="3" l="1"/>
  <c r="AB5739" i="3"/>
  <c r="AB5740" i="3" l="1"/>
  <c r="AC5739" i="3"/>
  <c r="AC5740" i="3" l="1"/>
  <c r="AB5741" i="3"/>
  <c r="AB5742" i="3" l="1"/>
  <c r="AC5741" i="3"/>
  <c r="AC5742" i="3" l="1"/>
  <c r="AB5743" i="3"/>
  <c r="AC5743" i="3" l="1"/>
  <c r="AB5744" i="3"/>
  <c r="AC5744" i="3" l="1"/>
  <c r="AB5745" i="3"/>
  <c r="AC5745" i="3" l="1"/>
  <c r="AB5746" i="3"/>
  <c r="AC5746" i="3" l="1"/>
  <c r="AB5747" i="3"/>
  <c r="AB5748" i="3" l="1"/>
  <c r="AC5747" i="3"/>
  <c r="AC5748" i="3" l="1"/>
  <c r="AB5749" i="3"/>
  <c r="AB5750" i="3" l="1"/>
  <c r="AC5749" i="3"/>
  <c r="AC5750" i="3" l="1"/>
  <c r="AB5751" i="3"/>
  <c r="AC5751" i="3" l="1"/>
  <c r="AB5752" i="3"/>
  <c r="AC5752" i="3" l="1"/>
  <c r="AB5753" i="3"/>
  <c r="AC5753" i="3" l="1"/>
  <c r="AB5754" i="3"/>
  <c r="AC5754" i="3" l="1"/>
  <c r="AB5755" i="3"/>
  <c r="AC5755" i="3" l="1"/>
  <c r="AB5756" i="3"/>
  <c r="AC5756" i="3" l="1"/>
  <c r="AB5757" i="3"/>
  <c r="AC5757" i="3" l="1"/>
  <c r="AB5758" i="3"/>
  <c r="AC5758" i="3" l="1"/>
  <c r="AB5759" i="3"/>
  <c r="AC5759" i="3" l="1"/>
  <c r="AB5760" i="3"/>
  <c r="AC5760" i="3" l="1"/>
  <c r="AB5761" i="3"/>
  <c r="AC5761" i="3" l="1"/>
  <c r="AB5762" i="3"/>
  <c r="AC5762" i="3" l="1"/>
  <c r="AB5763" i="3"/>
  <c r="AC5763" i="3" l="1"/>
  <c r="AB5764" i="3"/>
  <c r="AC5764" i="3" l="1"/>
  <c r="AB5765" i="3"/>
  <c r="AC5765" i="3" l="1"/>
  <c r="AB5766" i="3"/>
  <c r="AC5766" i="3" l="1"/>
  <c r="AB5767" i="3"/>
  <c r="AC5767" i="3" l="1"/>
  <c r="AB5768" i="3"/>
  <c r="AC5768" i="3" l="1"/>
  <c r="AB5769" i="3"/>
  <c r="AC5769" i="3" l="1"/>
  <c r="AB5770" i="3"/>
  <c r="AC5770" i="3" l="1"/>
  <c r="AB5771" i="3"/>
  <c r="AC5771" i="3" l="1"/>
  <c r="AB5772" i="3"/>
  <c r="AC5772" i="3" l="1"/>
  <c r="AB5773" i="3"/>
  <c r="AC5773" i="3" l="1"/>
  <c r="AB5774" i="3"/>
  <c r="AC5774" i="3" l="1"/>
  <c r="AB5775" i="3"/>
  <c r="AC5775" i="3" l="1"/>
  <c r="AB5776" i="3"/>
  <c r="AC5776" i="3" l="1"/>
  <c r="AB5777" i="3"/>
  <c r="AC5777" i="3" l="1"/>
  <c r="AB5778" i="3"/>
  <c r="AC5778" i="3" l="1"/>
  <c r="AB5779" i="3"/>
  <c r="AC5779" i="3" l="1"/>
  <c r="AB5780" i="3"/>
  <c r="AC5780" i="3" l="1"/>
  <c r="AB5781" i="3"/>
  <c r="AC5781" i="3" l="1"/>
  <c r="AB5782" i="3"/>
  <c r="AC5782" i="3" l="1"/>
  <c r="AB5783" i="3"/>
  <c r="AC5783" i="3" l="1"/>
  <c r="AB5784" i="3"/>
  <c r="AC5784" i="3" l="1"/>
  <c r="AB5785" i="3"/>
  <c r="AC5785" i="3" l="1"/>
  <c r="AB5786" i="3"/>
  <c r="AC5786" i="3" l="1"/>
  <c r="AB5787" i="3"/>
  <c r="AC5787" i="3" l="1"/>
  <c r="AB5788" i="3"/>
  <c r="AC5788" i="3" l="1"/>
  <c r="AB5789" i="3"/>
  <c r="AC5789" i="3" l="1"/>
  <c r="AB5790" i="3"/>
  <c r="AC5790" i="3" l="1"/>
  <c r="AB5791" i="3"/>
  <c r="AC5791" i="3" l="1"/>
  <c r="AB5792" i="3"/>
  <c r="AC5792" i="3" l="1"/>
  <c r="AB5793" i="3"/>
  <c r="AC5793" i="3" l="1"/>
  <c r="AB5794" i="3"/>
  <c r="AC5794" i="3" l="1"/>
  <c r="AB5795" i="3"/>
  <c r="AC5795" i="3" l="1"/>
  <c r="AB5796" i="3"/>
  <c r="AC5796" i="3" l="1"/>
  <c r="AB5797" i="3"/>
  <c r="AC5797" i="3" l="1"/>
  <c r="AB5798" i="3"/>
  <c r="AC5798" i="3" l="1"/>
  <c r="AB5799" i="3"/>
  <c r="AC5799" i="3" l="1"/>
  <c r="AB5800" i="3"/>
  <c r="AC5800" i="3" l="1"/>
  <c r="AB5801" i="3"/>
  <c r="AC5801" i="3" l="1"/>
  <c r="AB5802" i="3"/>
  <c r="AC5802" i="3" l="1"/>
  <c r="AB5803" i="3"/>
  <c r="AC5803" i="3" l="1"/>
  <c r="AB5804" i="3"/>
  <c r="AC5804" i="3" l="1"/>
  <c r="AB5805" i="3"/>
  <c r="AC5805" i="3" l="1"/>
  <c r="AB5806" i="3"/>
  <c r="AC5806" i="3" l="1"/>
  <c r="AB5807" i="3"/>
  <c r="AC5807" i="3" l="1"/>
  <c r="AB5808" i="3"/>
  <c r="AC5808" i="3" l="1"/>
  <c r="AB5809" i="3"/>
  <c r="AC5809" i="3" l="1"/>
  <c r="AB5810" i="3"/>
  <c r="AC5810" i="3" l="1"/>
  <c r="AB5811" i="3"/>
  <c r="AC5811" i="3" l="1"/>
  <c r="AB5812" i="3"/>
  <c r="AC5812" i="3" l="1"/>
  <c r="AB5813" i="3"/>
  <c r="AC5813" i="3" l="1"/>
  <c r="AB5814" i="3"/>
  <c r="AC5814" i="3" l="1"/>
  <c r="AB5815" i="3"/>
  <c r="AC5815" i="3" l="1"/>
  <c r="AB5816" i="3"/>
  <c r="AC5816" i="3" l="1"/>
  <c r="AB5817" i="3"/>
  <c r="AC5817" i="3" l="1"/>
  <c r="AB5818" i="3"/>
  <c r="AC5818" i="3" l="1"/>
  <c r="AB5819" i="3"/>
  <c r="AC5819" i="3" l="1"/>
  <c r="AB5820" i="3"/>
  <c r="AC5820" i="3" l="1"/>
  <c r="AB5821" i="3"/>
  <c r="AC5821" i="3" l="1"/>
  <c r="AB5822" i="3"/>
  <c r="AC5822" i="3" l="1"/>
  <c r="AB5823" i="3"/>
  <c r="AC5823" i="3" l="1"/>
  <c r="AB5824" i="3"/>
  <c r="AC5824" i="3" l="1"/>
  <c r="AB5825" i="3"/>
  <c r="AC5825" i="3" l="1"/>
  <c r="AB5826" i="3"/>
  <c r="AC5826" i="3" l="1"/>
  <c r="AB5827" i="3"/>
  <c r="AC5827" i="3" l="1"/>
  <c r="AB5828" i="3"/>
  <c r="AC5828" i="3" l="1"/>
  <c r="AB5829" i="3"/>
  <c r="AC5829" i="3" l="1"/>
  <c r="AB5830" i="3"/>
  <c r="AC5830" i="3" l="1"/>
  <c r="AB5831" i="3"/>
  <c r="AC5831" i="3" l="1"/>
  <c r="AB5832" i="3"/>
  <c r="AC5832" i="3" l="1"/>
  <c r="AB5833" i="3"/>
  <c r="AC5833" i="3" l="1"/>
  <c r="AB5834" i="3"/>
  <c r="AC5834" i="3" l="1"/>
  <c r="AB5835" i="3"/>
  <c r="AC5835" i="3" l="1"/>
  <c r="AB5836" i="3"/>
  <c r="AC5836" i="3" l="1"/>
  <c r="AB5837" i="3"/>
  <c r="AC5837" i="3" l="1"/>
  <c r="AB5838" i="3"/>
  <c r="AC5838" i="3" l="1"/>
  <c r="AB5839" i="3"/>
  <c r="AC5839" i="3" l="1"/>
  <c r="AB5840" i="3"/>
  <c r="AC5840" i="3" l="1"/>
  <c r="AB5841" i="3"/>
  <c r="AC5841" i="3" l="1"/>
  <c r="AB5842" i="3"/>
  <c r="AC5842" i="3" l="1"/>
  <c r="AB5843" i="3"/>
  <c r="AC5843" i="3" l="1"/>
  <c r="AB5844" i="3"/>
  <c r="AC5844" i="3" l="1"/>
  <c r="AB5845" i="3"/>
  <c r="AC5845" i="3" l="1"/>
  <c r="AB5846" i="3"/>
  <c r="AC5846" i="3" l="1"/>
  <c r="AB5847" i="3"/>
  <c r="AC5847" i="3" l="1"/>
  <c r="AB5848" i="3"/>
  <c r="AC5848" i="3" l="1"/>
  <c r="AB5849" i="3"/>
  <c r="AC5849" i="3" l="1"/>
  <c r="AB5850" i="3"/>
  <c r="AC5850" i="3" l="1"/>
  <c r="AB5851" i="3"/>
  <c r="AC5851" i="3" l="1"/>
  <c r="AB5852" i="3"/>
  <c r="AC5852" i="3" l="1"/>
  <c r="AB5853" i="3"/>
  <c r="AC5853" i="3" l="1"/>
  <c r="AB5854" i="3"/>
  <c r="AC5854" i="3" l="1"/>
  <c r="AB5855" i="3"/>
  <c r="AC5855" i="3" l="1"/>
  <c r="AB5856" i="3"/>
  <c r="AC5856" i="3" l="1"/>
  <c r="AB5857" i="3"/>
  <c r="AC5857" i="3" l="1"/>
  <c r="AB5858" i="3"/>
  <c r="AC5858" i="3" l="1"/>
  <c r="AB5859" i="3"/>
  <c r="AC5859" i="3" l="1"/>
  <c r="AB5860" i="3"/>
  <c r="AC5860" i="3" l="1"/>
  <c r="AB5861" i="3"/>
  <c r="AC5861" i="3" l="1"/>
  <c r="AB5862" i="3"/>
  <c r="AC5862" i="3" l="1"/>
  <c r="AB5863" i="3"/>
  <c r="AC5863" i="3" l="1"/>
  <c r="AB5864" i="3"/>
  <c r="AC5864" i="3" l="1"/>
  <c r="AB5865" i="3"/>
  <c r="AC5865" i="3" l="1"/>
  <c r="AB5866" i="3"/>
  <c r="AC5866" i="3" l="1"/>
  <c r="AB5867" i="3"/>
  <c r="AC5867" i="3" l="1"/>
  <c r="AB5868" i="3"/>
  <c r="AC5868" i="3" l="1"/>
  <c r="AB5869" i="3"/>
  <c r="AC5869" i="3" l="1"/>
  <c r="AB5870" i="3"/>
  <c r="AC5870" i="3" l="1"/>
  <c r="AB5871" i="3"/>
  <c r="AC5871" i="3" l="1"/>
  <c r="AB5872" i="3"/>
  <c r="AC5872" i="3" l="1"/>
  <c r="AB5873" i="3"/>
  <c r="AC5873" i="3" l="1"/>
  <c r="AB5874" i="3"/>
  <c r="AC5874" i="3" l="1"/>
  <c r="AB5875" i="3"/>
  <c r="AC5875" i="3" l="1"/>
  <c r="AB5876" i="3"/>
  <c r="AC5876" i="3" l="1"/>
  <c r="AB5877" i="3"/>
  <c r="AC5877" i="3" l="1"/>
  <c r="AB5878" i="3"/>
  <c r="AC5878" i="3" l="1"/>
  <c r="AB5879" i="3"/>
  <c r="AC5879" i="3" l="1"/>
  <c r="AB5880" i="3"/>
  <c r="AC5880" i="3" l="1"/>
  <c r="AB5881" i="3"/>
  <c r="AC5881" i="3" l="1"/>
  <c r="AB5882" i="3"/>
  <c r="AC5882" i="3" l="1"/>
  <c r="AB5883" i="3"/>
  <c r="AC5883" i="3" l="1"/>
  <c r="AB5884" i="3"/>
  <c r="AB5885" i="3" l="1"/>
  <c r="AC5884" i="3"/>
  <c r="AC5885" i="3" l="1"/>
  <c r="AB5886" i="3"/>
  <c r="AC5886" i="3" l="1"/>
  <c r="AB5887" i="3"/>
  <c r="AC5887" i="3" l="1"/>
  <c r="AB5888" i="3"/>
  <c r="AC5888" i="3" l="1"/>
  <c r="AB5889" i="3"/>
  <c r="AC5889" i="3" l="1"/>
  <c r="AB5890" i="3"/>
  <c r="AC5890" i="3" l="1"/>
  <c r="AB5891" i="3"/>
  <c r="AC5891" i="3" l="1"/>
  <c r="AB5892" i="3"/>
  <c r="AC5892" i="3" l="1"/>
  <c r="AB5893" i="3"/>
  <c r="AC5893" i="3" l="1"/>
  <c r="AB5894" i="3"/>
  <c r="AC5894" i="3" l="1"/>
  <c r="AB5895" i="3"/>
  <c r="AC5895" i="3" l="1"/>
  <c r="AB5896" i="3"/>
  <c r="AC5896" i="3" l="1"/>
  <c r="AB5897" i="3"/>
  <c r="AC5897" i="3" l="1"/>
  <c r="AB5898" i="3"/>
  <c r="AC5898" i="3" l="1"/>
  <c r="AB5899" i="3"/>
  <c r="AC5899" i="3" l="1"/>
  <c r="AB5900" i="3"/>
  <c r="AC5900" i="3" l="1"/>
  <c r="AB5901" i="3"/>
  <c r="AC5901" i="3" l="1"/>
  <c r="AB5902" i="3"/>
  <c r="AC5902" i="3" l="1"/>
  <c r="AB5903" i="3"/>
  <c r="AC5903" i="3" l="1"/>
  <c r="AB5904" i="3"/>
  <c r="AC5904" i="3" l="1"/>
  <c r="AB5905" i="3"/>
  <c r="AC5905" i="3" l="1"/>
  <c r="AB5906" i="3"/>
  <c r="AC5906" i="3" l="1"/>
  <c r="AB5907" i="3"/>
  <c r="AC5907" i="3" l="1"/>
  <c r="AB5908" i="3"/>
  <c r="AC5908" i="3" l="1"/>
  <c r="AB5909" i="3"/>
  <c r="AC5909" i="3" l="1"/>
  <c r="AB5910" i="3"/>
  <c r="AC5910" i="3" l="1"/>
  <c r="AB5911" i="3"/>
  <c r="AC5911" i="3" l="1"/>
  <c r="AB5912" i="3"/>
  <c r="AC5912" i="3" l="1"/>
  <c r="AB5913" i="3"/>
  <c r="AC5913" i="3" l="1"/>
  <c r="AB5914" i="3"/>
  <c r="AC5914" i="3" l="1"/>
  <c r="AB5915" i="3"/>
  <c r="AC5915" i="3" l="1"/>
  <c r="AB5916" i="3"/>
  <c r="AC5916" i="3" l="1"/>
  <c r="AB5917" i="3"/>
  <c r="AC5917" i="3" l="1"/>
  <c r="AB5918" i="3"/>
  <c r="AC5918" i="3" l="1"/>
  <c r="AB5919" i="3"/>
  <c r="AC5919" i="3" l="1"/>
  <c r="AB5920" i="3"/>
  <c r="AC5920" i="3" l="1"/>
  <c r="AB5921" i="3"/>
  <c r="AC5921" i="3" l="1"/>
  <c r="AB5922" i="3"/>
  <c r="AC5922" i="3" l="1"/>
  <c r="AB5923" i="3"/>
  <c r="AC5923" i="3" l="1"/>
  <c r="AB5924" i="3"/>
  <c r="AC5924" i="3" l="1"/>
  <c r="AB5925" i="3"/>
  <c r="AC5925" i="3" l="1"/>
  <c r="AB5926" i="3"/>
  <c r="AC5926" i="3" l="1"/>
  <c r="AB5927" i="3"/>
  <c r="AC5927" i="3" l="1"/>
  <c r="AB5928" i="3"/>
  <c r="AC5928" i="3" l="1"/>
  <c r="AB5929" i="3"/>
  <c r="AB5930" i="3" l="1"/>
  <c r="AC5929" i="3"/>
  <c r="AC5930" i="3" l="1"/>
  <c r="AB5931" i="3"/>
  <c r="AC5931" i="3" l="1"/>
  <c r="AB5932" i="3"/>
  <c r="AC5932" i="3" l="1"/>
  <c r="AB5933" i="3"/>
  <c r="AC5933" i="3" l="1"/>
  <c r="AB5934" i="3"/>
  <c r="AC5934" i="3" l="1"/>
  <c r="AB5935" i="3"/>
  <c r="AC5935" i="3" l="1"/>
  <c r="AB5936" i="3"/>
  <c r="AC5936" i="3" l="1"/>
  <c r="AB5937" i="3"/>
  <c r="AC5937" i="3" l="1"/>
  <c r="AB5938" i="3"/>
  <c r="AC5938" i="3" l="1"/>
  <c r="AB5939" i="3"/>
  <c r="AC5939" i="3" l="1"/>
  <c r="AB5940" i="3"/>
  <c r="AC5940" i="3" l="1"/>
  <c r="AB5941" i="3"/>
  <c r="AC5941" i="3" l="1"/>
  <c r="AB5942" i="3"/>
  <c r="AC5942" i="3" l="1"/>
  <c r="AB5943" i="3"/>
  <c r="AC5943" i="3" l="1"/>
  <c r="AB5944" i="3"/>
  <c r="AC5944" i="3" l="1"/>
  <c r="AB5945" i="3"/>
  <c r="AC5945" i="3" l="1"/>
  <c r="AB5946" i="3"/>
  <c r="AC5946" i="3" l="1"/>
  <c r="AB5947" i="3"/>
  <c r="AC5947" i="3" l="1"/>
  <c r="AB5948" i="3"/>
  <c r="AC5948" i="3" l="1"/>
  <c r="AB5949" i="3"/>
  <c r="AC5949" i="3" l="1"/>
  <c r="AB5950" i="3"/>
  <c r="AC5950" i="3" l="1"/>
  <c r="AB5951" i="3"/>
  <c r="AC5951" i="3" l="1"/>
  <c r="AB5952" i="3"/>
  <c r="AC5952" i="3" l="1"/>
  <c r="AB5953" i="3"/>
  <c r="AC5953" i="3" l="1"/>
  <c r="AB5954" i="3"/>
  <c r="AC5954" i="3" l="1"/>
  <c r="AB5955" i="3"/>
  <c r="AC5955" i="3" l="1"/>
  <c r="AB5956" i="3"/>
  <c r="AC5956" i="3" l="1"/>
  <c r="AB5957" i="3"/>
  <c r="AC5957" i="3" l="1"/>
  <c r="AB5958" i="3"/>
  <c r="AC5958" i="3" l="1"/>
  <c r="AB5959" i="3"/>
  <c r="AC5959" i="3" l="1"/>
  <c r="AB5960" i="3"/>
  <c r="AC5960" i="3" l="1"/>
  <c r="AB5961" i="3"/>
  <c r="AC5961" i="3" l="1"/>
  <c r="AB5962" i="3"/>
  <c r="AC5962" i="3" l="1"/>
  <c r="AB5963" i="3"/>
  <c r="AC5963" i="3" l="1"/>
  <c r="AB5964" i="3"/>
  <c r="AC5964" i="3" l="1"/>
  <c r="AB5965" i="3"/>
  <c r="AC5965" i="3" l="1"/>
  <c r="AB5966" i="3"/>
  <c r="AC5966" i="3" l="1"/>
  <c r="AB5967" i="3"/>
  <c r="AC5967" i="3" l="1"/>
  <c r="AB5968" i="3"/>
  <c r="AC5968" i="3" l="1"/>
  <c r="AB5969" i="3"/>
  <c r="AC5969" i="3" l="1"/>
  <c r="AB5970" i="3"/>
  <c r="AC5970" i="3" l="1"/>
  <c r="AB5971" i="3"/>
  <c r="AC5971" i="3" l="1"/>
  <c r="AB5972" i="3"/>
  <c r="AC5972" i="3" l="1"/>
  <c r="AB5973" i="3"/>
  <c r="AC5973" i="3" l="1"/>
  <c r="AB5974" i="3"/>
  <c r="AC5974" i="3" l="1"/>
  <c r="AB5975" i="3"/>
  <c r="AC5975" i="3" l="1"/>
  <c r="AB5976" i="3"/>
  <c r="AC5976" i="3" l="1"/>
  <c r="AB5977" i="3"/>
  <c r="AC5977" i="3" l="1"/>
  <c r="AB5978" i="3"/>
  <c r="AC5978" i="3" l="1"/>
  <c r="AB5979" i="3"/>
  <c r="AC5979" i="3" l="1"/>
  <c r="AB5980" i="3"/>
  <c r="AC5980" i="3" l="1"/>
  <c r="AB5981" i="3"/>
  <c r="AC5981" i="3" l="1"/>
  <c r="AB5982" i="3"/>
  <c r="AC5982" i="3" l="1"/>
  <c r="AB5983" i="3"/>
  <c r="AC5983" i="3" l="1"/>
  <c r="AB5984" i="3"/>
  <c r="AC5984" i="3" l="1"/>
  <c r="AB5985" i="3"/>
  <c r="AC5985" i="3" l="1"/>
  <c r="AB5986" i="3"/>
  <c r="AC5986" i="3" l="1"/>
  <c r="AB5987" i="3"/>
  <c r="AC5987" i="3" l="1"/>
  <c r="AB5988" i="3"/>
  <c r="AC5988" i="3" l="1"/>
  <c r="AB5989" i="3"/>
  <c r="AC5989" i="3" l="1"/>
  <c r="AB5990" i="3"/>
  <c r="AC5990" i="3" l="1"/>
  <c r="AB5991" i="3"/>
  <c r="AC5991" i="3" l="1"/>
  <c r="AB5992" i="3"/>
  <c r="AC5992" i="3" l="1"/>
  <c r="AB5993" i="3"/>
  <c r="AC5993" i="3" l="1"/>
  <c r="AB5994" i="3"/>
  <c r="AC5994" i="3" l="1"/>
  <c r="AB5995" i="3"/>
  <c r="AC5995" i="3" l="1"/>
  <c r="AB5996" i="3"/>
  <c r="AC5996" i="3" l="1"/>
  <c r="AB5997" i="3"/>
  <c r="AC5997" i="3" l="1"/>
  <c r="AB5998" i="3"/>
  <c r="AC5998" i="3" l="1"/>
  <c r="AB5999" i="3"/>
  <c r="AC5999" i="3" l="1"/>
  <c r="AB6000" i="3"/>
  <c r="AC6000" i="3" l="1"/>
  <c r="AB6001" i="3"/>
  <c r="AC6001" i="3" l="1"/>
  <c r="AB6002" i="3"/>
  <c r="AC6002" i="3" l="1"/>
  <c r="AB6003" i="3"/>
  <c r="AC6003" i="3" l="1"/>
  <c r="AB6004" i="3"/>
  <c r="AC6004" i="3" l="1"/>
  <c r="AB6005" i="3"/>
  <c r="AC6005" i="3" l="1"/>
  <c r="AB6006" i="3"/>
  <c r="AC6006" i="3" l="1"/>
  <c r="AB6007" i="3"/>
  <c r="AC6007" i="3" l="1"/>
  <c r="AB6008" i="3"/>
  <c r="AC6008" i="3" l="1"/>
  <c r="AB6009" i="3"/>
  <c r="AC6009" i="3" l="1"/>
  <c r="AB6010" i="3"/>
  <c r="AC6010" i="3" l="1"/>
  <c r="AB6011" i="3"/>
  <c r="AC6011" i="3" l="1"/>
  <c r="AB6012" i="3"/>
  <c r="AC6012" i="3" l="1"/>
  <c r="AB6013" i="3"/>
  <c r="AC6013" i="3" l="1"/>
  <c r="AB6014" i="3"/>
  <c r="AC6014" i="3" l="1"/>
  <c r="AB6015" i="3"/>
  <c r="AC6015" i="3" l="1"/>
  <c r="AB6016" i="3"/>
  <c r="AC6016" i="3" l="1"/>
  <c r="AB6017" i="3"/>
  <c r="AC6017" i="3" l="1"/>
  <c r="AB6018" i="3"/>
  <c r="AC6018" i="3" l="1"/>
  <c r="AB6019" i="3"/>
  <c r="AC6019" i="3" l="1"/>
  <c r="AB6020" i="3"/>
  <c r="AC6020" i="3" l="1"/>
  <c r="AB6021" i="3"/>
  <c r="AC6021" i="3" l="1"/>
  <c r="AB6022" i="3"/>
  <c r="AC6022" i="3" l="1"/>
  <c r="AB6023" i="3"/>
  <c r="AC6023" i="3" l="1"/>
  <c r="AB6024" i="3"/>
  <c r="AC6024" i="3" l="1"/>
  <c r="AB6025" i="3"/>
  <c r="AC6025" i="3" l="1"/>
  <c r="AB6026" i="3"/>
  <c r="AC6026" i="3" l="1"/>
  <c r="AB6027" i="3"/>
  <c r="AC6027" i="3" l="1"/>
  <c r="AB6028" i="3"/>
  <c r="AC6028" i="3" l="1"/>
  <c r="AB6029" i="3"/>
  <c r="AC6029" i="3" l="1"/>
  <c r="AB6030" i="3"/>
  <c r="AC6030" i="3" l="1"/>
  <c r="AB6031" i="3"/>
  <c r="AC6031" i="3" l="1"/>
  <c r="AB6032" i="3"/>
  <c r="AB6033" i="3" l="1"/>
  <c r="AC6032" i="3"/>
  <c r="AB6034" i="3" l="1"/>
  <c r="AC6033" i="3"/>
  <c r="AC6034" i="3" l="1"/>
  <c r="AB6035" i="3"/>
  <c r="AC6035" i="3" l="1"/>
  <c r="AB6036" i="3"/>
  <c r="AC6036" i="3" l="1"/>
  <c r="AB6037" i="3"/>
  <c r="AC6037" i="3" l="1"/>
  <c r="AB6038" i="3"/>
  <c r="AC6038" i="3" l="1"/>
  <c r="AB6039" i="3"/>
  <c r="AC6039" i="3" l="1"/>
  <c r="AB6040" i="3"/>
  <c r="AC6040" i="3" l="1"/>
  <c r="AB6041" i="3"/>
  <c r="AC6041" i="3" l="1"/>
  <c r="AB6042" i="3"/>
  <c r="AC6042" i="3" l="1"/>
  <c r="AB6043" i="3"/>
  <c r="AC6043" i="3" l="1"/>
  <c r="AB6044" i="3"/>
  <c r="AC6044" i="3" l="1"/>
  <c r="AB6045" i="3"/>
  <c r="AC6045" i="3" l="1"/>
  <c r="AB6046" i="3"/>
  <c r="AC6046" i="3" l="1"/>
  <c r="AB6047" i="3"/>
  <c r="AC6047" i="3" l="1"/>
  <c r="AB6048" i="3"/>
  <c r="AC6048" i="3" l="1"/>
  <c r="AB6049" i="3"/>
  <c r="AC6049" i="3" l="1"/>
  <c r="AB6050" i="3"/>
  <c r="AC6050" i="3" l="1"/>
  <c r="AB6051" i="3"/>
  <c r="AC6051" i="3" l="1"/>
  <c r="AB6052" i="3"/>
  <c r="AC6052" i="3" l="1"/>
  <c r="AB6053" i="3"/>
  <c r="AC6053" i="3" l="1"/>
  <c r="AB6054" i="3"/>
  <c r="AC6054" i="3" l="1"/>
  <c r="AB6055" i="3"/>
  <c r="AC6055" i="3" l="1"/>
  <c r="AB6056" i="3"/>
  <c r="AC6056" i="3" l="1"/>
  <c r="AB6057" i="3"/>
  <c r="AC6057" i="3" l="1"/>
  <c r="AB6058" i="3"/>
  <c r="AC6058" i="3" l="1"/>
  <c r="AB6059" i="3"/>
  <c r="AC6059" i="3" l="1"/>
  <c r="AB6060" i="3"/>
  <c r="AC6060" i="3" l="1"/>
  <c r="AB6061" i="3"/>
  <c r="AC6061" i="3" l="1"/>
  <c r="AB6062" i="3"/>
  <c r="AC6062" i="3" l="1"/>
  <c r="AB6063" i="3"/>
  <c r="AC6063" i="3" l="1"/>
  <c r="AB6064" i="3"/>
  <c r="AC6064" i="3" l="1"/>
  <c r="AB6065" i="3"/>
  <c r="AC6065" i="3" l="1"/>
  <c r="AB6066" i="3"/>
  <c r="AC6066" i="3" l="1"/>
  <c r="AB6067" i="3"/>
  <c r="AC6067" i="3" l="1"/>
  <c r="AB6068" i="3"/>
  <c r="AC6068" i="3" l="1"/>
  <c r="AB6069" i="3"/>
  <c r="AC6069" i="3" l="1"/>
  <c r="AB6070" i="3"/>
  <c r="AC6070" i="3" l="1"/>
  <c r="AB6071" i="3"/>
  <c r="AC6071" i="3" l="1"/>
  <c r="AB6072" i="3"/>
  <c r="AC6072" i="3" l="1"/>
  <c r="AB6073" i="3"/>
  <c r="AC6073" i="3" l="1"/>
  <c r="AB6074" i="3"/>
  <c r="AC6074" i="3" l="1"/>
  <c r="AB6075" i="3"/>
  <c r="AC6075" i="3" l="1"/>
  <c r="AB6076" i="3"/>
  <c r="AC6076" i="3" l="1"/>
  <c r="AB6077" i="3"/>
  <c r="AC6077" i="3" l="1"/>
  <c r="AB6078" i="3"/>
  <c r="AC6078" i="3" l="1"/>
  <c r="AB6079" i="3"/>
  <c r="AC6079" i="3" l="1"/>
  <c r="AB6080" i="3"/>
  <c r="AC6080" i="3" l="1"/>
  <c r="AB6081" i="3"/>
  <c r="AC6081" i="3" l="1"/>
  <c r="AB6082" i="3"/>
  <c r="AC6082" i="3" l="1"/>
  <c r="AB6083" i="3"/>
  <c r="AC6083" i="3" l="1"/>
  <c r="AB6084" i="3"/>
  <c r="AC6084" i="3" l="1"/>
  <c r="AB6085" i="3"/>
  <c r="AC6085" i="3" l="1"/>
  <c r="AB6086" i="3"/>
  <c r="AC6086" i="3" l="1"/>
  <c r="AB6087" i="3"/>
  <c r="AC6087" i="3" l="1"/>
  <c r="AB6088" i="3"/>
  <c r="AC6088" i="3" l="1"/>
  <c r="AB6089" i="3"/>
  <c r="AC6089" i="3" l="1"/>
  <c r="AB6090" i="3"/>
  <c r="AC6090" i="3" l="1"/>
  <c r="AB6091" i="3"/>
  <c r="AC6091" i="3" l="1"/>
  <c r="AB6092" i="3"/>
  <c r="AC6092" i="3" l="1"/>
  <c r="AB6093" i="3"/>
  <c r="AC6093" i="3" l="1"/>
  <c r="AB6094" i="3"/>
  <c r="AC6094" i="3" l="1"/>
  <c r="AB6095" i="3"/>
  <c r="AC6095" i="3" l="1"/>
  <c r="AB6096" i="3"/>
  <c r="AC6096" i="3" l="1"/>
  <c r="AB6097" i="3"/>
  <c r="AC6097" i="3" l="1"/>
  <c r="AB6098" i="3"/>
  <c r="AC6098" i="3" l="1"/>
  <c r="AB6099" i="3"/>
  <c r="AC6099" i="3" l="1"/>
  <c r="AB6100" i="3"/>
  <c r="AC6100" i="3" l="1"/>
  <c r="AB6101" i="3"/>
  <c r="AC6101" i="3" l="1"/>
  <c r="AB6102" i="3"/>
  <c r="AC6102" i="3" l="1"/>
  <c r="AB6103" i="3"/>
  <c r="AC6103" i="3" l="1"/>
  <c r="AB6104" i="3"/>
  <c r="AC6104" i="3" l="1"/>
  <c r="AB6105" i="3"/>
  <c r="AC6105" i="3" l="1"/>
  <c r="AB6106" i="3"/>
  <c r="AC6106" i="3" l="1"/>
  <c r="AB6107" i="3"/>
  <c r="AB6108" i="3" l="1"/>
  <c r="AC6107" i="3"/>
  <c r="AC6108" i="3" l="1"/>
  <c r="AB6109" i="3"/>
  <c r="AB6110" i="3" l="1"/>
  <c r="AC6109" i="3"/>
  <c r="AC6110" i="3" l="1"/>
  <c r="AB6111" i="3"/>
  <c r="AC6111" i="3" l="1"/>
  <c r="AB6112" i="3"/>
  <c r="AC6112" i="3" l="1"/>
  <c r="AB6113" i="3"/>
  <c r="AC6113" i="3" l="1"/>
  <c r="AB6114" i="3"/>
  <c r="AC6114" i="3" l="1"/>
  <c r="AB6115" i="3"/>
  <c r="AB6116" i="3" l="1"/>
  <c r="AC6115" i="3"/>
  <c r="AC6116" i="3" l="1"/>
  <c r="AB6117" i="3"/>
  <c r="AC6117" i="3" l="1"/>
  <c r="AB6118" i="3"/>
  <c r="AC6118" i="3" l="1"/>
  <c r="AB6119" i="3"/>
  <c r="AC6119" i="3" l="1"/>
  <c r="AB6120" i="3"/>
  <c r="AC6120" i="3" l="1"/>
  <c r="AB6121" i="3"/>
  <c r="AC6121" i="3" l="1"/>
  <c r="AB6122" i="3"/>
  <c r="AC6122" i="3" l="1"/>
  <c r="AB6123" i="3"/>
  <c r="AC6123" i="3" l="1"/>
  <c r="AB6124" i="3"/>
  <c r="AC6124" i="3" l="1"/>
  <c r="AB6125" i="3"/>
  <c r="AB6126" i="3" l="1"/>
  <c r="AC6125" i="3"/>
  <c r="AC6126" i="3" l="1"/>
  <c r="AB6127" i="3"/>
  <c r="AC6127" i="3" l="1"/>
  <c r="AB6128" i="3"/>
  <c r="AC6128" i="3" l="1"/>
  <c r="AB6129" i="3"/>
  <c r="AC6129" i="3" l="1"/>
  <c r="AB6130" i="3"/>
  <c r="AC6130" i="3" l="1"/>
  <c r="AB6131" i="3"/>
  <c r="AB6132" i="3" l="1"/>
  <c r="AC6131" i="3"/>
  <c r="AC6132" i="3" l="1"/>
  <c r="AB6133" i="3"/>
  <c r="AB6134" i="3" l="1"/>
  <c r="AC6133" i="3"/>
  <c r="AC6134" i="3" l="1"/>
  <c r="AB6135" i="3"/>
  <c r="AC6135" i="3" l="1"/>
  <c r="AB6136" i="3"/>
  <c r="AC6136" i="3" l="1"/>
  <c r="AB6137" i="3"/>
  <c r="AC6137" i="3" l="1"/>
  <c r="AB6138" i="3"/>
  <c r="AC6138" i="3" l="1"/>
  <c r="AB6139" i="3"/>
  <c r="AB6140" i="3" l="1"/>
  <c r="AC6139" i="3"/>
  <c r="AC6140" i="3" l="1"/>
  <c r="AB6141" i="3"/>
  <c r="AB6142" i="3" l="1"/>
  <c r="AC6141" i="3"/>
  <c r="AC6142" i="3" l="1"/>
  <c r="AB6143" i="3"/>
  <c r="AC6143" i="3" l="1"/>
  <c r="AB6144" i="3"/>
  <c r="AC6144" i="3" l="1"/>
  <c r="AB6145" i="3"/>
  <c r="AB6146" i="3" l="1"/>
  <c r="AC6145" i="3"/>
  <c r="AC6146" i="3" l="1"/>
  <c r="AB6147" i="3"/>
  <c r="AC6147" i="3" l="1"/>
  <c r="AB6148" i="3"/>
  <c r="AC6148" i="3" l="1"/>
  <c r="AB6149" i="3"/>
  <c r="AB6150" i="3" l="1"/>
  <c r="AC6149" i="3"/>
  <c r="AC6150" i="3" l="1"/>
  <c r="AB6151" i="3"/>
  <c r="AC6151" i="3" l="1"/>
  <c r="AB6152" i="3"/>
  <c r="AC6152" i="3" l="1"/>
  <c r="AB6153" i="3"/>
  <c r="AC6153" i="3" l="1"/>
  <c r="AB6154" i="3"/>
  <c r="AC6154" i="3" l="1"/>
  <c r="AB6155" i="3"/>
  <c r="AC6155" i="3" l="1"/>
  <c r="AB6156" i="3"/>
  <c r="AC6156" i="3" l="1"/>
  <c r="AB6157" i="3"/>
  <c r="AB6158" i="3" l="1"/>
  <c r="AC6157" i="3"/>
  <c r="AC6158" i="3" l="1"/>
  <c r="AB6159" i="3"/>
  <c r="AC6159" i="3" l="1"/>
  <c r="AB6160" i="3"/>
  <c r="AC6160" i="3" l="1"/>
  <c r="AB6161" i="3"/>
  <c r="AB6162" i="3" l="1"/>
  <c r="AC6161" i="3"/>
  <c r="AC6162" i="3" l="1"/>
  <c r="AB6163" i="3"/>
  <c r="AC6163" i="3" l="1"/>
  <c r="AB6164" i="3"/>
  <c r="AC6164" i="3" l="1"/>
  <c r="AB6165" i="3"/>
  <c r="AB6166" i="3" l="1"/>
  <c r="AC6165" i="3"/>
  <c r="AC6166" i="3" l="1"/>
  <c r="AB6167" i="3"/>
  <c r="AC6167" i="3" l="1"/>
  <c r="AB6168" i="3"/>
  <c r="AC6168" i="3" l="1"/>
  <c r="AB6169" i="3"/>
  <c r="AC6169" i="3" l="1"/>
  <c r="AB6170" i="3"/>
  <c r="AC6170" i="3" l="1"/>
  <c r="AB6171" i="3"/>
  <c r="AC6171" i="3" l="1"/>
  <c r="AB6172" i="3"/>
  <c r="AC6172" i="3" l="1"/>
  <c r="AB6173" i="3"/>
  <c r="AB6174" i="3" l="1"/>
  <c r="AC6173" i="3"/>
  <c r="AC6174" i="3" l="1"/>
  <c r="AB6175" i="3"/>
  <c r="AC6175" i="3" l="1"/>
  <c r="AB6176" i="3"/>
  <c r="AC6176" i="3" l="1"/>
  <c r="AB6177" i="3"/>
  <c r="AB6178" i="3" l="1"/>
  <c r="AC6177" i="3"/>
  <c r="AC6178" i="3" l="1"/>
  <c r="AB6179" i="3"/>
  <c r="AC6179" i="3" l="1"/>
  <c r="AB6180" i="3"/>
  <c r="AC6180" i="3" l="1"/>
  <c r="AB6181" i="3"/>
  <c r="AB6182" i="3" l="1"/>
  <c r="AC6181" i="3"/>
  <c r="AC6182" i="3" l="1"/>
  <c r="AB6183" i="3"/>
  <c r="AC6183" i="3" l="1"/>
  <c r="AB6184" i="3"/>
  <c r="AC6184" i="3" l="1"/>
  <c r="AB6185" i="3"/>
  <c r="AC6185" i="3" l="1"/>
  <c r="AB6186" i="3"/>
  <c r="AC6186" i="3" l="1"/>
  <c r="AB6187" i="3"/>
  <c r="AC6187" i="3" l="1"/>
  <c r="AB6188" i="3"/>
  <c r="AC6188" i="3" l="1"/>
  <c r="AB6189" i="3"/>
  <c r="AB6190" i="3" l="1"/>
  <c r="AC6189" i="3"/>
  <c r="AC6190" i="3" l="1"/>
  <c r="AB6191" i="3"/>
  <c r="AC6191" i="3" l="1"/>
  <c r="AB6192" i="3"/>
  <c r="AC6192" i="3" l="1"/>
  <c r="AB6193" i="3"/>
  <c r="AB6194" i="3" l="1"/>
  <c r="AC6193" i="3"/>
  <c r="AC6194" i="3" l="1"/>
  <c r="AB6195" i="3"/>
  <c r="AC6195" i="3" l="1"/>
  <c r="AB6196" i="3"/>
  <c r="AC6196" i="3" l="1"/>
  <c r="AB6197" i="3"/>
  <c r="AB6198" i="3" l="1"/>
  <c r="AC6197" i="3"/>
  <c r="AC6198" i="3" l="1"/>
  <c r="AB6199" i="3"/>
  <c r="AC6199" i="3" l="1"/>
  <c r="AB6200" i="3"/>
  <c r="AC6200" i="3" l="1"/>
  <c r="AB6201" i="3"/>
  <c r="AC6201" i="3" l="1"/>
  <c r="AB6202" i="3"/>
  <c r="AC6202" i="3" l="1"/>
  <c r="AB6203" i="3"/>
  <c r="AC6203" i="3" l="1"/>
  <c r="AB6204" i="3"/>
  <c r="AC6204" i="3" l="1"/>
  <c r="AB6205" i="3"/>
  <c r="AB6206" i="3" l="1"/>
  <c r="AC6205" i="3"/>
  <c r="AC6206" i="3" l="1"/>
  <c r="AB6207" i="3"/>
  <c r="AC6207" i="3" l="1"/>
  <c r="AB6208" i="3"/>
  <c r="AC6208" i="3" l="1"/>
  <c r="AB6209" i="3"/>
  <c r="AB6210" i="3" l="1"/>
  <c r="AC6209" i="3"/>
  <c r="AC6210" i="3" l="1"/>
  <c r="AB6211" i="3"/>
  <c r="AC6211" i="3" l="1"/>
  <c r="AB6212" i="3"/>
  <c r="AC6212" i="3" l="1"/>
  <c r="AB6213" i="3"/>
  <c r="AB6214" i="3" l="1"/>
  <c r="AC6213" i="3"/>
  <c r="AC6214" i="3" l="1"/>
  <c r="AB6215" i="3"/>
  <c r="AC6215" i="3" l="1"/>
  <c r="AB6216" i="3"/>
  <c r="AC6216" i="3" l="1"/>
  <c r="AB6217" i="3"/>
  <c r="AC6217" i="3" l="1"/>
  <c r="AB6218" i="3"/>
  <c r="AC6218" i="3" l="1"/>
  <c r="AB6219" i="3"/>
  <c r="AC6219" i="3" l="1"/>
  <c r="AB6220" i="3"/>
  <c r="AC6220" i="3" l="1"/>
  <c r="AB6221" i="3"/>
  <c r="AB6222" i="3" l="1"/>
  <c r="AC6221" i="3"/>
  <c r="AC6222" i="3" l="1"/>
  <c r="AB6223" i="3"/>
  <c r="AC6223" i="3" l="1"/>
  <c r="AB6224" i="3"/>
  <c r="AC6224" i="3" l="1"/>
  <c r="AB6225" i="3"/>
  <c r="AB6226" i="3" l="1"/>
  <c r="AC6225" i="3"/>
  <c r="AC6226" i="3" l="1"/>
  <c r="AB6227" i="3"/>
  <c r="AC6227" i="3" l="1"/>
  <c r="AB6228" i="3"/>
  <c r="AC6228" i="3" l="1"/>
  <c r="AB6229" i="3"/>
  <c r="AB6230" i="3" l="1"/>
  <c r="AC6229" i="3"/>
  <c r="AC6230" i="3" l="1"/>
  <c r="AB6231" i="3"/>
  <c r="AC6231" i="3" l="1"/>
  <c r="AB6232" i="3"/>
  <c r="AC6232" i="3" l="1"/>
  <c r="AB6233" i="3"/>
  <c r="AC6233" i="3" l="1"/>
  <c r="AB6234" i="3"/>
  <c r="AC6234" i="3" l="1"/>
  <c r="AB6235" i="3"/>
  <c r="AC6235" i="3" l="1"/>
  <c r="AB6236" i="3"/>
  <c r="AC6236" i="3" l="1"/>
  <c r="AB6237" i="3"/>
  <c r="AB6238" i="3" l="1"/>
  <c r="AC6237" i="3"/>
  <c r="AC6238" i="3" l="1"/>
  <c r="AB6239" i="3"/>
  <c r="AC6239" i="3" l="1"/>
  <c r="AB6240" i="3"/>
  <c r="AC6240" i="3" l="1"/>
  <c r="AB6241" i="3"/>
  <c r="AB6242" i="3" l="1"/>
  <c r="AC6241" i="3"/>
  <c r="AC6242" i="3" l="1"/>
  <c r="AB6243" i="3"/>
  <c r="AC6243" i="3" l="1"/>
  <c r="AB6244" i="3"/>
  <c r="AC6244" i="3" l="1"/>
  <c r="AB6245" i="3"/>
  <c r="AB6246" i="3" l="1"/>
  <c r="AC6245" i="3"/>
  <c r="AC6246" i="3" l="1"/>
  <c r="AB6247" i="3"/>
  <c r="AC6247" i="3" l="1"/>
  <c r="AB6248" i="3"/>
  <c r="AC6248" i="3" l="1"/>
  <c r="AB6249" i="3"/>
  <c r="AC6249" i="3" l="1"/>
  <c r="AB6250" i="3"/>
  <c r="AC6250" i="3" l="1"/>
  <c r="AB6251" i="3"/>
  <c r="AC6251" i="3" l="1"/>
  <c r="AB6252" i="3"/>
  <c r="AC6252" i="3" l="1"/>
  <c r="AB6253" i="3"/>
  <c r="AB6254" i="3" l="1"/>
  <c r="AC6253" i="3"/>
  <c r="AC6254" i="3" l="1"/>
  <c r="AB6255" i="3"/>
  <c r="AC6255" i="3" l="1"/>
  <c r="AB6256" i="3"/>
  <c r="AC6256" i="3" l="1"/>
  <c r="AB6257" i="3"/>
  <c r="AC6257" i="3" l="1"/>
  <c r="AB6258" i="3"/>
  <c r="AC6258" i="3" l="1"/>
  <c r="AB6259" i="3"/>
  <c r="AC6259" i="3" l="1"/>
  <c r="AB6260" i="3"/>
  <c r="AC6260" i="3" l="1"/>
  <c r="AB6261" i="3"/>
  <c r="AC6261" i="3" l="1"/>
  <c r="AB6262" i="3"/>
  <c r="AC6262" i="3" l="1"/>
  <c r="AB6263" i="3"/>
  <c r="AC6263" i="3" l="1"/>
  <c r="AB6264" i="3"/>
  <c r="AC6264" i="3" l="1"/>
  <c r="AB6265" i="3"/>
  <c r="AC6265" i="3" l="1"/>
  <c r="AB6266" i="3"/>
  <c r="AC6266" i="3" l="1"/>
  <c r="AB6267" i="3"/>
  <c r="AC6267" i="3" l="1"/>
  <c r="AB6268" i="3"/>
  <c r="AC6268" i="3" l="1"/>
  <c r="AB6269" i="3"/>
  <c r="AC6269" i="3" l="1"/>
  <c r="AB6270" i="3"/>
  <c r="AC6270" i="3" l="1"/>
  <c r="AB6271" i="3"/>
  <c r="AC6271" i="3" l="1"/>
  <c r="AB6272" i="3"/>
  <c r="AC6272" i="3" l="1"/>
  <c r="AB6273" i="3"/>
  <c r="AC6273" i="3" l="1"/>
  <c r="AB6274" i="3"/>
  <c r="AC6274" i="3" l="1"/>
  <c r="AB6275" i="3"/>
  <c r="AC6275" i="3" l="1"/>
  <c r="AB6276" i="3"/>
  <c r="AC6276" i="3" l="1"/>
  <c r="AB6277" i="3"/>
  <c r="AC6277" i="3" l="1"/>
  <c r="AB6278" i="3"/>
  <c r="AC6278" i="3" l="1"/>
  <c r="AB6279" i="3"/>
  <c r="AC6279" i="3" l="1"/>
  <c r="AB6280" i="3"/>
  <c r="AC6280" i="3" l="1"/>
  <c r="AB6281" i="3"/>
  <c r="AC6281" i="3" l="1"/>
  <c r="AB6282" i="3"/>
  <c r="AC6282" i="3" l="1"/>
  <c r="AB6283" i="3"/>
  <c r="AC6283" i="3" l="1"/>
  <c r="AB6284" i="3"/>
  <c r="AC6284" i="3" l="1"/>
  <c r="AB6285" i="3"/>
  <c r="AC6285" i="3" l="1"/>
  <c r="AB6286" i="3"/>
  <c r="AC6286" i="3" l="1"/>
  <c r="AB6287" i="3"/>
  <c r="AC6287" i="3" l="1"/>
  <c r="AB6288" i="3"/>
  <c r="AC6288" i="3" l="1"/>
  <c r="AB6289" i="3"/>
  <c r="AC6289" i="3" l="1"/>
  <c r="AB6290" i="3"/>
  <c r="AC6290" i="3" l="1"/>
  <c r="AB6291" i="3"/>
  <c r="AC6291" i="3" l="1"/>
  <c r="AB6292" i="3"/>
  <c r="AC6292" i="3" l="1"/>
  <c r="AB6293" i="3"/>
  <c r="AC6293" i="3" l="1"/>
  <c r="AB6294" i="3"/>
  <c r="AC6294" i="3" l="1"/>
  <c r="AB6295" i="3"/>
  <c r="AC6295" i="3" l="1"/>
  <c r="AB6296" i="3"/>
  <c r="AC6296" i="3" l="1"/>
  <c r="AB6297" i="3"/>
  <c r="AC6297" i="3" l="1"/>
  <c r="AB6298" i="3"/>
  <c r="AC6298" i="3" l="1"/>
  <c r="AB6299" i="3"/>
  <c r="AC6299" i="3" l="1"/>
  <c r="AB6300" i="3"/>
  <c r="AC6300" i="3" l="1"/>
  <c r="AB6301" i="3"/>
  <c r="AC6301" i="3" l="1"/>
  <c r="AB6302" i="3"/>
  <c r="AC6302" i="3" l="1"/>
  <c r="AB6303" i="3"/>
  <c r="AC6303" i="3" l="1"/>
  <c r="AB6304" i="3"/>
  <c r="AC6304" i="3" l="1"/>
  <c r="AB6305" i="3"/>
  <c r="AC6305" i="3" l="1"/>
  <c r="AB6306" i="3"/>
  <c r="AC6306" i="3" l="1"/>
  <c r="AB6307" i="3"/>
  <c r="AC6307" i="3" l="1"/>
  <c r="AB6308" i="3"/>
  <c r="AC6308" i="3" l="1"/>
  <c r="AB6309" i="3"/>
  <c r="AC6309" i="3" l="1"/>
  <c r="AB6310" i="3"/>
  <c r="AC6310" i="3" l="1"/>
  <c r="AB6311" i="3"/>
  <c r="AC6311" i="3" l="1"/>
  <c r="AB6312" i="3"/>
  <c r="AC6312" i="3" l="1"/>
  <c r="AB6313" i="3"/>
  <c r="AC6313" i="3" l="1"/>
  <c r="AB6314" i="3"/>
  <c r="AC6314" i="3" l="1"/>
  <c r="AB6315" i="3"/>
  <c r="AC6315" i="3" l="1"/>
  <c r="AB6316" i="3"/>
  <c r="AC6316" i="3" l="1"/>
  <c r="AB6317" i="3"/>
  <c r="AC6317" i="3" l="1"/>
  <c r="AB6318" i="3"/>
  <c r="AC6318" i="3" l="1"/>
  <c r="AB6319" i="3"/>
  <c r="AC6319" i="3" l="1"/>
  <c r="AB6320" i="3"/>
  <c r="AC6320" i="3" l="1"/>
  <c r="AB6321" i="3"/>
  <c r="AC6321" i="3" l="1"/>
  <c r="AB6322" i="3"/>
  <c r="AC6322" i="3" l="1"/>
  <c r="AB6323" i="3"/>
  <c r="AC6323" i="3" l="1"/>
  <c r="AB6324" i="3"/>
  <c r="AC6324" i="3" l="1"/>
  <c r="AB6325" i="3"/>
  <c r="AC6325" i="3" l="1"/>
  <c r="AB6326" i="3"/>
  <c r="AC6326" i="3" l="1"/>
  <c r="AB6327" i="3"/>
  <c r="AC6327" i="3" l="1"/>
  <c r="AB6328" i="3"/>
  <c r="AC6328" i="3" l="1"/>
  <c r="AB6329" i="3"/>
  <c r="AC6329" i="3" l="1"/>
  <c r="AB6330" i="3"/>
  <c r="AC6330" i="3" l="1"/>
  <c r="AB6331" i="3"/>
  <c r="AC6331" i="3" l="1"/>
  <c r="AB6332" i="3"/>
  <c r="AC6332" i="3" l="1"/>
  <c r="AB6333" i="3"/>
  <c r="AC6333" i="3" l="1"/>
  <c r="AB6334" i="3"/>
  <c r="AC6334" i="3" l="1"/>
  <c r="AB6335" i="3"/>
  <c r="AC6335" i="3" l="1"/>
  <c r="AB6336" i="3"/>
  <c r="AC6336" i="3" l="1"/>
  <c r="AB6337" i="3"/>
  <c r="AC6337" i="3" l="1"/>
  <c r="AB6338" i="3"/>
  <c r="AC6338" i="3" l="1"/>
  <c r="AB6339" i="3"/>
  <c r="AC6339" i="3" l="1"/>
  <c r="AB6340" i="3"/>
  <c r="AC6340" i="3" l="1"/>
  <c r="AB6341" i="3"/>
  <c r="AC6341" i="3" l="1"/>
  <c r="AB6342" i="3"/>
  <c r="AC6342" i="3" l="1"/>
  <c r="AB6343" i="3"/>
  <c r="AC6343" i="3" l="1"/>
  <c r="AB6344" i="3"/>
  <c r="AC6344" i="3" l="1"/>
  <c r="AB6345" i="3"/>
  <c r="AC6345" i="3" l="1"/>
  <c r="AB6346" i="3"/>
  <c r="AC6346" i="3" l="1"/>
  <c r="AB6347" i="3"/>
  <c r="AC6347" i="3" l="1"/>
  <c r="AB6348" i="3"/>
  <c r="AC6348" i="3" l="1"/>
  <c r="AB6349" i="3"/>
  <c r="AC6349" i="3" l="1"/>
  <c r="AB6350" i="3"/>
  <c r="AC6350" i="3" l="1"/>
  <c r="AB6351" i="3"/>
  <c r="AC6351" i="3" l="1"/>
  <c r="AB6352" i="3"/>
  <c r="AC6352" i="3" l="1"/>
  <c r="AB6353" i="3"/>
  <c r="AC6353" i="3" l="1"/>
  <c r="AB6354" i="3"/>
  <c r="AC6354" i="3" l="1"/>
  <c r="AB6355" i="3"/>
  <c r="AC6355" i="3" l="1"/>
  <c r="AB6356" i="3"/>
  <c r="AC6356" i="3" l="1"/>
  <c r="AB6357" i="3"/>
  <c r="AC6357" i="3" l="1"/>
  <c r="AB6358" i="3"/>
  <c r="AC6358" i="3" l="1"/>
  <c r="AB6359" i="3"/>
  <c r="AC6359" i="3" l="1"/>
  <c r="AB6360" i="3"/>
  <c r="AC6360" i="3" l="1"/>
  <c r="AB6361" i="3"/>
  <c r="AC6361" i="3" l="1"/>
  <c r="AB6362" i="3"/>
  <c r="AC6362" i="3" l="1"/>
  <c r="AB6363" i="3"/>
  <c r="AC6363" i="3" l="1"/>
  <c r="AB6364" i="3"/>
  <c r="AC6364" i="3" l="1"/>
  <c r="AB6365" i="3"/>
  <c r="AC6365" i="3" l="1"/>
  <c r="AB6366" i="3"/>
  <c r="AC6366" i="3" l="1"/>
  <c r="AB6367" i="3"/>
  <c r="AC6367" i="3" l="1"/>
  <c r="AB6368" i="3"/>
  <c r="AC6368" i="3" l="1"/>
  <c r="AB6369" i="3"/>
  <c r="AC6369" i="3" l="1"/>
  <c r="AB6370" i="3"/>
  <c r="AC6370" i="3" l="1"/>
  <c r="AB6371" i="3"/>
  <c r="AC6371" i="3" l="1"/>
  <c r="AB6372" i="3"/>
  <c r="AC6372" i="3" l="1"/>
  <c r="AB6373" i="3"/>
  <c r="AC6373" i="3" l="1"/>
  <c r="AB6374" i="3"/>
  <c r="AC6374" i="3" l="1"/>
  <c r="AB6375" i="3"/>
  <c r="AC6375" i="3" l="1"/>
  <c r="AB6376" i="3"/>
  <c r="AC6376" i="3" l="1"/>
  <c r="AB6377" i="3"/>
  <c r="AC6377" i="3" l="1"/>
  <c r="AB6378" i="3"/>
  <c r="AC6378" i="3" l="1"/>
  <c r="AB6379" i="3"/>
  <c r="AC6379" i="3" l="1"/>
  <c r="AB6380" i="3"/>
  <c r="AC6380" i="3" l="1"/>
  <c r="AB6381" i="3"/>
  <c r="AC6381" i="3" l="1"/>
  <c r="AB6382" i="3"/>
  <c r="AC6382" i="3" l="1"/>
  <c r="AB6383" i="3"/>
  <c r="AC6383" i="3" l="1"/>
  <c r="AB6384" i="3"/>
  <c r="AC6384" i="3" l="1"/>
  <c r="AB6385" i="3"/>
  <c r="AC6385" i="3" l="1"/>
  <c r="AB6386" i="3"/>
  <c r="AC6386" i="3" l="1"/>
  <c r="AB6387" i="3"/>
  <c r="AC6387" i="3" l="1"/>
  <c r="AB6388" i="3"/>
  <c r="AC6388" i="3" l="1"/>
  <c r="AB6389" i="3"/>
  <c r="AC6389" i="3" l="1"/>
  <c r="AB6390" i="3"/>
  <c r="AC6390" i="3" l="1"/>
  <c r="AB6391" i="3"/>
  <c r="AC6391" i="3" l="1"/>
  <c r="AB6392" i="3"/>
  <c r="AC6392" i="3" l="1"/>
  <c r="AB6393" i="3"/>
  <c r="AC6393" i="3" l="1"/>
  <c r="AB6394" i="3"/>
  <c r="AC6394" i="3" l="1"/>
  <c r="AB6395" i="3"/>
  <c r="AC6395" i="3" l="1"/>
  <c r="AB6396" i="3"/>
  <c r="AC6396" i="3" l="1"/>
  <c r="AB6397" i="3"/>
  <c r="AC6397" i="3" l="1"/>
  <c r="AB6398" i="3"/>
  <c r="AC6398" i="3" l="1"/>
  <c r="AB6399" i="3"/>
  <c r="AC6399" i="3" l="1"/>
  <c r="AB6400" i="3"/>
  <c r="AC6400" i="3" l="1"/>
  <c r="AB6401" i="3"/>
  <c r="AC6401" i="3" l="1"/>
  <c r="AB6402" i="3"/>
  <c r="AC6402" i="3" l="1"/>
  <c r="AB6403" i="3"/>
  <c r="AC6403" i="3" l="1"/>
  <c r="AB6404" i="3"/>
  <c r="AC6404" i="3" l="1"/>
  <c r="AB6405" i="3"/>
  <c r="AC6405" i="3" l="1"/>
  <c r="AB6406" i="3"/>
  <c r="AC6406" i="3" l="1"/>
  <c r="AB6407" i="3"/>
  <c r="AC6407" i="3" l="1"/>
  <c r="AB6408" i="3"/>
  <c r="AC6408" i="3" l="1"/>
  <c r="AB6409" i="3"/>
  <c r="AC6409" i="3" l="1"/>
  <c r="AB6410" i="3"/>
  <c r="AC6410" i="3" l="1"/>
  <c r="AB6411" i="3"/>
  <c r="AC6411" i="3" l="1"/>
  <c r="AB6412" i="3"/>
  <c r="AC6412" i="3" l="1"/>
  <c r="AB6413" i="3"/>
  <c r="AC6413" i="3" l="1"/>
  <c r="AB6414" i="3"/>
  <c r="AC6414" i="3" l="1"/>
  <c r="AB6415" i="3"/>
  <c r="AC6415" i="3" l="1"/>
  <c r="AB6416" i="3"/>
  <c r="AC6416" i="3" l="1"/>
  <c r="AB6417" i="3"/>
  <c r="AC6417" i="3" l="1"/>
  <c r="AB6418" i="3"/>
  <c r="AC6418" i="3" l="1"/>
  <c r="AB6419" i="3"/>
  <c r="AC6419" i="3" l="1"/>
  <c r="AB6420" i="3"/>
  <c r="AC6420" i="3" l="1"/>
  <c r="AB6421" i="3"/>
  <c r="AC6421" i="3" l="1"/>
  <c r="AB6422" i="3"/>
  <c r="AC6422" i="3" l="1"/>
  <c r="AB6423" i="3"/>
  <c r="AC6423" i="3" l="1"/>
  <c r="AB6424" i="3"/>
  <c r="AC6424" i="3" l="1"/>
  <c r="AB6425" i="3"/>
  <c r="AC6425" i="3" l="1"/>
  <c r="AB6426" i="3"/>
  <c r="AC6426" i="3" l="1"/>
  <c r="AB6427" i="3"/>
  <c r="AC6427" i="3" l="1"/>
  <c r="AB6428" i="3"/>
  <c r="AC6428" i="3" l="1"/>
  <c r="AB6429" i="3"/>
  <c r="AC6429" i="3" l="1"/>
  <c r="AB6430" i="3"/>
  <c r="AC6430" i="3" l="1"/>
  <c r="AB6431" i="3"/>
  <c r="AC6431" i="3" l="1"/>
  <c r="AB6432" i="3"/>
  <c r="AC6432" i="3" l="1"/>
  <c r="AB6433" i="3"/>
  <c r="AC6433" i="3" l="1"/>
  <c r="AB6434" i="3"/>
  <c r="AC6434" i="3" l="1"/>
  <c r="AB6435" i="3"/>
  <c r="AC6435" i="3" l="1"/>
  <c r="AB6436" i="3"/>
  <c r="AC6436" i="3" l="1"/>
  <c r="AB6437" i="3"/>
  <c r="AC6437" i="3" l="1"/>
  <c r="AB6438" i="3"/>
  <c r="AC6438" i="3" l="1"/>
  <c r="AB6439" i="3"/>
  <c r="AC6439" i="3" l="1"/>
  <c r="AB6440" i="3"/>
  <c r="AC6440" i="3" l="1"/>
  <c r="AB6441" i="3"/>
  <c r="AC6441" i="3" l="1"/>
  <c r="AB6442" i="3"/>
  <c r="AC6442" i="3" l="1"/>
  <c r="AB6443" i="3"/>
  <c r="AC6443" i="3" l="1"/>
  <c r="AB6444" i="3"/>
  <c r="AC6444" i="3" l="1"/>
  <c r="AB6445" i="3"/>
  <c r="AC6445" i="3" l="1"/>
  <c r="AB6446" i="3"/>
  <c r="AC6446" i="3" l="1"/>
  <c r="AB6447" i="3"/>
  <c r="AC6447" i="3" l="1"/>
  <c r="AB6448" i="3"/>
  <c r="AC6448" i="3" l="1"/>
  <c r="AB6449" i="3"/>
  <c r="AC6449" i="3" l="1"/>
  <c r="AB6450" i="3"/>
  <c r="AC6450" i="3" l="1"/>
  <c r="AB6451" i="3"/>
  <c r="AC6451" i="3" l="1"/>
  <c r="AB6452" i="3"/>
  <c r="AC6452" i="3" l="1"/>
  <c r="AB6453" i="3"/>
  <c r="AC6453" i="3" l="1"/>
  <c r="AB6454" i="3"/>
  <c r="AC6454" i="3" l="1"/>
  <c r="AB6455" i="3"/>
  <c r="AC6455" i="3" l="1"/>
  <c r="AB6456" i="3"/>
  <c r="AC6456" i="3" l="1"/>
  <c r="AB6457" i="3"/>
  <c r="AC6457" i="3" l="1"/>
  <c r="AB6458" i="3"/>
  <c r="AC6458" i="3" l="1"/>
  <c r="AB6459" i="3"/>
  <c r="AB6460" i="3" l="1"/>
  <c r="AC6459" i="3"/>
  <c r="AC6460" i="3" l="1"/>
  <c r="AB6461" i="3"/>
  <c r="AB6462" i="3" l="1"/>
  <c r="AC6461" i="3"/>
  <c r="AC6462" i="3" l="1"/>
  <c r="AB6463" i="3"/>
  <c r="AC6463" i="3" l="1"/>
  <c r="AB6464" i="3"/>
  <c r="AC6464" i="3" l="1"/>
  <c r="AB6465" i="3"/>
  <c r="AB6466" i="3" l="1"/>
  <c r="AC6465" i="3"/>
  <c r="AC6466" i="3" l="1"/>
  <c r="AB6467" i="3"/>
  <c r="AC6467" i="3" l="1"/>
  <c r="AB6468" i="3"/>
  <c r="AC6468" i="3" l="1"/>
  <c r="AB6469" i="3"/>
  <c r="AC6469" i="3" l="1"/>
  <c r="AB6470" i="3"/>
  <c r="AC6470" i="3" l="1"/>
  <c r="AB6471" i="3"/>
  <c r="AC6471" i="3" l="1"/>
  <c r="AB6472" i="3"/>
  <c r="AC6472" i="3" l="1"/>
  <c r="AB6473" i="3"/>
  <c r="AC6473" i="3" l="1"/>
  <c r="AB6474" i="3"/>
  <c r="AC6474" i="3" l="1"/>
  <c r="AB6475" i="3"/>
  <c r="AC6475" i="3" l="1"/>
  <c r="AB6476" i="3"/>
  <c r="AC6476" i="3" l="1"/>
  <c r="AB6477" i="3"/>
  <c r="AC6477" i="3" l="1"/>
  <c r="AB6478" i="3"/>
  <c r="AC6478" i="3" l="1"/>
  <c r="AB6479" i="3"/>
  <c r="AC6479" i="3" l="1"/>
  <c r="AB6480" i="3"/>
  <c r="AB6481" i="3" l="1"/>
  <c r="AC6480" i="3"/>
  <c r="AC6481" i="3" l="1"/>
  <c r="AB6482" i="3"/>
  <c r="AC6482" i="3" l="1"/>
  <c r="AB6483" i="3"/>
  <c r="AC6483" i="3" l="1"/>
  <c r="AB6484" i="3"/>
  <c r="AC6484" i="3" l="1"/>
  <c r="AB6485" i="3"/>
  <c r="AC6485" i="3" l="1"/>
  <c r="AB6486" i="3"/>
  <c r="AC6486" i="3" l="1"/>
  <c r="AB6487" i="3"/>
  <c r="AB6488" i="3" l="1"/>
  <c r="AC6487" i="3"/>
  <c r="AC6488" i="3" l="1"/>
  <c r="AB6489" i="3"/>
  <c r="AB6490" i="3" l="1"/>
  <c r="AC6489" i="3"/>
  <c r="AC6490" i="3" l="1"/>
  <c r="AB6491" i="3"/>
  <c r="AB6492" i="3" l="1"/>
  <c r="AC6491" i="3"/>
  <c r="AC6492" i="3" l="1"/>
  <c r="AB6493" i="3"/>
  <c r="AB6494" i="3" l="1"/>
  <c r="AC6493" i="3"/>
  <c r="AC6494" i="3" l="1"/>
  <c r="AB6495" i="3"/>
  <c r="AC6495" i="3" l="1"/>
  <c r="AB6496" i="3"/>
  <c r="AC6496" i="3" l="1"/>
  <c r="AB6497" i="3"/>
  <c r="AB6498" i="3" l="1"/>
  <c r="AC6497" i="3"/>
  <c r="AC6498" i="3" l="1"/>
  <c r="AB6499" i="3"/>
  <c r="AC6499" i="3" l="1"/>
  <c r="AB6500" i="3"/>
  <c r="AC6500" i="3" l="1"/>
  <c r="AB6501" i="3"/>
  <c r="AC6501" i="3" l="1"/>
  <c r="AB6502" i="3"/>
  <c r="AC6502" i="3" l="1"/>
  <c r="AB6503" i="3"/>
  <c r="AC6503" i="3" l="1"/>
  <c r="AB6504" i="3"/>
  <c r="AC6504" i="3" l="1"/>
  <c r="AB6505" i="3"/>
  <c r="AC6505" i="3" l="1"/>
  <c r="AB6506" i="3"/>
  <c r="AC6506" i="3" l="1"/>
  <c r="AB6507" i="3"/>
  <c r="AC6507" i="3" l="1"/>
  <c r="AB6508" i="3"/>
  <c r="AC6508" i="3" l="1"/>
  <c r="AB6509" i="3"/>
  <c r="AC6509" i="3" l="1"/>
  <c r="AB6510" i="3"/>
  <c r="AC6510" i="3" l="1"/>
  <c r="AB6511" i="3"/>
  <c r="AC6511" i="3" l="1"/>
  <c r="AB6512" i="3"/>
  <c r="AC6512" i="3" l="1"/>
  <c r="AB6513" i="3"/>
  <c r="AC6513" i="3" l="1"/>
  <c r="AB6514" i="3"/>
  <c r="AC6514" i="3" l="1"/>
  <c r="AB6515" i="3"/>
  <c r="AB6516" i="3" l="1"/>
  <c r="AC6515" i="3"/>
  <c r="AC6516" i="3" l="1"/>
  <c r="AB6517" i="3"/>
  <c r="AC6517" i="3" l="1"/>
  <c r="AB6518" i="3"/>
  <c r="AC6518" i="3" l="1"/>
  <c r="AB6519" i="3"/>
  <c r="AB6520" i="3" l="1"/>
  <c r="AC6519" i="3"/>
  <c r="AC6520" i="3" l="1"/>
  <c r="AB6521" i="3"/>
  <c r="AC6521" i="3" l="1"/>
  <c r="AB6522" i="3"/>
  <c r="AC6522" i="3" l="1"/>
  <c r="AB6523" i="3"/>
  <c r="AB6524" i="3" l="1"/>
  <c r="AC6523" i="3"/>
  <c r="AC6524" i="3" l="1"/>
  <c r="AB6525" i="3"/>
  <c r="AC6525" i="3" l="1"/>
  <c r="AB6526" i="3"/>
  <c r="AC6526" i="3" l="1"/>
  <c r="AB6527" i="3"/>
  <c r="AC6527" i="3" l="1"/>
  <c r="AB6528" i="3"/>
  <c r="AC6528" i="3" l="1"/>
  <c r="AB6529" i="3"/>
  <c r="AB6530" i="3" l="1"/>
  <c r="AC6529" i="3"/>
  <c r="AC6530" i="3" l="1"/>
  <c r="AB6531" i="3"/>
  <c r="AB6532" i="3" l="1"/>
  <c r="AC6531" i="3"/>
  <c r="AC6532" i="3" l="1"/>
  <c r="AB6533" i="3"/>
  <c r="AC6533" i="3" l="1"/>
  <c r="AB6534" i="3"/>
  <c r="AC6534" i="3" l="1"/>
  <c r="AB6535" i="3"/>
  <c r="AC6535" i="3" l="1"/>
  <c r="AB6536" i="3"/>
  <c r="AC6536" i="3" l="1"/>
  <c r="AB6537" i="3"/>
  <c r="AC6537" i="3" l="1"/>
  <c r="AB6538" i="3"/>
  <c r="AC6538" i="3" l="1"/>
  <c r="AB6539" i="3"/>
  <c r="AC6539" i="3" l="1"/>
  <c r="AB6540" i="3"/>
  <c r="AC6540" i="3" l="1"/>
  <c r="AB6541" i="3"/>
  <c r="AC6541" i="3" l="1"/>
  <c r="AB6542" i="3"/>
  <c r="AC6542" i="3" l="1"/>
  <c r="AB6543" i="3"/>
  <c r="AC6543" i="3" l="1"/>
  <c r="AB6544" i="3"/>
  <c r="AC6544" i="3" l="1"/>
  <c r="AB6545" i="3"/>
  <c r="AC6545" i="3" l="1"/>
  <c r="AB6546" i="3"/>
  <c r="AC6546" i="3" l="1"/>
  <c r="AB6547" i="3"/>
  <c r="AC6547" i="3" l="1"/>
  <c r="AB6548" i="3"/>
  <c r="AC6548" i="3" l="1"/>
  <c r="AB6549" i="3"/>
  <c r="AB6550" i="3" l="1"/>
  <c r="AC6549" i="3"/>
  <c r="AC6550" i="3" l="1"/>
  <c r="AB6551" i="3"/>
  <c r="AC6551" i="3" l="1"/>
  <c r="AB6552" i="3"/>
  <c r="AC6552" i="3" l="1"/>
  <c r="AB6553" i="3"/>
  <c r="AC6553" i="3" l="1"/>
  <c r="AB6554" i="3"/>
  <c r="AC6554" i="3" l="1"/>
  <c r="AB6555" i="3"/>
  <c r="AC6555" i="3" l="1"/>
  <c r="AB6556" i="3"/>
  <c r="AC6556" i="3" l="1"/>
  <c r="AB6557" i="3"/>
  <c r="AC6557" i="3" l="1"/>
  <c r="AB6558" i="3"/>
  <c r="AC6558" i="3" l="1"/>
  <c r="AB6559" i="3"/>
  <c r="AC6559" i="3" l="1"/>
  <c r="AB6560" i="3"/>
  <c r="AC6560" i="3" l="1"/>
  <c r="AB6561" i="3"/>
  <c r="AC6561" i="3" l="1"/>
  <c r="AB6562" i="3"/>
  <c r="AC6562" i="3" l="1"/>
  <c r="AB6563" i="3"/>
  <c r="AC6563" i="3" l="1"/>
  <c r="AB6564" i="3"/>
  <c r="AC6564" i="3" l="1"/>
  <c r="AB6565" i="3"/>
  <c r="AB6566" i="3" l="1"/>
  <c r="AC6565" i="3"/>
  <c r="AC6566" i="3" l="1"/>
  <c r="AB6567" i="3"/>
  <c r="AC6567" i="3" l="1"/>
  <c r="AB6568" i="3"/>
  <c r="AC6568" i="3" l="1"/>
  <c r="AB6569" i="3"/>
  <c r="AC6569" i="3" l="1"/>
  <c r="AB6570" i="3"/>
  <c r="AC6570" i="3" l="1"/>
  <c r="AB6571" i="3"/>
  <c r="AC6571" i="3" l="1"/>
  <c r="AB6572" i="3"/>
  <c r="AC6572" i="3" l="1"/>
  <c r="AB6573" i="3"/>
  <c r="AC6573" i="3" l="1"/>
  <c r="AB6574" i="3"/>
  <c r="AC6574" i="3" l="1"/>
  <c r="AB6575" i="3"/>
  <c r="AC6575" i="3" l="1"/>
  <c r="AB6576" i="3"/>
  <c r="AC6576" i="3" l="1"/>
  <c r="AB6577" i="3"/>
  <c r="AC6577" i="3" l="1"/>
  <c r="AB6578" i="3"/>
  <c r="AC6578" i="3" l="1"/>
  <c r="AB6579" i="3"/>
  <c r="AC6579" i="3" l="1"/>
  <c r="AB6580" i="3"/>
  <c r="AC6580" i="3" l="1"/>
  <c r="AB6581" i="3"/>
  <c r="AC6581" i="3" l="1"/>
  <c r="AB6582" i="3"/>
  <c r="AC6582" i="3" l="1"/>
  <c r="AB6583" i="3"/>
  <c r="AC6583" i="3" l="1"/>
  <c r="AB6584" i="3"/>
  <c r="AC6584" i="3" l="1"/>
  <c r="AB6585" i="3"/>
  <c r="AC6585" i="3" l="1"/>
  <c r="AB6586" i="3"/>
  <c r="AC6586" i="3" l="1"/>
  <c r="AB6587" i="3"/>
  <c r="AC6587" i="3" l="1"/>
  <c r="AB6588" i="3"/>
  <c r="AC6588" i="3" l="1"/>
  <c r="AB6589" i="3"/>
  <c r="AC6589" i="3" l="1"/>
  <c r="AB6590" i="3"/>
  <c r="AC6590" i="3" l="1"/>
  <c r="AB6591" i="3"/>
  <c r="AC6591" i="3" l="1"/>
  <c r="AB6592" i="3"/>
  <c r="AC6592" i="3" l="1"/>
  <c r="AB6593" i="3"/>
  <c r="AC6593" i="3" l="1"/>
  <c r="AB6594" i="3"/>
  <c r="AC6594" i="3" l="1"/>
  <c r="AB6595" i="3"/>
  <c r="AC6595" i="3" l="1"/>
  <c r="AB6596" i="3"/>
  <c r="AC6596" i="3" l="1"/>
  <c r="AB6597" i="3"/>
  <c r="AC6597" i="3" l="1"/>
  <c r="AB6598" i="3"/>
  <c r="AC6598" i="3" l="1"/>
  <c r="AB6599" i="3"/>
  <c r="AC6599" i="3" l="1"/>
  <c r="AB6600" i="3"/>
  <c r="AC6600" i="3" l="1"/>
  <c r="AB6601" i="3"/>
  <c r="AC6601" i="3" l="1"/>
  <c r="AB6602" i="3"/>
  <c r="AC6602" i="3" l="1"/>
  <c r="AB6603" i="3"/>
  <c r="AC6603" i="3" l="1"/>
  <c r="AB6604" i="3"/>
  <c r="AC6604" i="3" l="1"/>
  <c r="AB6605" i="3"/>
  <c r="AC6605" i="3" l="1"/>
  <c r="AB6606" i="3"/>
  <c r="AC6606" i="3" l="1"/>
  <c r="AB6607" i="3"/>
  <c r="AC6607" i="3" l="1"/>
  <c r="AB6608" i="3"/>
  <c r="AC6608" i="3" l="1"/>
  <c r="AB6609" i="3"/>
  <c r="AC6609" i="3" l="1"/>
  <c r="AB6610" i="3"/>
  <c r="AC6610" i="3" l="1"/>
  <c r="AB6611" i="3"/>
  <c r="AC6611" i="3" l="1"/>
  <c r="AB6612" i="3"/>
  <c r="AC6612" i="3" l="1"/>
  <c r="AB6613" i="3"/>
  <c r="AC6613" i="3" l="1"/>
  <c r="AB6614" i="3"/>
  <c r="AC6614" i="3" l="1"/>
  <c r="AB6615" i="3"/>
  <c r="AC6615" i="3" l="1"/>
  <c r="AB6616" i="3"/>
  <c r="AC6616" i="3" l="1"/>
  <c r="AB6617" i="3"/>
  <c r="AC6617" i="3" l="1"/>
  <c r="AB6618" i="3"/>
  <c r="AC6618" i="3" l="1"/>
  <c r="AB6619" i="3"/>
  <c r="AC6619" i="3" l="1"/>
  <c r="AB6620" i="3"/>
  <c r="AC6620" i="3" l="1"/>
  <c r="AB6621" i="3"/>
  <c r="AC6621" i="3" l="1"/>
  <c r="AB6622" i="3"/>
  <c r="AC6622" i="3" l="1"/>
  <c r="AB6623" i="3"/>
  <c r="AC6623" i="3" l="1"/>
  <c r="AB6624" i="3"/>
  <c r="AC6624" i="3" l="1"/>
  <c r="AB6625" i="3"/>
  <c r="AC6625" i="3" l="1"/>
  <c r="AB6626" i="3"/>
  <c r="AC6626" i="3" l="1"/>
  <c r="AB6627" i="3"/>
  <c r="AC6627" i="3" l="1"/>
  <c r="AB6628" i="3"/>
  <c r="AC6628" i="3" l="1"/>
  <c r="AB6629" i="3"/>
  <c r="AC6629" i="3" l="1"/>
  <c r="AB6630" i="3"/>
  <c r="AC6630" i="3" l="1"/>
  <c r="AB6631" i="3"/>
  <c r="AC6631" i="3" l="1"/>
  <c r="AB6632" i="3"/>
  <c r="AC6632" i="3" l="1"/>
  <c r="AB6633" i="3"/>
  <c r="AC6633" i="3" l="1"/>
  <c r="AB6634" i="3"/>
  <c r="AC6634" i="3" l="1"/>
  <c r="AB6635" i="3"/>
  <c r="AC6635" i="3" l="1"/>
  <c r="AB6636" i="3"/>
  <c r="AC6636" i="3" l="1"/>
  <c r="AB6637" i="3"/>
  <c r="AC6637" i="3" l="1"/>
  <c r="AB6638" i="3"/>
  <c r="AC6638" i="3" l="1"/>
  <c r="AB6639" i="3"/>
  <c r="AC6639" i="3" l="1"/>
  <c r="AB6640" i="3"/>
  <c r="AC6640" i="3" l="1"/>
  <c r="AB6641" i="3"/>
  <c r="AC6641" i="3" l="1"/>
  <c r="AB6642" i="3"/>
  <c r="AC6642" i="3" l="1"/>
  <c r="AB6643" i="3"/>
  <c r="AC6643" i="3" l="1"/>
  <c r="AB6644" i="3"/>
  <c r="AC6644" i="3" l="1"/>
  <c r="AB6645" i="3"/>
  <c r="AC6645" i="3" l="1"/>
  <c r="AB6646" i="3"/>
  <c r="AC6646" i="3" l="1"/>
  <c r="AB6647" i="3"/>
  <c r="AC6647" i="3" l="1"/>
  <c r="AB6648" i="3"/>
  <c r="AC6648" i="3" l="1"/>
  <c r="AB6649" i="3"/>
  <c r="AC6649" i="3" l="1"/>
  <c r="AB6650" i="3"/>
  <c r="AC6650" i="3" l="1"/>
  <c r="AB6651" i="3"/>
  <c r="AC6651" i="3" l="1"/>
  <c r="AB6652" i="3"/>
  <c r="AC6652" i="3" l="1"/>
  <c r="AB6653" i="3"/>
  <c r="AC6653" i="3" l="1"/>
  <c r="AB6654" i="3"/>
  <c r="AC6654" i="3" l="1"/>
  <c r="AB6655" i="3"/>
  <c r="AC6655" i="3" l="1"/>
  <c r="AB6656" i="3"/>
  <c r="AC6656" i="3" l="1"/>
  <c r="AB6657" i="3"/>
  <c r="AC6657" i="3" l="1"/>
  <c r="AB6658" i="3"/>
  <c r="AC6658" i="3" l="1"/>
  <c r="AB6659" i="3"/>
  <c r="AC6659" i="3" l="1"/>
  <c r="AB6660" i="3"/>
  <c r="AC6660" i="3" l="1"/>
  <c r="AB6661" i="3"/>
  <c r="AC6661" i="3" l="1"/>
  <c r="AB6662" i="3"/>
  <c r="AC6662" i="3" l="1"/>
  <c r="AB6663" i="3"/>
  <c r="AC6663" i="3" l="1"/>
  <c r="AB6664" i="3"/>
  <c r="AC6664" i="3" l="1"/>
  <c r="AB6665" i="3"/>
  <c r="AC6665" i="3" l="1"/>
  <c r="AB6666" i="3"/>
  <c r="AC6666" i="3" l="1"/>
  <c r="AB6667" i="3"/>
  <c r="AC6667" i="3" l="1"/>
  <c r="AB6668" i="3"/>
  <c r="AC6668" i="3" l="1"/>
  <c r="AB6669" i="3"/>
  <c r="AC6669" i="3" l="1"/>
  <c r="AB6670" i="3"/>
  <c r="AC6670" i="3" l="1"/>
  <c r="AB6671" i="3"/>
  <c r="AC6671" i="3" l="1"/>
  <c r="AB6672" i="3"/>
  <c r="AC6672" i="3" l="1"/>
  <c r="AB6673" i="3"/>
  <c r="AC6673" i="3" l="1"/>
  <c r="AB6674" i="3"/>
  <c r="AC6674" i="3" l="1"/>
  <c r="AB6675" i="3"/>
  <c r="AC6675" i="3" l="1"/>
  <c r="AB6676" i="3"/>
  <c r="AC6676" i="3" l="1"/>
  <c r="AB6677" i="3"/>
  <c r="AC6677" i="3" l="1"/>
  <c r="AB6678" i="3"/>
  <c r="AC6678" i="3" l="1"/>
  <c r="AB6679" i="3"/>
  <c r="AC6679" i="3" l="1"/>
  <c r="AB6680" i="3"/>
  <c r="AC6680" i="3" l="1"/>
  <c r="AB6681" i="3"/>
  <c r="AC6681" i="3" l="1"/>
  <c r="AB6682" i="3"/>
  <c r="AC6682" i="3" l="1"/>
  <c r="AB6683" i="3"/>
  <c r="AC6683" i="3" l="1"/>
  <c r="AB6684" i="3"/>
  <c r="AC6684" i="3" l="1"/>
  <c r="AB6685" i="3"/>
  <c r="AC6685" i="3" l="1"/>
  <c r="AB6686" i="3"/>
  <c r="AC6686" i="3" l="1"/>
  <c r="AB6687" i="3"/>
  <c r="AC6687" i="3" l="1"/>
  <c r="AB6688" i="3"/>
  <c r="AC6688" i="3" l="1"/>
  <c r="AB6689" i="3"/>
  <c r="AC6689" i="3" l="1"/>
  <c r="AB6690" i="3"/>
  <c r="AC6690" i="3" l="1"/>
  <c r="AB6691" i="3"/>
  <c r="AC6691" i="3" l="1"/>
  <c r="AB6692" i="3"/>
  <c r="AC6692" i="3" l="1"/>
  <c r="AB6693" i="3"/>
  <c r="AC6693" i="3" l="1"/>
  <c r="AB6694" i="3"/>
  <c r="AC6694" i="3" l="1"/>
  <c r="AB6695" i="3"/>
  <c r="AC6695" i="3" l="1"/>
  <c r="AB6696" i="3"/>
  <c r="AC6696" i="3" l="1"/>
  <c r="AB6697" i="3"/>
  <c r="AC6697" i="3" l="1"/>
  <c r="AB6698" i="3"/>
  <c r="AC6698" i="3" l="1"/>
  <c r="AB6699" i="3"/>
  <c r="AC6699" i="3" l="1"/>
  <c r="AB6700" i="3"/>
  <c r="AC6700" i="3" l="1"/>
  <c r="AB6701" i="3"/>
  <c r="AC6701" i="3" l="1"/>
  <c r="AB6702" i="3"/>
  <c r="AC6702" i="3" l="1"/>
  <c r="AB6703" i="3"/>
  <c r="AC6703" i="3" l="1"/>
  <c r="AB6704" i="3"/>
  <c r="AC6704" i="3" l="1"/>
  <c r="AB6705" i="3"/>
  <c r="AC6705" i="3" l="1"/>
  <c r="AB6706" i="3"/>
  <c r="AC6706" i="3" l="1"/>
  <c r="AB6707" i="3"/>
  <c r="AC6707" i="3" l="1"/>
  <c r="AB6708" i="3"/>
  <c r="AC6708" i="3" l="1"/>
  <c r="AB6709" i="3"/>
  <c r="AC6709" i="3" l="1"/>
  <c r="AB6710" i="3"/>
  <c r="AC6710" i="3" l="1"/>
  <c r="AB6711" i="3"/>
  <c r="AC6711" i="3" l="1"/>
  <c r="AB6712" i="3"/>
  <c r="AC6712" i="3" l="1"/>
  <c r="AB6713" i="3"/>
  <c r="AC6713" i="3" l="1"/>
  <c r="AB6714" i="3"/>
  <c r="AC6714" i="3" l="1"/>
  <c r="AB6715" i="3"/>
  <c r="AC6715" i="3" l="1"/>
  <c r="AB6716" i="3"/>
  <c r="AC6716" i="3" l="1"/>
  <c r="AB6717" i="3"/>
  <c r="AC6717" i="3" l="1"/>
  <c r="AB6718" i="3"/>
  <c r="AC6718" i="3" l="1"/>
  <c r="AB6719" i="3"/>
  <c r="AC6719" i="3" l="1"/>
  <c r="AB6720" i="3"/>
  <c r="AC6720" i="3" l="1"/>
  <c r="AB6721" i="3"/>
  <c r="AC6721" i="3" l="1"/>
  <c r="AB6722" i="3"/>
  <c r="AC6722" i="3" l="1"/>
  <c r="AB6723" i="3"/>
  <c r="AC6723" i="3" l="1"/>
  <c r="AB6724" i="3"/>
  <c r="AC6724" i="3" l="1"/>
  <c r="AB6725" i="3"/>
  <c r="AC6725" i="3" l="1"/>
  <c r="AB6726" i="3"/>
  <c r="AC6726" i="3" l="1"/>
  <c r="AB6727" i="3"/>
  <c r="AC6727" i="3" l="1"/>
  <c r="AB6728" i="3"/>
  <c r="AC6728" i="3" l="1"/>
  <c r="AB6729" i="3"/>
  <c r="AC6729" i="3" l="1"/>
  <c r="AB6730" i="3"/>
  <c r="AC6730" i="3" l="1"/>
  <c r="AB6731" i="3"/>
  <c r="AC6731" i="3" l="1"/>
  <c r="AB6732" i="3"/>
  <c r="AC6732" i="3" l="1"/>
  <c r="AB6733" i="3"/>
  <c r="AC6733" i="3" l="1"/>
  <c r="AB6734" i="3"/>
  <c r="AC6734" i="3" l="1"/>
  <c r="AB6735" i="3"/>
  <c r="AC6735" i="3" l="1"/>
  <c r="AB6736" i="3"/>
  <c r="AC6736" i="3" l="1"/>
  <c r="AB6737" i="3"/>
  <c r="AC6737" i="3" l="1"/>
  <c r="AB6738" i="3"/>
  <c r="AC6738" i="3" l="1"/>
  <c r="AB6739" i="3"/>
  <c r="AC6739" i="3" l="1"/>
  <c r="AB6740" i="3"/>
  <c r="AC6740" i="3" l="1"/>
  <c r="AB6741" i="3"/>
  <c r="AC6741" i="3" l="1"/>
  <c r="AB6742" i="3"/>
  <c r="AC6742" i="3" l="1"/>
  <c r="AB6743" i="3"/>
  <c r="AC6743" i="3" l="1"/>
  <c r="AB6744" i="3"/>
  <c r="AC6744" i="3" l="1"/>
  <c r="AB6745" i="3"/>
  <c r="AC6745" i="3" l="1"/>
  <c r="AB6746" i="3"/>
  <c r="AC6746" i="3" l="1"/>
  <c r="AB6747" i="3"/>
  <c r="AC6747" i="3" l="1"/>
  <c r="AB6748" i="3"/>
  <c r="AC6748" i="3" l="1"/>
  <c r="AB6749" i="3"/>
  <c r="AC6749" i="3" l="1"/>
  <c r="AB6750" i="3"/>
  <c r="AC6750" i="3" l="1"/>
  <c r="AB6751" i="3"/>
  <c r="AC6751" i="3" l="1"/>
  <c r="AB6752" i="3"/>
  <c r="AC6752" i="3" l="1"/>
  <c r="AB6753" i="3"/>
  <c r="AC6753" i="3" l="1"/>
  <c r="AB6754" i="3"/>
  <c r="AC6754" i="3" l="1"/>
  <c r="AB6755" i="3"/>
  <c r="AC6755" i="3" l="1"/>
  <c r="AB6756" i="3"/>
  <c r="AC6756" i="3" l="1"/>
  <c r="AB6757" i="3"/>
  <c r="AC6757" i="3" l="1"/>
  <c r="AB6758" i="3"/>
  <c r="AC6758" i="3" l="1"/>
  <c r="AB6759" i="3"/>
  <c r="AC6759" i="3" l="1"/>
  <c r="AB6760" i="3"/>
  <c r="AC6760" i="3" l="1"/>
  <c r="AB6761" i="3"/>
  <c r="AC6761" i="3" l="1"/>
  <c r="AB6762" i="3"/>
  <c r="AC6762" i="3" l="1"/>
  <c r="AB6763" i="3"/>
  <c r="AC6763" i="3" l="1"/>
  <c r="AB6764" i="3"/>
  <c r="AC6764" i="3" l="1"/>
  <c r="AB6765" i="3"/>
  <c r="AC6765" i="3" l="1"/>
  <c r="AB6766" i="3"/>
  <c r="AC6766" i="3" l="1"/>
  <c r="AB6767" i="3"/>
  <c r="AC6767" i="3" l="1"/>
  <c r="AB6768" i="3"/>
  <c r="AC6768" i="3" l="1"/>
  <c r="AB6769" i="3"/>
  <c r="AC6769" i="3" l="1"/>
  <c r="AB6770" i="3"/>
  <c r="AC6770" i="3" l="1"/>
  <c r="AB6771" i="3"/>
  <c r="AC6771" i="3" l="1"/>
  <c r="AB6772" i="3"/>
  <c r="AC6772" i="3" l="1"/>
  <c r="AB6773" i="3"/>
  <c r="AC6773" i="3" l="1"/>
  <c r="AB6774" i="3"/>
  <c r="AC6774" i="3" l="1"/>
  <c r="AB6775" i="3"/>
  <c r="AC6775" i="3" l="1"/>
  <c r="AB6776" i="3"/>
  <c r="AC6776" i="3" l="1"/>
  <c r="AB6777" i="3"/>
  <c r="AC6777" i="3" l="1"/>
  <c r="AB6778" i="3"/>
  <c r="AC6778" i="3" l="1"/>
  <c r="AB6779" i="3"/>
  <c r="AC6779" i="3" l="1"/>
  <c r="AB6780" i="3"/>
  <c r="AC6780" i="3" l="1"/>
  <c r="AB6781" i="3"/>
  <c r="AC6781" i="3" l="1"/>
  <c r="AB6782" i="3"/>
  <c r="AC6782" i="3" l="1"/>
  <c r="AB6783" i="3"/>
  <c r="AC6783" i="3" l="1"/>
  <c r="AB6784" i="3"/>
  <c r="AC6784" i="3" l="1"/>
  <c r="AB6785" i="3"/>
  <c r="AB6786" i="3" l="1"/>
  <c r="AC6785" i="3"/>
  <c r="AC6786" i="3" l="1"/>
  <c r="AB6787" i="3"/>
  <c r="AC6787" i="3" l="1"/>
  <c r="AB6788" i="3"/>
  <c r="AC6788" i="3" l="1"/>
  <c r="AB6789" i="3"/>
  <c r="AC6789" i="3" l="1"/>
  <c r="AB6790" i="3"/>
  <c r="AC6790" i="3" l="1"/>
  <c r="AB6791" i="3"/>
  <c r="AC6791" i="3" l="1"/>
  <c r="AB6792" i="3"/>
  <c r="AC6792" i="3" l="1"/>
  <c r="AB6793" i="3"/>
  <c r="AC6793" i="3" l="1"/>
  <c r="AB6794" i="3"/>
  <c r="AC6794" i="3" l="1"/>
  <c r="AB6795" i="3"/>
  <c r="AC6795" i="3" l="1"/>
  <c r="AB6796" i="3"/>
  <c r="AC6796" i="3" l="1"/>
  <c r="AB6797" i="3"/>
  <c r="AC6797" i="3" l="1"/>
  <c r="AB6798" i="3"/>
  <c r="AC6798" i="3" l="1"/>
  <c r="AB6799" i="3"/>
  <c r="AC6799" i="3" l="1"/>
  <c r="AB6800" i="3"/>
  <c r="AB6801" i="3" l="1"/>
  <c r="AC6800" i="3"/>
  <c r="AC6801" i="3" l="1"/>
  <c r="AB6802" i="3"/>
  <c r="AC6802" i="3" l="1"/>
  <c r="AB6803" i="3"/>
  <c r="AC6803" i="3" l="1"/>
  <c r="AB6804" i="3"/>
  <c r="AC6804" i="3" l="1"/>
  <c r="AB6805" i="3"/>
  <c r="AC6805" i="3" l="1"/>
  <c r="AB6806" i="3"/>
  <c r="AC6806" i="3" l="1"/>
  <c r="AB6807" i="3"/>
  <c r="AC6807" i="3" l="1"/>
  <c r="AB6808" i="3"/>
  <c r="AB6809" i="3" l="1"/>
  <c r="AC6808" i="3"/>
  <c r="AC6809" i="3" l="1"/>
  <c r="AB6810" i="3"/>
  <c r="AC6810" i="3" l="1"/>
  <c r="AB6811" i="3"/>
  <c r="AC6811" i="3" l="1"/>
  <c r="AB6812" i="3"/>
  <c r="AC6812" i="3" l="1"/>
  <c r="AB6813" i="3"/>
  <c r="AC6813" i="3" l="1"/>
  <c r="AB6814" i="3"/>
  <c r="AB6815" i="3" l="1"/>
  <c r="AC6814" i="3"/>
  <c r="AC6815" i="3" l="1"/>
  <c r="AB6816" i="3"/>
  <c r="AC6816" i="3" l="1"/>
  <c r="AB6817" i="3"/>
  <c r="AC6817" i="3" l="1"/>
  <c r="AB6818" i="3"/>
  <c r="AB6819" i="3" l="1"/>
  <c r="AC6818" i="3"/>
  <c r="AC6819" i="3" l="1"/>
  <c r="AB6820" i="3"/>
  <c r="AC6820" i="3" l="1"/>
  <c r="AB6821" i="3"/>
  <c r="AC6821" i="3" l="1"/>
  <c r="AB6822" i="3"/>
  <c r="AB6823" i="3" l="1"/>
  <c r="AC6822" i="3"/>
  <c r="AC6823" i="3" l="1"/>
  <c r="AB6824" i="3"/>
  <c r="AC6824" i="3" l="1"/>
  <c r="AB6825" i="3"/>
  <c r="AC6825" i="3" l="1"/>
  <c r="AB6826" i="3"/>
  <c r="AB6827" i="3" l="1"/>
  <c r="AC6826" i="3"/>
  <c r="AC6827" i="3" l="1"/>
  <c r="AB6828" i="3"/>
  <c r="AC6828" i="3" l="1"/>
  <c r="AB6829" i="3"/>
  <c r="AC6829" i="3" l="1"/>
  <c r="AB6830" i="3"/>
  <c r="AB6831" i="3" l="1"/>
  <c r="AC6830" i="3"/>
  <c r="AC6831" i="3" l="1"/>
  <c r="AB6832" i="3"/>
  <c r="AC6832" i="3" l="1"/>
  <c r="AB6833" i="3"/>
  <c r="AC6833" i="3" l="1"/>
  <c r="AB6834" i="3"/>
  <c r="AB6835" i="3" l="1"/>
  <c r="AC6834" i="3"/>
  <c r="AC6835" i="3" l="1"/>
  <c r="AB6836" i="3"/>
  <c r="AC6836" i="3" l="1"/>
  <c r="AB6837" i="3"/>
  <c r="AC6837" i="3" l="1"/>
  <c r="AB6838" i="3"/>
  <c r="AB6839" i="3" l="1"/>
  <c r="AC6838" i="3"/>
  <c r="AC6839" i="3" l="1"/>
  <c r="AB6840" i="3"/>
  <c r="AC6840" i="3" l="1"/>
  <c r="AB6841" i="3"/>
  <c r="AC6841" i="3" l="1"/>
  <c r="AB6842" i="3"/>
  <c r="AB6843" i="3" l="1"/>
  <c r="AC6842" i="3"/>
  <c r="AC6843" i="3" l="1"/>
  <c r="AB6844" i="3"/>
  <c r="AC6844" i="3" l="1"/>
  <c r="AB6845" i="3"/>
  <c r="AC6845" i="3" l="1"/>
  <c r="AB6846" i="3"/>
  <c r="AB6847" i="3" l="1"/>
  <c r="AC6846" i="3"/>
  <c r="AC6847" i="3" l="1"/>
  <c r="AB6848" i="3"/>
  <c r="AC6848" i="3" l="1"/>
  <c r="AB6849" i="3"/>
  <c r="AC6849" i="3" l="1"/>
  <c r="AB6850" i="3"/>
  <c r="AB6851" i="3" l="1"/>
  <c r="AC6850" i="3"/>
  <c r="AC6851" i="3" l="1"/>
  <c r="AB6852" i="3"/>
  <c r="AC6852" i="3" l="1"/>
  <c r="AB6853" i="3"/>
  <c r="AC6853" i="3" l="1"/>
  <c r="AB6854" i="3"/>
  <c r="AB6855" i="3" l="1"/>
  <c r="AC6854" i="3"/>
  <c r="AC6855" i="3" l="1"/>
  <c r="AB6856" i="3"/>
  <c r="AC6856" i="3" l="1"/>
  <c r="AB6857" i="3"/>
  <c r="AC6857" i="3" l="1"/>
  <c r="AB6858" i="3"/>
  <c r="AB6859" i="3" l="1"/>
  <c r="AC6858" i="3"/>
  <c r="AC6859" i="3" l="1"/>
  <c r="AB6860" i="3"/>
  <c r="AC6860" i="3" l="1"/>
  <c r="AB6861" i="3"/>
  <c r="AC6861" i="3" l="1"/>
  <c r="AB6862" i="3"/>
  <c r="AB6863" i="3" l="1"/>
  <c r="AC6862" i="3"/>
  <c r="AC6863" i="3" l="1"/>
  <c r="AB6864" i="3"/>
  <c r="AC6864" i="3" l="1"/>
  <c r="AB6865" i="3"/>
  <c r="AC6865" i="3" l="1"/>
  <c r="AB6866" i="3"/>
  <c r="AB6867" i="3" l="1"/>
  <c r="AC6866" i="3"/>
  <c r="AC6867" i="3" l="1"/>
  <c r="AB6868" i="3"/>
  <c r="AC6868" i="3" l="1"/>
  <c r="AB6869" i="3"/>
  <c r="AC6869" i="3" l="1"/>
  <c r="AB6870" i="3"/>
  <c r="AB6871" i="3" l="1"/>
  <c r="AC6870" i="3"/>
  <c r="AC6871" i="3" l="1"/>
  <c r="AB6872" i="3"/>
  <c r="AC6872" i="3" l="1"/>
  <c r="AB6873" i="3"/>
  <c r="AC6873" i="3" l="1"/>
  <c r="AB6874" i="3"/>
  <c r="AB6875" i="3" l="1"/>
  <c r="AC6874" i="3"/>
  <c r="AC6875" i="3" l="1"/>
  <c r="AB6876" i="3"/>
  <c r="AC6876" i="3" l="1"/>
  <c r="AB6877" i="3"/>
  <c r="AC6877" i="3" l="1"/>
  <c r="AB6878" i="3"/>
  <c r="AB6879" i="3" l="1"/>
  <c r="AC6878" i="3"/>
  <c r="AC6879" i="3" l="1"/>
  <c r="AB6880" i="3"/>
  <c r="AC6880" i="3" l="1"/>
  <c r="AB6881" i="3"/>
  <c r="AC6881" i="3" l="1"/>
  <c r="AB6882" i="3"/>
  <c r="AB6883" i="3" l="1"/>
  <c r="AC6882" i="3"/>
  <c r="AC6883" i="3" l="1"/>
  <c r="AB6884" i="3"/>
  <c r="AC6884" i="3" l="1"/>
  <c r="AB6885" i="3"/>
  <c r="AC6885" i="3" l="1"/>
  <c r="AB6886" i="3"/>
  <c r="AB6887" i="3" l="1"/>
  <c r="AC6886" i="3"/>
  <c r="AC6887" i="3" l="1"/>
  <c r="AB6888" i="3"/>
  <c r="AC6888" i="3" l="1"/>
  <c r="AB6889" i="3"/>
  <c r="AC6889" i="3" l="1"/>
  <c r="AB6890" i="3"/>
  <c r="AB6891" i="3" l="1"/>
  <c r="AC6890" i="3"/>
  <c r="AC6891" i="3" l="1"/>
  <c r="AB6892" i="3"/>
  <c r="AC6892" i="3" l="1"/>
  <c r="AB6893" i="3"/>
  <c r="AC6893" i="3" l="1"/>
  <c r="AB6894" i="3"/>
  <c r="AB6895" i="3" l="1"/>
  <c r="AC6894" i="3"/>
  <c r="AC6895" i="3" l="1"/>
  <c r="AB6896" i="3"/>
  <c r="AC6896" i="3" l="1"/>
  <c r="AB6897" i="3"/>
  <c r="AC6897" i="3" l="1"/>
  <c r="AB6898" i="3"/>
  <c r="AB6899" i="3" l="1"/>
  <c r="AC6898" i="3"/>
  <c r="AC6899" i="3" l="1"/>
  <c r="AB6900" i="3"/>
  <c r="AC6900" i="3" l="1"/>
  <c r="AB6901" i="3"/>
  <c r="AC6901" i="3" l="1"/>
  <c r="AB6902" i="3"/>
  <c r="AB6903" i="3" l="1"/>
  <c r="AC6902" i="3"/>
  <c r="AC6903" i="3" l="1"/>
  <c r="AB6904" i="3"/>
  <c r="AC6904" i="3" l="1"/>
  <c r="AB6905" i="3"/>
  <c r="AC6905" i="3" l="1"/>
  <c r="AB6906" i="3"/>
  <c r="AB6907" i="3" l="1"/>
  <c r="AC6906" i="3"/>
  <c r="AC6907" i="3" l="1"/>
  <c r="AB6908" i="3"/>
  <c r="AC6908" i="3" l="1"/>
  <c r="AB6909" i="3"/>
  <c r="AC6909" i="3" l="1"/>
  <c r="AB6910" i="3"/>
  <c r="AB6911" i="3" l="1"/>
  <c r="AC6910" i="3"/>
  <c r="AC6911" i="3" l="1"/>
  <c r="AB6912" i="3"/>
  <c r="AC6912" i="3" l="1"/>
  <c r="AB6913" i="3"/>
  <c r="AC6913" i="3" l="1"/>
  <c r="AB6914" i="3"/>
  <c r="AB6915" i="3" l="1"/>
  <c r="AC6914" i="3"/>
  <c r="AC6915" i="3" l="1"/>
  <c r="AB6916" i="3"/>
  <c r="AC6916" i="3" l="1"/>
  <c r="AB6917" i="3"/>
  <c r="AC6917" i="3" l="1"/>
  <c r="AB6918" i="3"/>
  <c r="AB6919" i="3" l="1"/>
  <c r="AC6918" i="3"/>
  <c r="AC6919" i="3" l="1"/>
  <c r="AB6920" i="3"/>
  <c r="AC6920" i="3" l="1"/>
  <c r="AB6921" i="3"/>
  <c r="AC6921" i="3" l="1"/>
  <c r="AB6922" i="3"/>
  <c r="AB6923" i="3" l="1"/>
  <c r="AC6922" i="3"/>
  <c r="AC6923" i="3" l="1"/>
  <c r="AB6924" i="3"/>
  <c r="AC6924" i="3" l="1"/>
  <c r="AB6925" i="3"/>
  <c r="AC6925" i="3" l="1"/>
  <c r="AB6926" i="3"/>
  <c r="AB6927" i="3" l="1"/>
  <c r="AC6926" i="3"/>
  <c r="AC6927" i="3" l="1"/>
  <c r="AB6928" i="3"/>
  <c r="AC6928" i="3" l="1"/>
  <c r="AB6929" i="3"/>
  <c r="AC6929" i="3" l="1"/>
  <c r="AB6930" i="3"/>
  <c r="AB6931" i="3" l="1"/>
  <c r="AC6930" i="3"/>
  <c r="AC6931" i="3" l="1"/>
  <c r="AB6932" i="3"/>
  <c r="AC6932" i="3" l="1"/>
  <c r="AB6933" i="3"/>
  <c r="AC6933" i="3" l="1"/>
  <c r="AB6934" i="3"/>
  <c r="AB6935" i="3" l="1"/>
  <c r="AC6934" i="3"/>
  <c r="AC6935" i="3" l="1"/>
  <c r="AB6936" i="3"/>
  <c r="AC6936" i="3" l="1"/>
  <c r="AB6937" i="3"/>
  <c r="AC6937" i="3" l="1"/>
  <c r="AB6938" i="3"/>
  <c r="AB6939" i="3" l="1"/>
  <c r="AC6938" i="3"/>
  <c r="AC6939" i="3" l="1"/>
  <c r="AB6940" i="3"/>
  <c r="AC6940" i="3" l="1"/>
  <c r="AB6941" i="3"/>
  <c r="AC6941" i="3" l="1"/>
  <c r="AB6942" i="3"/>
  <c r="AB6943" i="3" l="1"/>
  <c r="AC6942" i="3"/>
  <c r="AC6943" i="3" l="1"/>
  <c r="AB6944" i="3"/>
  <c r="AC6944" i="3" l="1"/>
  <c r="AB6945" i="3"/>
  <c r="AC6945" i="3" l="1"/>
  <c r="AB6946" i="3"/>
  <c r="AB6947" i="3" l="1"/>
  <c r="AC6946" i="3"/>
  <c r="AC6947" i="3" l="1"/>
  <c r="AB6948" i="3"/>
  <c r="AC6948" i="3" l="1"/>
  <c r="AB6949" i="3"/>
  <c r="AC6949" i="3" l="1"/>
  <c r="AB6950" i="3"/>
  <c r="AB6951" i="3" l="1"/>
  <c r="AC6950" i="3"/>
  <c r="AC6951" i="3" l="1"/>
  <c r="AB6952" i="3"/>
  <c r="AC6952" i="3" l="1"/>
  <c r="AB6953" i="3"/>
  <c r="AC6953" i="3" l="1"/>
  <c r="AB6954" i="3"/>
  <c r="AB6955" i="3" l="1"/>
  <c r="AC6954" i="3"/>
  <c r="AC6955" i="3" l="1"/>
  <c r="AB6956" i="3"/>
  <c r="AC6956" i="3" l="1"/>
  <c r="AB6957" i="3"/>
  <c r="AC6957" i="3" l="1"/>
  <c r="AB6958" i="3"/>
  <c r="AB6959" i="3" l="1"/>
  <c r="AC6958" i="3"/>
  <c r="AC6959" i="3" l="1"/>
  <c r="AB6960" i="3"/>
  <c r="AC6960" i="3" l="1"/>
  <c r="AB6961" i="3"/>
  <c r="AC6961" i="3" l="1"/>
  <c r="AB6962" i="3"/>
  <c r="AB6963" i="3" l="1"/>
  <c r="AC6962" i="3"/>
  <c r="AC6963" i="3" l="1"/>
  <c r="AB6964" i="3"/>
  <c r="AC6964" i="3" l="1"/>
  <c r="AB6965" i="3"/>
  <c r="AC6965" i="3" l="1"/>
  <c r="AB6966" i="3"/>
  <c r="AB6967" i="3" l="1"/>
  <c r="AC6966" i="3"/>
  <c r="AC6967" i="3" l="1"/>
  <c r="AB6968" i="3"/>
  <c r="AC6968" i="3" l="1"/>
  <c r="AB6969" i="3"/>
  <c r="AC6969" i="3" l="1"/>
  <c r="AB6970" i="3"/>
  <c r="AB6971" i="3" l="1"/>
  <c r="AC6970" i="3"/>
  <c r="AC6971" i="3" l="1"/>
  <c r="AB6972" i="3"/>
  <c r="AC6972" i="3" l="1"/>
  <c r="AB6973" i="3"/>
  <c r="AC6973" i="3" l="1"/>
  <c r="AB6974" i="3"/>
  <c r="AB6975" i="3" l="1"/>
  <c r="AC6974" i="3"/>
  <c r="AC6975" i="3" l="1"/>
  <c r="AB6976" i="3"/>
  <c r="AC6976" i="3" l="1"/>
  <c r="AB6977" i="3"/>
  <c r="AC6977" i="3" l="1"/>
  <c r="AB6978" i="3"/>
  <c r="AB6979" i="3" l="1"/>
  <c r="AC6978" i="3"/>
  <c r="AC6979" i="3" l="1"/>
  <c r="AB6980" i="3"/>
  <c r="AC6980" i="3" l="1"/>
  <c r="AB6981" i="3"/>
  <c r="AC6981" i="3" l="1"/>
  <c r="AB6982" i="3"/>
  <c r="AB6983" i="3" l="1"/>
  <c r="AC6982" i="3"/>
  <c r="AC6983" i="3" l="1"/>
  <c r="AB6984" i="3"/>
  <c r="AC6984" i="3" l="1"/>
  <c r="AB6985" i="3"/>
  <c r="AC6985" i="3" l="1"/>
  <c r="AB6986" i="3"/>
  <c r="AB6987" i="3" l="1"/>
  <c r="AC6986" i="3"/>
  <c r="AC6987" i="3" l="1"/>
  <c r="AB6988" i="3"/>
  <c r="AC6988" i="3" l="1"/>
  <c r="AB6989" i="3"/>
  <c r="AC6989" i="3" l="1"/>
  <c r="AB6990" i="3"/>
  <c r="AB6991" i="3" l="1"/>
  <c r="AC6990" i="3"/>
  <c r="AC6991" i="3" l="1"/>
  <c r="AB6992" i="3"/>
  <c r="AC6992" i="3" l="1"/>
  <c r="AB6993" i="3"/>
  <c r="AC6993" i="3" l="1"/>
  <c r="AB6994" i="3"/>
  <c r="AB6995" i="3" l="1"/>
  <c r="AC6994" i="3"/>
  <c r="AC6995" i="3" l="1"/>
  <c r="AB6996" i="3"/>
  <c r="AC6996" i="3" l="1"/>
  <c r="AB6997" i="3"/>
  <c r="AC6997" i="3" l="1"/>
  <c r="AB6998" i="3"/>
  <c r="AB6999" i="3" l="1"/>
  <c r="AC6998" i="3"/>
  <c r="AC6999" i="3" l="1"/>
  <c r="AB7000" i="3"/>
  <c r="AC7000" i="3" l="1"/>
  <c r="AB7001" i="3"/>
  <c r="AC7001" i="3" l="1"/>
  <c r="AB7002" i="3"/>
  <c r="AB7003" i="3" l="1"/>
  <c r="AC7002" i="3"/>
  <c r="AC7003" i="3" l="1"/>
  <c r="AB7004" i="3"/>
  <c r="AC7004" i="3" l="1"/>
  <c r="AB7005" i="3"/>
  <c r="AC7005" i="3" l="1"/>
  <c r="AB7006" i="3"/>
  <c r="AB7007" i="3" l="1"/>
  <c r="AC7006" i="3"/>
  <c r="AC7007" i="3" l="1"/>
  <c r="AB7008" i="3"/>
  <c r="AC7008" i="3" l="1"/>
  <c r="AB7009" i="3"/>
  <c r="AC7009" i="3" l="1"/>
  <c r="AB7010" i="3"/>
  <c r="AB7011" i="3" l="1"/>
  <c r="AC7010" i="3"/>
  <c r="AC7011" i="3" l="1"/>
  <c r="AB7012" i="3"/>
  <c r="AC7012" i="3" l="1"/>
  <c r="AB7013" i="3"/>
  <c r="AC7013" i="3" l="1"/>
  <c r="AB7014" i="3"/>
  <c r="AB7015" i="3" l="1"/>
  <c r="AC7014" i="3"/>
  <c r="AC7015" i="3" l="1"/>
  <c r="AB7016" i="3"/>
  <c r="AC7016" i="3" l="1"/>
  <c r="AB7017" i="3"/>
  <c r="AC7017" i="3" l="1"/>
  <c r="AB7018" i="3"/>
  <c r="AB7019" i="3" l="1"/>
  <c r="AC7018" i="3"/>
  <c r="AC7019" i="3" l="1"/>
  <c r="AB7020" i="3"/>
  <c r="AC7020" i="3" l="1"/>
  <c r="AB7021" i="3"/>
  <c r="AC7021" i="3" l="1"/>
  <c r="AB7022" i="3"/>
  <c r="AB7023" i="3" l="1"/>
  <c r="AC7022" i="3"/>
  <c r="AC7023" i="3" l="1"/>
  <c r="AB7024" i="3"/>
  <c r="AC7024" i="3" l="1"/>
  <c r="AB7025" i="3"/>
  <c r="AC7025" i="3" l="1"/>
  <c r="AB7026" i="3"/>
  <c r="AB7027" i="3" l="1"/>
  <c r="AC7026" i="3"/>
  <c r="AB7028" i="3" l="1"/>
  <c r="AC7027" i="3"/>
  <c r="AC7028" i="3" l="1"/>
  <c r="AB7029" i="3"/>
  <c r="AC7029" i="3" l="1"/>
  <c r="AB7030" i="3"/>
  <c r="AC7030" i="3" l="1"/>
  <c r="AB7031" i="3"/>
  <c r="AC7031" i="3" l="1"/>
  <c r="AB7032" i="3"/>
  <c r="AC7032" i="3" l="1"/>
  <c r="AB7033" i="3"/>
  <c r="AC7033" i="3" l="1"/>
  <c r="AB7034" i="3"/>
  <c r="AB7035" i="3" l="1"/>
  <c r="AC7034" i="3"/>
  <c r="AC7035" i="3" l="1"/>
  <c r="AB7036" i="3"/>
  <c r="AC7036" i="3" l="1"/>
  <c r="AB7037" i="3"/>
  <c r="AC7037" i="3" l="1"/>
  <c r="AB7038" i="3"/>
  <c r="AB7039" i="3" l="1"/>
  <c r="AC7038" i="3"/>
  <c r="AC7039" i="3" l="1"/>
  <c r="AB7040" i="3"/>
  <c r="AC7040" i="3" l="1"/>
  <c r="AB7041" i="3"/>
  <c r="AC7041" i="3" l="1"/>
  <c r="AB7042" i="3"/>
  <c r="AB7043" i="3" l="1"/>
  <c r="AC7042" i="3"/>
  <c r="AC7043" i="3" l="1"/>
  <c r="AB7044" i="3"/>
  <c r="AC7044" i="3" l="1"/>
  <c r="AB7045" i="3"/>
  <c r="AC7045" i="3" l="1"/>
  <c r="AB7046" i="3"/>
  <c r="AB7047" i="3" l="1"/>
  <c r="AC7046" i="3"/>
  <c r="AC7047" i="3" l="1"/>
  <c r="AB7048" i="3"/>
  <c r="AC7048" i="3" l="1"/>
  <c r="AB7049" i="3"/>
  <c r="AC7049" i="3" l="1"/>
  <c r="AB7050" i="3"/>
  <c r="AB7051" i="3" l="1"/>
  <c r="AC7050" i="3"/>
  <c r="AC7051" i="3" l="1"/>
  <c r="AB7052" i="3"/>
  <c r="AC7052" i="3" l="1"/>
  <c r="AB7053" i="3"/>
  <c r="AC7053" i="3" l="1"/>
  <c r="AB7054" i="3"/>
  <c r="AB7055" i="3" l="1"/>
  <c r="AC7054" i="3"/>
  <c r="AC7055" i="3" l="1"/>
  <c r="AB7056" i="3"/>
  <c r="AC7056" i="3" l="1"/>
  <c r="AB7057" i="3"/>
  <c r="AC7057" i="3" l="1"/>
  <c r="AB7058" i="3"/>
  <c r="AB7059" i="3" l="1"/>
  <c r="AC7058" i="3"/>
  <c r="AB7060" i="3" l="1"/>
  <c r="AC7059" i="3"/>
  <c r="AC7060" i="3" l="1"/>
  <c r="AB7061" i="3"/>
  <c r="AC7061" i="3" l="1"/>
  <c r="AB7062" i="3"/>
  <c r="AB7063" i="3" l="1"/>
  <c r="AC7062" i="3"/>
  <c r="AC7063" i="3" l="1"/>
  <c r="AB7064" i="3"/>
  <c r="AC7064" i="3" l="1"/>
  <c r="AB7065" i="3"/>
  <c r="AC7065" i="3" l="1"/>
  <c r="AB7066" i="3"/>
  <c r="AB7067" i="3" l="1"/>
  <c r="AC7066" i="3"/>
  <c r="AC7067" i="3" l="1"/>
  <c r="AB7068" i="3"/>
  <c r="AC7068" i="3" l="1"/>
  <c r="AB7069" i="3"/>
  <c r="AC7069" i="3" l="1"/>
  <c r="AB7070" i="3"/>
  <c r="AB7071" i="3" l="1"/>
  <c r="AC7070" i="3"/>
  <c r="AC7071" i="3" l="1"/>
  <c r="AB7072" i="3"/>
  <c r="AC7072" i="3" l="1"/>
  <c r="AB7073" i="3"/>
  <c r="AC7073" i="3" l="1"/>
  <c r="AB7074" i="3"/>
  <c r="AB7075" i="3" l="1"/>
  <c r="AC7074" i="3"/>
  <c r="AC7075" i="3" l="1"/>
  <c r="AB7076" i="3"/>
  <c r="AC7076" i="3" l="1"/>
  <c r="AB7077" i="3"/>
  <c r="AC7077" i="3" l="1"/>
  <c r="AB7078" i="3"/>
  <c r="AB7079" i="3" l="1"/>
  <c r="AC7078" i="3"/>
  <c r="AC7079" i="3" l="1"/>
  <c r="AB7080" i="3"/>
  <c r="AC7080" i="3" l="1"/>
  <c r="AB7081" i="3"/>
  <c r="AC7081" i="3" l="1"/>
  <c r="AB7082" i="3"/>
  <c r="AB7083" i="3" l="1"/>
  <c r="AC7082" i="3"/>
  <c r="AC7083" i="3" l="1"/>
  <c r="AB7084" i="3"/>
  <c r="AC7084" i="3" l="1"/>
  <c r="AB7085" i="3"/>
  <c r="AC7085" i="3" l="1"/>
  <c r="AB7086" i="3"/>
  <c r="AB7087" i="3" l="1"/>
  <c r="AC7086" i="3"/>
  <c r="AC7087" i="3" l="1"/>
  <c r="AB7088" i="3"/>
  <c r="AC7088" i="3" l="1"/>
  <c r="AB7089" i="3"/>
  <c r="AC7089" i="3" l="1"/>
  <c r="AB7090" i="3"/>
  <c r="AC7090" i="3" l="1"/>
  <c r="AB7091" i="3"/>
  <c r="AC7091" i="3" l="1"/>
  <c r="AB7092" i="3"/>
  <c r="AC7092" i="3" l="1"/>
  <c r="AB7093" i="3"/>
  <c r="AC7093" i="3" l="1"/>
  <c r="AB7094" i="3"/>
  <c r="AB7095" i="3" l="1"/>
  <c r="AC7094" i="3"/>
  <c r="AC7095" i="3" l="1"/>
  <c r="AB7096" i="3"/>
  <c r="AC7096" i="3" l="1"/>
  <c r="AB7097" i="3"/>
  <c r="AC7097" i="3" l="1"/>
  <c r="AB7098" i="3"/>
  <c r="AB7099" i="3" l="1"/>
  <c r="AC7098" i="3"/>
  <c r="AC7099" i="3" l="1"/>
  <c r="AB7100" i="3"/>
  <c r="AC7100" i="3" l="1"/>
  <c r="AB7101" i="3"/>
  <c r="AC7101" i="3" l="1"/>
  <c r="AB7102" i="3"/>
  <c r="AB7103" i="3" l="1"/>
  <c r="AC7102" i="3"/>
  <c r="AC7103" i="3" l="1"/>
  <c r="AB7104" i="3"/>
  <c r="AC7104" i="3" l="1"/>
  <c r="AB7105" i="3"/>
  <c r="AC7105" i="3" l="1"/>
  <c r="AB7106" i="3"/>
  <c r="AB7107" i="3" l="1"/>
  <c r="AC7106" i="3"/>
  <c r="AC7107" i="3" l="1"/>
  <c r="AB7108" i="3"/>
  <c r="AC7108" i="3" l="1"/>
  <c r="AB7109" i="3"/>
  <c r="AC7109" i="3" l="1"/>
  <c r="AB7110" i="3"/>
  <c r="AB7111" i="3" l="1"/>
  <c r="AC7110" i="3"/>
  <c r="AC7111" i="3" l="1"/>
  <c r="AB7112" i="3"/>
  <c r="AC7112" i="3" l="1"/>
  <c r="AB7113" i="3"/>
  <c r="AC7113" i="3" l="1"/>
  <c r="AB7114" i="3"/>
  <c r="AB7115" i="3" l="1"/>
  <c r="AC7114" i="3"/>
  <c r="AC7115" i="3" l="1"/>
  <c r="AB7116" i="3"/>
  <c r="AC7116" i="3" l="1"/>
  <c r="AB7117" i="3"/>
  <c r="AC7117" i="3" l="1"/>
  <c r="AB7118" i="3"/>
  <c r="AB7119" i="3" l="1"/>
  <c r="AC7118" i="3"/>
  <c r="AC7119" i="3" l="1"/>
  <c r="AB7120" i="3"/>
  <c r="AC7120" i="3" l="1"/>
  <c r="AB7121" i="3"/>
  <c r="AC7121" i="3" l="1"/>
  <c r="AB7122" i="3"/>
  <c r="AB7123" i="3" l="1"/>
  <c r="AC7122" i="3"/>
  <c r="AC7123" i="3" l="1"/>
  <c r="AB7124" i="3"/>
  <c r="AC7124" i="3" l="1"/>
  <c r="AB7125" i="3"/>
  <c r="AC7125" i="3" l="1"/>
  <c r="AB7126" i="3"/>
  <c r="AB7127" i="3" l="1"/>
  <c r="AC7126" i="3"/>
  <c r="AC7127" i="3" l="1"/>
  <c r="AB7128" i="3"/>
  <c r="AC7128" i="3" l="1"/>
  <c r="AB7129" i="3"/>
  <c r="AC7129" i="3" l="1"/>
  <c r="AB7130" i="3"/>
  <c r="AB7131" i="3" l="1"/>
  <c r="AC7130" i="3"/>
  <c r="AC7131" i="3" l="1"/>
  <c r="AB7132" i="3"/>
  <c r="AC7132" i="3" l="1"/>
  <c r="AB7133" i="3"/>
  <c r="AC7133" i="3" l="1"/>
  <c r="AB7134" i="3"/>
  <c r="AB7135" i="3" l="1"/>
  <c r="AC7134" i="3"/>
  <c r="AC7135" i="3" l="1"/>
  <c r="AB7136" i="3"/>
  <c r="AC7136" i="3" l="1"/>
  <c r="AB7137" i="3"/>
  <c r="AC7137" i="3" l="1"/>
  <c r="AB7138" i="3"/>
  <c r="AB7139" i="3" l="1"/>
  <c r="AC7138" i="3"/>
  <c r="AC7139" i="3" l="1"/>
  <c r="AB7140" i="3"/>
  <c r="AC7140" i="3" l="1"/>
  <c r="AB7141" i="3"/>
  <c r="AC7141" i="3" l="1"/>
  <c r="AB7142" i="3"/>
  <c r="AB7143" i="3" l="1"/>
  <c r="AC7142" i="3"/>
  <c r="AC7143" i="3" l="1"/>
  <c r="AB7144" i="3"/>
  <c r="AC7144" i="3" l="1"/>
  <c r="AB7145" i="3"/>
  <c r="AC7145" i="3" l="1"/>
  <c r="AB7146" i="3"/>
  <c r="AB7147" i="3" l="1"/>
  <c r="AC7146" i="3"/>
  <c r="AC7147" i="3" l="1"/>
  <c r="AB7148" i="3"/>
  <c r="AC7148" i="3" l="1"/>
  <c r="AB7149" i="3"/>
  <c r="AC7149" i="3" l="1"/>
  <c r="AB7150" i="3"/>
  <c r="AB7151" i="3" l="1"/>
  <c r="AC7150" i="3"/>
  <c r="AB7152" i="3" l="1"/>
  <c r="AC7151" i="3"/>
  <c r="AC7152" i="3" l="1"/>
  <c r="AB7153" i="3"/>
  <c r="AB7154" i="3" l="1"/>
  <c r="AC7153" i="3"/>
  <c r="AB7155" i="3" l="1"/>
  <c r="AC7154" i="3"/>
  <c r="AC7155" i="3" l="1"/>
  <c r="AB7156" i="3"/>
  <c r="AC7156" i="3" l="1"/>
  <c r="AB7157" i="3"/>
  <c r="AC7157" i="3" l="1"/>
  <c r="AB7158" i="3"/>
  <c r="AB7159" i="3" l="1"/>
  <c r="AC7158" i="3"/>
  <c r="AC7159" i="3" l="1"/>
  <c r="AB7160" i="3"/>
  <c r="AC7160" i="3" l="1"/>
  <c r="AB7161" i="3"/>
  <c r="AC7161" i="3" l="1"/>
  <c r="AB7162" i="3"/>
  <c r="AB7163" i="3" l="1"/>
  <c r="AC7162" i="3"/>
  <c r="AC7163" i="3" l="1"/>
  <c r="AB7164" i="3"/>
  <c r="AC7164" i="3" l="1"/>
  <c r="AB7165" i="3"/>
  <c r="AC7165" i="3" l="1"/>
  <c r="AB7166" i="3"/>
  <c r="AB7167" i="3" l="1"/>
  <c r="AC7166" i="3"/>
  <c r="AB7168" i="3" l="1"/>
  <c r="AC7167" i="3"/>
  <c r="AC7168" i="3" l="1"/>
  <c r="AB7169" i="3"/>
  <c r="AC7169" i="3" l="1"/>
  <c r="AB7170" i="3"/>
  <c r="AB7171" i="3" l="1"/>
  <c r="AC7170" i="3"/>
  <c r="AC7171" i="3" l="1"/>
  <c r="AB7172" i="3"/>
  <c r="AC7172" i="3" l="1"/>
  <c r="AB7173" i="3"/>
  <c r="AC7173" i="3" l="1"/>
  <c r="AB7174" i="3"/>
  <c r="AB7175" i="3" l="1"/>
  <c r="AC7174" i="3"/>
  <c r="AC7175" i="3" l="1"/>
  <c r="AB7176" i="3"/>
  <c r="AC7176" i="3" l="1"/>
  <c r="AB7177" i="3"/>
  <c r="AC7177" i="3" l="1"/>
  <c r="AB7178" i="3"/>
  <c r="AB7179" i="3" l="1"/>
  <c r="AC7178" i="3"/>
  <c r="AC7179" i="3" l="1"/>
  <c r="AB7180" i="3"/>
  <c r="AC7180" i="3" l="1"/>
  <c r="AB7181" i="3"/>
  <c r="AC7181" i="3" l="1"/>
  <c r="AB7182" i="3"/>
  <c r="AB7183" i="3" l="1"/>
  <c r="AC7182" i="3"/>
  <c r="AC7183" i="3" l="1"/>
  <c r="AB7184" i="3"/>
  <c r="AC7184" i="3" l="1"/>
  <c r="AB7185" i="3"/>
  <c r="AC7185" i="3" l="1"/>
  <c r="AB7186" i="3"/>
  <c r="AB7187" i="3" l="1"/>
  <c r="AC7186" i="3"/>
  <c r="AC7187" i="3" l="1"/>
  <c r="AB7188" i="3"/>
  <c r="AC7188" i="3" l="1"/>
  <c r="AB7189" i="3"/>
  <c r="AC7189" i="3" l="1"/>
  <c r="AB7190" i="3"/>
  <c r="AB7191" i="3" l="1"/>
  <c r="AC7190" i="3"/>
  <c r="AC7191" i="3" l="1"/>
  <c r="AB7192" i="3"/>
  <c r="AC7192" i="3" l="1"/>
  <c r="AB7193" i="3"/>
  <c r="AC7193" i="3" l="1"/>
  <c r="AB7194" i="3"/>
  <c r="AB7195" i="3" l="1"/>
  <c r="AC7194" i="3"/>
  <c r="AC7195" i="3" l="1"/>
  <c r="AB7196" i="3"/>
  <c r="AC7196" i="3" l="1"/>
  <c r="AB7197" i="3"/>
  <c r="AC7197" i="3" l="1"/>
  <c r="AB7198" i="3"/>
  <c r="AB7199" i="3" l="1"/>
  <c r="AC7198" i="3"/>
  <c r="AC7199" i="3" l="1"/>
  <c r="AB7200" i="3"/>
  <c r="AC7200" i="3" l="1"/>
  <c r="AB7201" i="3"/>
  <c r="AC7201" i="3" l="1"/>
  <c r="AB7202" i="3"/>
  <c r="AB7203" i="3" l="1"/>
  <c r="AC7202" i="3"/>
  <c r="AC7203" i="3" l="1"/>
  <c r="AB7204" i="3"/>
  <c r="AC7204" i="3" l="1"/>
  <c r="AB7205" i="3"/>
  <c r="AC7205" i="3" l="1"/>
  <c r="AB7206" i="3"/>
  <c r="AB7207" i="3" l="1"/>
  <c r="AC7206" i="3"/>
  <c r="AC7207" i="3" l="1"/>
  <c r="AB7208" i="3"/>
  <c r="AC7208" i="3" l="1"/>
  <c r="AB7209" i="3"/>
  <c r="AC7209" i="3" l="1"/>
  <c r="AB7210" i="3"/>
  <c r="AB7211" i="3" l="1"/>
  <c r="AC7210" i="3"/>
  <c r="AC7211" i="3" l="1"/>
  <c r="AB7212" i="3"/>
  <c r="AC7212" i="3" l="1"/>
  <c r="AB7213" i="3"/>
  <c r="AC7213" i="3" l="1"/>
  <c r="AB7214" i="3"/>
  <c r="AB7215" i="3" l="1"/>
  <c r="AC7214" i="3"/>
  <c r="AC7215" i="3" l="1"/>
  <c r="AB7216" i="3"/>
  <c r="AC7216" i="3" l="1"/>
  <c r="AB7217" i="3"/>
  <c r="AC7217" i="3" l="1"/>
  <c r="AB7218" i="3"/>
  <c r="AB7219" i="3" l="1"/>
  <c r="AC7218" i="3"/>
  <c r="AC7219" i="3" l="1"/>
  <c r="AB7220" i="3"/>
  <c r="AC7220" i="3" l="1"/>
  <c r="AB7221" i="3"/>
  <c r="AC7221" i="3" l="1"/>
  <c r="AB7222" i="3"/>
  <c r="AB7223" i="3" l="1"/>
  <c r="AC7222" i="3"/>
  <c r="AC7223" i="3" l="1"/>
  <c r="AB7224" i="3"/>
  <c r="AC7224" i="3" l="1"/>
  <c r="AB7225" i="3"/>
  <c r="AC7225" i="3" l="1"/>
  <c r="AB7226" i="3"/>
  <c r="AB7227" i="3" l="1"/>
  <c r="AC7226" i="3"/>
  <c r="AC7227" i="3" l="1"/>
  <c r="AB7228" i="3"/>
  <c r="AC7228" i="3" l="1"/>
  <c r="AB7229" i="3"/>
  <c r="AC7229" i="3" l="1"/>
  <c r="AB7230" i="3"/>
  <c r="AB7231" i="3" l="1"/>
  <c r="AC7230" i="3"/>
  <c r="AC7231" i="3" l="1"/>
  <c r="AB7232" i="3"/>
  <c r="AC7232" i="3" l="1"/>
  <c r="AB7233" i="3"/>
  <c r="AC7233" i="3" l="1"/>
  <c r="AB7234" i="3"/>
  <c r="AB7235" i="3" l="1"/>
  <c r="AC7234" i="3"/>
  <c r="AC7235" i="3" l="1"/>
  <c r="AB7236" i="3"/>
  <c r="AC7236" i="3" l="1"/>
  <c r="AB7237" i="3"/>
  <c r="AC7237" i="3" l="1"/>
  <c r="AB7238" i="3"/>
  <c r="AB7239" i="3" l="1"/>
  <c r="AC7238" i="3"/>
  <c r="AC7239" i="3" l="1"/>
  <c r="AB7240" i="3"/>
  <c r="AC7240" i="3" l="1"/>
  <c r="AB7241" i="3"/>
  <c r="AC7241" i="3" l="1"/>
  <c r="AB7242" i="3"/>
  <c r="AB7243" i="3" l="1"/>
  <c r="AC7242" i="3"/>
  <c r="AC7243" i="3" l="1"/>
  <c r="AB7244" i="3"/>
  <c r="AC7244" i="3" l="1"/>
  <c r="AB7245" i="3"/>
  <c r="AC7245" i="3" l="1"/>
  <c r="AB7246" i="3"/>
  <c r="AB7247" i="3" l="1"/>
  <c r="AC7246" i="3"/>
  <c r="AC7247" i="3" l="1"/>
  <c r="AB7248" i="3"/>
  <c r="AC7248" i="3" l="1"/>
  <c r="AB7249" i="3"/>
  <c r="AC7249" i="3" l="1"/>
  <c r="AB7250" i="3"/>
  <c r="AB7251" i="3" l="1"/>
  <c r="AC7250" i="3"/>
  <c r="AC7251" i="3" l="1"/>
  <c r="AB7252" i="3"/>
  <c r="AC7252" i="3" l="1"/>
  <c r="AB7253" i="3"/>
  <c r="AC7253" i="3" l="1"/>
  <c r="AB7254" i="3"/>
  <c r="AB7255" i="3" l="1"/>
  <c r="AC7254" i="3"/>
  <c r="AC7255" i="3" l="1"/>
  <c r="AB7256" i="3"/>
  <c r="AC7256" i="3" l="1"/>
  <c r="AB7257" i="3"/>
  <c r="AC7257" i="3" l="1"/>
  <c r="AB7258" i="3"/>
  <c r="AB7259" i="3" l="1"/>
  <c r="AC7258" i="3"/>
  <c r="AC7259" i="3" l="1"/>
  <c r="AB7260" i="3"/>
  <c r="AC7260" i="3" l="1"/>
  <c r="AB7261" i="3"/>
  <c r="AC7261" i="3" l="1"/>
  <c r="AB7262" i="3"/>
  <c r="AB7263" i="3" l="1"/>
  <c r="AC7262" i="3"/>
  <c r="AC7263" i="3" l="1"/>
  <c r="AB7264" i="3"/>
  <c r="AC7264" i="3" l="1"/>
  <c r="AB7265" i="3"/>
  <c r="AC7265" i="3" l="1"/>
  <c r="AB7266" i="3"/>
  <c r="AB7267" i="3" l="1"/>
  <c r="AC7266" i="3"/>
  <c r="AC7267" i="3" l="1"/>
  <c r="AB7268" i="3"/>
  <c r="AC7268" i="3" l="1"/>
  <c r="AB7269" i="3"/>
  <c r="AC7269" i="3" l="1"/>
  <c r="AB7270" i="3"/>
  <c r="AB7271" i="3" l="1"/>
  <c r="AC7270" i="3"/>
  <c r="AC7271" i="3" l="1"/>
  <c r="AB7272" i="3"/>
  <c r="AC7272" i="3" l="1"/>
  <c r="AB7273" i="3"/>
  <c r="AC7273" i="3" l="1"/>
  <c r="AB7274" i="3"/>
  <c r="AB7275" i="3" l="1"/>
  <c r="AC7274" i="3"/>
  <c r="AC7275" i="3" l="1"/>
  <c r="AB7276" i="3"/>
  <c r="AB7277" i="3" l="1"/>
  <c r="AC7276" i="3"/>
  <c r="AC7277" i="3" l="1"/>
  <c r="AB7278" i="3"/>
  <c r="AB7279" i="3" l="1"/>
  <c r="AC7278" i="3"/>
  <c r="AC7279" i="3" l="1"/>
  <c r="AB7280" i="3"/>
  <c r="AC7280" i="3" l="1"/>
  <c r="AB7281" i="3"/>
  <c r="AC7281" i="3" l="1"/>
  <c r="AB7282" i="3"/>
  <c r="AB7283" i="3" l="1"/>
  <c r="AC7282" i="3"/>
  <c r="AC7283" i="3" l="1"/>
  <c r="AB7284" i="3"/>
  <c r="AB7285" i="3" l="1"/>
  <c r="AC7284" i="3"/>
  <c r="AC7285" i="3" l="1"/>
  <c r="AB7286" i="3"/>
  <c r="AB7287" i="3" l="1"/>
  <c r="AC7286" i="3"/>
  <c r="AC7287" i="3" l="1"/>
  <c r="AB7288" i="3"/>
  <c r="AB7289" i="3" l="1"/>
  <c r="AC7288" i="3"/>
  <c r="AC7289" i="3" l="1"/>
  <c r="AB7290" i="3"/>
  <c r="AB7291" i="3" l="1"/>
  <c r="AC7290" i="3"/>
  <c r="AC7291" i="3" l="1"/>
  <c r="AB7292" i="3"/>
  <c r="AC7292" i="3" l="1"/>
  <c r="AB7293" i="3"/>
  <c r="AC7293" i="3" l="1"/>
  <c r="AB7294" i="3"/>
  <c r="AB7295" i="3" l="1"/>
  <c r="AC7294" i="3"/>
  <c r="AC7295" i="3" l="1"/>
  <c r="AB7296" i="3"/>
  <c r="AB7297" i="3" l="1"/>
  <c r="AC7296" i="3"/>
  <c r="AC7297" i="3" l="1"/>
  <c r="AB7298" i="3"/>
  <c r="AB7299" i="3" l="1"/>
  <c r="AC7298" i="3"/>
  <c r="AC7299" i="3" l="1"/>
  <c r="AB7300" i="3"/>
  <c r="AC7300" i="3" l="1"/>
  <c r="AB7301" i="3"/>
  <c r="AC7301" i="3" l="1"/>
  <c r="AB7302" i="3"/>
  <c r="AB7303" i="3" l="1"/>
  <c r="AC7302" i="3"/>
  <c r="AC7303" i="3" l="1"/>
  <c r="AB7304" i="3"/>
  <c r="AC7304" i="3" l="1"/>
  <c r="AB7305" i="3"/>
  <c r="AC7305" i="3" l="1"/>
  <c r="AB7306" i="3"/>
  <c r="AC7306" i="3" l="1"/>
  <c r="AB7307" i="3"/>
  <c r="AC7307" i="3" l="1"/>
  <c r="AB7308" i="3"/>
  <c r="AB7309" i="3" l="1"/>
  <c r="AC7308" i="3"/>
  <c r="AC7309" i="3" l="1"/>
  <c r="AB7310" i="3"/>
  <c r="AB7311" i="3" l="1"/>
  <c r="AC7310" i="3"/>
  <c r="AB7312" i="3" l="1"/>
  <c r="AC7311" i="3"/>
  <c r="AC7312" i="3" l="1"/>
  <c r="AB7313" i="3"/>
  <c r="AC7313" i="3" l="1"/>
  <c r="AB7314" i="3"/>
  <c r="AC7314" i="3" l="1"/>
  <c r="AB7315" i="3"/>
  <c r="AB7316" i="3" l="1"/>
  <c r="AC7315" i="3"/>
  <c r="AB7317" i="3" l="1"/>
  <c r="AC7316" i="3"/>
  <c r="AC7317" i="3" l="1"/>
  <c r="AB7318" i="3"/>
  <c r="AB7319" i="3" l="1"/>
  <c r="AC7318" i="3"/>
  <c r="AB7320" i="3" l="1"/>
  <c r="AC7319" i="3"/>
  <c r="AC7320" i="3" l="1"/>
  <c r="AB7321" i="3"/>
  <c r="AB7322" i="3" l="1"/>
  <c r="AC7321" i="3"/>
  <c r="AC7322" i="3" l="1"/>
  <c r="AB7323" i="3"/>
  <c r="AB7324" i="3" l="1"/>
  <c r="AC7323" i="3"/>
  <c r="AC7324" i="3" l="1"/>
  <c r="AB7325" i="3"/>
  <c r="AB7326" i="3" l="1"/>
  <c r="AC7325" i="3"/>
  <c r="AB7327" i="3" l="1"/>
  <c r="AC7326" i="3"/>
  <c r="AB7328" i="3" l="1"/>
  <c r="AC7327" i="3"/>
  <c r="AC7328" i="3" l="1"/>
  <c r="AB7329" i="3"/>
  <c r="AC7329" i="3" l="1"/>
  <c r="AB7330" i="3"/>
  <c r="AB7331" i="3" l="1"/>
  <c r="AC7330" i="3"/>
  <c r="AB7332" i="3" l="1"/>
  <c r="AC7331" i="3"/>
  <c r="AB7333" i="3" l="1"/>
  <c r="AC7332" i="3"/>
  <c r="AC7333" i="3" l="1"/>
  <c r="AB7334" i="3"/>
  <c r="AB7335" i="3" l="1"/>
  <c r="AC7334" i="3"/>
  <c r="AC7335" i="3" l="1"/>
  <c r="AB7336" i="3"/>
  <c r="AC7336" i="3" l="1"/>
  <c r="AB7337" i="3"/>
  <c r="AB7338" i="3" l="1"/>
  <c r="AC7337" i="3"/>
  <c r="AB7339" i="3" l="1"/>
  <c r="AC7338" i="3"/>
  <c r="AB7340" i="3" l="1"/>
  <c r="AC7339" i="3"/>
  <c r="AC7340" i="3" l="1"/>
  <c r="AB7341" i="3"/>
  <c r="AC7341" i="3" l="1"/>
  <c r="AB7342" i="3"/>
  <c r="AB7343" i="3" l="1"/>
  <c r="AC7342" i="3"/>
  <c r="AB7344" i="3" l="1"/>
  <c r="AC7343" i="3"/>
  <c r="AC7344" i="3" l="1"/>
  <c r="AB7345" i="3"/>
  <c r="AB7346" i="3" l="1"/>
  <c r="AC7345" i="3"/>
  <c r="AC7346" i="3" l="1"/>
  <c r="AB7347" i="3"/>
  <c r="AC7347" i="3" l="1"/>
  <c r="AB7348" i="3"/>
  <c r="AB7349" i="3" l="1"/>
  <c r="AC7348" i="3"/>
  <c r="AC7349" i="3" l="1"/>
  <c r="AB7350" i="3"/>
  <c r="AB7351" i="3" l="1"/>
  <c r="AC7350" i="3"/>
  <c r="AC7351" i="3" l="1"/>
  <c r="AB7352" i="3"/>
  <c r="AC7352" i="3" l="1"/>
  <c r="AB7353" i="3"/>
  <c r="AB7354" i="3" l="1"/>
  <c r="AC7353" i="3"/>
  <c r="AB7355" i="3" l="1"/>
  <c r="AC7354" i="3"/>
  <c r="AB7356" i="3" l="1"/>
  <c r="AC7355" i="3"/>
  <c r="AC7356" i="3" l="1"/>
  <c r="AB7357" i="3"/>
  <c r="AB7358" i="3" l="1"/>
  <c r="AC7357" i="3"/>
  <c r="AB7359" i="3" l="1"/>
  <c r="AC7358" i="3"/>
  <c r="AB7360" i="3" l="1"/>
  <c r="AC7359" i="3"/>
  <c r="AC7360" i="3" l="1"/>
  <c r="AB7361" i="3"/>
  <c r="AC7361" i="3" l="1"/>
  <c r="AB7362" i="3"/>
  <c r="AB7363" i="3" l="1"/>
  <c r="AC7362" i="3"/>
  <c r="AB7364" i="3" l="1"/>
  <c r="AC7363" i="3"/>
  <c r="AB7365" i="3" l="1"/>
  <c r="AC7364" i="3"/>
  <c r="AC7365" i="3" l="1"/>
  <c r="AB7366" i="3"/>
  <c r="AB7367" i="3" l="1"/>
  <c r="AC7366" i="3"/>
  <c r="AB7368" i="3" l="1"/>
  <c r="AC7367" i="3"/>
  <c r="AB7369" i="3" l="1"/>
  <c r="AC7368" i="3"/>
  <c r="AC7369" i="3" l="1"/>
  <c r="AB7370" i="3"/>
  <c r="AB7371" i="3" l="1"/>
  <c r="AC7370" i="3"/>
  <c r="AB7372" i="3" l="1"/>
  <c r="AC7371" i="3"/>
  <c r="AC7372" i="3" l="1"/>
  <c r="AB7373" i="3"/>
  <c r="AC7373" i="3" l="1"/>
  <c r="AB7374" i="3"/>
  <c r="AB7375" i="3" l="1"/>
  <c r="AC7374" i="3"/>
  <c r="AB7376" i="3" l="1"/>
  <c r="AC7375" i="3"/>
  <c r="AC7376" i="3" l="1"/>
  <c r="AB7377" i="3"/>
  <c r="AC7377" i="3" l="1"/>
  <c r="AB7378" i="3"/>
  <c r="AB7379" i="3" l="1"/>
  <c r="AC7378" i="3"/>
  <c r="AB7380" i="3" l="1"/>
  <c r="AC7379" i="3"/>
  <c r="AB7381" i="3" l="1"/>
  <c r="AC7380" i="3"/>
  <c r="AC7381" i="3" l="1"/>
  <c r="AB7382" i="3"/>
  <c r="AB7383" i="3" l="1"/>
  <c r="AC7382" i="3"/>
  <c r="AB7384" i="3" l="1"/>
  <c r="AC7383" i="3"/>
  <c r="AC7384" i="3" l="1"/>
  <c r="AB7385" i="3"/>
  <c r="AB7386" i="3" l="1"/>
  <c r="AC7385" i="3"/>
  <c r="AB7387" i="3" l="1"/>
  <c r="AC7386" i="3"/>
  <c r="AB7388" i="3" l="1"/>
  <c r="AC7387" i="3"/>
  <c r="AC7388" i="3" l="1"/>
  <c r="AB7389" i="3"/>
  <c r="AB7390" i="3" l="1"/>
  <c r="AC7389" i="3"/>
  <c r="AB7391" i="3" l="1"/>
  <c r="AC7390" i="3"/>
  <c r="AB7392" i="3" l="1"/>
  <c r="AC7391" i="3"/>
  <c r="AC7392" i="3" l="1"/>
  <c r="AB7393" i="3"/>
  <c r="AC7393" i="3" l="1"/>
  <c r="AB7394" i="3"/>
  <c r="AB7395" i="3" l="1"/>
  <c r="AC7394" i="3"/>
  <c r="AB7396" i="3" l="1"/>
  <c r="AC7395" i="3"/>
  <c r="AB7397" i="3" l="1"/>
  <c r="AC7396" i="3"/>
  <c r="AC7397" i="3" l="1"/>
  <c r="AB7398" i="3"/>
  <c r="AB7399" i="3" l="1"/>
  <c r="AC7398" i="3"/>
  <c r="AB7400" i="3" l="1"/>
  <c r="AC7399" i="3"/>
  <c r="AB7401" i="3" l="1"/>
  <c r="AC7400" i="3"/>
  <c r="AB7402" i="3" l="1"/>
  <c r="AC7401" i="3"/>
  <c r="AB7403" i="3" l="1"/>
  <c r="AC7402" i="3"/>
  <c r="AB7404" i="3" l="1"/>
  <c r="AC7403" i="3"/>
  <c r="AC7404" i="3" l="1"/>
  <c r="AB7405" i="3"/>
  <c r="AC7405" i="3" l="1"/>
  <c r="AB7406" i="3"/>
  <c r="AB7407" i="3" l="1"/>
  <c r="AC7406" i="3"/>
  <c r="AB7408" i="3" l="1"/>
  <c r="AC7407" i="3"/>
  <c r="AC7408" i="3" l="1"/>
  <c r="AB7409" i="3"/>
  <c r="AC7409" i="3" l="1"/>
  <c r="AB7410" i="3"/>
  <c r="AB7411" i="3" l="1"/>
  <c r="AC7410" i="3"/>
  <c r="AB7412" i="3" l="1"/>
  <c r="AC7411" i="3"/>
  <c r="AC7412" i="3" l="1"/>
  <c r="AB7413" i="3"/>
  <c r="AC7413" i="3" l="1"/>
  <c r="AB7414" i="3"/>
  <c r="AB7415" i="3" l="1"/>
  <c r="AC7414" i="3"/>
  <c r="AB7416" i="3" l="1"/>
  <c r="AC7415" i="3"/>
  <c r="AC7416" i="3" l="1"/>
  <c r="AB7417" i="3"/>
  <c r="AB7418" i="3" l="1"/>
  <c r="AC7417" i="3"/>
  <c r="AB7419" i="3" l="1"/>
  <c r="AC7418" i="3"/>
  <c r="AB7420" i="3" l="1"/>
  <c r="AC7419" i="3"/>
  <c r="AC7420" i="3" l="1"/>
  <c r="AB7421" i="3"/>
  <c r="AB7422" i="3" l="1"/>
  <c r="AC7421" i="3"/>
  <c r="AB7423" i="3" l="1"/>
  <c r="AC7422" i="3"/>
  <c r="AB7424" i="3" l="1"/>
  <c r="AC7423" i="3"/>
  <c r="AC7424" i="3" l="1"/>
  <c r="AB7425" i="3"/>
  <c r="AC7425" i="3" l="1"/>
  <c r="AB7426" i="3"/>
  <c r="AB7427" i="3" l="1"/>
  <c r="AC7426" i="3"/>
  <c r="AB7428" i="3" l="1"/>
  <c r="AC7427" i="3"/>
  <c r="AB7429" i="3" l="1"/>
  <c r="AC7428" i="3"/>
  <c r="AB7430" i="3" l="1"/>
  <c r="AC7429" i="3"/>
  <c r="AB7431" i="3" l="1"/>
  <c r="AC7430" i="3"/>
  <c r="AB7432" i="3" l="1"/>
  <c r="AC7431" i="3"/>
  <c r="AB7433" i="3" l="1"/>
  <c r="AC7432" i="3"/>
  <c r="AB7434" i="3" l="1"/>
  <c r="AC7433" i="3"/>
  <c r="AB7435" i="3" l="1"/>
  <c r="AC7434" i="3"/>
  <c r="AB7436" i="3" l="1"/>
  <c r="AC7435" i="3"/>
  <c r="AC7436" i="3" l="1"/>
  <c r="AB7437" i="3"/>
  <c r="AC7437" i="3" l="1"/>
  <c r="AB7438" i="3"/>
  <c r="AB7439" i="3" l="1"/>
  <c r="AC7438" i="3"/>
  <c r="AB7440" i="3" l="1"/>
  <c r="AC7439" i="3"/>
  <c r="AC7440" i="3" l="1"/>
  <c r="AB7441" i="3"/>
  <c r="AB7442" i="3" l="1"/>
  <c r="AC7441" i="3"/>
  <c r="AB7443" i="3" l="1"/>
  <c r="AC7442" i="3"/>
  <c r="AB7444" i="3" l="1"/>
  <c r="AC7443" i="3"/>
  <c r="AB7445" i="3" l="1"/>
  <c r="AC7444" i="3"/>
  <c r="AC7445" i="3" l="1"/>
  <c r="AB7446" i="3"/>
  <c r="AB7447" i="3" l="1"/>
  <c r="AC7446" i="3"/>
  <c r="AB7448" i="3" l="1"/>
  <c r="AC7447" i="3"/>
  <c r="AC7448" i="3" l="1"/>
  <c r="AB7449" i="3"/>
  <c r="AB7450" i="3" l="1"/>
  <c r="AC7449" i="3"/>
  <c r="AB7451" i="3" l="1"/>
  <c r="AC7450" i="3"/>
  <c r="AB7452" i="3" l="1"/>
  <c r="AC7451" i="3"/>
  <c r="AC7452" i="3" l="1"/>
  <c r="AB7453" i="3"/>
  <c r="AB7454" i="3" l="1"/>
  <c r="AC7453" i="3"/>
  <c r="AC7454" i="3" l="1"/>
  <c r="AB7455" i="3"/>
  <c r="AC7455" i="3" l="1"/>
  <c r="AB7456" i="3"/>
  <c r="AC7456" i="3" l="1"/>
  <c r="AB7457" i="3"/>
  <c r="AC7457" i="3" l="1"/>
  <c r="AB7458" i="3"/>
  <c r="AC7458" i="3" l="1"/>
  <c r="AB7459" i="3"/>
  <c r="AB7460" i="3" l="1"/>
  <c r="AC7459" i="3"/>
  <c r="AB7461" i="3" l="1"/>
  <c r="AC7460" i="3"/>
  <c r="AB7462" i="3" l="1"/>
  <c r="AC7461" i="3"/>
  <c r="AC7462" i="3" l="1"/>
  <c r="AB7463" i="3"/>
  <c r="AB7464" i="3" l="1"/>
  <c r="AC7463" i="3"/>
  <c r="AB7465" i="3" l="1"/>
  <c r="AC7464" i="3"/>
  <c r="AB7466" i="3" l="1"/>
  <c r="AC7465" i="3"/>
  <c r="AB7467" i="3" l="1"/>
  <c r="AC7466" i="3"/>
  <c r="AB7468" i="3" l="1"/>
  <c r="AC7467" i="3"/>
  <c r="AC7468" i="3" l="1"/>
  <c r="AB7469" i="3"/>
  <c r="AC7469" i="3" l="1"/>
  <c r="AB7470" i="3"/>
  <c r="AB7471" i="3" l="1"/>
  <c r="AC7470" i="3"/>
  <c r="AB7472" i="3" l="1"/>
  <c r="AC7471" i="3"/>
  <c r="AC7472" i="3" l="1"/>
  <c r="AB7473" i="3"/>
  <c r="AC7473" i="3" l="1"/>
  <c r="AB7474" i="3"/>
  <c r="AB7475" i="3" l="1"/>
  <c r="AC7474" i="3"/>
  <c r="AB7476" i="3" l="1"/>
  <c r="AC7475" i="3"/>
  <c r="AB7477" i="3" l="1"/>
  <c r="AC7476" i="3"/>
  <c r="AC7477" i="3" l="1"/>
  <c r="AB7478" i="3"/>
  <c r="AB7479" i="3" l="1"/>
  <c r="AC7478" i="3"/>
  <c r="AB7480" i="3" l="1"/>
  <c r="AC7479" i="3"/>
  <c r="AC7480" i="3" l="1"/>
  <c r="AB7481" i="3"/>
  <c r="AB7482" i="3" l="1"/>
  <c r="AC7481" i="3"/>
  <c r="AB7483" i="3" l="1"/>
  <c r="AC7482" i="3"/>
  <c r="AB7484" i="3" l="1"/>
  <c r="AC7483" i="3"/>
  <c r="AC7484" i="3" l="1"/>
  <c r="AB7485" i="3"/>
  <c r="AC7485" i="3" l="1"/>
  <c r="AB7486" i="3"/>
  <c r="AB7487" i="3" l="1"/>
  <c r="AC7486" i="3"/>
  <c r="AB7488" i="3" l="1"/>
  <c r="AC7487" i="3"/>
  <c r="AC7488" i="3" l="1"/>
  <c r="AB7489" i="3"/>
  <c r="AC7489" i="3" l="1"/>
  <c r="AB7490" i="3"/>
  <c r="AB7491" i="3" l="1"/>
  <c r="AC7490" i="3"/>
  <c r="AB7492" i="3" l="1"/>
  <c r="AC7491" i="3"/>
  <c r="AB7493" i="3" l="1"/>
  <c r="AC7492" i="3"/>
  <c r="AC7493" i="3" l="1"/>
  <c r="AB7494" i="3"/>
  <c r="AB7495" i="3" l="1"/>
  <c r="AC7494" i="3"/>
  <c r="AB7496" i="3" l="1"/>
  <c r="AC7495" i="3"/>
  <c r="AB7497" i="3" l="1"/>
  <c r="AC7496" i="3"/>
  <c r="AB7498" i="3" l="1"/>
  <c r="AC7497" i="3"/>
  <c r="AB7499" i="3" l="1"/>
  <c r="AC7498" i="3"/>
  <c r="AB7500" i="3" l="1"/>
  <c r="AC7499" i="3"/>
  <c r="AC7500" i="3" l="1"/>
  <c r="AB7501" i="3"/>
  <c r="AB7502" i="3" l="1"/>
  <c r="AC7501" i="3"/>
  <c r="AB7503" i="3" l="1"/>
  <c r="AC7502" i="3"/>
  <c r="AB7504" i="3" l="1"/>
  <c r="AC7503" i="3"/>
  <c r="AC7504" i="3" l="1"/>
  <c r="AB7505" i="3"/>
  <c r="AC7505" i="3" l="1"/>
  <c r="AB7506" i="3"/>
  <c r="AB7507" i="3" l="1"/>
  <c r="AC7506" i="3"/>
  <c r="AB7508" i="3" l="1"/>
  <c r="AC7507" i="3"/>
  <c r="AB7509" i="3" l="1"/>
  <c r="AC7508" i="3"/>
  <c r="AC7509" i="3" l="1"/>
  <c r="AB7510" i="3"/>
  <c r="AB7511" i="3" l="1"/>
  <c r="AC7510" i="3"/>
  <c r="AB7512" i="3" l="1"/>
  <c r="AC7511" i="3"/>
  <c r="AC7512" i="3" l="1"/>
  <c r="AB7513" i="3"/>
  <c r="AB7514" i="3" l="1"/>
  <c r="AC7513" i="3"/>
  <c r="AB7515" i="3" l="1"/>
  <c r="AC7514" i="3"/>
  <c r="AB7516" i="3" l="1"/>
  <c r="AC7515" i="3"/>
  <c r="AC7516" i="3" l="1"/>
  <c r="AB7517" i="3"/>
  <c r="AC7517" i="3" l="1"/>
  <c r="AB7518" i="3"/>
  <c r="AB7519" i="3" l="1"/>
  <c r="AC7518" i="3"/>
  <c r="AB7520" i="3" l="1"/>
  <c r="AC7519" i="3"/>
  <c r="AC7520" i="3" l="1"/>
  <c r="AB7521" i="3"/>
  <c r="AC7521" i="3" l="1"/>
  <c r="AB7522" i="3"/>
  <c r="AB7523" i="3" l="1"/>
  <c r="AC7522" i="3"/>
  <c r="AB7524" i="3" l="1"/>
  <c r="AC7523" i="3"/>
  <c r="AB7525" i="3" l="1"/>
  <c r="AC7524" i="3"/>
  <c r="AC7525" i="3" l="1"/>
  <c r="AB7526" i="3"/>
  <c r="AB7527" i="3" l="1"/>
  <c r="AC7526" i="3"/>
  <c r="AB7528" i="3" l="1"/>
  <c r="AC7527" i="3"/>
  <c r="AC7528" i="3" l="1"/>
  <c r="AB7529" i="3"/>
  <c r="AB7530" i="3" l="1"/>
  <c r="AC7529" i="3"/>
  <c r="AB7531" i="3" l="1"/>
  <c r="AC7530" i="3"/>
  <c r="AB7532" i="3" l="1"/>
  <c r="AC7531" i="3"/>
  <c r="AC7532" i="3" l="1"/>
  <c r="AB7533" i="3"/>
  <c r="AC7533" i="3" l="1"/>
  <c r="AB7534" i="3"/>
  <c r="AB7535" i="3" l="1"/>
  <c r="AC7534" i="3"/>
  <c r="AB7536" i="3" l="1"/>
  <c r="AC7535" i="3"/>
  <c r="AC7536" i="3" l="1"/>
  <c r="AB7537" i="3"/>
  <c r="AC7537" i="3" l="1"/>
  <c r="AB7538" i="3"/>
  <c r="AB7539" i="3" l="1"/>
  <c r="AC7538" i="3"/>
  <c r="AB7540" i="3" l="1"/>
  <c r="AC7539" i="3"/>
  <c r="AB7541" i="3" l="1"/>
  <c r="AC7540" i="3"/>
  <c r="AC7541" i="3" l="1"/>
  <c r="AB7542" i="3"/>
  <c r="AB7543" i="3" l="1"/>
  <c r="AC7542" i="3"/>
  <c r="AB7544" i="3" l="1"/>
  <c r="AC7543" i="3"/>
  <c r="AB7545" i="3" l="1"/>
  <c r="AC7544" i="3"/>
  <c r="AB7546" i="3" l="1"/>
  <c r="AC7545" i="3"/>
  <c r="AB7547" i="3" l="1"/>
  <c r="AC7546" i="3"/>
  <c r="AB7548" i="3" l="1"/>
  <c r="AC7547" i="3"/>
  <c r="AC7548" i="3" l="1"/>
  <c r="AB7549" i="3"/>
  <c r="AC7549" i="3" l="1"/>
  <c r="AB7550" i="3"/>
  <c r="AB7551" i="3" l="1"/>
  <c r="AC7550" i="3"/>
  <c r="AB7552" i="3" l="1"/>
  <c r="AC7551" i="3"/>
  <c r="AC7552" i="3" l="1"/>
  <c r="AB7553" i="3"/>
  <c r="AB7554" i="3" l="1"/>
  <c r="AC7553" i="3"/>
  <c r="AB7555" i="3" l="1"/>
  <c r="AC7554" i="3"/>
  <c r="AB7556" i="3" l="1"/>
  <c r="AC7555" i="3"/>
  <c r="AB7557" i="3" l="1"/>
  <c r="AC7556" i="3"/>
  <c r="AC7557" i="3" l="1"/>
  <c r="AB7558" i="3"/>
  <c r="AB7559" i="3" l="1"/>
  <c r="AC7558" i="3"/>
  <c r="AB7560" i="3" l="1"/>
  <c r="AC7559" i="3"/>
  <c r="AC7560" i="3" l="1"/>
  <c r="AB7561" i="3"/>
  <c r="AB7562" i="3" l="1"/>
  <c r="AC7561" i="3"/>
  <c r="AB7563" i="3" l="1"/>
  <c r="AC7562" i="3"/>
  <c r="AB7564" i="3" l="1"/>
  <c r="AC7563" i="3"/>
  <c r="AC7564" i="3" l="1"/>
  <c r="AB7565" i="3"/>
  <c r="AC7565" i="3" l="1"/>
  <c r="AB7566" i="3"/>
  <c r="AB7567" i="3" l="1"/>
  <c r="AC7566" i="3"/>
  <c r="AB7568" i="3" l="1"/>
  <c r="AC7567" i="3"/>
  <c r="AC7568" i="3" l="1"/>
  <c r="AB7569" i="3"/>
  <c r="AC7569" i="3" l="1"/>
  <c r="AB7570" i="3"/>
  <c r="AB7571" i="3" l="1"/>
  <c r="AC7570" i="3"/>
  <c r="AB7572" i="3" l="1"/>
  <c r="AC7571" i="3"/>
  <c r="AB7573" i="3" l="1"/>
  <c r="AC7572" i="3"/>
  <c r="AC7573" i="3" l="1"/>
  <c r="AB7574" i="3"/>
  <c r="AB7575" i="3" l="1"/>
  <c r="AC7574" i="3"/>
  <c r="AB7576" i="3" l="1"/>
  <c r="AC7575" i="3"/>
  <c r="AC7576" i="3" l="1"/>
  <c r="AB7577" i="3"/>
  <c r="AB7578" i="3" l="1"/>
  <c r="AC7577" i="3"/>
  <c r="AB7579" i="3" l="1"/>
  <c r="AC7578" i="3"/>
  <c r="AB7580" i="3" l="1"/>
  <c r="AC7579" i="3"/>
  <c r="AC7580" i="3" l="1"/>
  <c r="AB7581" i="3"/>
  <c r="AC7581" i="3" l="1"/>
  <c r="AB7582" i="3"/>
  <c r="AB7583" i="3" l="1"/>
  <c r="AC7582" i="3"/>
  <c r="AB7584" i="3" l="1"/>
  <c r="AC7583" i="3"/>
  <c r="AC7584" i="3" l="1"/>
  <c r="AB7585" i="3"/>
  <c r="AB7586" i="3" l="1"/>
  <c r="AC7585" i="3"/>
  <c r="AB7587" i="3" l="1"/>
  <c r="AC7586" i="3"/>
  <c r="AB7588" i="3" l="1"/>
  <c r="AC7587" i="3"/>
  <c r="AB7589" i="3" l="1"/>
  <c r="AC7588" i="3"/>
  <c r="AC7589" i="3" l="1"/>
  <c r="AB7590" i="3"/>
  <c r="AB7591" i="3" l="1"/>
  <c r="AC7590" i="3"/>
  <c r="AB7592" i="3" l="1"/>
  <c r="AC7591" i="3"/>
  <c r="AC7592" i="3" l="1"/>
  <c r="AB7593" i="3"/>
  <c r="AB7594" i="3" l="1"/>
  <c r="AC7593" i="3"/>
  <c r="AB7595" i="3" l="1"/>
  <c r="AC7594" i="3"/>
  <c r="AB7596" i="3" l="1"/>
  <c r="AC7595" i="3"/>
  <c r="AB7597" i="3" l="1"/>
  <c r="AC7596" i="3"/>
  <c r="AC7597" i="3" l="1"/>
  <c r="AB7598" i="3"/>
  <c r="AB7599" i="3" l="1"/>
  <c r="AC7598" i="3"/>
  <c r="AB7600" i="3" l="1"/>
  <c r="AC7599" i="3"/>
  <c r="AC7600" i="3" l="1"/>
  <c r="AB7601" i="3"/>
  <c r="AC7601" i="3" l="1"/>
  <c r="AB7602" i="3"/>
  <c r="AB7603" i="3" l="1"/>
  <c r="AC7602" i="3"/>
  <c r="AB7604" i="3" l="1"/>
  <c r="AC7603" i="3"/>
  <c r="AB7605" i="3" l="1"/>
  <c r="AC7604" i="3"/>
  <c r="AC7605" i="3" l="1"/>
  <c r="AB7606" i="3"/>
  <c r="AB7607" i="3" l="1"/>
  <c r="AC7606" i="3"/>
  <c r="AB7608" i="3" l="1"/>
  <c r="AC7607" i="3"/>
  <c r="AB7609" i="3" l="1"/>
  <c r="AC7608" i="3"/>
  <c r="AB7610" i="3" l="1"/>
  <c r="AC7609" i="3"/>
  <c r="AB7611" i="3" l="1"/>
  <c r="AC7610" i="3"/>
  <c r="AB7612" i="3" l="1"/>
  <c r="AC7611" i="3"/>
  <c r="AC7612" i="3" l="1"/>
  <c r="AB7613" i="3"/>
  <c r="AC7613" i="3" l="1"/>
  <c r="AB7614" i="3"/>
  <c r="AB7615" i="3" l="1"/>
  <c r="AC7614" i="3"/>
  <c r="AB7616" i="3" l="1"/>
  <c r="AC7615" i="3"/>
  <c r="AC7616" i="3" l="1"/>
  <c r="AB7617" i="3"/>
  <c r="AC7617" i="3" l="1"/>
  <c r="AB7618" i="3"/>
  <c r="AB7619" i="3" l="1"/>
  <c r="AC7618" i="3"/>
  <c r="AB7620" i="3" l="1"/>
  <c r="AC7619" i="3"/>
  <c r="AB7621" i="3" l="1"/>
  <c r="AC7620" i="3"/>
  <c r="AC7621" i="3" l="1"/>
  <c r="AB7622" i="3"/>
  <c r="AB7623" i="3" l="1"/>
  <c r="AC7622" i="3"/>
  <c r="AB7624" i="3" l="1"/>
  <c r="AC7623" i="3"/>
  <c r="AC7624" i="3" l="1"/>
  <c r="AB7625" i="3"/>
  <c r="AB7626" i="3" l="1"/>
  <c r="AC7625" i="3"/>
  <c r="AB7627" i="3" l="1"/>
  <c r="AC7626" i="3"/>
  <c r="AB7628" i="3" l="1"/>
  <c r="AC7627" i="3"/>
  <c r="AC7628" i="3" l="1"/>
  <c r="AB7629" i="3"/>
  <c r="AB7630" i="3" l="1"/>
  <c r="AC7629" i="3"/>
  <c r="AB7631" i="3" l="1"/>
  <c r="AC7630" i="3"/>
  <c r="AB7632" i="3" l="1"/>
  <c r="AC7631" i="3"/>
  <c r="AC7632" i="3" l="1"/>
  <c r="AB7633" i="3"/>
  <c r="AC7633" i="3" l="1"/>
  <c r="AB7634" i="3"/>
  <c r="AB7635" i="3" l="1"/>
  <c r="AC7634" i="3"/>
  <c r="AB7636" i="3" l="1"/>
  <c r="AC7635" i="3"/>
  <c r="AB7637" i="3" l="1"/>
  <c r="AC7636" i="3"/>
  <c r="AC7637" i="3" l="1"/>
  <c r="AB7638" i="3"/>
  <c r="AB7639" i="3" l="1"/>
  <c r="AC7638" i="3"/>
  <c r="AB7640" i="3" l="1"/>
  <c r="AC7639" i="3"/>
  <c r="AC7640" i="3" l="1"/>
  <c r="AB7641" i="3"/>
  <c r="AB7642" i="3" l="1"/>
  <c r="AC7641" i="3"/>
  <c r="AB7643" i="3" l="1"/>
  <c r="AC7642" i="3"/>
  <c r="AB7644" i="3" l="1"/>
  <c r="AC7643" i="3"/>
  <c r="AB7645" i="3" l="1"/>
  <c r="AC7644" i="3"/>
  <c r="AC7645" i="3" l="1"/>
  <c r="AB7646" i="3"/>
  <c r="AB7647" i="3" l="1"/>
  <c r="AC7646" i="3"/>
  <c r="AB7648" i="3" l="1"/>
  <c r="AC7647" i="3"/>
  <c r="AC7648" i="3" l="1"/>
  <c r="AB7649" i="3"/>
  <c r="AC7649" i="3" l="1"/>
  <c r="AB7650" i="3"/>
  <c r="AC7650" i="3" l="1"/>
  <c r="AB7651" i="3"/>
  <c r="AB7652" i="3" l="1"/>
  <c r="AC7651" i="3"/>
  <c r="AC7652" i="3" l="1"/>
  <c r="AB7653" i="3"/>
  <c r="AC7653" i="3" l="1"/>
  <c r="AB7654" i="3"/>
  <c r="AC7654" i="3" l="1"/>
  <c r="AB7655" i="3"/>
  <c r="AB7656" i="3" l="1"/>
  <c r="AC7655" i="3"/>
  <c r="AC7656" i="3" l="1"/>
  <c r="AB7657" i="3"/>
  <c r="AC7657" i="3" l="1"/>
  <c r="AB7658" i="3"/>
  <c r="AC7658" i="3" l="1"/>
  <c r="AB7659" i="3"/>
  <c r="AB7660" i="3" l="1"/>
  <c r="AC7659" i="3"/>
  <c r="AC7660" i="3" l="1"/>
  <c r="AB7661" i="3"/>
  <c r="AC7661" i="3" l="1"/>
  <c r="AB7662" i="3"/>
  <c r="AC7662" i="3" l="1"/>
  <c r="AB7663" i="3"/>
  <c r="AB7664" i="3" l="1"/>
  <c r="AC7663" i="3"/>
  <c r="AC7664" i="3" l="1"/>
  <c r="AB7665" i="3"/>
  <c r="AC7665" i="3" l="1"/>
  <c r="AB7666" i="3"/>
  <c r="AB7667" i="3" l="1"/>
  <c r="AC7666" i="3"/>
  <c r="AB7668" i="3" l="1"/>
  <c r="AC7667" i="3"/>
  <c r="AC7668" i="3" l="1"/>
  <c r="AB7669" i="3"/>
  <c r="AC7669" i="3" l="1"/>
  <c r="AB7670" i="3"/>
  <c r="AC7670" i="3" l="1"/>
  <c r="AW6" i="3" s="1"/>
  <c r="AW8" i="3"/>
  <c r="AW7" i="3"/>
  <c r="AW9" i="3"/>
  <c r="AW10" i="3"/>
  <c r="AW14" i="3"/>
  <c r="AW12" i="3"/>
  <c r="AW11" i="3"/>
  <c r="AW13" i="3"/>
  <c r="AW17" i="3"/>
  <c r="AW15" i="3"/>
  <c r="AW18" i="3"/>
  <c r="AW16" i="3"/>
  <c r="AW19" i="3"/>
  <c r="AW21" i="3"/>
  <c r="AW20" i="3"/>
  <c r="AW22" i="3"/>
  <c r="AW24" i="3"/>
  <c r="AW23" i="3"/>
  <c r="AW25" i="3"/>
  <c r="AW26" i="3"/>
  <c r="AW27" i="3"/>
  <c r="AW28" i="3"/>
  <c r="AW29" i="3"/>
  <c r="AW30" i="3"/>
  <c r="AW34" i="3"/>
  <c r="AW31" i="3"/>
  <c r="AW32" i="3"/>
  <c r="AW35" i="3"/>
  <c r="AW33"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W101" i="3"/>
  <c r="AW102" i="3"/>
  <c r="AW103" i="3"/>
  <c r="AW104" i="3"/>
  <c r="AW105" i="3"/>
  <c r="AW106" i="3"/>
  <c r="AW107" i="3"/>
  <c r="AW108" i="3"/>
  <c r="AW109" i="3"/>
  <c r="AW110" i="3"/>
  <c r="AW111" i="3"/>
  <c r="AW112" i="3"/>
  <c r="AW113" i="3"/>
  <c r="AW114" i="3"/>
  <c r="AW115" i="3"/>
  <c r="AW116" i="3"/>
  <c r="AW117" i="3"/>
  <c r="AW118" i="3"/>
  <c r="AW119" i="3"/>
  <c r="AW120" i="3"/>
  <c r="AW121" i="3"/>
  <c r="AW125" i="3"/>
  <c r="AW122" i="3"/>
  <c r="AW123" i="3"/>
  <c r="AW124" i="3"/>
  <c r="BA116" i="3" l="1"/>
  <c r="BD116" i="3" s="1"/>
  <c r="AZ116" i="3"/>
  <c r="AY116" i="3"/>
  <c r="BB116" i="3"/>
  <c r="AY124" i="3"/>
  <c r="BA124" i="3"/>
  <c r="BD124" i="3" s="1"/>
  <c r="AZ124" i="3"/>
  <c r="BB124" i="3"/>
  <c r="BB117" i="3"/>
  <c r="BA117" i="3"/>
  <c r="BD117" i="3" s="1"/>
  <c r="AY117" i="3"/>
  <c r="AZ117" i="3"/>
  <c r="BA109" i="3"/>
  <c r="BD109" i="3" s="1"/>
  <c r="AY109" i="3"/>
  <c r="BB109" i="3"/>
  <c r="AZ109" i="3"/>
  <c r="AZ101" i="3"/>
  <c r="BA101" i="3"/>
  <c r="BD101" i="3" s="1"/>
  <c r="BB101" i="3"/>
  <c r="AY101" i="3"/>
  <c r="BB93" i="3"/>
  <c r="BA93" i="3"/>
  <c r="BD93" i="3" s="1"/>
  <c r="AZ93" i="3"/>
  <c r="AY93" i="3"/>
  <c r="AY85" i="3"/>
  <c r="BB85" i="3"/>
  <c r="AZ85" i="3"/>
  <c r="BA85" i="3"/>
  <c r="BD85" i="3" s="1"/>
  <c r="BA77" i="3"/>
  <c r="BD77" i="3" s="1"/>
  <c r="AY77" i="3"/>
  <c r="AZ77" i="3"/>
  <c r="BB77" i="3"/>
  <c r="BA69" i="3"/>
  <c r="BD69" i="3" s="1"/>
  <c r="AY69" i="3"/>
  <c r="BB69" i="3"/>
  <c r="AZ69" i="3"/>
  <c r="BA61" i="3"/>
  <c r="BD61" i="3" s="1"/>
  <c r="AZ61" i="3"/>
  <c r="BB61" i="3"/>
  <c r="AY61" i="3"/>
  <c r="BA53" i="3"/>
  <c r="BD53" i="3" s="1"/>
  <c r="BB53" i="3"/>
  <c r="AZ53" i="3"/>
  <c r="AY53" i="3"/>
  <c r="AY45" i="3"/>
  <c r="BA45" i="3"/>
  <c r="BD45" i="3" s="1"/>
  <c r="BB45" i="3"/>
  <c r="AZ45" i="3"/>
  <c r="AY37" i="3"/>
  <c r="BB37" i="3"/>
  <c r="AZ37" i="3"/>
  <c r="BA37" i="3"/>
  <c r="BD37" i="3" s="1"/>
  <c r="BA29" i="3"/>
  <c r="BD29" i="3" s="1"/>
  <c r="AY29" i="3"/>
  <c r="BB29" i="3"/>
  <c r="AZ29" i="3"/>
  <c r="AZ20" i="3"/>
  <c r="AY20" i="3"/>
  <c r="BB20" i="3"/>
  <c r="BA20" i="3"/>
  <c r="BD20" i="3" s="1"/>
  <c r="BB11" i="3"/>
  <c r="BA11" i="3"/>
  <c r="BD11" i="3" s="1"/>
  <c r="AY11" i="3"/>
  <c r="AZ11" i="3"/>
  <c r="AY84" i="3"/>
  <c r="AZ84" i="3"/>
  <c r="BB84" i="3"/>
  <c r="BA84" i="3"/>
  <c r="BD84" i="3" s="1"/>
  <c r="BB44" i="3"/>
  <c r="AY44" i="3"/>
  <c r="BA44" i="3"/>
  <c r="BD44" i="3" s="1"/>
  <c r="AZ44" i="3"/>
  <c r="AY21" i="3"/>
  <c r="AZ21" i="3"/>
  <c r="BB21" i="3"/>
  <c r="BA21" i="3"/>
  <c r="BD21" i="3" s="1"/>
  <c r="BA12" i="3"/>
  <c r="BD12" i="3" s="1"/>
  <c r="AY12" i="3"/>
  <c r="AZ12" i="3"/>
  <c r="BB12" i="3"/>
  <c r="BB122" i="3"/>
  <c r="BA122" i="3"/>
  <c r="BD122" i="3" s="1"/>
  <c r="AZ122" i="3"/>
  <c r="AY122" i="3"/>
  <c r="AY115" i="3"/>
  <c r="BA115" i="3"/>
  <c r="BD115" i="3" s="1"/>
  <c r="BB115" i="3"/>
  <c r="AZ115" i="3"/>
  <c r="AZ107" i="3"/>
  <c r="AY107" i="3"/>
  <c r="BA107" i="3"/>
  <c r="BD107" i="3" s="1"/>
  <c r="BB107" i="3"/>
  <c r="AY99" i="3"/>
  <c r="BB99" i="3"/>
  <c r="AZ99" i="3"/>
  <c r="BA99" i="3"/>
  <c r="BD99" i="3" s="1"/>
  <c r="BB91" i="3"/>
  <c r="AY91" i="3"/>
  <c r="AZ91" i="3"/>
  <c r="BA91" i="3"/>
  <c r="BD91" i="3" s="1"/>
  <c r="BA83" i="3"/>
  <c r="BD83" i="3" s="1"/>
  <c r="BB83" i="3"/>
  <c r="AZ83" i="3"/>
  <c r="AY83" i="3"/>
  <c r="BA75" i="3"/>
  <c r="BD75" i="3" s="1"/>
  <c r="AY75" i="3"/>
  <c r="AZ75" i="3"/>
  <c r="BB75" i="3"/>
  <c r="AY67" i="3"/>
  <c r="BA67" i="3"/>
  <c r="BD67" i="3" s="1"/>
  <c r="AZ67" i="3"/>
  <c r="BB67" i="3"/>
  <c r="AY59" i="3"/>
  <c r="BB59" i="3"/>
  <c r="BA59" i="3"/>
  <c r="BD59" i="3" s="1"/>
  <c r="AZ59" i="3"/>
  <c r="BB51" i="3"/>
  <c r="BA51" i="3"/>
  <c r="BD51" i="3" s="1"/>
  <c r="AY51" i="3"/>
  <c r="AZ51" i="3"/>
  <c r="AY43" i="3"/>
  <c r="BB43" i="3"/>
  <c r="BA43" i="3"/>
  <c r="BD43" i="3" s="1"/>
  <c r="AZ43" i="3"/>
  <c r="BB33" i="3"/>
  <c r="AY33" i="3"/>
  <c r="AZ33" i="3"/>
  <c r="BA33" i="3"/>
  <c r="BD33" i="3" s="1"/>
  <c r="BA27" i="3"/>
  <c r="BD27" i="3" s="1"/>
  <c r="AZ27" i="3"/>
  <c r="BB27" i="3"/>
  <c r="AY27" i="3"/>
  <c r="AZ19" i="3"/>
  <c r="AY19" i="3"/>
  <c r="BA19" i="3"/>
  <c r="BD19" i="3" s="1"/>
  <c r="BB19" i="3"/>
  <c r="BB14" i="3"/>
  <c r="AZ14" i="3"/>
  <c r="BA14" i="3"/>
  <c r="BD14" i="3" s="1"/>
  <c r="AY14" i="3"/>
  <c r="BA123" i="3"/>
  <c r="BD123" i="3" s="1"/>
  <c r="AY123" i="3"/>
  <c r="AZ123" i="3"/>
  <c r="BB123" i="3"/>
  <c r="AZ60" i="3"/>
  <c r="BB60" i="3"/>
  <c r="BA60" i="3"/>
  <c r="BD60" i="3" s="1"/>
  <c r="AY60" i="3"/>
  <c r="AY125" i="3"/>
  <c r="BB125" i="3"/>
  <c r="BA125" i="3"/>
  <c r="BD125" i="3" s="1"/>
  <c r="AZ125" i="3"/>
  <c r="BB106" i="3"/>
  <c r="AZ106" i="3"/>
  <c r="AY106" i="3"/>
  <c r="BA106" i="3"/>
  <c r="BD106" i="3" s="1"/>
  <c r="BB98" i="3"/>
  <c r="BA98" i="3"/>
  <c r="BD98" i="3" s="1"/>
  <c r="AZ98" i="3"/>
  <c r="AY98" i="3"/>
  <c r="BA90" i="3"/>
  <c r="BD90" i="3" s="1"/>
  <c r="AY90" i="3"/>
  <c r="BB90" i="3"/>
  <c r="AZ90" i="3"/>
  <c r="BB82" i="3"/>
  <c r="AZ82" i="3"/>
  <c r="BA82" i="3"/>
  <c r="BD82" i="3" s="1"/>
  <c r="AY82" i="3"/>
  <c r="BB74" i="3"/>
  <c r="BA74" i="3"/>
  <c r="BD74" i="3" s="1"/>
  <c r="AZ74" i="3"/>
  <c r="AY74" i="3"/>
  <c r="BB66" i="3"/>
  <c r="BA66" i="3"/>
  <c r="BD66" i="3" s="1"/>
  <c r="AY66" i="3"/>
  <c r="AZ66" i="3"/>
  <c r="BB58" i="3"/>
  <c r="AZ58" i="3"/>
  <c r="AY58" i="3"/>
  <c r="BA58" i="3"/>
  <c r="BD58" i="3" s="1"/>
  <c r="BB50" i="3"/>
  <c r="BA50" i="3"/>
  <c r="BD50" i="3" s="1"/>
  <c r="AY50" i="3"/>
  <c r="AZ50" i="3"/>
  <c r="BB42" i="3"/>
  <c r="AY42" i="3"/>
  <c r="AZ42" i="3"/>
  <c r="BA42" i="3"/>
  <c r="BD42" i="3" s="1"/>
  <c r="BB35" i="3"/>
  <c r="AZ35" i="3"/>
  <c r="AY35" i="3"/>
  <c r="BA35" i="3"/>
  <c r="BD35" i="3" s="1"/>
  <c r="BA26" i="3"/>
  <c r="BD26" i="3" s="1"/>
  <c r="AY26" i="3"/>
  <c r="AZ26" i="3"/>
  <c r="BB26" i="3"/>
  <c r="AY16" i="3"/>
  <c r="AZ16" i="3"/>
  <c r="BB16" i="3"/>
  <c r="BA16" i="3"/>
  <c r="BD16" i="3" s="1"/>
  <c r="BA10" i="3"/>
  <c r="BD10" i="3" s="1"/>
  <c r="BB10" i="3"/>
  <c r="AZ10" i="3"/>
  <c r="AY10" i="3"/>
  <c r="BB76" i="3"/>
  <c r="BA76" i="3"/>
  <c r="BD76" i="3" s="1"/>
  <c r="AY76" i="3"/>
  <c r="AZ76" i="3"/>
  <c r="BB28" i="3"/>
  <c r="AY28" i="3"/>
  <c r="BA28" i="3"/>
  <c r="BD28" i="3" s="1"/>
  <c r="AZ28" i="3"/>
  <c r="BB121" i="3"/>
  <c r="BA121" i="3"/>
  <c r="BD121" i="3" s="1"/>
  <c r="AY121" i="3"/>
  <c r="AZ121" i="3"/>
  <c r="AY105" i="3"/>
  <c r="BA105" i="3"/>
  <c r="BD105" i="3" s="1"/>
  <c r="AZ105" i="3"/>
  <c r="BB105" i="3"/>
  <c r="BB89" i="3"/>
  <c r="AY89" i="3"/>
  <c r="BA89" i="3"/>
  <c r="BD89" i="3" s="1"/>
  <c r="AZ89" i="3"/>
  <c r="BB81" i="3"/>
  <c r="AZ81" i="3"/>
  <c r="BA81" i="3"/>
  <c r="BD81" i="3" s="1"/>
  <c r="AY81" i="3"/>
  <c r="BB73" i="3"/>
  <c r="AZ73" i="3"/>
  <c r="AY73" i="3"/>
  <c r="BA73" i="3"/>
  <c r="BD73" i="3" s="1"/>
  <c r="AY65" i="3"/>
  <c r="BB65" i="3"/>
  <c r="AZ65" i="3"/>
  <c r="BA65" i="3"/>
  <c r="BD65" i="3" s="1"/>
  <c r="BB57" i="3"/>
  <c r="AY57" i="3"/>
  <c r="AZ57" i="3"/>
  <c r="BA57" i="3"/>
  <c r="BD57" i="3" s="1"/>
  <c r="BA49" i="3"/>
  <c r="BD49" i="3" s="1"/>
  <c r="BB49" i="3"/>
  <c r="AY49" i="3"/>
  <c r="AZ49" i="3"/>
  <c r="BB41" i="3"/>
  <c r="BA41" i="3"/>
  <c r="BD41" i="3" s="1"/>
  <c r="AZ41" i="3"/>
  <c r="AY41" i="3"/>
  <c r="AY32" i="3"/>
  <c r="BA32" i="3"/>
  <c r="BD32" i="3" s="1"/>
  <c r="AZ32" i="3"/>
  <c r="BB32" i="3"/>
  <c r="BA25" i="3"/>
  <c r="BD25" i="3" s="1"/>
  <c r="AZ25" i="3"/>
  <c r="AY25" i="3"/>
  <c r="BB25" i="3"/>
  <c r="AY18" i="3"/>
  <c r="BA18" i="3"/>
  <c r="BD18" i="3" s="1"/>
  <c r="BB18" i="3"/>
  <c r="AZ18" i="3"/>
  <c r="BB9" i="3"/>
  <c r="BA9" i="3"/>
  <c r="BD9" i="3" s="1"/>
  <c r="AZ9" i="3"/>
  <c r="AY9" i="3"/>
  <c r="BB92" i="3"/>
  <c r="AY92" i="3"/>
  <c r="BA92" i="3"/>
  <c r="BD92" i="3" s="1"/>
  <c r="AZ92" i="3"/>
  <c r="BB68" i="3"/>
  <c r="BA68" i="3"/>
  <c r="BD68" i="3" s="1"/>
  <c r="AZ68" i="3"/>
  <c r="AY68" i="3"/>
  <c r="AY36" i="3"/>
  <c r="BA36" i="3"/>
  <c r="BD36" i="3" s="1"/>
  <c r="BB36" i="3"/>
  <c r="AZ36" i="3"/>
  <c r="BB114" i="3"/>
  <c r="AZ114" i="3"/>
  <c r="BA114" i="3"/>
  <c r="BD114" i="3" s="1"/>
  <c r="AY114" i="3"/>
  <c r="BB113" i="3"/>
  <c r="AZ113" i="3"/>
  <c r="AY113" i="3"/>
  <c r="BA113" i="3"/>
  <c r="BD113" i="3" s="1"/>
  <c r="BA97" i="3"/>
  <c r="BD97" i="3" s="1"/>
  <c r="AZ97" i="3"/>
  <c r="BB97" i="3"/>
  <c r="AY97" i="3"/>
  <c r="BB120" i="3"/>
  <c r="AZ120" i="3"/>
  <c r="BA120" i="3"/>
  <c r="BD120" i="3" s="1"/>
  <c r="AY120" i="3"/>
  <c r="AY112" i="3"/>
  <c r="AZ112" i="3"/>
  <c r="BA112" i="3"/>
  <c r="BD112" i="3" s="1"/>
  <c r="BB112" i="3"/>
  <c r="BA104" i="3"/>
  <c r="BD104" i="3" s="1"/>
  <c r="AZ104" i="3"/>
  <c r="BB104" i="3"/>
  <c r="AY104" i="3"/>
  <c r="BB96" i="3"/>
  <c r="AZ96" i="3"/>
  <c r="AY96" i="3"/>
  <c r="BA96" i="3"/>
  <c r="BD96" i="3" s="1"/>
  <c r="BA88" i="3"/>
  <c r="BD88" i="3" s="1"/>
  <c r="AZ88" i="3"/>
  <c r="BB88" i="3"/>
  <c r="AY88" i="3"/>
  <c r="BB80" i="3"/>
  <c r="AY80" i="3"/>
  <c r="AZ80" i="3"/>
  <c r="BA80" i="3"/>
  <c r="BD80" i="3" s="1"/>
  <c r="AY72" i="3"/>
  <c r="AZ72" i="3"/>
  <c r="BA72" i="3"/>
  <c r="BD72" i="3" s="1"/>
  <c r="BB72" i="3"/>
  <c r="AY64" i="3"/>
  <c r="AZ64" i="3"/>
  <c r="BA64" i="3"/>
  <c r="BD64" i="3" s="1"/>
  <c r="BB64" i="3"/>
  <c r="BB56" i="3"/>
  <c r="AZ56" i="3"/>
  <c r="BA56" i="3"/>
  <c r="BD56" i="3" s="1"/>
  <c r="AY56" i="3"/>
  <c r="AY48" i="3"/>
  <c r="AZ48" i="3"/>
  <c r="BA48" i="3"/>
  <c r="BD48" i="3" s="1"/>
  <c r="BB48" i="3"/>
  <c r="AZ40" i="3"/>
  <c r="BA40" i="3"/>
  <c r="BD40" i="3" s="1"/>
  <c r="BB40" i="3"/>
  <c r="AY40" i="3"/>
  <c r="BB31" i="3"/>
  <c r="AY31" i="3"/>
  <c r="BA31" i="3"/>
  <c r="BD31" i="3" s="1"/>
  <c r="AZ31" i="3"/>
  <c r="BB23" i="3"/>
  <c r="AY23" i="3"/>
  <c r="BA23" i="3"/>
  <c r="BD23" i="3" s="1"/>
  <c r="AZ23" i="3"/>
  <c r="BA15" i="3"/>
  <c r="BD15" i="3" s="1"/>
  <c r="BB15" i="3"/>
  <c r="AY15" i="3"/>
  <c r="AZ15" i="3"/>
  <c r="BA7" i="3"/>
  <c r="BD7" i="3" s="1"/>
  <c r="BB7" i="3"/>
  <c r="AY7" i="3"/>
  <c r="AZ7" i="3"/>
  <c r="BB100" i="3"/>
  <c r="AY100" i="3"/>
  <c r="BA100" i="3"/>
  <c r="BD100" i="3" s="1"/>
  <c r="AZ100" i="3"/>
  <c r="AZ52" i="3"/>
  <c r="BA52" i="3"/>
  <c r="BD52" i="3" s="1"/>
  <c r="AY52" i="3"/>
  <c r="BB52" i="3"/>
  <c r="BA119" i="3"/>
  <c r="BD119" i="3" s="1"/>
  <c r="BB119" i="3"/>
  <c r="AY119" i="3"/>
  <c r="AZ119" i="3"/>
  <c r="BB111" i="3"/>
  <c r="AY111" i="3"/>
  <c r="AZ111" i="3"/>
  <c r="BA111" i="3"/>
  <c r="BD111" i="3" s="1"/>
  <c r="BB103" i="3"/>
  <c r="AZ103" i="3"/>
  <c r="AY103" i="3"/>
  <c r="BA103" i="3"/>
  <c r="BD103" i="3" s="1"/>
  <c r="AY95" i="3"/>
  <c r="AZ95" i="3"/>
  <c r="BA95" i="3"/>
  <c r="BD95" i="3" s="1"/>
  <c r="BB95" i="3"/>
  <c r="BB87" i="3"/>
  <c r="BA87" i="3"/>
  <c r="BD87" i="3" s="1"/>
  <c r="AZ87" i="3"/>
  <c r="AY87" i="3"/>
  <c r="BB79" i="3"/>
  <c r="AZ79" i="3"/>
  <c r="AY79" i="3"/>
  <c r="BA79" i="3"/>
  <c r="BD79" i="3" s="1"/>
  <c r="AY71" i="3"/>
  <c r="BA71" i="3"/>
  <c r="BD71" i="3" s="1"/>
  <c r="AZ71" i="3"/>
  <c r="BB71" i="3"/>
  <c r="AY63" i="3"/>
  <c r="BA63" i="3"/>
  <c r="BD63" i="3" s="1"/>
  <c r="BB63" i="3"/>
  <c r="AZ63" i="3"/>
  <c r="BB55" i="3"/>
  <c r="AY55" i="3"/>
  <c r="BA55" i="3"/>
  <c r="BD55" i="3" s="1"/>
  <c r="AZ55" i="3"/>
  <c r="BB47" i="3"/>
  <c r="AY47" i="3"/>
  <c r="AZ47" i="3"/>
  <c r="BA47" i="3"/>
  <c r="BD47" i="3" s="1"/>
  <c r="AY39" i="3"/>
  <c r="AZ39" i="3"/>
  <c r="BB39" i="3"/>
  <c r="BA39" i="3"/>
  <c r="BD39" i="3" s="1"/>
  <c r="BB34" i="3"/>
  <c r="AY34" i="3"/>
  <c r="BA34" i="3"/>
  <c r="BD34" i="3" s="1"/>
  <c r="AZ34" i="3"/>
  <c r="BB24" i="3"/>
  <c r="AY24" i="3"/>
  <c r="AZ24" i="3"/>
  <c r="BA24" i="3"/>
  <c r="BD24" i="3" s="1"/>
  <c r="BB17" i="3"/>
  <c r="AZ17" i="3"/>
  <c r="AY17" i="3"/>
  <c r="BA17" i="3"/>
  <c r="BD17" i="3" s="1"/>
  <c r="BB8" i="3"/>
  <c r="AY8" i="3"/>
  <c r="AZ8" i="3"/>
  <c r="BA8" i="3"/>
  <c r="BD8" i="3" s="1"/>
  <c r="AY108" i="3"/>
  <c r="BB108" i="3"/>
  <c r="AZ108" i="3"/>
  <c r="BA108" i="3"/>
  <c r="BD108" i="3" s="1"/>
  <c r="AZ118" i="3"/>
  <c r="AY118" i="3"/>
  <c r="BB118" i="3"/>
  <c r="BA118" i="3"/>
  <c r="BD118" i="3" s="1"/>
  <c r="BB110" i="3"/>
  <c r="BA110" i="3"/>
  <c r="BD110" i="3" s="1"/>
  <c r="AY110" i="3"/>
  <c r="AZ110" i="3"/>
  <c r="BB102" i="3"/>
  <c r="AY102" i="3"/>
  <c r="AZ102" i="3"/>
  <c r="BA102" i="3"/>
  <c r="BD102" i="3" s="1"/>
  <c r="BA94" i="3"/>
  <c r="BD94" i="3" s="1"/>
  <c r="AZ94" i="3"/>
  <c r="BB94" i="3"/>
  <c r="AY94" i="3"/>
  <c r="BB86" i="3"/>
  <c r="BA86" i="3"/>
  <c r="BD86" i="3" s="1"/>
  <c r="AZ86" i="3"/>
  <c r="AY86" i="3"/>
  <c r="BB78" i="3"/>
  <c r="AY78" i="3"/>
  <c r="BA78" i="3"/>
  <c r="BD78" i="3" s="1"/>
  <c r="AZ78" i="3"/>
  <c r="BB70" i="3"/>
  <c r="AY70" i="3"/>
  <c r="AZ70" i="3"/>
  <c r="BA70" i="3"/>
  <c r="BD70" i="3" s="1"/>
  <c r="AZ62" i="3"/>
  <c r="BB62" i="3"/>
  <c r="BA62" i="3"/>
  <c r="BD62" i="3" s="1"/>
  <c r="AY62" i="3"/>
  <c r="AY54" i="3"/>
  <c r="BA54" i="3"/>
  <c r="BD54" i="3" s="1"/>
  <c r="AZ54" i="3"/>
  <c r="BB54" i="3"/>
  <c r="BB46" i="3"/>
  <c r="AY46" i="3"/>
  <c r="AZ46" i="3"/>
  <c r="BA46" i="3"/>
  <c r="BD46" i="3" s="1"/>
  <c r="AY38" i="3"/>
  <c r="BA38" i="3"/>
  <c r="BD38" i="3" s="1"/>
  <c r="AZ38" i="3"/>
  <c r="BB38" i="3"/>
  <c r="BB30" i="3"/>
  <c r="AY30" i="3"/>
  <c r="BA30" i="3"/>
  <c r="BD30" i="3" s="1"/>
  <c r="AZ30" i="3"/>
  <c r="BB22" i="3"/>
  <c r="BA22" i="3"/>
  <c r="BD22" i="3" s="1"/>
  <c r="AY22" i="3"/>
  <c r="AZ22" i="3"/>
  <c r="AY13" i="3"/>
  <c r="AZ13" i="3"/>
  <c r="BA13" i="3"/>
  <c r="BD13" i="3" s="1"/>
  <c r="BB13" i="3"/>
  <c r="AY6" i="3"/>
  <c r="BA6" i="3"/>
  <c r="BD6" i="3" s="1"/>
  <c r="AZ6" i="3"/>
  <c r="BB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LoanBoss</author>
  </authors>
  <commentList>
    <comment ref="B14" authorId="0" shapeId="0" xr:uid="{7EB3BC0C-FA6E-4D20-96C4-6926C5A31089}">
      <text>
        <r>
          <rPr>
            <i/>
            <sz val="11"/>
            <color indexed="81"/>
            <rFont val="Calibri"/>
            <family val="2"/>
            <scheme val="minor"/>
          </rPr>
          <t>Toggle between SOFR, Prime, and implied 10-year Treasury yields</t>
        </r>
      </text>
    </comment>
  </commentList>
</comments>
</file>

<file path=xl/sharedStrings.xml><?xml version="1.0" encoding="utf-8"?>
<sst xmlns="http://schemas.openxmlformats.org/spreadsheetml/2006/main" count="5494" uniqueCount="80">
  <si>
    <t>Reset Date</t>
  </si>
  <si>
    <t>1mL</t>
  </si>
  <si>
    <t>Vol</t>
  </si>
  <si>
    <t>Curve</t>
  </si>
  <si>
    <t>Curves</t>
  </si>
  <si>
    <t>1-Month LIBOR</t>
  </si>
  <si>
    <t>Market Expectations</t>
  </si>
  <si>
    <t>Shocks</t>
  </si>
  <si>
    <t>+1 Standard Deviation</t>
  </si>
  <si>
    <t>-1 Standard Deviation</t>
  </si>
  <si>
    <t>FOMC Dot Plot</t>
  </si>
  <si>
    <t>Shocked Curve</t>
  </si>
  <si>
    <t>-1 SD</t>
  </si>
  <si>
    <t>-2 SD</t>
  </si>
  <si>
    <t>+1 SD</t>
  </si>
  <si>
    <t>+2 SD</t>
  </si>
  <si>
    <t>FOMC</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</si>
  <si>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</si>
  <si>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</si>
  <si>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</si>
  <si>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</si>
  <si>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t>NOTES</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</si>
  <si>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</si>
  <si>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</si>
  <si>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</si>
  <si>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</si>
  <si>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</si>
  <si>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</si>
  <si>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</si>
  <si>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HISTORICAL RATES</t>
  </si>
  <si>
    <t/>
  </si>
  <si>
    <t>+2 Standard Deviations</t>
  </si>
  <si>
    <t>-2 Standard Deviations</t>
  </si>
  <si>
    <t>RESET DATE</t>
  </si>
  <si>
    <t>MARKET EXPECTATIONS</t>
  </si>
  <si>
    <r>
      <t xml:space="preserve">The Forward Curve is the market’s projection of LIBOR based on Eurodollar Futures and Swap data. The forward curve is derived from this information in a process called “bootstrapping”, and is used to price Interest Rate Options like Caps and Floors, as well as Interest Rate Swaps.
Our Forward Curve includes additional indices and scenarios to help you run better analysis against your financials models. These include </t>
    </r>
    <r>
      <rPr>
        <b/>
        <sz val="10.5"/>
        <color theme="2" tint="-0.499984740745262"/>
        <rFont val="Calibri"/>
        <family val="2"/>
        <scheme val="minor"/>
      </rPr>
      <t xml:space="preserve">SOFR, Prime, </t>
    </r>
    <r>
      <rPr>
        <sz val="10.5"/>
        <color theme="2" tint="-0.499984740745262"/>
        <rFont val="Calibri"/>
        <family val="2"/>
        <scheme val="minor"/>
      </rPr>
      <t>and</t>
    </r>
    <r>
      <rPr>
        <b/>
        <sz val="10.5"/>
        <color theme="2" tint="-0.499984740745262"/>
        <rFont val="Calibri"/>
        <family val="2"/>
        <scheme val="minor"/>
      </rPr>
      <t xml:space="preserve"> implied 10-year Treasury yields</t>
    </r>
    <r>
      <rPr>
        <sz val="10.5"/>
        <color theme="2" tint="-0.499984740745262"/>
        <rFont val="Calibri"/>
        <family val="2"/>
        <scheme val="minor"/>
      </rPr>
      <t xml:space="preserve"> with the ability to shock the curve higher and lower using one or two standard deviation movements derived from implied option volatility, the FOMC’s own “dot plot”, as well as some more generic scenarios.</t>
    </r>
  </si>
  <si>
    <t>?</t>
  </si>
  <si>
    <t>FORWARD CURVE - 3 YEARS</t>
  </si>
  <si>
    <t>Implied 10-Year Treasury</t>
  </si>
  <si>
    <t>1-month LIBOR</t>
  </si>
  <si>
    <t>3-month LIBOR</t>
  </si>
  <si>
    <t>6-month LIBOR</t>
  </si>
  <si>
    <t>10-year Treasury</t>
  </si>
  <si>
    <r>
      <t>1-Month LIBOR</t>
    </r>
    <r>
      <rPr>
        <sz val="10.5"/>
        <color theme="2" tint="-0.499984740745262"/>
        <rFont val="Calibri"/>
        <family val="2"/>
        <scheme val="minor"/>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</si>
  <si>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0.5"/>
        <color theme="2" tint="-0.499984740745262"/>
        <rFont val="Calibri"/>
        <family val="2"/>
        <scheme val="minor"/>
      </rPr>
      <t>3-Month LIBOR</t>
    </r>
    <r>
      <rPr>
        <sz val="10.5"/>
        <color theme="2" tint="-0.499984740745262"/>
        <rFont val="Calibri"/>
        <family val="2"/>
        <scheme val="minor"/>
      </rPr>
      <t xml:space="preserve"> - For longer-dated LIBOR, we use the current 1v3 basis forecast to calculate the appropriate spread over the 1-Month LIBOR curve. Otherwise, the calculation method is the same.</t>
    </r>
  </si>
  <si>
    <t>Implied 10-year Treasury Yields</t>
  </si>
  <si>
    <t>Implied Treasury yields are derived from swap rates of a matching tenor.  Historically, swap rates and Treasury yields have been highly correlated with a spread of a few basis points.  To arrive at the implied 10-year Treasury yield, we first calculate the forward swap rate at the desired reset date.  Then, we adjust that rate by the current spread between the 10-year swap rates and the 10-year Treasury yield.</t>
  </si>
  <si>
    <t>The rates provided herein are updated at least once each day markets are open.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</si>
  <si>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Period</t>
  </si>
  <si>
    <t>Floating</t>
  </si>
  <si>
    <t>Fixed</t>
  </si>
  <si>
    <t>Inputs</t>
  </si>
  <si>
    <t>Outputs</t>
  </si>
  <si>
    <t>Implied 10T</t>
  </si>
  <si>
    <t>Swap/Gov</t>
  </si>
  <si>
    <t>Vols</t>
  </si>
  <si>
    <t>-25bps</t>
  </si>
  <si>
    <t>-50bps</t>
  </si>
  <si>
    <t>+25bps</t>
  </si>
  <si>
    <t>+50bps</t>
  </si>
  <si>
    <t>Reset</t>
  </si>
  <si>
    <t>Date</t>
  </si>
  <si>
    <t>SOFR (Daily)</t>
  </si>
  <si>
    <t>BSBY</t>
  </si>
  <si>
    <t>BSBY resets prior to October 15, 2020 are implied rates and were not actually published.</t>
  </si>
  <si>
    <t>ATM Vols</t>
  </si>
  <si>
    <t>1M Term SOFR</t>
  </si>
  <si>
    <t>30D Compounded (NY Fed) SOFR</t>
  </si>
  <si>
    <t>Daily SOFR</t>
  </si>
  <si>
    <t>Simple Average SOFR</t>
  </si>
  <si>
    <t>Term SOFR</t>
  </si>
  <si>
    <t>Compounded SOFR</t>
  </si>
  <si>
    <t>Compounded SOFR (Advance)</t>
  </si>
  <si>
    <t>NYFED SOFR TODAY</t>
  </si>
  <si>
    <t>https://www.newyorkfed.org/markets/reference-rates/sofr</t>
  </si>
  <si>
    <t>1-Month Term SOFR</t>
  </si>
  <si>
    <t>3-Month Term SOFR</t>
  </si>
  <si>
    <t>3mTSFR</t>
  </si>
  <si>
    <t>1mTSFR</t>
  </si>
  <si>
    <t>Get from Rate updater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</si>
</sst>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0%"/>
    <numFmt numFmtId="165" formatCode="[$-409]mmmm\ d\,\ yyyy;@"/>
    <numFmt numFmtId="166" formatCode="0.0000000%"/>
    <numFmt numFmtId="167" formatCode="0.000000%"/>
    <numFmt numFmtId="168" formatCode="0.0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u/>
      <sz val="11"/>
      <color theme="10"/>
      <name val="Calibri"/>
      <family val="2"/>
      <scheme val="minor"/>
    </font>
    <font>
      <sz val="10"/>
      <name val="Calibri"/>
      <family val="2"/>
      <scheme val="minor"/>
    </font>
    <font>
      <b/>
      <sz val="12"/>
      <color theme="1"/>
      <name val="Calibri"/>
      <family val="2"/>
      <scheme val="minor"/>
    </font>
    <font>
      <i/>
      <sz val="11"/>
      <color theme="2" tint="-0.499984740745262"/>
      <name val="Calibri"/>
      <family val="2"/>
      <scheme val="minor"/>
    </font>
    <font>
      <sz val="12"/>
      <color theme="1"/>
      <name val="Calibri"/>
      <family val="2"/>
      <scheme val="minor"/>
    </font>
    <font>
      <sz val="10.5"/>
      <color theme="2" tint="-0.499984740745262"/>
      <name val="Calibri"/>
      <family val="2"/>
      <scheme val="minor"/>
    </font>
    <font>
      <sz val="11"/>
      <color theme="2" tint="-0.499984740745262"/>
      <name val="Calibri"/>
      <family val="2"/>
      <scheme val="minor"/>
    </font>
    <font>
      <b/>
      <sz val="10.5"/>
      <color theme="2" tint="-0.499984740745262"/>
      <name val="Calibri"/>
      <family val="2"/>
      <scheme val="minor"/>
    </font>
    <font>
      <i/>
      <sz val="12"/>
      <color theme="1"/>
      <name val="Calibri"/>
      <family val="2"/>
      <scheme val="minor"/>
    </font>
    <font>
      <sz val="14"/>
      <color theme="0"/>
      <name val="Arial Rounded MT Bold"/>
      <family val="2"/>
    </font>
    <font>
      <i/>
      <sz val="11"/>
      <color indexed="81"/>
      <name val="Calibri"/>
      <family val="2"/>
      <scheme val="minor"/>
    </font>
    <font>
      <b/>
      <sz val="12"/>
      <color theme="0"/>
      <name val="Calibri"/>
      <family val="2"/>
      <scheme val="minor"/>
    </font>
    <font>
      <i/>
      <sz val="11"/>
      <color theme="1"/>
      <name val="Calibri"/>
      <family val="2"/>
      <scheme val="minor"/>
    </font>
    <font>
      <i/>
      <sz val="9"/>
      <color theme="1"/>
      <name val="Calibri"/>
      <family val="2"/>
      <scheme val="minor"/>
    </font>
    <font>
      <sz val="6"/>
      <color theme="6"/>
      <name val="Calibri"/>
      <family val="2"/>
      <scheme val="minor"/>
    </font>
    <font>
      <u/>
      <sz val="10.5"/>
      <color theme="2" tint="-0.499984740745262"/>
      <name val="Calibri"/>
      <family val="2"/>
      <scheme val="minor"/>
    </font>
    <font>
      <i/>
      <sz val="10.5"/>
      <color theme="2" tint="-0.499984740745262"/>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8"/>
        <bgColor indexed="64"/>
      </patternFill>
    </fill>
    <fill>
      <patternFill patternType="solid">
        <fgColor theme="3" tint="-0.24997711111789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theme="8"/>
      </bottom>
      <diagonal/>
    </border>
    <border>
      <left/>
      <right/>
      <top/>
      <bottom style="medium">
        <color theme="2" tint="-0.499984740745262"/>
      </bottom>
      <diagonal/>
    </border>
    <border>
      <left style="medium">
        <color theme="0"/>
      </left>
      <right style="medium">
        <color theme="0"/>
      </right>
      <top style="medium">
        <color theme="0"/>
      </top>
      <bottom style="medium">
        <color theme="0"/>
      </bottom>
      <diagonal/>
    </border>
    <border>
      <left/>
      <right style="medium">
        <color theme="2" tint="-0.499984740745262"/>
      </right>
      <top/>
      <bottom style="medium">
        <color theme="2" tint="-0.499984740745262"/>
      </bottom>
      <diagonal/>
    </border>
    <border>
      <left/>
      <right style="medium">
        <color theme="2" tint="-0.499984740745262"/>
      </right>
      <top/>
      <bottom/>
      <diagonal/>
    </border>
    <border>
      <left style="thick">
        <color theme="0"/>
      </left>
      <right style="thick">
        <color theme="0"/>
      </right>
      <top/>
      <bottom/>
      <diagonal/>
    </border>
    <border>
      <left style="thick">
        <color theme="0"/>
      </left>
      <right/>
      <top/>
      <bottom/>
      <diagonal/>
    </border>
    <border>
      <left/>
      <right/>
      <top style="medium">
        <color theme="2" tint="-0.499984740745262"/>
      </top>
      <bottom/>
      <diagonal/>
    </border>
    <border>
      <left/>
      <right/>
      <top/>
      <bottom style="thin">
        <color theme="3"/>
      </bottom>
      <diagonal/>
    </border>
    <border diagonalUp="1" diagonalDown="1">
      <left style="thin">
        <color theme="3"/>
      </left>
      <right style="thin">
        <color theme="3"/>
      </right>
      <top style="thin">
        <color theme="3"/>
      </top>
      <bottom style="thin">
        <color theme="3"/>
      </bottom>
      <diagonal style="thin">
        <color theme="3"/>
      </diagonal>
    </border>
  </borders>
  <cellStyleXfs count="51">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4"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NumberFormat="0" applyFill="0" applyBorder="0" applyAlignment="0" applyProtection="0"/>
  </cellStyleXfs>
  <cellXfs count="141">
    <xf numFmtId="165" fontId="0" fillId="0" borderId="0" xfId="0"/>
    <xf numFmtId="0" fontId="0" fillId="0" borderId="0" xfId="0" applyNumberFormat="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19" fillId="0" borderId="0" xfId="0" applyFont="1" applyAlignment="1" applyProtection="1">
      <alignment horizont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0" fontId="0" fillId="0" borderId="0" xfId="44" applyNumberFormat="1" applyFont="1" applyProtection="1">
      <protection hidden="1"/>
    </xf>
    <xf numFmtId="167" fontId="0" fillId="0" borderId="0" xfId="0" applyNumberFormat="1" applyProtection="1">
      <protection hidden="1"/>
    </xf>
    <xf numFmtId="166" fontId="0" fillId="0" borderId="0" xfId="0" applyNumberForma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65" fontId="26" fillId="0" borderId="0" xfId="50" applyFont="1" applyFill="1" applyAlignment="1" applyProtection="1">
      <protection hidden="1"/>
    </xf>
    <xf numFmtId="165" fontId="29" fillId="0" borderId="0" xfId="0" applyFont="1" applyAlignment="1" applyProtection="1">
      <alignment horizontal="left"/>
      <protection hidden="1"/>
    </xf>
    <xf numFmtId="165" fontId="29" fillId="37" borderId="0" xfId="0" applyFont="1" applyFill="1" applyAlignment="1" applyProtection="1">
      <alignment horizontal="right"/>
      <protection locked="0"/>
    </xf>
    <xf numFmtId="14" fontId="29" fillId="0" borderId="0" xfId="0" applyNumberFormat="1" applyFont="1" applyAlignment="1" applyProtection="1">
      <alignment horizontal="center" vertical="center"/>
      <protection hidden="1"/>
    </xf>
    <xf numFmtId="164" fontId="29" fillId="37" borderId="0" xfId="0" applyNumberFormat="1" applyFont="1" applyFill="1" applyAlignment="1" applyProtection="1">
      <alignment horizontal="center" vertical="center"/>
      <protection hidden="1"/>
    </xf>
    <xf numFmtId="165" fontId="27" fillId="0" borderId="11" xfId="0" applyFont="1" applyBorder="1" applyProtection="1">
      <protection hidden="1"/>
    </xf>
    <xf numFmtId="165" fontId="21" fillId="0" borderId="11" xfId="0" applyFont="1" applyBorder="1" applyProtection="1">
      <protection hidden="1"/>
    </xf>
    <xf numFmtId="165" fontId="19" fillId="0" borderId="12" xfId="0" applyFont="1" applyBorder="1" applyProtection="1">
      <protection hidden="1"/>
    </xf>
    <xf numFmtId="165" fontId="19" fillId="0" borderId="12" xfId="0" applyFont="1" applyBorder="1" applyAlignment="1" applyProtection="1">
      <alignment horizontal="center"/>
      <protection hidden="1"/>
    </xf>
    <xf numFmtId="165" fontId="28" fillId="0" borderId="0" xfId="0" applyFont="1" applyBorder="1" applyAlignment="1" applyProtection="1">
      <alignment horizontal="left"/>
      <protection locked="0"/>
    </xf>
    <xf numFmtId="164" fontId="33" fillId="0" borderId="0" xfId="0" applyNumberFormat="1" applyFont="1" applyAlignment="1" applyProtection="1">
      <alignment horizontal="center" vertical="center"/>
      <protection hidden="1"/>
    </xf>
    <xf numFmtId="165" fontId="34" fillId="38" borderId="13" xfId="0" applyFont="1" applyFill="1" applyBorder="1" applyAlignment="1" applyProtection="1">
      <alignment horizontal="center" vertical="center"/>
      <protection hidden="1"/>
    </xf>
    <xf numFmtId="165" fontId="19" fillId="0" borderId="0" xfId="0" applyFont="1" applyBorder="1" applyProtection="1">
      <protection hidden="1"/>
    </xf>
    <xf numFmtId="165" fontId="19" fillId="0" borderId="15" xfId="0" applyFont="1" applyBorder="1" applyProtection="1">
      <protection hidden="1"/>
    </xf>
    <xf numFmtId="0" fontId="19" fillId="0" borderId="0" xfId="0" applyNumberFormat="1" applyFont="1" applyBorder="1" applyProtection="1">
      <protection hidden="1"/>
    </xf>
    <xf numFmtId="165" fontId="19" fillId="0" borderId="14" xfId="0" applyFont="1" applyBorder="1" applyProtection="1">
      <protection hidden="1"/>
    </xf>
    <xf numFmtId="165" fontId="31" fillId="0" borderId="0" xfId="0" applyFont="1" applyAlignment="1" applyProtection="1">
      <alignment horizontal="left" vertical="center"/>
      <protection hidden="1"/>
    </xf>
    <xf numFmtId="165" fontId="31" fillId="0" borderId="0" xfId="0" applyFont="1" applyAlignment="1" applyProtection="1">
      <alignment horizontal="right"/>
      <protection hidden="1"/>
    </xf>
    <xf numFmtId="165" fontId="27" fillId="0" borderId="0" xfId="0" applyFont="1" applyAlignment="1" applyProtection="1">
      <alignment horizontal="center" vertical="center"/>
      <protection hidden="1"/>
    </xf>
    <xf numFmtId="165" fontId="29" fillId="36" borderId="0" xfId="0" applyFont="1" applyFill="1" applyProtection="1">
      <protection hidden="1"/>
    </xf>
    <xf numFmtId="165" fontId="27" fillId="36" borderId="0" xfId="0" applyFont="1" applyFill="1" applyAlignment="1" applyProtection="1">
      <alignment vertical="center"/>
      <protection hidden="1"/>
    </xf>
    <xf numFmtId="165" fontId="29" fillId="36" borderId="0" xfId="0" applyFont="1" applyFill="1"/>
    <xf numFmtId="165" fontId="29" fillId="36" borderId="0" xfId="0" applyFont="1" applyFill="1" applyAlignment="1" applyProtection="1">
      <alignment horizontal="center"/>
      <protection hidden="1"/>
    </xf>
    <xf numFmtId="168" fontId="27" fillId="36" borderId="0" xfId="44" applyNumberFormat="1" applyFont="1" applyFill="1" applyAlignment="1">
      <alignment horizontal="center"/>
    </xf>
    <xf numFmtId="43" fontId="33" fillId="36" borderId="0" xfId="49" applyFont="1" applyFill="1"/>
    <xf numFmtId="168" fontId="29" fillId="36" borderId="0" xfId="44" applyNumberFormat="1" applyFont="1" applyFill="1" applyAlignment="1">
      <alignment horizontal="center"/>
    </xf>
    <xf numFmtId="168" fontId="33" fillId="36" borderId="0" xfId="44" applyNumberFormat="1" applyFont="1" applyFill="1" applyAlignment="1">
      <alignment horizontal="center"/>
    </xf>
    <xf numFmtId="2" fontId="29" fillId="36" borderId="0" xfId="0" applyNumberFormat="1" applyFont="1" applyFill="1"/>
    <xf numFmtId="2" fontId="29" fillId="36" borderId="0" xfId="44" applyNumberFormat="1" applyFont="1" applyFill="1"/>
    <xf numFmtId="14" fontId="29" fillId="36" borderId="0" xfId="0" applyNumberFormat="1" applyFont="1" applyFill="1"/>
    <xf numFmtId="165" fontId="0" fillId="0" borderId="0" xfId="0" applyFont="1" applyProtection="1">
      <protection hidden="1"/>
    </xf>
    <xf numFmtId="165" fontId="38" fillId="0" borderId="0" xfId="0" applyFont="1" applyAlignment="1" applyProtection="1">
      <alignment vertical="top" wrapText="1"/>
      <protection hidden="1"/>
    </xf>
    <xf numFmtId="165" fontId="27" fillId="0" borderId="11" xfId="0" applyFont="1" applyBorder="1" applyAlignment="1" applyProtection="1">
      <alignment horizontal="left" vertical="top"/>
      <protection hidden="1"/>
    </xf>
    <xf numFmtId="165" fontId="27" fillId="0" borderId="0" xfId="0" applyFont="1" applyBorder="1" applyAlignment="1" applyProtection="1">
      <alignment horizontal="left" vertical="top"/>
      <protection hidden="1"/>
    </xf>
    <xf numFmtId="165" fontId="40" fillId="0" borderId="0" xfId="0" applyFont="1" applyAlignment="1" applyProtection="1">
      <alignment horizontal="left" vertical="top"/>
      <protection hidden="1"/>
    </xf>
    <xf numFmtId="165" fontId="40" fillId="0" borderId="0" xfId="0" applyFont="1" applyAlignment="1" applyProtection="1">
      <alignment vertical="top"/>
      <protection hidden="1"/>
    </xf>
    <xf numFmtId="165" fontId="30" fillId="0" borderId="0" xfId="0" applyFont="1" applyAlignment="1" applyProtection="1">
      <alignment vertical="top" wrapText="1"/>
      <protection hidden="1"/>
    </xf>
    <xf numFmtId="165" fontId="39" fillId="0" borderId="0" xfId="0" applyFont="1" applyAlignment="1" applyProtection="1">
      <alignment vertical="top"/>
      <protection hidden="1"/>
    </xf>
    <xf numFmtId="165" fontId="30" fillId="0" borderId="0" xfId="0" applyFont="1" applyBorder="1" applyAlignment="1" applyProtection="1">
      <alignment vertical="top" wrapText="1"/>
      <protection hidden="1"/>
    </xf>
    <xf numFmtId="10" fontId="0" fillId="0" borderId="0" xfId="44" applyNumberFormat="1" applyFont="1" applyFill="1" applyProtection="1">
      <protection hidden="1"/>
    </xf>
    <xf numFmtId="0" fontId="0" fillId="0" borderId="10" xfId="0" applyNumberFormat="1" applyBorder="1" applyProtection="1">
      <protection hidden="1"/>
    </xf>
    <xf numFmtId="0" fontId="18" fillId="34" borderId="0" xfId="42" applyNumberFormat="1" applyFill="1" applyBorder="1" applyAlignment="1" applyProtection="1">
      <alignment horizontal="center"/>
      <protection hidden="1"/>
    </xf>
    <xf numFmtId="0" fontId="22" fillId="34" borderId="0" xfId="44" applyNumberFormat="1" applyFont="1" applyFill="1" applyBorder="1" applyAlignment="1" applyProtection="1">
      <alignment horizontal="center" vertical="center"/>
      <protection hidden="1"/>
    </xf>
    <xf numFmtId="0" fontId="18" fillId="34" borderId="0" xfId="42" quotePrefix="1" applyNumberFormat="1" applyFill="1" applyBorder="1" applyAlignment="1" applyProtection="1">
      <alignment horizontal="center" vertical="center"/>
      <protection hidden="1"/>
    </xf>
    <xf numFmtId="14" fontId="18" fillId="34" borderId="0" xfId="42" applyNumberFormat="1" applyFill="1" applyBorder="1" applyAlignment="1" applyProtection="1">
      <alignment horizontal="center" vertical="center"/>
      <protection hidden="1"/>
    </xf>
    <xf numFmtId="1"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center"/>
      <protection hidden="1"/>
    </xf>
    <xf numFmtId="1" fontId="0" fillId="0" borderId="0" xfId="0" applyNumberFormat="1" applyBorder="1" applyAlignment="1" applyProtection="1">
      <alignment horizontal="right"/>
      <protection hidden="1"/>
    </xf>
    <xf numFmtId="0" fontId="0" fillId="0" borderId="0" xfId="0" applyNumberFormat="1" applyAlignment="1" applyProtection="1">
      <alignment horizontal="right"/>
      <protection hidden="1"/>
    </xf>
    <xf numFmtId="1" fontId="0" fillId="0" borderId="0" xfId="0" applyNumberFormat="1" applyFill="1" applyAlignment="1" applyProtection="1">
      <alignment horizontal="right"/>
      <protection hidden="1"/>
    </xf>
    <xf numFmtId="14" fontId="0" fillId="0" borderId="0" xfId="0" applyNumberFormat="1" applyAlignment="1" applyProtection="1">
      <alignment horizontal="right"/>
      <protection hidden="1"/>
    </xf>
    <xf numFmtId="14" fontId="1" fillId="0" borderId="0" xfId="0" applyNumberFormat="1" applyFont="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14" fontId="0" fillId="35" borderId="0" xfId="0" applyNumberFormat="1" applyFill="1" applyAlignment="1" applyProtection="1">
      <alignment horizontal="right"/>
      <protection hidden="1"/>
    </xf>
    <xf numFmtId="0" fontId="0" fillId="0" borderId="0" xfId="0" applyNumberFormat="1" applyBorder="1" applyAlignment="1" applyProtection="1">
      <alignment horizontal="center"/>
      <protection hidden="1"/>
    </xf>
    <xf numFmtId="0" fontId="0" fillId="0" borderId="10" xfId="0" applyNumberFormat="1" applyBorder="1" applyAlignment="1" applyProtection="1">
      <alignment horizontal="center"/>
      <protection hidden="1"/>
    </xf>
    <xf numFmtId="0" fontId="37" fillId="0" borderId="0" xfId="0" applyNumberFormat="1" applyFont="1" applyAlignment="1" applyProtection="1">
      <alignment horizontal="right"/>
      <protection hidden="1"/>
    </xf>
    <xf numFmtId="0" fontId="37" fillId="0" borderId="10" xfId="0" applyNumberFormat="1" applyFont="1" applyBorder="1" applyAlignment="1" applyProtection="1">
      <alignment horizontal="left"/>
      <protection hidden="1"/>
    </xf>
    <xf numFmtId="2" fontId="0" fillId="35" borderId="0" xfId="44" applyNumberFormat="1" applyFont="1" applyFill="1" applyAlignment="1" applyProtection="1">
      <alignment horizontal="right"/>
      <protection hidden="1"/>
    </xf>
    <xf numFmtId="2" fontId="0" fillId="35" borderId="0" xfId="44" applyNumberFormat="1" applyFont="1" applyFill="1" applyProtection="1">
      <protection hidden="1"/>
    </xf>
    <xf numFmtId="2" fontId="1" fillId="35" borderId="0" xfId="44" applyNumberFormat="1" applyFill="1" applyProtection="1">
      <protection hidden="1"/>
    </xf>
    <xf numFmtId="0" fontId="0" fillId="0" borderId="0" xfId="0" applyNumberFormat="1" applyFill="1" applyProtection="1">
      <protection hidden="1"/>
    </xf>
    <xf numFmtId="0" fontId="18" fillId="0" borderId="0" xfId="42" applyNumberFormat="1" applyFill="1" applyBorder="1" applyAlignment="1" applyProtection="1">
      <alignment horizontal="center" vertical="center"/>
      <protection hidden="1"/>
    </xf>
    <xf numFmtId="2" fontId="1" fillId="0" borderId="0" xfId="44" applyNumberFormat="1" applyFill="1" applyProtection="1">
      <protection hidden="1"/>
    </xf>
    <xf numFmtId="10" fontId="0" fillId="0" borderId="0" xfId="44" applyNumberFormat="1" applyFont="1" applyFill="1" applyAlignment="1" applyProtection="1">
      <alignment horizontal="right"/>
      <protection hidden="1"/>
    </xf>
    <xf numFmtId="0" fontId="0" fillId="0" borderId="0" xfId="44" applyNumberFormat="1" applyFont="1" applyFill="1" applyProtection="1">
      <protection hidden="1"/>
    </xf>
    <xf numFmtId="10" fontId="1" fillId="0" borderId="0" xfId="44" applyNumberFormat="1" applyFill="1" applyProtection="1">
      <protection hidden="1"/>
    </xf>
    <xf numFmtId="10" fontId="0" fillId="0" borderId="0" xfId="44" applyNumberFormat="1" applyFont="1" applyAlignment="1" applyProtection="1">
      <alignment horizontal="right"/>
      <protection hidden="1"/>
    </xf>
    <xf numFmtId="10" fontId="18" fillId="34" borderId="0" xfId="44" applyNumberFormat="1" applyFont="1" applyFill="1" applyBorder="1" applyAlignment="1" applyProtection="1">
      <alignment horizontal="center" vertical="center"/>
      <protection hidden="1"/>
    </xf>
    <xf numFmtId="0" fontId="0" fillId="0" borderId="0" xfId="0" applyNumberFormat="1" applyFill="1" applyAlignment="1" applyProtection="1">
      <alignment horizontal="right"/>
      <protection hidden="1"/>
    </xf>
    <xf numFmtId="0" fontId="37" fillId="0" borderId="0" xfId="0" applyNumberFormat="1" applyFont="1" applyFill="1" applyAlignment="1" applyProtection="1">
      <alignment horizontal="right"/>
      <protection hidden="1"/>
    </xf>
    <xf numFmtId="0" fontId="18" fillId="34" borderId="19" xfId="42" applyNumberFormat="1" applyFill="1" applyBorder="1" applyAlignment="1" applyProtection="1">
      <alignment horizontal="center"/>
      <protection hidden="1"/>
    </xf>
    <xf numFmtId="0" fontId="18" fillId="34" borderId="19" xfId="42" applyNumberFormat="1" applyFill="1" applyBorder="1" applyAlignment="1" applyProtection="1">
      <alignment horizontal="center" vertical="center"/>
      <protection hidden="1"/>
    </xf>
    <xf numFmtId="14" fontId="18" fillId="34" borderId="19" xfId="42" applyNumberFormat="1" applyFill="1" applyBorder="1" applyAlignment="1" applyProtection="1">
      <alignment horizontal="center" vertical="center"/>
      <protection hidden="1"/>
    </xf>
    <xf numFmtId="0" fontId="17" fillId="34" borderId="0" xfId="0" applyNumberFormat="1" applyFont="1" applyFill="1" applyAlignment="1" applyProtection="1">
      <alignment horizontal="right"/>
      <protection hidden="1"/>
    </xf>
    <xf numFmtId="10" fontId="0" fillId="35" borderId="0" xfId="0" applyNumberFormat="1" applyFill="1" applyAlignment="1" applyProtection="1">
      <alignment horizontal="right"/>
      <protection hidden="1"/>
    </xf>
    <xf numFmtId="1" fontId="0" fillId="0" borderId="10" xfId="0" applyNumberFormat="1" applyBorder="1" applyAlignment="1" applyProtection="1">
      <alignment horizontal="right"/>
      <protection hidden="1"/>
    </xf>
    <xf numFmtId="1" fontId="37" fillId="0" borderId="10" xfId="0" applyNumberFormat="1" applyFont="1" applyBorder="1" applyAlignment="1" applyProtection="1">
      <alignment horizontal="left"/>
      <protection hidden="1"/>
    </xf>
    <xf numFmtId="10" fontId="13" fillId="34" borderId="0" xfId="0" quotePrefix="1" applyNumberFormat="1" applyFont="1" applyFill="1" applyAlignment="1" applyProtection="1">
      <alignment horizontal="center"/>
      <protection hidden="1"/>
    </xf>
    <xf numFmtId="168" fontId="29" fillId="36" borderId="0" xfId="44" applyNumberFormat="1" applyFont="1" applyFill="1"/>
    <xf numFmtId="14" fontId="29" fillId="36" borderId="0" xfId="44" applyNumberFormat="1" applyFont="1" applyFill="1" applyAlignment="1">
      <alignment horizontal="center"/>
    </xf>
    <xf numFmtId="14" fontId="29" fillId="36" borderId="0" xfId="44" applyNumberFormat="1" applyFont="1" applyFill="1"/>
    <xf numFmtId="14" fontId="27" fillId="36" borderId="0" xfId="44" applyNumberFormat="1" applyFont="1" applyFill="1" applyAlignment="1">
      <alignment horizontal="center"/>
    </xf>
    <xf numFmtId="0" fontId="18" fillId="0" borderId="19" xfId="42" applyNumberFormat="1" applyFill="1" applyBorder="1" applyAlignment="1" applyProtection="1">
      <alignment horizontal="center" vertical="center"/>
      <protection hidden="1"/>
    </xf>
    <xf numFmtId="0" fontId="0" fillId="0" borderId="0" xfId="0" applyNumberFormat="1" applyFill="1" applyAlignment="1" applyProtection="1">
      <alignment horizontal="center" vertical="center"/>
      <protection hidden="1"/>
    </xf>
    <xf numFmtId="2" fontId="1" fillId="35" borderId="0" xfId="44" applyNumberFormat="1" applyFill="1" applyAlignment="1" applyProtection="1">
      <alignment horizontal="right"/>
      <protection hidden="1"/>
    </xf>
    <xf numFmtId="164"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right" vertical="center"/>
      <protection hidden="1"/>
    </xf>
    <xf numFmtId="164" fontId="0" fillId="0" borderId="0" xfId="0" applyNumberFormat="1" applyAlignment="1" applyProtection="1">
      <alignment horizontal="right" vertical="center"/>
      <protection hidden="1"/>
    </xf>
    <xf numFmtId="14" fontId="0" fillId="0" borderId="0" xfId="0" applyNumberFormat="1" applyAlignment="1" applyProtection="1">
      <alignment horizontal="right" vertical="center"/>
      <protection hidden="1"/>
    </xf>
    <xf numFmtId="14" fontId="1" fillId="0" borderId="0" xfId="44" applyNumberFormat="1" applyFill="1" applyAlignment="1" applyProtection="1">
      <alignment horizontal="right"/>
      <protection hidden="1"/>
    </xf>
    <xf numFmtId="164" fontId="1" fillId="0" borderId="0" xfId="44" applyNumberFormat="1" applyFill="1" applyAlignment="1" applyProtection="1">
      <alignment horizontal="right"/>
      <protection hidden="1"/>
    </xf>
    <xf numFmtId="10" fontId="1" fillId="0" borderId="0" xfId="44" applyNumberFormat="1" applyFill="1" applyAlignment="1" applyProtection="1">
      <alignment horizontal="right"/>
      <protection hidden="1"/>
    </xf>
    <xf numFmtId="14" fontId="0" fillId="0" borderId="0" xfId="0" applyNumberFormat="1" applyFill="1" applyAlignment="1" applyProtection="1">
      <alignment horizontal="right"/>
      <protection hidden="1"/>
    </xf>
    <xf numFmtId="10" fontId="23" fillId="0" borderId="0" xfId="45" applyNumberFormat="1" applyFont="1" applyFill="1" applyProtection="1">
      <protection hidden="1"/>
    </xf>
    <xf numFmtId="165" fontId="27" fillId="36" borderId="0" xfId="0" applyFont="1" applyFill="1" applyProtection="1">
      <protection hidden="1"/>
    </xf>
    <xf numFmtId="10" fontId="29" fillId="36" borderId="0" xfId="44" applyNumberFormat="1" applyFont="1" applyFill="1"/>
    <xf numFmtId="14" fontId="1" fillId="35" borderId="0" xfId="44" applyNumberFormat="1" applyFill="1" applyAlignment="1" applyProtection="1">
      <alignment horizontal="right"/>
      <protection hidden="1"/>
    </xf>
    <xf numFmtId="14" fontId="0" fillId="0" borderId="0" xfId="0" applyNumberFormat="1" applyFill="1" applyProtection="1">
      <protection hidden="1"/>
    </xf>
    <xf numFmtId="14" fontId="1" fillId="0" borderId="0" xfId="44" applyNumberFormat="1" applyFill="1" applyProtection="1">
      <protection hidden="1"/>
    </xf>
    <xf numFmtId="0" fontId="17" fillId="34" borderId="0" xfId="0" applyNumberFormat="1" applyFont="1" applyFill="1" applyProtection="1">
      <protection hidden="1"/>
    </xf>
    <xf numFmtId="14" fontId="17" fillId="34" borderId="0" xfId="0" applyNumberFormat="1" applyFont="1" applyFill="1" applyAlignment="1" applyProtection="1">
      <alignment horizontal="right"/>
      <protection hidden="1"/>
    </xf>
    <xf numFmtId="2" fontId="1" fillId="0" borderId="20" xfId="44" applyNumberFormat="1" applyFill="1" applyBorder="1" applyProtection="1">
      <protection hidden="1"/>
    </xf>
    <xf numFmtId="14" fontId="25" fillId="0" borderId="0" xfId="50" applyNumberFormat="1" applyFill="1" applyProtection="1">
      <protection hidden="1"/>
    </xf>
    <xf numFmtId="10" fontId="0" fillId="35" borderId="0" xfId="44" applyNumberFormat="1" applyFont="1" applyFill="1" applyProtection="1">
      <protection hidden="1"/>
    </xf>
    <xf numFmtId="43" fontId="1" fillId="35" borderId="0" xfId="49" applyFill="1" applyAlignment="1" applyProtection="1">
      <alignment horizontal="right"/>
      <protection hidden="1"/>
    </xf>
    <xf numFmtId="2" fontId="0" fillId="35" borderId="0" xfId="0" applyNumberFormat="1" applyFill="1" applyAlignment="1">
      <alignment horizontal="right" vertical="center" wrapText="1"/>
    </xf>
    <xf numFmtId="165" fontId="30" fillId="0" borderId="0" xfId="0" applyFont="1" applyAlignment="1" applyProtection="1">
      <alignment horizontal="left" vertical="center" wrapText="1"/>
      <protection hidden="1"/>
    </xf>
    <xf numFmtId="165" fontId="30" fillId="0" borderId="0" xfId="0" applyFont="1" applyAlignment="1" applyProtection="1">
      <alignment horizontal="left" vertical="center"/>
      <protection hidden="1"/>
    </xf>
    <xf numFmtId="0" fontId="36" fillId="34" borderId="16" xfId="42" applyNumberFormat="1" applyFont="1" applyFill="1" applyBorder="1" applyAlignment="1" applyProtection="1">
      <alignment horizontal="center" vertical="center"/>
      <protection hidden="1"/>
    </xf>
    <xf numFmtId="165" fontId="36" fillId="34" borderId="16" xfId="42" applyFont="1" applyFill="1" applyBorder="1" applyAlignment="1" applyProtection="1">
      <alignment horizontal="center" vertical="center"/>
      <protection hidden="1"/>
    </xf>
    <xf numFmtId="165" fontId="29" fillId="37" borderId="0" xfId="0" applyFont="1" applyFill="1" applyAlignment="1" applyProtection="1">
      <alignment horizontal="right"/>
      <protection locked="0"/>
    </xf>
    <xf numFmtId="14" fontId="36" fillId="34" borderId="16" xfId="44" applyNumberFormat="1" applyFont="1" applyFill="1" applyBorder="1" applyAlignment="1">
      <alignment horizontal="center" vertical="center"/>
    </xf>
    <xf numFmtId="168" fontId="36" fillId="34" borderId="16" xfId="44" applyNumberFormat="1" applyFont="1" applyFill="1" applyBorder="1" applyAlignment="1">
      <alignment horizontal="center" vertical="center"/>
    </xf>
    <xf numFmtId="168" fontId="27" fillId="36" borderId="11" xfId="44" applyNumberFormat="1" applyFont="1" applyFill="1" applyBorder="1" applyAlignment="1" applyProtection="1">
      <alignment horizontal="center"/>
      <protection hidden="1"/>
    </xf>
    <xf numFmtId="43" fontId="28" fillId="36" borderId="17" xfId="49" applyFont="1" applyFill="1" applyBorder="1" applyAlignment="1">
      <alignment horizontal="left" vertical="center" wrapText="1"/>
    </xf>
    <xf numFmtId="168" fontId="36" fillId="34" borderId="16" xfId="44" applyNumberFormat="1" applyFont="1" applyFill="1" applyBorder="1" applyAlignment="1">
      <alignment horizontal="center" vertical="center" wrapText="1"/>
    </xf>
    <xf numFmtId="165" fontId="30" fillId="0" borderId="0" xfId="0" applyFont="1" applyBorder="1" applyAlignment="1" applyProtection="1">
      <alignment horizontal="left" vertical="top" wrapText="1"/>
      <protection hidden="1"/>
    </xf>
    <xf numFmtId="165" fontId="39" fillId="0" borderId="18" xfId="0" applyFont="1" applyBorder="1" applyAlignment="1" applyProtection="1">
      <alignment horizontal="left" vertical="top" wrapText="1"/>
      <protection hidden="1"/>
    </xf>
    <xf numFmtId="165" fontId="39" fillId="0" borderId="0" xfId="0" applyFont="1" applyBorder="1" applyAlignment="1" applyProtection="1">
      <alignment horizontal="left" vertical="top" wrapText="1"/>
      <protection hidden="1"/>
    </xf>
    <xf numFmtId="165" fontId="30" fillId="0" borderId="0" xfId="0" applyFont="1" applyAlignment="1" applyProtection="1">
      <alignment horizontal="left" vertical="top" wrapText="1"/>
      <protection hidden="1"/>
    </xf>
    <xf numFmtId="165" fontId="41" fillId="0" borderId="0" xfId="0" applyFont="1" applyAlignment="1" applyProtection="1">
      <alignment horizontal="left" vertical="top" wrapText="1"/>
      <protection hidden="1"/>
    </xf>
    <xf numFmtId="0" fontId="13" fillId="39" borderId="0" xfId="0" applyNumberFormat="1" applyFont="1" applyFill="1" applyAlignment="1" applyProtection="1">
      <alignment horizontal="center"/>
      <protection hidden="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0"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402533348670062E-2"/>
          <c:y val="0.13805709869088451"/>
          <c:w val="0.88989999756006599"/>
          <c:h val="0.72365994128034616"/>
        </c:manualLayout>
      </c:layout>
      <c:lineChart>
        <c:grouping val="standard"/>
        <c:varyColors val="0"/>
        <c:ser>
          <c:idx val="0"/>
          <c:order val="0"/>
          <c:tx>
            <c:strRef>
              <c:f>'Forward Curve'!$H$3</c:f>
              <c:strCache>
                <c:ptCount val="1"/>
                <c:pt idx="0">
                  <c:v>MARKET EXPECTATIONS</c:v>
                </c:pt>
              </c:strCache>
            </c:strRef>
          </c:tx>
          <c:spPr>
            <a:ln w="34925" cap="rnd">
              <a:solidFill>
                <a:schemeClr val="tx2"/>
              </a:solidFill>
              <a:round/>
            </a:ln>
            <a:effectLst/>
          </c:spPr>
          <c:marker>
            <c:symbol val="none"/>
          </c:marker>
          <c:cat>
            <c:numRef>
              <c:f>'Forward Curve'!$G$6:$G$125</c:f>
              <c:numCache>
                <c:formatCode>m/d/yyyy</c:formatCode>
                <c:ptCount val="120"/>
                <c:pt idx="0">
                  <c:v>44742</c:v>
                </c:pt>
                <c:pt idx="1">
                  <c:v>44772</c:v>
                </c:pt>
                <c:pt idx="2">
                  <c:v>44803</c:v>
                </c:pt>
                <c:pt idx="3">
                  <c:v>44834</c:v>
                </c:pt>
                <c:pt idx="4">
                  <c:v>44864</c:v>
                </c:pt>
                <c:pt idx="5">
                  <c:v>44895</c:v>
                </c:pt>
                <c:pt idx="6">
                  <c:v>44925</c:v>
                </c:pt>
                <c:pt idx="7">
                  <c:v>44956</c:v>
                </c:pt>
                <c:pt idx="8">
                  <c:v>44985</c:v>
                </c:pt>
                <c:pt idx="9">
                  <c:v>45013</c:v>
                </c:pt>
                <c:pt idx="10">
                  <c:v>45044</c:v>
                </c:pt>
                <c:pt idx="11">
                  <c:v>45074</c:v>
                </c:pt>
                <c:pt idx="12">
                  <c:v>45105</c:v>
                </c:pt>
                <c:pt idx="13">
                  <c:v>45135</c:v>
                </c:pt>
                <c:pt idx="14">
                  <c:v>45166</c:v>
                </c:pt>
                <c:pt idx="15">
                  <c:v>45197</c:v>
                </c:pt>
                <c:pt idx="16">
                  <c:v>45227</c:v>
                </c:pt>
                <c:pt idx="17">
                  <c:v>45258</c:v>
                </c:pt>
                <c:pt idx="18">
                  <c:v>45288</c:v>
                </c:pt>
                <c:pt idx="19">
                  <c:v>45319</c:v>
                </c:pt>
                <c:pt idx="20">
                  <c:v>45350</c:v>
                </c:pt>
                <c:pt idx="21">
                  <c:v>45379</c:v>
                </c:pt>
                <c:pt idx="22">
                  <c:v>45410</c:v>
                </c:pt>
                <c:pt idx="23">
                  <c:v>45440</c:v>
                </c:pt>
                <c:pt idx="24">
                  <c:v>45471</c:v>
                </c:pt>
                <c:pt idx="25">
                  <c:v>45501</c:v>
                </c:pt>
                <c:pt idx="26">
                  <c:v>45532</c:v>
                </c:pt>
                <c:pt idx="27">
                  <c:v>45563</c:v>
                </c:pt>
                <c:pt idx="28">
                  <c:v>45593</c:v>
                </c:pt>
                <c:pt idx="29">
                  <c:v>45624</c:v>
                </c:pt>
                <c:pt idx="30">
                  <c:v>45654</c:v>
                </c:pt>
                <c:pt idx="31">
                  <c:v>45685</c:v>
                </c:pt>
                <c:pt idx="32">
                  <c:v>45716</c:v>
                </c:pt>
                <c:pt idx="33">
                  <c:v>45744</c:v>
                </c:pt>
                <c:pt idx="34">
                  <c:v>45775</c:v>
                </c:pt>
                <c:pt idx="35">
                  <c:v>45805</c:v>
                </c:pt>
                <c:pt idx="36">
                  <c:v>45836</c:v>
                </c:pt>
                <c:pt idx="37">
                  <c:v>45866</c:v>
                </c:pt>
                <c:pt idx="38">
                  <c:v>45897</c:v>
                </c:pt>
                <c:pt idx="39">
                  <c:v>45928</c:v>
                </c:pt>
                <c:pt idx="40">
                  <c:v>45958</c:v>
                </c:pt>
                <c:pt idx="41">
                  <c:v>45989</c:v>
                </c:pt>
                <c:pt idx="42">
                  <c:v>46019</c:v>
                </c:pt>
                <c:pt idx="43">
                  <c:v>46050</c:v>
                </c:pt>
                <c:pt idx="44">
                  <c:v>46081</c:v>
                </c:pt>
                <c:pt idx="45">
                  <c:v>46109</c:v>
                </c:pt>
                <c:pt idx="46">
                  <c:v>46140</c:v>
                </c:pt>
                <c:pt idx="47">
                  <c:v>46170</c:v>
                </c:pt>
                <c:pt idx="48">
                  <c:v>46201</c:v>
                </c:pt>
                <c:pt idx="49">
                  <c:v>46231</c:v>
                </c:pt>
                <c:pt idx="50">
                  <c:v>46262</c:v>
                </c:pt>
                <c:pt idx="51">
                  <c:v>46293</c:v>
                </c:pt>
                <c:pt idx="52">
                  <c:v>46323</c:v>
                </c:pt>
                <c:pt idx="53">
                  <c:v>46354</c:v>
                </c:pt>
                <c:pt idx="54">
                  <c:v>46384</c:v>
                </c:pt>
                <c:pt idx="55">
                  <c:v>46415</c:v>
                </c:pt>
                <c:pt idx="56">
                  <c:v>46446</c:v>
                </c:pt>
                <c:pt idx="57">
                  <c:v>46474</c:v>
                </c:pt>
                <c:pt idx="58">
                  <c:v>46505</c:v>
                </c:pt>
                <c:pt idx="59">
                  <c:v>46535</c:v>
                </c:pt>
                <c:pt idx="60">
                  <c:v>46566</c:v>
                </c:pt>
                <c:pt idx="61">
                  <c:v>46596</c:v>
                </c:pt>
                <c:pt idx="62">
                  <c:v>46627</c:v>
                </c:pt>
                <c:pt idx="63">
                  <c:v>46658</c:v>
                </c:pt>
                <c:pt idx="64">
                  <c:v>46688</c:v>
                </c:pt>
                <c:pt idx="65">
                  <c:v>46719</c:v>
                </c:pt>
                <c:pt idx="66">
                  <c:v>46749</c:v>
                </c:pt>
                <c:pt idx="67">
                  <c:v>46780</c:v>
                </c:pt>
                <c:pt idx="68">
                  <c:v>46811</c:v>
                </c:pt>
                <c:pt idx="69">
                  <c:v>46840</c:v>
                </c:pt>
                <c:pt idx="70">
                  <c:v>46871</c:v>
                </c:pt>
                <c:pt idx="71">
                  <c:v>46901</c:v>
                </c:pt>
                <c:pt idx="72">
                  <c:v>46932</c:v>
                </c:pt>
                <c:pt idx="73">
                  <c:v>46962</c:v>
                </c:pt>
                <c:pt idx="74">
                  <c:v>46993</c:v>
                </c:pt>
                <c:pt idx="75">
                  <c:v>47024</c:v>
                </c:pt>
                <c:pt idx="76">
                  <c:v>47054</c:v>
                </c:pt>
                <c:pt idx="77">
                  <c:v>47085</c:v>
                </c:pt>
                <c:pt idx="78">
                  <c:v>47115</c:v>
                </c:pt>
                <c:pt idx="79">
                  <c:v>47146</c:v>
                </c:pt>
                <c:pt idx="80">
                  <c:v>47177</c:v>
                </c:pt>
                <c:pt idx="81">
                  <c:v>47205</c:v>
                </c:pt>
                <c:pt idx="82">
                  <c:v>47236</c:v>
                </c:pt>
                <c:pt idx="83">
                  <c:v>47266</c:v>
                </c:pt>
                <c:pt idx="84">
                  <c:v>47297</c:v>
                </c:pt>
                <c:pt idx="85">
                  <c:v>47327</c:v>
                </c:pt>
                <c:pt idx="86">
                  <c:v>47358</c:v>
                </c:pt>
                <c:pt idx="87">
                  <c:v>47389</c:v>
                </c:pt>
                <c:pt idx="88">
                  <c:v>47419</c:v>
                </c:pt>
                <c:pt idx="89">
                  <c:v>47450</c:v>
                </c:pt>
                <c:pt idx="90">
                  <c:v>47480</c:v>
                </c:pt>
                <c:pt idx="91">
                  <c:v>47511</c:v>
                </c:pt>
                <c:pt idx="92">
                  <c:v>47542</c:v>
                </c:pt>
                <c:pt idx="93">
                  <c:v>47570</c:v>
                </c:pt>
                <c:pt idx="94">
                  <c:v>47601</c:v>
                </c:pt>
                <c:pt idx="95">
                  <c:v>47631</c:v>
                </c:pt>
                <c:pt idx="96">
                  <c:v>47662</c:v>
                </c:pt>
                <c:pt idx="97">
                  <c:v>47692</c:v>
                </c:pt>
                <c:pt idx="98">
                  <c:v>47723</c:v>
                </c:pt>
                <c:pt idx="99">
                  <c:v>47754</c:v>
                </c:pt>
                <c:pt idx="100">
                  <c:v>47784</c:v>
                </c:pt>
                <c:pt idx="101">
                  <c:v>47815</c:v>
                </c:pt>
                <c:pt idx="102">
                  <c:v>47845</c:v>
                </c:pt>
                <c:pt idx="103">
                  <c:v>47876</c:v>
                </c:pt>
                <c:pt idx="104">
                  <c:v>47907</c:v>
                </c:pt>
                <c:pt idx="105">
                  <c:v>47935</c:v>
                </c:pt>
                <c:pt idx="106">
                  <c:v>47966</c:v>
                </c:pt>
                <c:pt idx="107">
                  <c:v>47996</c:v>
                </c:pt>
                <c:pt idx="108">
                  <c:v>48027</c:v>
                </c:pt>
                <c:pt idx="109">
                  <c:v>48057</c:v>
                </c:pt>
                <c:pt idx="110">
                  <c:v>48088</c:v>
                </c:pt>
                <c:pt idx="111">
                  <c:v>48119</c:v>
                </c:pt>
                <c:pt idx="112">
                  <c:v>48149</c:v>
                </c:pt>
                <c:pt idx="113">
                  <c:v>48180</c:v>
                </c:pt>
                <c:pt idx="114">
                  <c:v>48210</c:v>
                </c:pt>
                <c:pt idx="115">
                  <c:v>48241</c:v>
                </c:pt>
                <c:pt idx="116">
                  <c:v>48272</c:v>
                </c:pt>
                <c:pt idx="117">
                  <c:v>48301</c:v>
                </c:pt>
                <c:pt idx="118">
                  <c:v>48332</c:v>
                </c:pt>
                <c:pt idx="119">
                  <c:v>48362</c:v>
                </c:pt>
              </c:numCache>
            </c:numRef>
          </c:cat>
          <c:val>
            <c:numRef>
              <c:f>'Forward Curve'!$H$6:$H$125</c:f>
              <c:numCache>
                <c:formatCode>0.00000%</c:formatCode>
                <c:ptCount val="120"/>
                <c:pt idx="0">
                  <c:v>1.6859699999999998E-2</c:v>
                </c:pt>
                <c:pt idx="1">
                  <c:v>2.17001E-2</c:v>
                </c:pt>
                <c:pt idx="2">
                  <c:v>2.3990000000000001E-2</c:v>
                </c:pt>
                <c:pt idx="3">
                  <c:v>2.78056E-2</c:v>
                </c:pt>
                <c:pt idx="4">
                  <c:v>3.07061E-2</c:v>
                </c:pt>
                <c:pt idx="5">
                  <c:v>3.2466599999999998E-2</c:v>
                </c:pt>
                <c:pt idx="6">
                  <c:v>3.31469E-2</c:v>
                </c:pt>
                <c:pt idx="7">
                  <c:v>3.3944500000000002E-2</c:v>
                </c:pt>
                <c:pt idx="8">
                  <c:v>3.4099499999999998E-2</c:v>
                </c:pt>
                <c:pt idx="9">
                  <c:v>3.4429700000000001E-2</c:v>
                </c:pt>
                <c:pt idx="10">
                  <c:v>3.3984299999999995E-2</c:v>
                </c:pt>
                <c:pt idx="11">
                  <c:v>3.35108E-2</c:v>
                </c:pt>
                <c:pt idx="12">
                  <c:v>3.1209699999999996E-2</c:v>
                </c:pt>
                <c:pt idx="13">
                  <c:v>3.1211099999999999E-2</c:v>
                </c:pt>
                <c:pt idx="14">
                  <c:v>3.1205699999999999E-2</c:v>
                </c:pt>
                <c:pt idx="15">
                  <c:v>3.1206999999999999E-2</c:v>
                </c:pt>
                <c:pt idx="16">
                  <c:v>3.1208399999999997E-2</c:v>
                </c:pt>
                <c:pt idx="17">
                  <c:v>3.1206999999999999E-2</c:v>
                </c:pt>
                <c:pt idx="18">
                  <c:v>2.8631799999999999E-2</c:v>
                </c:pt>
                <c:pt idx="19">
                  <c:v>2.8056800000000003E-2</c:v>
                </c:pt>
                <c:pt idx="20">
                  <c:v>2.8056800000000003E-2</c:v>
                </c:pt>
                <c:pt idx="21">
                  <c:v>2.8055699999999999E-2</c:v>
                </c:pt>
                <c:pt idx="22">
                  <c:v>2.80579E-2</c:v>
                </c:pt>
                <c:pt idx="23">
                  <c:v>2.8056800000000003E-2</c:v>
                </c:pt>
                <c:pt idx="24">
                  <c:v>2.6440499999999999E-2</c:v>
                </c:pt>
                <c:pt idx="25">
                  <c:v>2.597E-2</c:v>
                </c:pt>
                <c:pt idx="26">
                  <c:v>2.5968100000000001E-2</c:v>
                </c:pt>
                <c:pt idx="27">
                  <c:v>2.5970900000000002E-2</c:v>
                </c:pt>
                <c:pt idx="28">
                  <c:v>2.5968100000000001E-2</c:v>
                </c:pt>
                <c:pt idx="29">
                  <c:v>2.5969099999999998E-2</c:v>
                </c:pt>
                <c:pt idx="30">
                  <c:v>2.5969099999999998E-2</c:v>
                </c:pt>
                <c:pt idx="31">
                  <c:v>2.5966300000000001E-2</c:v>
                </c:pt>
                <c:pt idx="32">
                  <c:v>2.5969099999999998E-2</c:v>
                </c:pt>
                <c:pt idx="33">
                  <c:v>2.5968100000000001E-2</c:v>
                </c:pt>
                <c:pt idx="34">
                  <c:v>2.5969099999999998E-2</c:v>
                </c:pt>
                <c:pt idx="35">
                  <c:v>2.5968100000000001E-2</c:v>
                </c:pt>
                <c:pt idx="36">
                  <c:v>2.6114999999999999E-2</c:v>
                </c:pt>
                <c:pt idx="37">
                  <c:v>2.6151799999999999E-2</c:v>
                </c:pt>
                <c:pt idx="38">
                  <c:v>2.6150899999999998E-2</c:v>
                </c:pt>
                <c:pt idx="39">
                  <c:v>2.6152799999999997E-2</c:v>
                </c:pt>
                <c:pt idx="40">
                  <c:v>2.6150899999999998E-2</c:v>
                </c:pt>
                <c:pt idx="41">
                  <c:v>2.6151799999999999E-2</c:v>
                </c:pt>
                <c:pt idx="42">
                  <c:v>2.6151799999999999E-2</c:v>
                </c:pt>
                <c:pt idx="43">
                  <c:v>2.6148999999999999E-2</c:v>
                </c:pt>
                <c:pt idx="44">
                  <c:v>2.6151799999999999E-2</c:v>
                </c:pt>
                <c:pt idx="45">
                  <c:v>2.6152799999999997E-2</c:v>
                </c:pt>
                <c:pt idx="46">
                  <c:v>2.6151799999999999E-2</c:v>
                </c:pt>
                <c:pt idx="47">
                  <c:v>2.6150899999999998E-2</c:v>
                </c:pt>
                <c:pt idx="48">
                  <c:v>2.67224E-2</c:v>
                </c:pt>
                <c:pt idx="49">
                  <c:v>2.68528E-2</c:v>
                </c:pt>
                <c:pt idx="50">
                  <c:v>2.6851799999999999E-2</c:v>
                </c:pt>
                <c:pt idx="51">
                  <c:v>2.68528E-2</c:v>
                </c:pt>
                <c:pt idx="52">
                  <c:v>2.6851799999999999E-2</c:v>
                </c:pt>
                <c:pt idx="53">
                  <c:v>2.6854800000000002E-2</c:v>
                </c:pt>
                <c:pt idx="54">
                  <c:v>2.68528E-2</c:v>
                </c:pt>
                <c:pt idx="55">
                  <c:v>2.68498E-2</c:v>
                </c:pt>
                <c:pt idx="56">
                  <c:v>2.68528E-2</c:v>
                </c:pt>
                <c:pt idx="57">
                  <c:v>2.68528E-2</c:v>
                </c:pt>
                <c:pt idx="58">
                  <c:v>2.68528E-2</c:v>
                </c:pt>
                <c:pt idx="59">
                  <c:v>2.6851799999999999E-2</c:v>
                </c:pt>
                <c:pt idx="60">
                  <c:v>2.70648E-2</c:v>
                </c:pt>
                <c:pt idx="61">
                  <c:v>2.71157E-2</c:v>
                </c:pt>
                <c:pt idx="62">
                  <c:v>2.7116699999999997E-2</c:v>
                </c:pt>
                <c:pt idx="63">
                  <c:v>2.71157E-2</c:v>
                </c:pt>
                <c:pt idx="64">
                  <c:v>2.7114699999999999E-2</c:v>
                </c:pt>
                <c:pt idx="65">
                  <c:v>2.7116699999999997E-2</c:v>
                </c:pt>
                <c:pt idx="66">
                  <c:v>2.71157E-2</c:v>
                </c:pt>
                <c:pt idx="67">
                  <c:v>2.7113600000000002E-2</c:v>
                </c:pt>
                <c:pt idx="68">
                  <c:v>2.7116699999999997E-2</c:v>
                </c:pt>
                <c:pt idx="69">
                  <c:v>2.7114699999999999E-2</c:v>
                </c:pt>
                <c:pt idx="70">
                  <c:v>2.71157E-2</c:v>
                </c:pt>
                <c:pt idx="71">
                  <c:v>2.71157E-2</c:v>
                </c:pt>
                <c:pt idx="72">
                  <c:v>2.7152500000000003E-2</c:v>
                </c:pt>
                <c:pt idx="73">
                  <c:v>2.7155800000000001E-2</c:v>
                </c:pt>
                <c:pt idx="74">
                  <c:v>2.7151700000000001E-2</c:v>
                </c:pt>
                <c:pt idx="75">
                  <c:v>2.7152699999999998E-2</c:v>
                </c:pt>
                <c:pt idx="76">
                  <c:v>2.7153800000000002E-2</c:v>
                </c:pt>
                <c:pt idx="77">
                  <c:v>2.7152699999999998E-2</c:v>
                </c:pt>
                <c:pt idx="78">
                  <c:v>2.71548E-2</c:v>
                </c:pt>
                <c:pt idx="79">
                  <c:v>2.7149700000000002E-2</c:v>
                </c:pt>
                <c:pt idx="80">
                  <c:v>2.7152699999999998E-2</c:v>
                </c:pt>
                <c:pt idx="81">
                  <c:v>2.7151700000000001E-2</c:v>
                </c:pt>
                <c:pt idx="82">
                  <c:v>2.71548E-2</c:v>
                </c:pt>
                <c:pt idx="83">
                  <c:v>2.7152699999999998E-2</c:v>
                </c:pt>
                <c:pt idx="84">
                  <c:v>2.7563799999999999E-2</c:v>
                </c:pt>
                <c:pt idx="85">
                  <c:v>2.7664499999999998E-2</c:v>
                </c:pt>
                <c:pt idx="86">
                  <c:v>2.76613E-2</c:v>
                </c:pt>
                <c:pt idx="87">
                  <c:v>2.7662399999999997E-2</c:v>
                </c:pt>
                <c:pt idx="88">
                  <c:v>2.7662399999999997E-2</c:v>
                </c:pt>
                <c:pt idx="89">
                  <c:v>2.7662399999999997E-2</c:v>
                </c:pt>
                <c:pt idx="90">
                  <c:v>2.7663500000000001E-2</c:v>
                </c:pt>
                <c:pt idx="91">
                  <c:v>2.7659199999999998E-2</c:v>
                </c:pt>
                <c:pt idx="92">
                  <c:v>2.7662399999999997E-2</c:v>
                </c:pt>
                <c:pt idx="93">
                  <c:v>2.76613E-2</c:v>
                </c:pt>
                <c:pt idx="94">
                  <c:v>2.7663500000000001E-2</c:v>
                </c:pt>
                <c:pt idx="95">
                  <c:v>2.7662399999999997E-2</c:v>
                </c:pt>
                <c:pt idx="96">
                  <c:v>2.82466E-2</c:v>
                </c:pt>
                <c:pt idx="97">
                  <c:v>2.8418100000000002E-2</c:v>
                </c:pt>
                <c:pt idx="98">
                  <c:v>2.8415900000000001E-2</c:v>
                </c:pt>
                <c:pt idx="99">
                  <c:v>2.8419199999999999E-2</c:v>
                </c:pt>
                <c:pt idx="100">
                  <c:v>2.8415900000000001E-2</c:v>
                </c:pt>
                <c:pt idx="101">
                  <c:v>2.8416999999999998E-2</c:v>
                </c:pt>
                <c:pt idx="102">
                  <c:v>2.8416999999999998E-2</c:v>
                </c:pt>
                <c:pt idx="103">
                  <c:v>2.8413599999999997E-2</c:v>
                </c:pt>
                <c:pt idx="104">
                  <c:v>2.8416999999999998E-2</c:v>
                </c:pt>
                <c:pt idx="105">
                  <c:v>2.8415900000000001E-2</c:v>
                </c:pt>
                <c:pt idx="106">
                  <c:v>2.8416999999999998E-2</c:v>
                </c:pt>
                <c:pt idx="107">
                  <c:v>2.8415900000000001E-2</c:v>
                </c:pt>
                <c:pt idx="108">
                  <c:v>2.9271999999999999E-2</c:v>
                </c:pt>
                <c:pt idx="109">
                  <c:v>2.94991E-2</c:v>
                </c:pt>
                <c:pt idx="110">
                  <c:v>2.9497900000000001E-2</c:v>
                </c:pt>
                <c:pt idx="111">
                  <c:v>2.95003E-2</c:v>
                </c:pt>
                <c:pt idx="112">
                  <c:v>2.9497900000000001E-2</c:v>
                </c:pt>
                <c:pt idx="113">
                  <c:v>2.94991E-2</c:v>
                </c:pt>
                <c:pt idx="114">
                  <c:v>2.94991E-2</c:v>
                </c:pt>
                <c:pt idx="115">
                  <c:v>2.9496699999999997E-2</c:v>
                </c:pt>
                <c:pt idx="116">
                  <c:v>2.94991E-2</c:v>
                </c:pt>
                <c:pt idx="117">
                  <c:v>2.94991E-2</c:v>
                </c:pt>
                <c:pt idx="118">
                  <c:v>2.94991E-2</c:v>
                </c:pt>
                <c:pt idx="119">
                  <c:v>2.9497900000000001E-2</c:v>
                </c:pt>
              </c:numCache>
            </c:numRef>
          </c:val>
          <c:smooth val="0"/>
          <c:extLst>
            <c:ext xmlns:c16="http://schemas.microsoft.com/office/drawing/2014/chart" uri="{C3380CC4-5D6E-409C-BE32-E72D297353CC}">
              <c16:uniqueId val="{00000000-7D19-40C4-BBFF-A55969412394}"/>
            </c:ext>
          </c:extLst>
        </c:ser>
        <c:ser>
          <c:idx val="1"/>
          <c:order val="1"/>
          <c:tx>
            <c:strRef>
              <c:f>'Forward Curve'!$I$3</c:f>
              <c:strCache>
                <c:ptCount val="1"/>
                <c:pt idx="0">
                  <c:v>+1 Standard Deviation</c:v>
                </c:pt>
              </c:strCache>
            </c:strRef>
          </c:tx>
          <c:spPr>
            <a:ln w="34925" cap="rnd">
              <a:solidFill>
                <a:schemeClr val="accent5"/>
              </a:solidFill>
              <a:prstDash val="sysDash"/>
              <a:round/>
            </a:ln>
            <a:effectLst/>
          </c:spPr>
          <c:marker>
            <c:symbol val="none"/>
          </c:marker>
          <c:cat>
            <c:numRef>
              <c:f>'Forward Curve'!$G$6:$G$125</c:f>
              <c:numCache>
                <c:formatCode>m/d/yyyy</c:formatCode>
                <c:ptCount val="120"/>
                <c:pt idx="0">
                  <c:v>44742</c:v>
                </c:pt>
                <c:pt idx="1">
                  <c:v>44772</c:v>
                </c:pt>
                <c:pt idx="2">
                  <c:v>44803</c:v>
                </c:pt>
                <c:pt idx="3">
                  <c:v>44834</c:v>
                </c:pt>
                <c:pt idx="4">
                  <c:v>44864</c:v>
                </c:pt>
                <c:pt idx="5">
                  <c:v>44895</c:v>
                </c:pt>
                <c:pt idx="6">
                  <c:v>44925</c:v>
                </c:pt>
                <c:pt idx="7">
                  <c:v>44956</c:v>
                </c:pt>
                <c:pt idx="8">
                  <c:v>44985</c:v>
                </c:pt>
                <c:pt idx="9">
                  <c:v>45013</c:v>
                </c:pt>
                <c:pt idx="10">
                  <c:v>45044</c:v>
                </c:pt>
                <c:pt idx="11">
                  <c:v>45074</c:v>
                </c:pt>
                <c:pt idx="12">
                  <c:v>45105</c:v>
                </c:pt>
                <c:pt idx="13">
                  <c:v>45135</c:v>
                </c:pt>
                <c:pt idx="14">
                  <c:v>45166</c:v>
                </c:pt>
                <c:pt idx="15">
                  <c:v>45197</c:v>
                </c:pt>
                <c:pt idx="16">
                  <c:v>45227</c:v>
                </c:pt>
                <c:pt idx="17">
                  <c:v>45258</c:v>
                </c:pt>
                <c:pt idx="18">
                  <c:v>45288</c:v>
                </c:pt>
                <c:pt idx="19">
                  <c:v>45319</c:v>
                </c:pt>
                <c:pt idx="20">
                  <c:v>45350</c:v>
                </c:pt>
                <c:pt idx="21">
                  <c:v>45379</c:v>
                </c:pt>
                <c:pt idx="22">
                  <c:v>45410</c:v>
                </c:pt>
                <c:pt idx="23">
                  <c:v>45440</c:v>
                </c:pt>
                <c:pt idx="24">
                  <c:v>45471</c:v>
                </c:pt>
                <c:pt idx="25">
                  <c:v>45501</c:v>
                </c:pt>
                <c:pt idx="26">
                  <c:v>45532</c:v>
                </c:pt>
                <c:pt idx="27">
                  <c:v>45563</c:v>
                </c:pt>
                <c:pt idx="28">
                  <c:v>45593</c:v>
                </c:pt>
                <c:pt idx="29">
                  <c:v>45624</c:v>
                </c:pt>
                <c:pt idx="30">
                  <c:v>45654</c:v>
                </c:pt>
                <c:pt idx="31">
                  <c:v>45685</c:v>
                </c:pt>
                <c:pt idx="32">
                  <c:v>45716</c:v>
                </c:pt>
                <c:pt idx="33">
                  <c:v>45744</c:v>
                </c:pt>
                <c:pt idx="34">
                  <c:v>45775</c:v>
                </c:pt>
                <c:pt idx="35">
                  <c:v>45805</c:v>
                </c:pt>
                <c:pt idx="36">
                  <c:v>45836</c:v>
                </c:pt>
                <c:pt idx="37">
                  <c:v>45866</c:v>
                </c:pt>
                <c:pt idx="38">
                  <c:v>45897</c:v>
                </c:pt>
                <c:pt idx="39">
                  <c:v>45928</c:v>
                </c:pt>
                <c:pt idx="40">
                  <c:v>45958</c:v>
                </c:pt>
                <c:pt idx="41">
                  <c:v>45989</c:v>
                </c:pt>
                <c:pt idx="42">
                  <c:v>46019</c:v>
                </c:pt>
                <c:pt idx="43">
                  <c:v>46050</c:v>
                </c:pt>
                <c:pt idx="44">
                  <c:v>46081</c:v>
                </c:pt>
                <c:pt idx="45">
                  <c:v>46109</c:v>
                </c:pt>
                <c:pt idx="46">
                  <c:v>46140</c:v>
                </c:pt>
                <c:pt idx="47">
                  <c:v>46170</c:v>
                </c:pt>
                <c:pt idx="48">
                  <c:v>46201</c:v>
                </c:pt>
                <c:pt idx="49">
                  <c:v>46231</c:v>
                </c:pt>
                <c:pt idx="50">
                  <c:v>46262</c:v>
                </c:pt>
                <c:pt idx="51">
                  <c:v>46293</c:v>
                </c:pt>
                <c:pt idx="52">
                  <c:v>46323</c:v>
                </c:pt>
                <c:pt idx="53">
                  <c:v>46354</c:v>
                </c:pt>
                <c:pt idx="54">
                  <c:v>46384</c:v>
                </c:pt>
                <c:pt idx="55">
                  <c:v>46415</c:v>
                </c:pt>
                <c:pt idx="56">
                  <c:v>46446</c:v>
                </c:pt>
                <c:pt idx="57">
                  <c:v>46474</c:v>
                </c:pt>
                <c:pt idx="58">
                  <c:v>46505</c:v>
                </c:pt>
                <c:pt idx="59">
                  <c:v>46535</c:v>
                </c:pt>
                <c:pt idx="60">
                  <c:v>46566</c:v>
                </c:pt>
                <c:pt idx="61">
                  <c:v>46596</c:v>
                </c:pt>
                <c:pt idx="62">
                  <c:v>46627</c:v>
                </c:pt>
                <c:pt idx="63">
                  <c:v>46658</c:v>
                </c:pt>
                <c:pt idx="64">
                  <c:v>46688</c:v>
                </c:pt>
                <c:pt idx="65">
                  <c:v>46719</c:v>
                </c:pt>
                <c:pt idx="66">
                  <c:v>46749</c:v>
                </c:pt>
                <c:pt idx="67">
                  <c:v>46780</c:v>
                </c:pt>
                <c:pt idx="68">
                  <c:v>46811</c:v>
                </c:pt>
                <c:pt idx="69">
                  <c:v>46840</c:v>
                </c:pt>
                <c:pt idx="70">
                  <c:v>46871</c:v>
                </c:pt>
                <c:pt idx="71">
                  <c:v>46901</c:v>
                </c:pt>
                <c:pt idx="72">
                  <c:v>46932</c:v>
                </c:pt>
                <c:pt idx="73">
                  <c:v>46962</c:v>
                </c:pt>
                <c:pt idx="74">
                  <c:v>46993</c:v>
                </c:pt>
                <c:pt idx="75">
                  <c:v>47024</c:v>
                </c:pt>
                <c:pt idx="76">
                  <c:v>47054</c:v>
                </c:pt>
                <c:pt idx="77">
                  <c:v>47085</c:v>
                </c:pt>
                <c:pt idx="78">
                  <c:v>47115</c:v>
                </c:pt>
                <c:pt idx="79">
                  <c:v>47146</c:v>
                </c:pt>
                <c:pt idx="80">
                  <c:v>47177</c:v>
                </c:pt>
                <c:pt idx="81">
                  <c:v>47205</c:v>
                </c:pt>
                <c:pt idx="82">
                  <c:v>47236</c:v>
                </c:pt>
                <c:pt idx="83">
                  <c:v>47266</c:v>
                </c:pt>
                <c:pt idx="84">
                  <c:v>47297</c:v>
                </c:pt>
                <c:pt idx="85">
                  <c:v>47327</c:v>
                </c:pt>
                <c:pt idx="86">
                  <c:v>47358</c:v>
                </c:pt>
                <c:pt idx="87">
                  <c:v>47389</c:v>
                </c:pt>
                <c:pt idx="88">
                  <c:v>47419</c:v>
                </c:pt>
                <c:pt idx="89">
                  <c:v>47450</c:v>
                </c:pt>
                <c:pt idx="90">
                  <c:v>47480</c:v>
                </c:pt>
                <c:pt idx="91">
                  <c:v>47511</c:v>
                </c:pt>
                <c:pt idx="92">
                  <c:v>47542</c:v>
                </c:pt>
                <c:pt idx="93">
                  <c:v>47570</c:v>
                </c:pt>
                <c:pt idx="94">
                  <c:v>47601</c:v>
                </c:pt>
                <c:pt idx="95">
                  <c:v>47631</c:v>
                </c:pt>
                <c:pt idx="96">
                  <c:v>47662</c:v>
                </c:pt>
                <c:pt idx="97">
                  <c:v>47692</c:v>
                </c:pt>
                <c:pt idx="98">
                  <c:v>47723</c:v>
                </c:pt>
                <c:pt idx="99">
                  <c:v>47754</c:v>
                </c:pt>
                <c:pt idx="100">
                  <c:v>47784</c:v>
                </c:pt>
                <c:pt idx="101">
                  <c:v>47815</c:v>
                </c:pt>
                <c:pt idx="102">
                  <c:v>47845</c:v>
                </c:pt>
                <c:pt idx="103">
                  <c:v>47876</c:v>
                </c:pt>
                <c:pt idx="104">
                  <c:v>47907</c:v>
                </c:pt>
                <c:pt idx="105">
                  <c:v>47935</c:v>
                </c:pt>
                <c:pt idx="106">
                  <c:v>47966</c:v>
                </c:pt>
                <c:pt idx="107">
                  <c:v>47996</c:v>
                </c:pt>
                <c:pt idx="108">
                  <c:v>48027</c:v>
                </c:pt>
                <c:pt idx="109">
                  <c:v>48057</c:v>
                </c:pt>
                <c:pt idx="110">
                  <c:v>48088</c:v>
                </c:pt>
                <c:pt idx="111">
                  <c:v>48119</c:v>
                </c:pt>
                <c:pt idx="112">
                  <c:v>48149</c:v>
                </c:pt>
                <c:pt idx="113">
                  <c:v>48180</c:v>
                </c:pt>
                <c:pt idx="114">
                  <c:v>48210</c:v>
                </c:pt>
                <c:pt idx="115">
                  <c:v>48241</c:v>
                </c:pt>
                <c:pt idx="116">
                  <c:v>48272</c:v>
                </c:pt>
                <c:pt idx="117">
                  <c:v>48301</c:v>
                </c:pt>
                <c:pt idx="118">
                  <c:v>48332</c:v>
                </c:pt>
                <c:pt idx="119">
                  <c:v>48362</c:v>
                </c:pt>
              </c:numCache>
            </c:numRef>
          </c:cat>
          <c:val>
            <c:numRef>
              <c:f>'Forward Curve'!$I$6:$I$125</c:f>
              <c:numCache>
                <c:formatCode>0.00000%</c:formatCode>
                <c:ptCount val="120"/>
                <c:pt idx="0">
                  <c:v>1.6859699999999998E-2</c:v>
                </c:pt>
                <c:pt idx="1">
                  <c:v>2.4666236242972595E-2</c:v>
                </c:pt>
                <c:pt idx="2">
                  <c:v>2.8920664824179897E-2</c:v>
                </c:pt>
                <c:pt idx="3">
                  <c:v>3.3852674793503394E-2</c:v>
                </c:pt>
                <c:pt idx="4">
                  <c:v>3.8605194808614525E-2</c:v>
                </c:pt>
                <c:pt idx="5">
                  <c:v>4.1847208847363898E-2</c:v>
                </c:pt>
                <c:pt idx="6">
                  <c:v>4.3727354087057309E-2</c:v>
                </c:pt>
                <c:pt idx="7">
                  <c:v>4.5996376891453257E-2</c:v>
                </c:pt>
                <c:pt idx="8">
                  <c:v>4.7345274745969945E-2</c:v>
                </c:pt>
                <c:pt idx="9">
                  <c:v>4.8911723395721543E-2</c:v>
                </c:pt>
                <c:pt idx="10">
                  <c:v>4.9528883424132045E-2</c:v>
                </c:pt>
                <c:pt idx="11">
                  <c:v>5.0222510739206423E-2</c:v>
                </c:pt>
                <c:pt idx="12">
                  <c:v>4.8487150153969122E-2</c:v>
                </c:pt>
                <c:pt idx="13">
                  <c:v>4.9084776860584219E-2</c:v>
                </c:pt>
                <c:pt idx="14">
                  <c:v>5.0103002097776364E-2</c:v>
                </c:pt>
                <c:pt idx="15">
                  <c:v>5.1138099543153161E-2</c:v>
                </c:pt>
                <c:pt idx="16">
                  <c:v>5.1703689904261073E-2</c:v>
                </c:pt>
                <c:pt idx="17">
                  <c:v>5.2686191500438753E-2</c:v>
                </c:pt>
                <c:pt idx="18">
                  <c:v>4.9121924543586236E-2</c:v>
                </c:pt>
                <c:pt idx="19">
                  <c:v>4.8654935052398499E-2</c:v>
                </c:pt>
                <c:pt idx="20">
                  <c:v>4.9430735264259777E-2</c:v>
                </c:pt>
                <c:pt idx="21">
                  <c:v>5.0134107258962966E-2</c:v>
                </c:pt>
                <c:pt idx="22">
                  <c:v>4.9373265714903865E-2</c:v>
                </c:pt>
                <c:pt idx="23">
                  <c:v>4.846952064087405E-2</c:v>
                </c:pt>
                <c:pt idx="24">
                  <c:v>4.5825153021498435E-2</c:v>
                </c:pt>
                <c:pt idx="25">
                  <c:v>4.5397523436459204E-2</c:v>
                </c:pt>
                <c:pt idx="26">
                  <c:v>4.5802331543123312E-2</c:v>
                </c:pt>
                <c:pt idx="27">
                  <c:v>4.62162518260349E-2</c:v>
                </c:pt>
                <c:pt idx="28">
                  <c:v>4.6597764547532942E-2</c:v>
                </c:pt>
                <c:pt idx="29">
                  <c:v>4.6988217534857865E-2</c:v>
                </c:pt>
                <c:pt idx="30">
                  <c:v>4.7367496598999498E-2</c:v>
                </c:pt>
                <c:pt idx="31">
                  <c:v>4.774400321699223E-2</c:v>
                </c:pt>
                <c:pt idx="32">
                  <c:v>4.8121339554186675E-2</c:v>
                </c:pt>
                <c:pt idx="33">
                  <c:v>4.845729002903542E-2</c:v>
                </c:pt>
                <c:pt idx="34">
                  <c:v>4.8685632617221225E-2</c:v>
                </c:pt>
                <c:pt idx="35">
                  <c:v>4.8877378989970743E-2</c:v>
                </c:pt>
                <c:pt idx="36">
                  <c:v>4.9264328512235805E-2</c:v>
                </c:pt>
                <c:pt idx="37">
                  <c:v>4.9658692926022319E-2</c:v>
                </c:pt>
                <c:pt idx="38">
                  <c:v>4.9997665374447088E-2</c:v>
                </c:pt>
                <c:pt idx="39">
                  <c:v>5.0342958059337972E-2</c:v>
                </c:pt>
                <c:pt idx="40">
                  <c:v>5.0667345278490608E-2</c:v>
                </c:pt>
                <c:pt idx="41">
                  <c:v>5.1003973281988059E-2</c:v>
                </c:pt>
                <c:pt idx="42">
                  <c:v>5.132576739989219E-2</c:v>
                </c:pt>
                <c:pt idx="43">
                  <c:v>5.1648886211695971E-2</c:v>
                </c:pt>
                <c:pt idx="44">
                  <c:v>5.1975031305446506E-2</c:v>
                </c:pt>
                <c:pt idx="45">
                  <c:v>5.2276206074815409E-2</c:v>
                </c:pt>
                <c:pt idx="46">
                  <c:v>5.1940011452875259E-2</c:v>
                </c:pt>
                <c:pt idx="47">
                  <c:v>5.1551983896466362E-2</c:v>
                </c:pt>
                <c:pt idx="48">
                  <c:v>5.1807582881011796E-2</c:v>
                </c:pt>
                <c:pt idx="49">
                  <c:v>5.2301851021186278E-2</c:v>
                </c:pt>
                <c:pt idx="50">
                  <c:v>5.2585515133927931E-2</c:v>
                </c:pt>
                <c:pt idx="51">
                  <c:v>5.2870869720160273E-2</c:v>
                </c:pt>
                <c:pt idx="52">
                  <c:v>5.3136193216416508E-2</c:v>
                </c:pt>
                <c:pt idx="53">
                  <c:v>5.3421328370357291E-2</c:v>
                </c:pt>
                <c:pt idx="54">
                  <c:v>5.3686338635590122E-2</c:v>
                </c:pt>
                <c:pt idx="55">
                  <c:v>5.3955581486388404E-2</c:v>
                </c:pt>
                <c:pt idx="56">
                  <c:v>5.4229141284567302E-2</c:v>
                </c:pt>
                <c:pt idx="57">
                  <c:v>5.4476707647165015E-2</c:v>
                </c:pt>
                <c:pt idx="58">
                  <c:v>5.4229600755755968E-2</c:v>
                </c:pt>
                <c:pt idx="59">
                  <c:v>5.3998090993557554E-2</c:v>
                </c:pt>
                <c:pt idx="60">
                  <c:v>5.394308115794149E-2</c:v>
                </c:pt>
                <c:pt idx="61">
                  <c:v>5.4258927870409278E-2</c:v>
                </c:pt>
                <c:pt idx="62">
                  <c:v>5.4511742038754404E-2</c:v>
                </c:pt>
                <c:pt idx="63">
                  <c:v>5.4752835886335956E-2</c:v>
                </c:pt>
                <c:pt idx="64">
                  <c:v>5.4985246598745069E-2</c:v>
                </c:pt>
                <c:pt idx="65">
                  <c:v>5.5229495859004246E-2</c:v>
                </c:pt>
                <c:pt idx="66">
                  <c:v>5.545915432074567E-2</c:v>
                </c:pt>
                <c:pt idx="67">
                  <c:v>5.5698703840793409E-2</c:v>
                </c:pt>
                <c:pt idx="68">
                  <c:v>5.5941182579899766E-2</c:v>
                </c:pt>
                <c:pt idx="69">
                  <c:v>5.615798415795166E-2</c:v>
                </c:pt>
                <c:pt idx="70">
                  <c:v>5.5800158624589875E-2</c:v>
                </c:pt>
                <c:pt idx="71">
                  <c:v>5.5330866812614274E-2</c:v>
                </c:pt>
                <c:pt idx="72">
                  <c:v>5.4924980132913345E-2</c:v>
                </c:pt>
                <c:pt idx="73">
                  <c:v>5.5141484582219923E-2</c:v>
                </c:pt>
                <c:pt idx="74">
                  <c:v>5.5341426896399933E-2</c:v>
                </c:pt>
                <c:pt idx="75">
                  <c:v>5.5550590689005037E-2</c:v>
                </c:pt>
                <c:pt idx="76">
                  <c:v>5.575954770101E-2</c:v>
                </c:pt>
                <c:pt idx="77">
                  <c:v>5.5969200979837569E-2</c:v>
                </c:pt>
                <c:pt idx="78">
                  <c:v>5.6171385311524123E-2</c:v>
                </c:pt>
                <c:pt idx="79">
                  <c:v>5.637777963510817E-2</c:v>
                </c:pt>
                <c:pt idx="80">
                  <c:v>5.6586000470966229E-2</c:v>
                </c:pt>
                <c:pt idx="81">
                  <c:v>5.6766856839794405E-2</c:v>
                </c:pt>
                <c:pt idx="82">
                  <c:v>5.7287925813117667E-2</c:v>
                </c:pt>
                <c:pt idx="83">
                  <c:v>5.7794896380410958E-2</c:v>
                </c:pt>
                <c:pt idx="84">
                  <c:v>5.8904428584506952E-2</c:v>
                </c:pt>
                <c:pt idx="85">
                  <c:v>5.9333408311741762E-2</c:v>
                </c:pt>
                <c:pt idx="86">
                  <c:v>5.9538218004779785E-2</c:v>
                </c:pt>
                <c:pt idx="87">
                  <c:v>5.9743911934244734E-2</c:v>
                </c:pt>
                <c:pt idx="88">
                  <c:v>5.9955372295739849E-2</c:v>
                </c:pt>
                <c:pt idx="89">
                  <c:v>6.0156986209753155E-2</c:v>
                </c:pt>
                <c:pt idx="90">
                  <c:v>6.0361769172665863E-2</c:v>
                </c:pt>
                <c:pt idx="91">
                  <c:v>6.056762779644697E-2</c:v>
                </c:pt>
                <c:pt idx="92">
                  <c:v>6.077378412427991E-2</c:v>
                </c:pt>
                <c:pt idx="93">
                  <c:v>6.0959764494083017E-2</c:v>
                </c:pt>
                <c:pt idx="94">
                  <c:v>5.9454938193627904E-2</c:v>
                </c:pt>
                <c:pt idx="95">
                  <c:v>5.7863592243843555E-2</c:v>
                </c:pt>
                <c:pt idx="96">
                  <c:v>5.7303822365575331E-2</c:v>
                </c:pt>
                <c:pt idx="97">
                  <c:v>5.7679508937315396E-2</c:v>
                </c:pt>
                <c:pt idx="98">
                  <c:v>5.7844730258173077E-2</c:v>
                </c:pt>
                <c:pt idx="99">
                  <c:v>5.8020528541736061E-2</c:v>
                </c:pt>
                <c:pt idx="100">
                  <c:v>5.8177346286355694E-2</c:v>
                </c:pt>
                <c:pt idx="101">
                  <c:v>5.8339166783663111E-2</c:v>
                </c:pt>
                <c:pt idx="102">
                  <c:v>5.8501554662438227E-2</c:v>
                </c:pt>
                <c:pt idx="103">
                  <c:v>5.8661208053008757E-2</c:v>
                </c:pt>
                <c:pt idx="104">
                  <c:v>5.8825900399553578E-2</c:v>
                </c:pt>
                <c:pt idx="105">
                  <c:v>5.8974757483643364E-2</c:v>
                </c:pt>
                <c:pt idx="106">
                  <c:v>5.8113052921279801E-2</c:v>
                </c:pt>
                <c:pt idx="107">
                  <c:v>5.715511668155851E-2</c:v>
                </c:pt>
                <c:pt idx="108">
                  <c:v>5.7452642889559626E-2</c:v>
                </c:pt>
                <c:pt idx="109">
                  <c:v>5.7938242471534049E-2</c:v>
                </c:pt>
                <c:pt idx="110">
                  <c:v>5.8077537094558283E-2</c:v>
                </c:pt>
                <c:pt idx="111">
                  <c:v>5.8232430640068868E-2</c:v>
                </c:pt>
                <c:pt idx="112">
                  <c:v>5.8364097885889789E-2</c:v>
                </c:pt>
                <c:pt idx="113">
                  <c:v>5.8506621794332393E-2</c:v>
                </c:pt>
                <c:pt idx="114">
                  <c:v>5.8642062586216737E-2</c:v>
                </c:pt>
                <c:pt idx="115">
                  <c:v>5.8776439673715292E-2</c:v>
                </c:pt>
                <c:pt idx="116">
                  <c:v>5.8919888304786013E-2</c:v>
                </c:pt>
                <c:pt idx="117">
                  <c:v>5.9059041701736106E-2</c:v>
                </c:pt>
                <c:pt idx="118">
                  <c:v>5.83584239646344E-2</c:v>
                </c:pt>
                <c:pt idx="119">
                  <c:v>5.7700000140575934E-2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1" u="none" strike="noStrike" kern="1200" baseline="0">
                <a:solidFill>
                  <a:schemeClr val="accent3">
                    <a:lumMod val="75000"/>
                  </a:schemeClr>
                </a:solidFill>
                <a:latin typeface="+mn-lt"/>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scaling>
        <c:delete val="0"/>
        <c:axPos val="l"/>
        <c:majorGridlines>
          <c:spPr>
            <a:ln w="9525" cap="flat" cmpd="sng" algn="ctr">
              <a:solidFill>
                <a:schemeClr val="bg2"/>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lgn="ctr">
              <a:defRPr lang="en-US" sz="1050" b="1" i="1" u="none" strike="noStrike" kern="1200" baseline="0">
                <a:solidFill>
                  <a:schemeClr val="accent3">
                    <a:lumMod val="75000"/>
                  </a:schemeClr>
                </a:solidFill>
                <a:latin typeface="+mn-lt"/>
                <a:ea typeface="+mn-ea"/>
                <a:cs typeface="+mn-cs"/>
              </a:defRPr>
            </a:pPr>
            <a:endParaRPr lang="en-US"/>
          </a:p>
        </c:txPr>
        <c:crossAx val="46746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19050" cap="flat" cmpd="sng" algn="ctr">
      <a:no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ailto:pensfordteam@pensford.com" TargetMode="External"/><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133351</xdr:rowOff>
    </xdr:from>
    <xdr:to>
      <xdr:col>21</xdr:col>
      <xdr:colOff>0</xdr:colOff>
      <xdr:row>28</xdr:row>
      <xdr:rowOff>0</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13998</xdr:rowOff>
    </xdr:from>
    <xdr:to>
      <xdr:col>5</xdr:col>
      <xdr:colOff>7884</xdr:colOff>
      <xdr:row>9</xdr:row>
      <xdr:rowOff>0</xdr:rowOff>
    </xdr:to>
    <xdr:grpSp>
      <xdr:nvGrpSpPr>
        <xdr:cNvPr id="2" name="Group 1">
          <a:extLst>
            <a:ext uri="{FF2B5EF4-FFF2-40B4-BE49-F238E27FC236}">
              <a16:creationId xmlns:a16="http://schemas.microsoft.com/office/drawing/2014/main" id="{1A312FDD-05C2-4BB1-B5F6-938FBCF28122}"/>
            </a:ext>
          </a:extLst>
        </xdr:cNvPr>
        <xdr:cNvGrpSpPr/>
      </xdr:nvGrpSpPr>
      <xdr:grpSpPr>
        <a:xfrm>
          <a:off x="400050" y="414048"/>
          <a:ext cx="3474984" cy="1452852"/>
          <a:chOff x="400049" y="287267"/>
          <a:chExt cx="3474984" cy="1433802"/>
        </a:xfrm>
      </xdr:grpSpPr>
      <xdr:pic>
        <xdr:nvPicPr>
          <xdr:cNvPr id="6" name="Picture 5">
            <a:extLst>
              <a:ext uri="{FF2B5EF4-FFF2-40B4-BE49-F238E27FC236}">
                <a16:creationId xmlns:a16="http://schemas.microsoft.com/office/drawing/2014/main" id="{4328DD70-2180-4787-8591-EDA13B1BD76A}"/>
              </a:ext>
            </a:extLst>
          </xdr:cNvPr>
          <xdr:cNvPicPr>
            <a:picLocks noChangeAspect="1"/>
          </xdr:cNvPicPr>
        </xdr:nvPicPr>
        <xdr:blipFill rotWithShape="1">
          <a:blip xmlns:r="http://schemas.openxmlformats.org/officeDocument/2006/relationships" r:embed="rId2"/>
          <a:srcRect t="3772" b="3449"/>
          <a:stretch/>
        </xdr:blipFill>
        <xdr:spPr>
          <a:xfrm>
            <a:off x="400049" y="287267"/>
            <a:ext cx="3474983" cy="1239545"/>
          </a:xfrm>
          <a:prstGeom prst="rect">
            <a:avLst/>
          </a:prstGeom>
        </xdr:spPr>
      </xdr:pic>
      <xdr:grpSp>
        <xdr:nvGrpSpPr>
          <xdr:cNvPr id="4" name="Group 3">
            <a:extLst>
              <a:ext uri="{FF2B5EF4-FFF2-40B4-BE49-F238E27FC236}">
                <a16:creationId xmlns:a16="http://schemas.microsoft.com/office/drawing/2014/main" id="{FA982F3B-B45B-45F9-B534-DBB2748797CF}"/>
              </a:ext>
            </a:extLst>
          </xdr:cNvPr>
          <xdr:cNvGrpSpPr/>
        </xdr:nvGrpSpPr>
        <xdr:grpSpPr>
          <a:xfrm>
            <a:off x="400050" y="1524000"/>
            <a:ext cx="3474983" cy="197069"/>
            <a:chOff x="394138" y="1832741"/>
            <a:chExt cx="3474983" cy="197069"/>
          </a:xfrm>
        </xdr:grpSpPr>
        <xdr:sp macro="" textlink="">
          <xdr:nvSpPr>
            <xdr:cNvPr id="7" name="TextBox 6">
              <a:extLst>
                <a:ext uri="{FF2B5EF4-FFF2-40B4-BE49-F238E27FC236}">
                  <a16:creationId xmlns:a16="http://schemas.microsoft.com/office/drawing/2014/main" id="{75B5DF99-3E78-4362-8C7C-6329D0D0D24A}"/>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8" name="TextBox 7">
              <a:extLst>
                <a:ext uri="{FF2B5EF4-FFF2-40B4-BE49-F238E27FC236}">
                  <a16:creationId xmlns:a16="http://schemas.microsoft.com/office/drawing/2014/main" id="{A9753707-9135-46DA-8677-51AA974CBD78}"/>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9" name="TextBox 8">
              <a:extLst>
                <a:ext uri="{FF2B5EF4-FFF2-40B4-BE49-F238E27FC236}">
                  <a16:creationId xmlns:a16="http://schemas.microsoft.com/office/drawing/2014/main" id="{95A3494F-4E96-450B-8124-209550014A0D}"/>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0" name="TextBox 9">
              <a:hlinkClick xmlns:r="http://schemas.openxmlformats.org/officeDocument/2006/relationships" r:id="rId3"/>
              <a:extLst>
                <a:ext uri="{FF2B5EF4-FFF2-40B4-BE49-F238E27FC236}">
                  <a16:creationId xmlns:a16="http://schemas.microsoft.com/office/drawing/2014/main" id="{6402B69B-8EFE-4042-9D6D-504F2275A298}"/>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1</xdr:col>
      <xdr:colOff>127151</xdr:colOff>
      <xdr:row>13</xdr:row>
      <xdr:rowOff>16212</xdr:rowOff>
    </xdr:from>
    <xdr:to>
      <xdr:col>1</xdr:col>
      <xdr:colOff>172870</xdr:colOff>
      <xdr:row>13</xdr:row>
      <xdr:rowOff>61931</xdr:rowOff>
    </xdr:to>
    <xdr:sp macro="" textlink="">
      <xdr:nvSpPr>
        <xdr:cNvPr id="12" name="Right Triangle 11">
          <a:extLst>
            <a:ext uri="{FF2B5EF4-FFF2-40B4-BE49-F238E27FC236}">
              <a16:creationId xmlns:a16="http://schemas.microsoft.com/office/drawing/2014/main" id="{8C4F7588-3319-4DE9-A830-9DEF7200E8B4}"/>
            </a:ext>
          </a:extLst>
        </xdr:cNvPr>
        <xdr:cNvSpPr/>
      </xdr:nvSpPr>
      <xdr:spPr>
        <a:xfrm flipH="1" flipV="1">
          <a:off x="327176" y="2702262"/>
          <a:ext cx="45719" cy="45719"/>
        </a:xfrm>
        <a:prstGeom prst="rtTriangle">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ysClr val="windowText" lastClr="000000"/>
            </a:solidFill>
          </a:endParaRPr>
        </a:p>
      </xdr:txBody>
    </xdr:sp>
    <xdr:clientData/>
  </xdr:twoCellAnchor>
  <xdr:twoCellAnchor>
    <xdr:from>
      <xdr:col>11</xdr:col>
      <xdr:colOff>581025</xdr:colOff>
      <xdr:row>6</xdr:row>
      <xdr:rowOff>47625</xdr:rowOff>
    </xdr:from>
    <xdr:to>
      <xdr:col>12</xdr:col>
      <xdr:colOff>60960</xdr:colOff>
      <xdr:row>6</xdr:row>
      <xdr:rowOff>184785</xdr:rowOff>
    </xdr:to>
    <xdr:sp macro="" textlink="">
      <xdr:nvSpPr>
        <xdr:cNvPr id="13" name="Rectangle 12">
          <a:extLst>
            <a:ext uri="{FF2B5EF4-FFF2-40B4-BE49-F238E27FC236}">
              <a16:creationId xmlns:a16="http://schemas.microsoft.com/office/drawing/2014/main" id="{8E06446F-C059-487A-BDA3-7538B35588DA}"/>
            </a:ext>
          </a:extLst>
        </xdr:cNvPr>
        <xdr:cNvSpPr/>
      </xdr:nvSpPr>
      <xdr:spPr>
        <a:xfrm>
          <a:off x="11487150" y="447675"/>
          <a:ext cx="137160" cy="13716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514350</xdr:colOff>
      <xdr:row>6</xdr:row>
      <xdr:rowOff>47625</xdr:rowOff>
    </xdr:from>
    <xdr:to>
      <xdr:col>14</xdr:col>
      <xdr:colOff>651510</xdr:colOff>
      <xdr:row>6</xdr:row>
      <xdr:rowOff>184785</xdr:rowOff>
    </xdr:to>
    <xdr:sp macro="" textlink="">
      <xdr:nvSpPr>
        <xdr:cNvPr id="14" name="Rectangle 13">
          <a:extLst>
            <a:ext uri="{FF2B5EF4-FFF2-40B4-BE49-F238E27FC236}">
              <a16:creationId xmlns:a16="http://schemas.microsoft.com/office/drawing/2014/main" id="{E2E0DB7F-E41D-44B9-A82B-DD5314F7FBDA}"/>
            </a:ext>
          </a:extLst>
        </xdr:cNvPr>
        <xdr:cNvSpPr/>
      </xdr:nvSpPr>
      <xdr:spPr>
        <a:xfrm>
          <a:off x="13392150" y="447675"/>
          <a:ext cx="137160" cy="13716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0.76799</cdr:x>
      <cdr:y>0.91534</cdr:y>
    </cdr:from>
    <cdr:to>
      <cdr:x>0.93281</cdr:x>
      <cdr:y>0.95706</cdr:y>
    </cdr:to>
    <cdr:sp macro="" textlink="">
      <cdr:nvSpPr>
        <cdr:cNvPr id="2" name="TextBox 1"/>
        <cdr:cNvSpPr txBox="1"/>
      </cdr:nvSpPr>
      <cdr:spPr>
        <a:xfrm xmlns:a="http://schemas.openxmlformats.org/drawingml/2006/main">
          <a:off x="5552138" y="4263381"/>
          <a:ext cx="1191562" cy="1943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r>
            <a:rPr lang="en-US" sz="800" i="0">
              <a:solidFill>
                <a:schemeClr val="bg2">
                  <a:lumMod val="50000"/>
                </a:schemeClr>
              </a:solidFill>
              <a:latin typeface="+mn-lt"/>
            </a:rPr>
            <a:t>Source:</a:t>
          </a:r>
          <a:r>
            <a:rPr lang="en-US" sz="800" i="0" baseline="0">
              <a:solidFill>
                <a:schemeClr val="bg2">
                  <a:lumMod val="50000"/>
                </a:schemeClr>
              </a:solidFill>
              <a:latin typeface="+mn-lt"/>
            </a:rPr>
            <a:t> Pensford, LLC</a:t>
          </a:r>
          <a:endParaRPr lang="en-US" sz="800" i="0">
            <a:solidFill>
              <a:schemeClr val="bg2">
                <a:lumMod val="50000"/>
              </a:schemeClr>
            </a:solidFill>
            <a:latin typeface="+mn-l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7884</xdr:colOff>
      <xdr:row>8</xdr:row>
      <xdr:rowOff>195552</xdr:rowOff>
    </xdr:to>
    <xdr:grpSp>
      <xdr:nvGrpSpPr>
        <xdr:cNvPr id="25" name="Group 24">
          <a:extLst>
            <a:ext uri="{FF2B5EF4-FFF2-40B4-BE49-F238E27FC236}">
              <a16:creationId xmlns:a16="http://schemas.microsoft.com/office/drawing/2014/main" id="{29C3D655-6EEE-4AF5-BAA7-029279F36989}"/>
            </a:ext>
          </a:extLst>
        </xdr:cNvPr>
        <xdr:cNvGrpSpPr/>
      </xdr:nvGrpSpPr>
      <xdr:grpSpPr>
        <a:xfrm>
          <a:off x="400050" y="400050"/>
          <a:ext cx="3474984" cy="1452852"/>
          <a:chOff x="400049" y="287267"/>
          <a:chExt cx="3474984" cy="1433802"/>
        </a:xfrm>
      </xdr:grpSpPr>
      <xdr:pic>
        <xdr:nvPicPr>
          <xdr:cNvPr id="26" name="Picture 25">
            <a:extLst>
              <a:ext uri="{FF2B5EF4-FFF2-40B4-BE49-F238E27FC236}">
                <a16:creationId xmlns:a16="http://schemas.microsoft.com/office/drawing/2014/main" id="{F891D630-E053-4767-B5B1-43911CF0DAF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27" name="Group 26">
            <a:extLst>
              <a:ext uri="{FF2B5EF4-FFF2-40B4-BE49-F238E27FC236}">
                <a16:creationId xmlns:a16="http://schemas.microsoft.com/office/drawing/2014/main" id="{141960DD-D17D-4948-9391-8B7DFBA271A0}"/>
              </a:ext>
            </a:extLst>
          </xdr:cNvPr>
          <xdr:cNvGrpSpPr/>
        </xdr:nvGrpSpPr>
        <xdr:grpSpPr>
          <a:xfrm>
            <a:off x="400050" y="1524000"/>
            <a:ext cx="3474983" cy="197069"/>
            <a:chOff x="394138" y="1832741"/>
            <a:chExt cx="3474983" cy="197069"/>
          </a:xfrm>
        </xdr:grpSpPr>
        <xdr:sp macro="" textlink="">
          <xdr:nvSpPr>
            <xdr:cNvPr id="28" name="TextBox 27">
              <a:extLst>
                <a:ext uri="{FF2B5EF4-FFF2-40B4-BE49-F238E27FC236}">
                  <a16:creationId xmlns:a16="http://schemas.microsoft.com/office/drawing/2014/main" id="{DB80D764-E4E0-4E8C-9524-D06937B38010}"/>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29" name="TextBox 28">
              <a:extLst>
                <a:ext uri="{FF2B5EF4-FFF2-40B4-BE49-F238E27FC236}">
                  <a16:creationId xmlns:a16="http://schemas.microsoft.com/office/drawing/2014/main" id="{7D3F283B-2617-4047-9611-06F783C10272}"/>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30" name="TextBox 29">
              <a:extLst>
                <a:ext uri="{FF2B5EF4-FFF2-40B4-BE49-F238E27FC236}">
                  <a16:creationId xmlns:a16="http://schemas.microsoft.com/office/drawing/2014/main" id="{B84254E7-654C-4924-BAC8-6865F933A6F8}"/>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31" name="TextBox 30">
              <a:hlinkClick xmlns:r="http://schemas.openxmlformats.org/officeDocument/2006/relationships" r:id="rId2"/>
              <a:extLst>
                <a:ext uri="{FF2B5EF4-FFF2-40B4-BE49-F238E27FC236}">
                  <a16:creationId xmlns:a16="http://schemas.microsoft.com/office/drawing/2014/main" id="{FE1A23F8-6D67-4E04-8D9B-5221DFA0AF29}"/>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2</xdr:col>
      <xdr:colOff>0</xdr:colOff>
      <xdr:row>2</xdr:row>
      <xdr:rowOff>0</xdr:rowOff>
    </xdr:from>
    <xdr:to>
      <xdr:col>4</xdr:col>
      <xdr:colOff>7884</xdr:colOff>
      <xdr:row>8</xdr:row>
      <xdr:rowOff>195552</xdr:rowOff>
    </xdr:to>
    <xdr:grpSp>
      <xdr:nvGrpSpPr>
        <xdr:cNvPr id="9" name="Group 8">
          <a:extLst>
            <a:ext uri="{FF2B5EF4-FFF2-40B4-BE49-F238E27FC236}">
              <a16:creationId xmlns:a16="http://schemas.microsoft.com/office/drawing/2014/main" id="{F492E3A5-32AE-444F-8E6C-4084E107C2CB}"/>
            </a:ext>
          </a:extLst>
        </xdr:cNvPr>
        <xdr:cNvGrpSpPr/>
      </xdr:nvGrpSpPr>
      <xdr:grpSpPr>
        <a:xfrm>
          <a:off x="400050" y="400050"/>
          <a:ext cx="3474984" cy="1452852"/>
          <a:chOff x="400049" y="287267"/>
          <a:chExt cx="3474984" cy="1433802"/>
        </a:xfrm>
      </xdr:grpSpPr>
      <xdr:pic>
        <xdr:nvPicPr>
          <xdr:cNvPr id="10" name="Picture 9">
            <a:extLst>
              <a:ext uri="{FF2B5EF4-FFF2-40B4-BE49-F238E27FC236}">
                <a16:creationId xmlns:a16="http://schemas.microsoft.com/office/drawing/2014/main" id="{FA385797-F9E3-47F3-88F5-F317A9BA733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11" name="Group 10">
            <a:extLst>
              <a:ext uri="{FF2B5EF4-FFF2-40B4-BE49-F238E27FC236}">
                <a16:creationId xmlns:a16="http://schemas.microsoft.com/office/drawing/2014/main" id="{A297B55B-7B7E-490A-AA61-BE00930F7097}"/>
              </a:ext>
            </a:extLst>
          </xdr:cNvPr>
          <xdr:cNvGrpSpPr/>
        </xdr:nvGrpSpPr>
        <xdr:grpSpPr>
          <a:xfrm>
            <a:off x="400050" y="1524000"/>
            <a:ext cx="3474983" cy="197069"/>
            <a:chOff x="394138" y="1832741"/>
            <a:chExt cx="3474983" cy="197069"/>
          </a:xfrm>
        </xdr:grpSpPr>
        <xdr:sp macro="" textlink="">
          <xdr:nvSpPr>
            <xdr:cNvPr id="12" name="TextBox 11">
              <a:extLst>
                <a:ext uri="{FF2B5EF4-FFF2-40B4-BE49-F238E27FC236}">
                  <a16:creationId xmlns:a16="http://schemas.microsoft.com/office/drawing/2014/main" id="{4C7E26B9-04A2-4F45-9F30-693FDF71ABB6}"/>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13" name="TextBox 12">
              <a:extLst>
                <a:ext uri="{FF2B5EF4-FFF2-40B4-BE49-F238E27FC236}">
                  <a16:creationId xmlns:a16="http://schemas.microsoft.com/office/drawing/2014/main" id="{7CFBBE3E-F8BA-4079-98EC-4CDEAF8122D5}"/>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14" name="TextBox 13">
              <a:extLst>
                <a:ext uri="{FF2B5EF4-FFF2-40B4-BE49-F238E27FC236}">
                  <a16:creationId xmlns:a16="http://schemas.microsoft.com/office/drawing/2014/main" id="{A2B93FA2-333A-406F-B3D2-9DBAC08D2A1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5" name="TextBox 14">
              <a:hlinkClick xmlns:r="http://schemas.openxmlformats.org/officeDocument/2006/relationships" r:id="rId2"/>
              <a:extLst>
                <a:ext uri="{FF2B5EF4-FFF2-40B4-BE49-F238E27FC236}">
                  <a16:creationId xmlns:a16="http://schemas.microsoft.com/office/drawing/2014/main" id="{ACE8317C-BACF-4B76-9A6A-28CB8777768A}"/>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7</xdr:col>
      <xdr:colOff>426984</xdr:colOff>
      <xdr:row>8</xdr:row>
      <xdr:rowOff>195552</xdr:rowOff>
    </xdr:to>
    <xdr:grpSp>
      <xdr:nvGrpSpPr>
        <xdr:cNvPr id="3" name="Group 2">
          <a:extLst>
            <a:ext uri="{FF2B5EF4-FFF2-40B4-BE49-F238E27FC236}">
              <a16:creationId xmlns:a16="http://schemas.microsoft.com/office/drawing/2014/main" id="{10143881-7FB1-4E1E-8754-9DD629AC7426}"/>
            </a:ext>
          </a:extLst>
        </xdr:cNvPr>
        <xdr:cNvGrpSpPr/>
      </xdr:nvGrpSpPr>
      <xdr:grpSpPr>
        <a:xfrm>
          <a:off x="400050" y="400050"/>
          <a:ext cx="3474984" cy="1452852"/>
          <a:chOff x="400049" y="287267"/>
          <a:chExt cx="3474984" cy="1433802"/>
        </a:xfrm>
      </xdr:grpSpPr>
      <xdr:pic>
        <xdr:nvPicPr>
          <xdr:cNvPr id="4" name="Picture 3">
            <a:extLst>
              <a:ext uri="{FF2B5EF4-FFF2-40B4-BE49-F238E27FC236}">
                <a16:creationId xmlns:a16="http://schemas.microsoft.com/office/drawing/2014/main" id="{CCFF48B0-22F7-464F-B5F8-6B64D2A0797D}"/>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5" name="Group 4">
            <a:extLst>
              <a:ext uri="{FF2B5EF4-FFF2-40B4-BE49-F238E27FC236}">
                <a16:creationId xmlns:a16="http://schemas.microsoft.com/office/drawing/2014/main" id="{FFE3685E-7089-4656-B9EE-69E16FC08FD8}"/>
              </a:ext>
            </a:extLst>
          </xdr:cNvPr>
          <xdr:cNvGrpSpPr/>
        </xdr:nvGrpSpPr>
        <xdr:grpSpPr>
          <a:xfrm>
            <a:off x="400050" y="1524000"/>
            <a:ext cx="3474983" cy="197069"/>
            <a:chOff x="394138" y="1832741"/>
            <a:chExt cx="3474983" cy="197069"/>
          </a:xfrm>
        </xdr:grpSpPr>
        <xdr:sp macro="" textlink="">
          <xdr:nvSpPr>
            <xdr:cNvPr id="6" name="TextBox 5">
              <a:extLst>
                <a:ext uri="{FF2B5EF4-FFF2-40B4-BE49-F238E27FC236}">
                  <a16:creationId xmlns:a16="http://schemas.microsoft.com/office/drawing/2014/main" id="{A5B85A63-0D99-47CD-9290-4D2500991CBE}"/>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7" name="TextBox 6">
              <a:extLst>
                <a:ext uri="{FF2B5EF4-FFF2-40B4-BE49-F238E27FC236}">
                  <a16:creationId xmlns:a16="http://schemas.microsoft.com/office/drawing/2014/main" id="{A1EAB88E-58EB-4178-BC4F-0373E7CBCB20}"/>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8" name="TextBox 7">
              <a:extLst>
                <a:ext uri="{FF2B5EF4-FFF2-40B4-BE49-F238E27FC236}">
                  <a16:creationId xmlns:a16="http://schemas.microsoft.com/office/drawing/2014/main" id="{A3B62C8C-78AE-4B54-8528-BD13D16EB7C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9" name="TextBox 8">
              <a:hlinkClick xmlns:r="http://schemas.openxmlformats.org/officeDocument/2006/relationships" r:id="rId2"/>
              <a:extLst>
                <a:ext uri="{FF2B5EF4-FFF2-40B4-BE49-F238E27FC236}">
                  <a16:creationId xmlns:a16="http://schemas.microsoft.com/office/drawing/2014/main" id="{23174844-7DCF-4F1F-B0D6-D6223875E4EF}"/>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ewyorkfed.org/markets/reference-rates/so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53"/>
  <sheetViews>
    <sheetView showGridLines="0" tabSelected="1" zoomScaleNormal="100" workbookViewId="0">
      <selection activeCell="D14" sqref="D14:E14"/>
    </sheetView>
  </sheetViews>
  <sheetFormatPr defaultColWidth="0" defaultRowHeight="0" customHeight="1" zeroHeight="1" x14ac:dyDescent="0.25"/>
  <cols>
    <col min="1" max="2" width="3" style="8" customWidth="1"/>
    <col min="3" max="3" width="19.42578125" style="8" customWidth="1"/>
    <col min="4" max="4" width="7.28515625" style="9" customWidth="1"/>
    <col min="5" max="5" width="25.28515625" style="9" customWidth="1"/>
    <col min="6" max="6" width="14" style="8" customWidth="1"/>
    <col min="7" max="7" width="13.28515625" style="8" customWidth="1"/>
    <col min="8" max="8" width="25.7109375" style="8" customWidth="1"/>
    <col min="9" max="9" width="28.7109375" style="8" customWidth="1"/>
    <col min="10" max="10" width="14" style="8" customWidth="1"/>
    <col min="11" max="11" width="13" style="8" customWidth="1"/>
    <col min="12" max="19" width="9.85546875" style="8" customWidth="1"/>
    <col min="20" max="20" width="6.140625" style="8" customWidth="1"/>
    <col min="21" max="21" width="9.42578125" style="8" customWidth="1"/>
    <col min="22" max="22" width="6" style="8" customWidth="1"/>
    <col min="23" max="26" width="0" style="8" hidden="1" customWidth="1"/>
    <col min="27" max="16384" width="9.140625" style="8" hidden="1"/>
  </cols>
  <sheetData>
    <row r="1" spans="2:20" ht="15.75" customHeight="1" x14ac:dyDescent="0.25"/>
    <row r="2" spans="2:20" ht="15.75" customHeight="1" x14ac:dyDescent="0.25"/>
    <row r="3" spans="2:20" ht="16.5" customHeight="1" x14ac:dyDescent="0.25">
      <c r="G3" s="128" t="s">
        <v>33</v>
      </c>
      <c r="H3" s="128" t="s">
        <v>34</v>
      </c>
      <c r="I3" s="127" t="str">
        <f>IF($D$14=DataValidation!$A$9,'Forward Curve'!$D$16,$E$15)</f>
        <v>+1 Standard Deviation</v>
      </c>
    </row>
    <row r="4" spans="2:20" ht="16.5" customHeight="1" x14ac:dyDescent="0.25">
      <c r="G4" s="128"/>
      <c r="H4" s="128"/>
      <c r="I4" s="127"/>
    </row>
    <row r="5" spans="2:20" ht="16.5" customHeight="1" x14ac:dyDescent="0.25">
      <c r="H5" s="9"/>
      <c r="I5" s="9"/>
    </row>
    <row r="6" spans="2:20" ht="16.5" customHeight="1" x14ac:dyDescent="0.25">
      <c r="G6" s="21">
        <f>Vols!C2</f>
        <v>44742</v>
      </c>
      <c r="H6" s="22">
        <f>IF($D$14=DataValidation!$A$5,Vols!$U6,IF($D$14=DataValidation!$A$6,Vols!$V6,IF('Forward Curve'!$D$14=DataValidation!$A$8,Vols!$X6,IF('Forward Curve'!$D$14=DataValidation!$A$4,Vols!$AE6,IF('Forward Curve'!$D$14=DataValidation!$A$7,Vols!$W6,IF('Forward Curve'!$D$14=DataValidation!$A$9,Vols!$AW6,IF($D$14=DataValidation!$A$2,Vols!Y6,IF($D$14=DataValidation!$A$3,Vols!Z6,""))))))))</f>
        <v>1.6859699999999998E-2</v>
      </c>
      <c r="I6" s="28">
        <f>IF($D$14=DataValidation!$A$9,Vols!BD6,Vols!AQ6)</f>
        <v>1.6859699999999998E-2</v>
      </c>
      <c r="O6" s="36" t="s">
        <v>37</v>
      </c>
    </row>
    <row r="7" spans="2:20" ht="16.5" customHeight="1" x14ac:dyDescent="0.25">
      <c r="G7" s="21">
        <f>EDATE(G6,1)</f>
        <v>44772</v>
      </c>
      <c r="H7" s="22">
        <f>IF($D$14=DataValidation!$A$5,Vols!$U7,IF($D$14=DataValidation!$A$6,Vols!$V7,IF('Forward Curve'!$D$14=DataValidation!$A$8,Vols!$X7,IF('Forward Curve'!$D$14=DataValidation!$A$4,Vols!$AE7,IF('Forward Curve'!$D$14=DataValidation!$A$7,Vols!$W7,IF('Forward Curve'!$D$14=DataValidation!$A$9,Vols!$AW7,IF($D$14=DataValidation!$A$2,Vols!Y7,IF($D$14=DataValidation!$A$3,Vols!Z7,""))))))))</f>
        <v>2.17001E-2</v>
      </c>
      <c r="I7" s="28">
        <f>IF($D$14=DataValidation!$A$9,Vols!BD7,Vols!AQ7)</f>
        <v>2.4666236242972595E-2</v>
      </c>
      <c r="N7" s="35" t="s">
        <v>6</v>
      </c>
      <c r="P7" s="34" t="str">
        <f>E15</f>
        <v>+1 Standard Deviation</v>
      </c>
    </row>
    <row r="8" spans="2:20" ht="16.5" customHeight="1" x14ac:dyDescent="0.25">
      <c r="G8" s="21">
        <f t="shared" ref="G8:G71" si="0">EDATE(G7,1)</f>
        <v>44803</v>
      </c>
      <c r="H8" s="22">
        <f>IF($D$14=DataValidation!$A$5,Vols!$U8,IF($D$14=DataValidation!$A$6,Vols!$V8,IF('Forward Curve'!$D$14=DataValidation!$A$8,Vols!$X8,IF('Forward Curve'!$D$14=DataValidation!$A$4,Vols!$AE8,IF('Forward Curve'!$D$14=DataValidation!$A$7,Vols!$W8,IF('Forward Curve'!$D$14=DataValidation!$A$9,Vols!$AW8,IF($D$14=DataValidation!$A$2,Vols!Y8,IF($D$14=DataValidation!$A$3,Vols!Z8,""))))))))</f>
        <v>2.3990000000000001E-2</v>
      </c>
      <c r="I8" s="28">
        <f>IF($D$14=DataValidation!$A$9,Vols!BD8,Vols!AQ8)</f>
        <v>2.8920664824179897E-2</v>
      </c>
      <c r="K8" s="30"/>
      <c r="L8" s="30"/>
      <c r="M8" s="30"/>
      <c r="N8" s="30"/>
      <c r="O8" s="30"/>
      <c r="P8" s="30"/>
      <c r="Q8" s="30"/>
      <c r="R8" s="30"/>
      <c r="S8" s="30"/>
      <c r="T8" s="31"/>
    </row>
    <row r="9" spans="2:20" ht="16.5" customHeight="1" x14ac:dyDescent="0.25">
      <c r="F9" s="18"/>
      <c r="G9" s="21">
        <f t="shared" si="0"/>
        <v>44834</v>
      </c>
      <c r="H9" s="22">
        <f>IF($D$14=DataValidation!$A$5,Vols!$U9,IF($D$14=DataValidation!$A$6,Vols!$V9,IF('Forward Curve'!$D$14=DataValidation!$A$8,Vols!$X9,IF('Forward Curve'!$D$14=DataValidation!$A$4,Vols!$AE9,IF('Forward Curve'!$D$14=DataValidation!$A$7,Vols!$W9,IF('Forward Curve'!$D$14=DataValidation!$A$9,Vols!$AW9,IF($D$14=DataValidation!$A$2,Vols!Y9,IF($D$14=DataValidation!$A$3,Vols!Z9,""))))))))</f>
        <v>2.78056E-2</v>
      </c>
      <c r="I9" s="28">
        <f>IF($D$14=DataValidation!$A$9,Vols!BD9,Vols!AQ9)</f>
        <v>3.3852674793503394E-2</v>
      </c>
      <c r="K9" s="30"/>
      <c r="L9" s="30"/>
      <c r="M9" s="30"/>
      <c r="N9" s="30"/>
      <c r="O9" s="30"/>
      <c r="P9" s="30"/>
      <c r="Q9" s="30"/>
      <c r="R9" s="30"/>
      <c r="S9" s="30"/>
      <c r="T9" s="31"/>
    </row>
    <row r="10" spans="2:20" ht="15.75" x14ac:dyDescent="0.25">
      <c r="G10" s="21">
        <f t="shared" si="0"/>
        <v>44864</v>
      </c>
      <c r="H10" s="22">
        <f>IF($D$14=DataValidation!$A$5,Vols!$U10,IF($D$14=DataValidation!$A$6,Vols!$V10,IF('Forward Curve'!$D$14=DataValidation!$A$8,Vols!$X10,IF('Forward Curve'!$D$14=DataValidation!$A$4,Vols!$AE10,IF('Forward Curve'!$D$14=DataValidation!$A$7,Vols!$W10,IF('Forward Curve'!$D$14=DataValidation!$A$9,Vols!$AW10,IF($D$14=DataValidation!$A$2,Vols!Y10,IF($D$14=DataValidation!$A$3,Vols!Z10,""))))))))</f>
        <v>3.07061E-2</v>
      </c>
      <c r="I10" s="28">
        <f>IF($D$14=DataValidation!$A$9,Vols!BD10,Vols!AQ10)</f>
        <v>3.8605194808614525E-2</v>
      </c>
      <c r="K10" s="30"/>
      <c r="L10" s="30"/>
      <c r="M10" s="30"/>
      <c r="N10" s="30"/>
      <c r="O10" s="30"/>
      <c r="P10" s="30"/>
      <c r="Q10" s="30"/>
      <c r="R10" s="30"/>
      <c r="S10" s="30"/>
      <c r="T10" s="31"/>
    </row>
    <row r="11" spans="2:20" ht="15.75" x14ac:dyDescent="0.25">
      <c r="G11" s="21">
        <f t="shared" si="0"/>
        <v>44895</v>
      </c>
      <c r="H11" s="22">
        <f>IF($D$14=DataValidation!$A$5,Vols!$U11,IF($D$14=DataValidation!$A$6,Vols!$V11,IF('Forward Curve'!$D$14=DataValidation!$A$8,Vols!$X11,IF('Forward Curve'!$D$14=DataValidation!$A$4,Vols!$AE11,IF('Forward Curve'!$D$14=DataValidation!$A$7,Vols!$W11,IF('Forward Curve'!$D$14=DataValidation!$A$9,Vols!$AW11,IF($D$14=DataValidation!$A$2,Vols!Y11,IF($D$14=DataValidation!$A$3,Vols!Z11,""))))))))</f>
        <v>3.2466599999999998E-2</v>
      </c>
      <c r="I11" s="28">
        <f>IF($D$14=DataValidation!$A$9,Vols!BD11,Vols!AQ11)</f>
        <v>4.1847208847363898E-2</v>
      </c>
      <c r="K11" s="30"/>
      <c r="L11" s="30"/>
      <c r="M11" s="30"/>
      <c r="N11" s="30"/>
      <c r="O11" s="30"/>
      <c r="P11" s="30"/>
      <c r="Q11" s="30"/>
      <c r="R11" s="30"/>
      <c r="S11" s="30"/>
      <c r="T11" s="31"/>
    </row>
    <row r="12" spans="2:20" ht="16.5" thickBot="1" x14ac:dyDescent="0.3">
      <c r="C12" s="23" t="s">
        <v>20</v>
      </c>
      <c r="D12" s="24"/>
      <c r="E12" s="24"/>
      <c r="G12" s="21">
        <f t="shared" si="0"/>
        <v>44925</v>
      </c>
      <c r="H12" s="22">
        <f>IF($D$14=DataValidation!$A$5,Vols!$U12,IF($D$14=DataValidation!$A$6,Vols!$V12,IF('Forward Curve'!$D$14=DataValidation!$A$8,Vols!$X12,IF('Forward Curve'!$D$14=DataValidation!$A$4,Vols!$AE12,IF('Forward Curve'!$D$14=DataValidation!$A$7,Vols!$W12,IF('Forward Curve'!$D$14=DataValidation!$A$9,Vols!$AW12,IF($D$14=DataValidation!$A$2,Vols!Y12,IF($D$14=DataValidation!$A$3,Vols!Z12,""))))))))</f>
        <v>3.31469E-2</v>
      </c>
      <c r="I12" s="28">
        <f>IF($D$14=DataValidation!$A$9,Vols!BD12,Vols!AQ12)</f>
        <v>4.3727354087057309E-2</v>
      </c>
      <c r="K12" s="30"/>
      <c r="L12" s="30"/>
      <c r="M12" s="30"/>
      <c r="N12" s="30"/>
      <c r="O12" s="30"/>
      <c r="P12" s="30"/>
      <c r="Q12" s="30"/>
      <c r="R12" s="30"/>
      <c r="S12" s="30"/>
      <c r="T12" s="31"/>
    </row>
    <row r="13" spans="2:20" ht="16.5" thickBot="1" x14ac:dyDescent="0.3">
      <c r="G13" s="21">
        <f t="shared" si="0"/>
        <v>44956</v>
      </c>
      <c r="H13" s="22">
        <f>IF($D$14=DataValidation!$A$5,Vols!$U13,IF($D$14=DataValidation!$A$6,Vols!$V13,IF('Forward Curve'!$D$14=DataValidation!$A$8,Vols!$X13,IF('Forward Curve'!$D$14=DataValidation!$A$4,Vols!$AE13,IF('Forward Curve'!$D$14=DataValidation!$A$7,Vols!$W13,IF('Forward Curve'!$D$14=DataValidation!$A$9,Vols!$AW13,IF($D$14=DataValidation!$A$2,Vols!Y13,IF($D$14=DataValidation!$A$3,Vols!Z13,""))))))))</f>
        <v>3.3944500000000002E-2</v>
      </c>
      <c r="I13" s="28">
        <f>IF($D$14=DataValidation!$A$9,Vols!BD13,Vols!AQ13)</f>
        <v>4.5996376891453257E-2</v>
      </c>
      <c r="K13" s="30"/>
      <c r="L13" s="30"/>
      <c r="M13" s="30"/>
      <c r="N13" s="30"/>
      <c r="O13" s="30"/>
      <c r="P13" s="30"/>
      <c r="Q13" s="30"/>
      <c r="R13" s="30"/>
      <c r="S13" s="30"/>
      <c r="T13" s="31"/>
    </row>
    <row r="14" spans="2:20" ht="15.75" customHeight="1" thickBot="1" x14ac:dyDescent="0.3">
      <c r="B14" s="29" t="s">
        <v>36</v>
      </c>
      <c r="C14" s="19" t="s">
        <v>3</v>
      </c>
      <c r="D14" s="129" t="s">
        <v>75</v>
      </c>
      <c r="E14" s="129"/>
      <c r="G14" s="21">
        <f t="shared" si="0"/>
        <v>44985</v>
      </c>
      <c r="H14" s="22">
        <f>IF($D$14=DataValidation!$A$5,Vols!$U14,IF($D$14=DataValidation!$A$6,Vols!$V14,IF('Forward Curve'!$D$14=DataValidation!$A$8,Vols!$X14,IF('Forward Curve'!$D$14=DataValidation!$A$4,Vols!$AE14,IF('Forward Curve'!$D$14=DataValidation!$A$7,Vols!$W14,IF('Forward Curve'!$D$14=DataValidation!$A$9,Vols!$AW14,IF($D$14=DataValidation!$A$2,Vols!Y14,IF($D$14=DataValidation!$A$3,Vols!Z14,""))))))))</f>
        <v>3.4099499999999998E-2</v>
      </c>
      <c r="I14" s="28">
        <f>IF($D$14=DataValidation!$A$9,Vols!BD14,Vols!AQ14)</f>
        <v>4.7345274745969945E-2</v>
      </c>
      <c r="K14" s="30"/>
      <c r="L14" s="30"/>
      <c r="M14" s="30"/>
      <c r="N14" s="30"/>
      <c r="O14" s="30"/>
      <c r="P14" s="30"/>
      <c r="Q14" s="30"/>
      <c r="R14" s="30"/>
      <c r="S14" s="30"/>
      <c r="T14" s="31"/>
    </row>
    <row r="15" spans="2:20" ht="15.75" x14ac:dyDescent="0.25">
      <c r="C15" s="19" t="str">
        <f>IF($D$14=DataValidation!$A$9,"","Market Shock")</f>
        <v>Market Shock</v>
      </c>
      <c r="D15" s="20"/>
      <c r="E15" s="20" t="s">
        <v>8</v>
      </c>
      <c r="G15" s="21">
        <f t="shared" si="0"/>
        <v>45013</v>
      </c>
      <c r="H15" s="22">
        <f>IF($D$14=DataValidation!$A$5,Vols!$U15,IF($D$14=DataValidation!$A$6,Vols!$V15,IF('Forward Curve'!$D$14=DataValidation!$A$8,Vols!$X15,IF('Forward Curve'!$D$14=DataValidation!$A$4,Vols!$AE15,IF('Forward Curve'!$D$14=DataValidation!$A$7,Vols!$W15,IF('Forward Curve'!$D$14=DataValidation!$A$9,Vols!$AW15,IF($D$14=DataValidation!$A$2,Vols!Y15,IF($D$14=DataValidation!$A$3,Vols!Z15,""))))))))</f>
        <v>3.4429700000000001E-2</v>
      </c>
      <c r="I15" s="28">
        <f>IF($D$14=DataValidation!$A$9,Vols!BD15,Vols!AQ15)</f>
        <v>4.8911723395721543E-2</v>
      </c>
      <c r="K15" s="30"/>
      <c r="L15" s="30"/>
      <c r="M15" s="30"/>
      <c r="N15" s="30"/>
      <c r="O15" s="30"/>
      <c r="P15" s="30"/>
      <c r="Q15" s="30"/>
      <c r="R15" s="30"/>
      <c r="S15" s="30"/>
      <c r="T15" s="31"/>
    </row>
    <row r="16" spans="2:20" ht="15.75" x14ac:dyDescent="0.25">
      <c r="C16" s="19" t="str">
        <f>IF($D$14=DataValidation!$A$9,"Market Shock","")</f>
        <v/>
      </c>
      <c r="D16" s="129" t="s">
        <v>58</v>
      </c>
      <c r="E16" s="129"/>
      <c r="G16" s="21">
        <f t="shared" si="0"/>
        <v>45044</v>
      </c>
      <c r="H16" s="22">
        <f>IF($D$14=DataValidation!$A$5,Vols!$U16,IF($D$14=DataValidation!$A$6,Vols!$V16,IF('Forward Curve'!$D$14=DataValidation!$A$8,Vols!$X16,IF('Forward Curve'!$D$14=DataValidation!$A$4,Vols!$AE16,IF('Forward Curve'!$D$14=DataValidation!$A$7,Vols!$W16,IF('Forward Curve'!$D$14=DataValidation!$A$9,Vols!$AW16,IF($D$14=DataValidation!$A$2,Vols!Y16,IF($D$14=DataValidation!$A$3,Vols!Z16,""))))))))</f>
        <v>3.3984299999999995E-2</v>
      </c>
      <c r="I16" s="28">
        <f>IF($D$14=DataValidation!$A$9,Vols!BD16,Vols!AQ16)</f>
        <v>4.9528883424132045E-2</v>
      </c>
      <c r="K16" s="30"/>
      <c r="L16" s="30"/>
      <c r="M16" s="30"/>
      <c r="N16" s="30"/>
      <c r="O16" s="30"/>
      <c r="P16" s="30"/>
      <c r="Q16" s="30"/>
      <c r="R16" s="30"/>
      <c r="S16" s="30"/>
      <c r="T16" s="31"/>
    </row>
    <row r="17" spans="3:20" ht="15.75" x14ac:dyDescent="0.25">
      <c r="G17" s="21">
        <f t="shared" si="0"/>
        <v>45074</v>
      </c>
      <c r="H17" s="22">
        <f>IF($D$14=DataValidation!$A$5,Vols!$U17,IF($D$14=DataValidation!$A$6,Vols!$V17,IF('Forward Curve'!$D$14=DataValidation!$A$8,Vols!$X17,IF('Forward Curve'!$D$14=DataValidation!$A$4,Vols!$AE17,IF('Forward Curve'!$D$14=DataValidation!$A$7,Vols!$W17,IF('Forward Curve'!$D$14=DataValidation!$A$9,Vols!$AW17,IF($D$14=DataValidation!$A$2,Vols!Y17,IF($D$14=DataValidation!$A$3,Vols!Z17,""))))))))</f>
        <v>3.35108E-2</v>
      </c>
      <c r="I17" s="28">
        <f>IF($D$14=DataValidation!$A$9,Vols!BD17,Vols!AQ17)</f>
        <v>5.0222510739206423E-2</v>
      </c>
      <c r="K17" s="30"/>
      <c r="L17" s="30"/>
      <c r="M17" s="30"/>
      <c r="N17" s="30"/>
      <c r="O17" s="30"/>
      <c r="P17" s="30"/>
      <c r="Q17" s="30"/>
      <c r="R17" s="30"/>
      <c r="S17" s="30"/>
      <c r="T17" s="31"/>
    </row>
    <row r="18" spans="3:20" ht="15.75" x14ac:dyDescent="0.25">
      <c r="C18" s="125" t="s">
        <v>35</v>
      </c>
      <c r="D18" s="126"/>
      <c r="E18" s="126"/>
      <c r="G18" s="21">
        <f t="shared" si="0"/>
        <v>45105</v>
      </c>
      <c r="H18" s="22">
        <f>IF($D$14=DataValidation!$A$5,Vols!$U18,IF($D$14=DataValidation!$A$6,Vols!$V18,IF('Forward Curve'!$D$14=DataValidation!$A$8,Vols!$X18,IF('Forward Curve'!$D$14=DataValidation!$A$4,Vols!$AE18,IF('Forward Curve'!$D$14=DataValidation!$A$7,Vols!$W18,IF('Forward Curve'!$D$14=DataValidation!$A$9,Vols!$AW18,IF($D$14=DataValidation!$A$2,Vols!Y18,IF($D$14=DataValidation!$A$3,Vols!Z18,""))))))))</f>
        <v>3.1209699999999996E-2</v>
      </c>
      <c r="I18" s="28">
        <f>IF($D$14=DataValidation!$A$9,Vols!BD18,Vols!AQ18)</f>
        <v>4.8487150153969122E-2</v>
      </c>
      <c r="K18" s="30"/>
      <c r="L18" s="30"/>
      <c r="M18" s="30"/>
      <c r="N18" s="30"/>
      <c r="O18" s="30"/>
      <c r="P18" s="30"/>
      <c r="Q18" s="30"/>
      <c r="R18" s="30"/>
      <c r="S18" s="30"/>
      <c r="T18" s="31"/>
    </row>
    <row r="19" spans="3:20" ht="15.75" customHeight="1" x14ac:dyDescent="0.25">
      <c r="C19" s="126"/>
      <c r="D19" s="126"/>
      <c r="E19" s="126"/>
      <c r="G19" s="21">
        <f t="shared" si="0"/>
        <v>45135</v>
      </c>
      <c r="H19" s="22">
        <f>IF($D$14=DataValidation!$A$5,Vols!$U19,IF($D$14=DataValidation!$A$6,Vols!$V19,IF('Forward Curve'!$D$14=DataValidation!$A$8,Vols!$X19,IF('Forward Curve'!$D$14=DataValidation!$A$4,Vols!$AE19,IF('Forward Curve'!$D$14=DataValidation!$A$7,Vols!$W19,IF('Forward Curve'!$D$14=DataValidation!$A$9,Vols!$AW19,IF($D$14=DataValidation!$A$2,Vols!Y19,IF($D$14=DataValidation!$A$3,Vols!Z19,""))))))))</f>
        <v>3.1211099999999999E-2</v>
      </c>
      <c r="I19" s="28">
        <f>IF($D$14=DataValidation!$A$9,Vols!BD19,Vols!AQ19)</f>
        <v>4.9084776860584219E-2</v>
      </c>
      <c r="K19" s="30"/>
      <c r="L19" s="30"/>
      <c r="M19" s="30"/>
      <c r="N19" s="30"/>
      <c r="O19" s="30"/>
      <c r="P19" s="30"/>
      <c r="Q19" s="30"/>
      <c r="R19" s="30"/>
      <c r="S19" s="30"/>
      <c r="T19" s="31"/>
    </row>
    <row r="20" spans="3:20" ht="15.75" customHeight="1" x14ac:dyDescent="0.25">
      <c r="C20" s="126"/>
      <c r="D20" s="126"/>
      <c r="E20" s="126"/>
      <c r="G20" s="21">
        <f t="shared" si="0"/>
        <v>45166</v>
      </c>
      <c r="H20" s="22">
        <f>IF($D$14=DataValidation!$A$5,Vols!$U20,IF($D$14=DataValidation!$A$6,Vols!$V20,IF('Forward Curve'!$D$14=DataValidation!$A$8,Vols!$X20,IF('Forward Curve'!$D$14=DataValidation!$A$4,Vols!$AE20,IF('Forward Curve'!$D$14=DataValidation!$A$7,Vols!$W20,IF('Forward Curve'!$D$14=DataValidation!$A$9,Vols!$AW20,IF($D$14=DataValidation!$A$2,Vols!Y20,IF($D$14=DataValidation!$A$3,Vols!Z20,""))))))))</f>
        <v>3.1205699999999999E-2</v>
      </c>
      <c r="I20" s="28">
        <f>IF($D$14=DataValidation!$A$9,Vols!BD20,Vols!AQ20)</f>
        <v>5.0103002097776364E-2</v>
      </c>
      <c r="K20" s="30"/>
      <c r="L20" s="32"/>
      <c r="M20" s="32"/>
      <c r="N20" s="32"/>
      <c r="O20" s="32"/>
      <c r="P20" s="32"/>
      <c r="Q20" s="30"/>
      <c r="R20" s="30"/>
      <c r="S20" s="30"/>
      <c r="T20" s="31"/>
    </row>
    <row r="21" spans="3:20" ht="15.75" customHeight="1" x14ac:dyDescent="0.25">
      <c r="C21" s="126"/>
      <c r="D21" s="126"/>
      <c r="E21" s="126"/>
      <c r="G21" s="21">
        <f t="shared" si="0"/>
        <v>45197</v>
      </c>
      <c r="H21" s="22">
        <f>IF($D$14=DataValidation!$A$5,Vols!$U21,IF($D$14=DataValidation!$A$6,Vols!$V21,IF('Forward Curve'!$D$14=DataValidation!$A$8,Vols!$X21,IF('Forward Curve'!$D$14=DataValidation!$A$4,Vols!$AE21,IF('Forward Curve'!$D$14=DataValidation!$A$7,Vols!$W21,IF('Forward Curve'!$D$14=DataValidation!$A$9,Vols!$AW21,IF($D$14=DataValidation!$A$2,Vols!Y21,IF($D$14=DataValidation!$A$3,Vols!Z21,""))))))))</f>
        <v>3.1206999999999999E-2</v>
      </c>
      <c r="I21" s="28">
        <f>IF($D$14=DataValidation!$A$9,Vols!BD21,Vols!AQ21)</f>
        <v>5.1138099543153161E-2</v>
      </c>
      <c r="K21" s="30"/>
      <c r="L21" s="30"/>
      <c r="M21" s="30"/>
      <c r="N21" s="30"/>
      <c r="O21" s="30"/>
      <c r="P21" s="30"/>
      <c r="Q21" s="30"/>
      <c r="R21" s="30"/>
      <c r="S21" s="30"/>
      <c r="T21" s="31"/>
    </row>
    <row r="22" spans="3:20" ht="15.75" customHeight="1" x14ac:dyDescent="0.25">
      <c r="C22" s="126"/>
      <c r="D22" s="126"/>
      <c r="E22" s="126"/>
      <c r="G22" s="21">
        <f t="shared" si="0"/>
        <v>45227</v>
      </c>
      <c r="H22" s="22">
        <f>IF($D$14=DataValidation!$A$5,Vols!$U22,IF($D$14=DataValidation!$A$6,Vols!$V22,IF('Forward Curve'!$D$14=DataValidation!$A$8,Vols!$X22,IF('Forward Curve'!$D$14=DataValidation!$A$4,Vols!$AE22,IF('Forward Curve'!$D$14=DataValidation!$A$7,Vols!$W22,IF('Forward Curve'!$D$14=DataValidation!$A$9,Vols!$AW22,IF($D$14=DataValidation!$A$2,Vols!Y22,IF($D$14=DataValidation!$A$3,Vols!Z22,""))))))))</f>
        <v>3.1208399999999997E-2</v>
      </c>
      <c r="I22" s="28">
        <f>IF($D$14=DataValidation!$A$9,Vols!BD22,Vols!AQ22)</f>
        <v>5.1703689904261073E-2</v>
      </c>
      <c r="K22" s="30"/>
      <c r="L22" s="30"/>
      <c r="M22" s="30"/>
      <c r="N22" s="30"/>
      <c r="O22" s="30"/>
      <c r="P22" s="30"/>
      <c r="Q22" s="30"/>
      <c r="R22" s="30"/>
      <c r="S22" s="30"/>
      <c r="T22" s="31"/>
    </row>
    <row r="23" spans="3:20" ht="15.75" customHeight="1" x14ac:dyDescent="0.25">
      <c r="C23" s="126"/>
      <c r="D23" s="126"/>
      <c r="E23" s="126"/>
      <c r="G23" s="21">
        <f t="shared" si="0"/>
        <v>45258</v>
      </c>
      <c r="H23" s="22">
        <f>IF($D$14=DataValidation!$A$5,Vols!$U23,IF($D$14=DataValidation!$A$6,Vols!$V23,IF('Forward Curve'!$D$14=DataValidation!$A$8,Vols!$X23,IF('Forward Curve'!$D$14=DataValidation!$A$4,Vols!$AE23,IF('Forward Curve'!$D$14=DataValidation!$A$7,Vols!$W23,IF('Forward Curve'!$D$14=DataValidation!$A$9,Vols!$AW23,IF($D$14=DataValidation!$A$2,Vols!Y23,IF($D$14=DataValidation!$A$3,Vols!Z23,""))))))))</f>
        <v>3.1206999999999999E-2</v>
      </c>
      <c r="I23" s="28">
        <f>IF($D$14=DataValidation!$A$9,Vols!BD23,Vols!AQ23)</f>
        <v>5.2686191500438753E-2</v>
      </c>
      <c r="K23" s="30"/>
      <c r="L23" s="30"/>
      <c r="M23" s="30"/>
      <c r="N23" s="30"/>
      <c r="O23" s="30"/>
      <c r="P23" s="30"/>
      <c r="Q23" s="30"/>
      <c r="R23" s="30"/>
      <c r="S23" s="30"/>
      <c r="T23" s="31"/>
    </row>
    <row r="24" spans="3:20" ht="15.75" customHeight="1" x14ac:dyDescent="0.25">
      <c r="C24" s="126"/>
      <c r="D24" s="126"/>
      <c r="E24" s="126"/>
      <c r="G24" s="21">
        <f t="shared" si="0"/>
        <v>45288</v>
      </c>
      <c r="H24" s="22">
        <f>IF($D$14=DataValidation!$A$5,Vols!$U24,IF($D$14=DataValidation!$A$6,Vols!$V24,IF('Forward Curve'!$D$14=DataValidation!$A$8,Vols!$X24,IF('Forward Curve'!$D$14=DataValidation!$A$4,Vols!$AE24,IF('Forward Curve'!$D$14=DataValidation!$A$7,Vols!$W24,IF('Forward Curve'!$D$14=DataValidation!$A$9,Vols!$AW24,IF($D$14=DataValidation!$A$2,Vols!Y24,IF($D$14=DataValidation!$A$3,Vols!Z24,""))))))))</f>
        <v>2.8631799999999999E-2</v>
      </c>
      <c r="I24" s="28">
        <f>IF($D$14=DataValidation!$A$9,Vols!BD24,Vols!AQ24)</f>
        <v>4.9121924543586236E-2</v>
      </c>
      <c r="K24" s="30"/>
      <c r="L24" s="30"/>
      <c r="M24" s="30"/>
      <c r="N24" s="30"/>
      <c r="O24" s="30"/>
      <c r="P24" s="30"/>
      <c r="Q24" s="30"/>
      <c r="R24" s="30"/>
      <c r="S24" s="30"/>
      <c r="T24" s="31"/>
    </row>
    <row r="25" spans="3:20" ht="15.75" customHeight="1" thickBot="1" x14ac:dyDescent="0.3">
      <c r="C25" s="126"/>
      <c r="D25" s="126"/>
      <c r="E25" s="126"/>
      <c r="G25" s="21">
        <f t="shared" si="0"/>
        <v>45319</v>
      </c>
      <c r="H25" s="22">
        <f>IF($D$14=DataValidation!$A$5,Vols!$U25,IF($D$14=DataValidation!$A$6,Vols!$V25,IF('Forward Curve'!$D$14=DataValidation!$A$8,Vols!$X25,IF('Forward Curve'!$D$14=DataValidation!$A$4,Vols!$AE25,IF('Forward Curve'!$D$14=DataValidation!$A$7,Vols!$W25,IF('Forward Curve'!$D$14=DataValidation!$A$9,Vols!$AW25,IF($D$14=DataValidation!$A$2,Vols!Y25,IF($D$14=DataValidation!$A$3,Vols!Z25,""))))))))</f>
        <v>2.8056800000000003E-2</v>
      </c>
      <c r="I25" s="28">
        <f>IF($D$14=DataValidation!$A$9,Vols!BD25,Vols!AQ25)</f>
        <v>4.8654935052398499E-2</v>
      </c>
      <c r="K25" s="25"/>
      <c r="L25" s="25"/>
      <c r="M25" s="25"/>
      <c r="N25" s="25"/>
      <c r="O25" s="25"/>
      <c r="P25" s="25"/>
      <c r="Q25" s="25"/>
      <c r="R25" s="25"/>
      <c r="S25" s="25"/>
      <c r="T25" s="33"/>
    </row>
    <row r="26" spans="3:20" ht="15.75" customHeight="1" x14ac:dyDescent="0.25">
      <c r="C26" s="126"/>
      <c r="D26" s="126"/>
      <c r="E26" s="126"/>
      <c r="G26" s="21">
        <f t="shared" si="0"/>
        <v>45350</v>
      </c>
      <c r="H26" s="22">
        <f>IF($D$14=DataValidation!$A$5,Vols!$U26,IF($D$14=DataValidation!$A$6,Vols!$V26,IF('Forward Curve'!$D$14=DataValidation!$A$8,Vols!$X26,IF('Forward Curve'!$D$14=DataValidation!$A$4,Vols!$AE26,IF('Forward Curve'!$D$14=DataValidation!$A$7,Vols!$W26,IF('Forward Curve'!$D$14=DataValidation!$A$9,Vols!$AW26,IF($D$14=DataValidation!$A$2,Vols!Y26,IF($D$14=DataValidation!$A$3,Vols!Z26,""))))))))</f>
        <v>2.8056800000000003E-2</v>
      </c>
      <c r="I26" s="28">
        <f>IF($D$14=DataValidation!$A$9,Vols!BD26,Vols!AQ26)</f>
        <v>4.9430735264259777E-2</v>
      </c>
    </row>
    <row r="27" spans="3:20" ht="15.75" customHeight="1" x14ac:dyDescent="0.25">
      <c r="C27" s="126"/>
      <c r="D27" s="126"/>
      <c r="E27" s="126"/>
      <c r="G27" s="21">
        <f t="shared" si="0"/>
        <v>45379</v>
      </c>
      <c r="H27" s="22">
        <f>IF($D$14=DataValidation!$A$5,Vols!$U27,IF($D$14=DataValidation!$A$6,Vols!$V27,IF('Forward Curve'!$D$14=DataValidation!$A$8,Vols!$X27,IF('Forward Curve'!$D$14=DataValidation!$A$4,Vols!$AE27,IF('Forward Curve'!$D$14=DataValidation!$A$7,Vols!$W27,IF('Forward Curve'!$D$14=DataValidation!$A$9,Vols!$AW27,IF($D$14=DataValidation!$A$2,Vols!Y27,IF($D$14=DataValidation!$A$3,Vols!Z27,""))))))))</f>
        <v>2.8055699999999999E-2</v>
      </c>
      <c r="I27" s="28">
        <f>IF($D$14=DataValidation!$A$9,Vols!BD27,Vols!AQ27)</f>
        <v>5.0134107258962966E-2</v>
      </c>
    </row>
    <row r="28" spans="3:20" ht="15.75" customHeight="1" x14ac:dyDescent="0.25">
      <c r="C28" s="126"/>
      <c r="D28" s="126"/>
      <c r="E28" s="126"/>
      <c r="G28" s="21">
        <f t="shared" si="0"/>
        <v>45410</v>
      </c>
      <c r="H28" s="22">
        <f>IF($D$14=DataValidation!$A$5,Vols!$U28,IF($D$14=DataValidation!$A$6,Vols!$V28,IF('Forward Curve'!$D$14=DataValidation!$A$8,Vols!$X28,IF('Forward Curve'!$D$14=DataValidation!$A$4,Vols!$AE28,IF('Forward Curve'!$D$14=DataValidation!$A$7,Vols!$W28,IF('Forward Curve'!$D$14=DataValidation!$A$9,Vols!$AW28,IF($D$14=DataValidation!$A$2,Vols!Y28,IF($D$14=DataValidation!$A$3,Vols!Z28,""))))))))</f>
        <v>2.80579E-2</v>
      </c>
      <c r="I28" s="28">
        <f>IF($D$14=DataValidation!$A$9,Vols!BD28,Vols!AQ28)</f>
        <v>4.9373265714903865E-2</v>
      </c>
    </row>
    <row r="29" spans="3:20" ht="15.75" customHeight="1" x14ac:dyDescent="0.25">
      <c r="C29" s="126"/>
      <c r="D29" s="126"/>
      <c r="E29" s="126"/>
      <c r="G29" s="21">
        <f t="shared" si="0"/>
        <v>45440</v>
      </c>
      <c r="H29" s="22">
        <f>IF($D$14=DataValidation!$A$5,Vols!$U29,IF($D$14=DataValidation!$A$6,Vols!$V29,IF('Forward Curve'!$D$14=DataValidation!$A$8,Vols!$X29,IF('Forward Curve'!$D$14=DataValidation!$A$4,Vols!$AE29,IF('Forward Curve'!$D$14=DataValidation!$A$7,Vols!$W29,IF('Forward Curve'!$D$14=DataValidation!$A$9,Vols!$AW29,IF($D$14=DataValidation!$A$2,Vols!Y29,IF($D$14=DataValidation!$A$3,Vols!Z29,""))))))))</f>
        <v>2.8056800000000003E-2</v>
      </c>
      <c r="I29" s="28">
        <f>IF($D$14=DataValidation!$A$9,Vols!BD29,Vols!AQ29)</f>
        <v>4.846952064087405E-2</v>
      </c>
    </row>
    <row r="30" spans="3:20" ht="15.75" customHeight="1" x14ac:dyDescent="0.25">
      <c r="C30" s="126"/>
      <c r="D30" s="126"/>
      <c r="E30" s="126"/>
      <c r="G30" s="21">
        <f t="shared" si="0"/>
        <v>45471</v>
      </c>
      <c r="H30" s="22">
        <f>IF($D$14=DataValidation!$A$5,Vols!$U30,IF($D$14=DataValidation!$A$6,Vols!$V30,IF('Forward Curve'!$D$14=DataValidation!$A$8,Vols!$X30,IF('Forward Curve'!$D$14=DataValidation!$A$4,Vols!$AE30,IF('Forward Curve'!$D$14=DataValidation!$A$7,Vols!$W30,IF('Forward Curve'!$D$14=DataValidation!$A$9,Vols!$AW30,IF($D$14=DataValidation!$A$2,Vols!Y30,IF($D$14=DataValidation!$A$3,Vols!Z30,""))))))))</f>
        <v>2.6440499999999999E-2</v>
      </c>
      <c r="I30" s="28">
        <f>IF($D$14=DataValidation!$A$9,Vols!BD30,Vols!AQ30)</f>
        <v>4.5825153021498435E-2</v>
      </c>
    </row>
    <row r="31" spans="3:20" ht="15.75" customHeight="1" x14ac:dyDescent="0.25">
      <c r="G31" s="21">
        <f t="shared" si="0"/>
        <v>45501</v>
      </c>
      <c r="H31" s="22">
        <f>IF($D$14=DataValidation!$A$5,Vols!$U31,IF($D$14=DataValidation!$A$6,Vols!$V31,IF('Forward Curve'!$D$14=DataValidation!$A$8,Vols!$X31,IF('Forward Curve'!$D$14=DataValidation!$A$4,Vols!$AE31,IF('Forward Curve'!$D$14=DataValidation!$A$7,Vols!$W31,IF('Forward Curve'!$D$14=DataValidation!$A$9,Vols!$AW31,IF($D$14=DataValidation!$A$2,Vols!Y31,IF($D$14=DataValidation!$A$3,Vols!Z31,""))))))))</f>
        <v>2.597E-2</v>
      </c>
      <c r="I31" s="28">
        <f>IF($D$14=DataValidation!$A$9,Vols!BD31,Vols!AQ31)</f>
        <v>4.5397523436459204E-2</v>
      </c>
    </row>
    <row r="32" spans="3:20" ht="15.75" customHeight="1" x14ac:dyDescent="0.25">
      <c r="C32" s="27" t="str">
        <f>"Based on Market Data from "&amp;TEXT(G6,"mm/dd/yyyy")</f>
        <v>Based on Market Data from 06/30/2022</v>
      </c>
      <c r="G32" s="21">
        <f t="shared" si="0"/>
        <v>45532</v>
      </c>
      <c r="H32" s="22">
        <f>IF($D$14=DataValidation!$A$5,Vols!$U32,IF($D$14=DataValidation!$A$6,Vols!$V32,IF('Forward Curve'!$D$14=DataValidation!$A$8,Vols!$X32,IF('Forward Curve'!$D$14=DataValidation!$A$4,Vols!$AE32,IF('Forward Curve'!$D$14=DataValidation!$A$7,Vols!$W32,IF('Forward Curve'!$D$14=DataValidation!$A$9,Vols!$AW32,IF($D$14=DataValidation!$A$2,Vols!Y32,IF($D$14=DataValidation!$A$3,Vols!Z32,""))))))))</f>
        <v>2.5968100000000001E-2</v>
      </c>
      <c r="I32" s="28">
        <f>IF($D$14=DataValidation!$A$9,Vols!BD32,Vols!AQ32)</f>
        <v>4.5802331543123312E-2</v>
      </c>
    </row>
    <row r="33" spans="3:21" ht="15.75" customHeight="1" thickBot="1" x14ac:dyDescent="0.3">
      <c r="C33" s="25"/>
      <c r="D33" s="26"/>
      <c r="E33" s="26"/>
      <c r="G33" s="21">
        <f t="shared" si="0"/>
        <v>45563</v>
      </c>
      <c r="H33" s="22">
        <f>IF($D$14=DataValidation!$A$5,Vols!$U33,IF($D$14=DataValidation!$A$6,Vols!$V33,IF('Forward Curve'!$D$14=DataValidation!$A$8,Vols!$X33,IF('Forward Curve'!$D$14=DataValidation!$A$4,Vols!$AE33,IF('Forward Curve'!$D$14=DataValidation!$A$7,Vols!$W33,IF('Forward Curve'!$D$14=DataValidation!$A$9,Vols!$AW33,IF($D$14=DataValidation!$A$2,Vols!Y33,IF($D$14=DataValidation!$A$3,Vols!Z33,""))))))))</f>
        <v>2.5970900000000002E-2</v>
      </c>
      <c r="I33" s="28">
        <f>IF($D$14=DataValidation!$A$9,Vols!BD33,Vols!AQ33)</f>
        <v>4.62162518260349E-2</v>
      </c>
      <c r="K33" s="25"/>
      <c r="L33" s="25"/>
      <c r="M33" s="25"/>
      <c r="N33" s="25"/>
      <c r="O33" s="25"/>
      <c r="P33" s="25"/>
      <c r="Q33" s="25"/>
      <c r="R33" s="25"/>
      <c r="S33" s="25"/>
      <c r="T33" s="25"/>
      <c r="U33" s="30"/>
    </row>
    <row r="34" spans="3:21" ht="15.75" customHeight="1" x14ac:dyDescent="0.25">
      <c r="G34" s="21">
        <f t="shared" si="0"/>
        <v>45593</v>
      </c>
      <c r="H34" s="22">
        <f>IF($D$14=DataValidation!$A$5,Vols!$U34,IF($D$14=DataValidation!$A$6,Vols!$V34,IF('Forward Curve'!$D$14=DataValidation!$A$8,Vols!$X34,IF('Forward Curve'!$D$14=DataValidation!$A$4,Vols!$AE34,IF('Forward Curve'!$D$14=DataValidation!$A$7,Vols!$W34,IF('Forward Curve'!$D$14=DataValidation!$A$9,Vols!$AW34,IF($D$14=DataValidation!$A$2,Vols!Y34,IF($D$14=DataValidation!$A$3,Vols!Z34,""))))))))</f>
        <v>2.5968100000000001E-2</v>
      </c>
      <c r="I34" s="28">
        <f>IF($D$14=DataValidation!$A$9,Vols!BD34,Vols!AQ34)</f>
        <v>4.6597764547532942E-2</v>
      </c>
    </row>
    <row r="35" spans="3:21" ht="15.75" customHeight="1" x14ac:dyDescent="0.25">
      <c r="G35" s="21">
        <f t="shared" si="0"/>
        <v>45624</v>
      </c>
      <c r="H35" s="22">
        <f>IF($D$14=DataValidation!$A$5,Vols!$U35,IF($D$14=DataValidation!$A$6,Vols!$V35,IF('Forward Curve'!$D$14=DataValidation!$A$8,Vols!$X35,IF('Forward Curve'!$D$14=DataValidation!$A$4,Vols!$AE35,IF('Forward Curve'!$D$14=DataValidation!$A$7,Vols!$W35,IF('Forward Curve'!$D$14=DataValidation!$A$9,Vols!$AW35,IF($D$14=DataValidation!$A$2,Vols!Y35,IF($D$14=DataValidation!$A$3,Vols!Z35,""))))))))</f>
        <v>2.5969099999999998E-2</v>
      </c>
      <c r="I35" s="28">
        <f>IF($D$14=DataValidation!$A$9,Vols!BD35,Vols!AQ35)</f>
        <v>4.6988217534857865E-2</v>
      </c>
    </row>
    <row r="36" spans="3:21" ht="15.75" customHeight="1" x14ac:dyDescent="0.25">
      <c r="G36" s="21">
        <f t="shared" si="0"/>
        <v>45654</v>
      </c>
      <c r="H36" s="22">
        <f>IF($D$14=DataValidation!$A$5,Vols!$U36,IF($D$14=DataValidation!$A$6,Vols!$V36,IF('Forward Curve'!$D$14=DataValidation!$A$8,Vols!$X36,IF('Forward Curve'!$D$14=DataValidation!$A$4,Vols!$AE36,IF('Forward Curve'!$D$14=DataValidation!$A$7,Vols!$W36,IF('Forward Curve'!$D$14=DataValidation!$A$9,Vols!$AW36,IF($D$14=DataValidation!$A$2,Vols!Y36,IF($D$14=DataValidation!$A$3,Vols!Z36,""))))))))</f>
        <v>2.5969099999999998E-2</v>
      </c>
      <c r="I36" s="28">
        <f>IF($D$14=DataValidation!$A$9,Vols!BD36,Vols!AQ36)</f>
        <v>4.7367496598999498E-2</v>
      </c>
    </row>
    <row r="37" spans="3:21" ht="15.75" customHeight="1" x14ac:dyDescent="0.25">
      <c r="G37" s="21">
        <f t="shared" si="0"/>
        <v>45685</v>
      </c>
      <c r="H37" s="22">
        <f>IF($D$14=DataValidation!$A$5,Vols!$U37,IF($D$14=DataValidation!$A$6,Vols!$V37,IF('Forward Curve'!$D$14=DataValidation!$A$8,Vols!$X37,IF('Forward Curve'!$D$14=DataValidation!$A$4,Vols!$AE37,IF('Forward Curve'!$D$14=DataValidation!$A$7,Vols!$W37,IF('Forward Curve'!$D$14=DataValidation!$A$9,Vols!$AW37,IF($D$14=DataValidation!$A$2,Vols!Y37,IF($D$14=DataValidation!$A$3,Vols!Z37,""))))))))</f>
        <v>2.5966300000000001E-2</v>
      </c>
      <c r="I37" s="28">
        <f>IF($D$14=DataValidation!$A$9,Vols!BD37,Vols!AQ37)</f>
        <v>4.774400321699223E-2</v>
      </c>
    </row>
    <row r="38" spans="3:21" ht="15.75" customHeight="1" x14ac:dyDescent="0.25">
      <c r="G38" s="21">
        <f t="shared" si="0"/>
        <v>45716</v>
      </c>
      <c r="H38" s="22">
        <f>IF($D$14=DataValidation!$A$5,Vols!$U38,IF($D$14=DataValidation!$A$6,Vols!$V38,IF('Forward Curve'!$D$14=DataValidation!$A$8,Vols!$X38,IF('Forward Curve'!$D$14=DataValidation!$A$4,Vols!$AE38,IF('Forward Curve'!$D$14=DataValidation!$A$7,Vols!$W38,IF('Forward Curve'!$D$14=DataValidation!$A$9,Vols!$AW38,IF($D$14=DataValidation!$A$2,Vols!Y38,IF($D$14=DataValidation!$A$3,Vols!Z38,""))))))))</f>
        <v>2.5969099999999998E-2</v>
      </c>
      <c r="I38" s="28">
        <f>IF($D$14=DataValidation!$A$9,Vols!BD38,Vols!AQ38)</f>
        <v>4.8121339554186675E-2</v>
      </c>
    </row>
    <row r="39" spans="3:21" ht="15.75" customHeight="1" x14ac:dyDescent="0.25">
      <c r="G39" s="21">
        <f t="shared" si="0"/>
        <v>45744</v>
      </c>
      <c r="H39" s="22">
        <f>IF($D$14=DataValidation!$A$5,Vols!$U39,IF($D$14=DataValidation!$A$6,Vols!$V39,IF('Forward Curve'!$D$14=DataValidation!$A$8,Vols!$X39,IF('Forward Curve'!$D$14=DataValidation!$A$4,Vols!$AE39,IF('Forward Curve'!$D$14=DataValidation!$A$7,Vols!$W39,IF('Forward Curve'!$D$14=DataValidation!$A$9,Vols!$AW39,IF($D$14=DataValidation!$A$2,Vols!Y39,IF($D$14=DataValidation!$A$3,Vols!Z39,""))))))))</f>
        <v>2.5968100000000001E-2</v>
      </c>
      <c r="I39" s="28">
        <f>IF($D$14=DataValidation!$A$9,Vols!BD39,Vols!AQ39)</f>
        <v>4.845729002903542E-2</v>
      </c>
    </row>
    <row r="40" spans="3:21" ht="15.75" customHeight="1" x14ac:dyDescent="0.25">
      <c r="G40" s="21">
        <f t="shared" si="0"/>
        <v>45775</v>
      </c>
      <c r="H40" s="22">
        <f>IF($D$14=DataValidation!$A$5,Vols!$U40,IF($D$14=DataValidation!$A$6,Vols!$V40,IF('Forward Curve'!$D$14=DataValidation!$A$8,Vols!$X40,IF('Forward Curve'!$D$14=DataValidation!$A$4,Vols!$AE40,IF('Forward Curve'!$D$14=DataValidation!$A$7,Vols!$W40,IF('Forward Curve'!$D$14=DataValidation!$A$9,Vols!$AW40,IF($D$14=DataValidation!$A$2,Vols!Y40,IF($D$14=DataValidation!$A$3,Vols!Z40,""))))))))</f>
        <v>2.5969099999999998E-2</v>
      </c>
      <c r="I40" s="28">
        <f>IF($D$14=DataValidation!$A$9,Vols!BD40,Vols!AQ40)</f>
        <v>4.8685632617221225E-2</v>
      </c>
    </row>
    <row r="41" spans="3:21" ht="15.75" customHeight="1" x14ac:dyDescent="0.25">
      <c r="G41" s="21">
        <f t="shared" si="0"/>
        <v>45805</v>
      </c>
      <c r="H41" s="22">
        <f>IF($D$14=DataValidation!$A$5,Vols!$U41,IF($D$14=DataValidation!$A$6,Vols!$V41,IF('Forward Curve'!$D$14=DataValidation!$A$8,Vols!$X41,IF('Forward Curve'!$D$14=DataValidation!$A$4,Vols!$AE41,IF('Forward Curve'!$D$14=DataValidation!$A$7,Vols!$W41,IF('Forward Curve'!$D$14=DataValidation!$A$9,Vols!$AW41,IF($D$14=DataValidation!$A$2,Vols!Y41,IF($D$14=DataValidation!$A$3,Vols!Z41,""))))))))</f>
        <v>2.5968100000000001E-2</v>
      </c>
      <c r="I41" s="28">
        <f>IF($D$14=DataValidation!$A$9,Vols!BD41,Vols!AQ41)</f>
        <v>4.8877378989970743E-2</v>
      </c>
    </row>
    <row r="42" spans="3:21" ht="15.75" customHeight="1" x14ac:dyDescent="0.25">
      <c r="G42" s="21">
        <f t="shared" si="0"/>
        <v>45836</v>
      </c>
      <c r="H42" s="22">
        <f>IF($D$14=DataValidation!$A$5,Vols!$U42,IF($D$14=DataValidation!$A$6,Vols!$V42,IF('Forward Curve'!$D$14=DataValidation!$A$8,Vols!$X42,IF('Forward Curve'!$D$14=DataValidation!$A$4,Vols!$AE42,IF('Forward Curve'!$D$14=DataValidation!$A$7,Vols!$W42,IF('Forward Curve'!$D$14=DataValidation!$A$9,Vols!$AW42,IF($D$14=DataValidation!$A$2,Vols!Y42,IF($D$14=DataValidation!$A$3,Vols!Z42,""))))))))</f>
        <v>2.6114999999999999E-2</v>
      </c>
      <c r="I42" s="28">
        <f>IF($D$14=DataValidation!$A$9,Vols!BD42,Vols!AQ42)</f>
        <v>4.9264328512235805E-2</v>
      </c>
    </row>
    <row r="43" spans="3:21" ht="15.75" customHeight="1" x14ac:dyDescent="0.25">
      <c r="G43" s="21">
        <f t="shared" si="0"/>
        <v>45866</v>
      </c>
      <c r="H43" s="22">
        <f>IF($D$14=DataValidation!$A$5,Vols!$U43,IF($D$14=DataValidation!$A$6,Vols!$V43,IF('Forward Curve'!$D$14=DataValidation!$A$8,Vols!$X43,IF('Forward Curve'!$D$14=DataValidation!$A$4,Vols!$AE43,IF('Forward Curve'!$D$14=DataValidation!$A$7,Vols!$W43,IF('Forward Curve'!$D$14=DataValidation!$A$9,Vols!$AW43,IF($D$14=DataValidation!$A$2,Vols!Y43,IF($D$14=DataValidation!$A$3,Vols!Z43,""))))))))</f>
        <v>2.6151799999999999E-2</v>
      </c>
      <c r="I43" s="28">
        <f>IF($D$14=DataValidation!$A$9,Vols!BD43,Vols!AQ43)</f>
        <v>4.9658692926022319E-2</v>
      </c>
    </row>
    <row r="44" spans="3:21" ht="15.75" customHeight="1" x14ac:dyDescent="0.25">
      <c r="G44" s="21">
        <f t="shared" si="0"/>
        <v>45897</v>
      </c>
      <c r="H44" s="22">
        <f>IF($D$14=DataValidation!$A$5,Vols!$U44,IF($D$14=DataValidation!$A$6,Vols!$V44,IF('Forward Curve'!$D$14=DataValidation!$A$8,Vols!$X44,IF('Forward Curve'!$D$14=DataValidation!$A$4,Vols!$AE44,IF('Forward Curve'!$D$14=DataValidation!$A$7,Vols!$W44,IF('Forward Curve'!$D$14=DataValidation!$A$9,Vols!$AW44,IF($D$14=DataValidation!$A$2,Vols!Y44,IF($D$14=DataValidation!$A$3,Vols!Z44,""))))))))</f>
        <v>2.6150899999999998E-2</v>
      </c>
      <c r="I44" s="28">
        <f>IF($D$14=DataValidation!$A$9,Vols!BD44,Vols!AQ44)</f>
        <v>4.9997665374447088E-2</v>
      </c>
    </row>
    <row r="45" spans="3:21" ht="15.75" customHeight="1" x14ac:dyDescent="0.25">
      <c r="G45" s="21">
        <f t="shared" si="0"/>
        <v>45928</v>
      </c>
      <c r="H45" s="22">
        <f>IF($D$14=DataValidation!$A$5,Vols!$U45,IF($D$14=DataValidation!$A$6,Vols!$V45,IF('Forward Curve'!$D$14=DataValidation!$A$8,Vols!$X45,IF('Forward Curve'!$D$14=DataValidation!$A$4,Vols!$AE45,IF('Forward Curve'!$D$14=DataValidation!$A$7,Vols!$W45,IF('Forward Curve'!$D$14=DataValidation!$A$9,Vols!$AW45,IF($D$14=DataValidation!$A$2,Vols!Y45,IF($D$14=DataValidation!$A$3,Vols!Z45,""))))))))</f>
        <v>2.6152799999999997E-2</v>
      </c>
      <c r="I45" s="28">
        <f>IF($D$14=DataValidation!$A$9,Vols!BD45,Vols!AQ45)</f>
        <v>5.0342958059337972E-2</v>
      </c>
    </row>
    <row r="46" spans="3:21" ht="15.75" customHeight="1" x14ac:dyDescent="0.25">
      <c r="G46" s="21">
        <f t="shared" si="0"/>
        <v>45958</v>
      </c>
      <c r="H46" s="22">
        <f>IF($D$14=DataValidation!$A$5,Vols!$U46,IF($D$14=DataValidation!$A$6,Vols!$V46,IF('Forward Curve'!$D$14=DataValidation!$A$8,Vols!$X46,IF('Forward Curve'!$D$14=DataValidation!$A$4,Vols!$AE46,IF('Forward Curve'!$D$14=DataValidation!$A$7,Vols!$W46,IF('Forward Curve'!$D$14=DataValidation!$A$9,Vols!$AW46,IF($D$14=DataValidation!$A$2,Vols!Y46,IF($D$14=DataValidation!$A$3,Vols!Z46,""))))))))</f>
        <v>2.6150899999999998E-2</v>
      </c>
      <c r="I46" s="28">
        <f>IF($D$14=DataValidation!$A$9,Vols!BD46,Vols!AQ46)</f>
        <v>5.0667345278490608E-2</v>
      </c>
    </row>
    <row r="47" spans="3:21" ht="15.75" customHeight="1" x14ac:dyDescent="0.25">
      <c r="G47" s="21">
        <f t="shared" si="0"/>
        <v>45989</v>
      </c>
      <c r="H47" s="22">
        <f>IF($D$14=DataValidation!$A$5,Vols!$U47,IF($D$14=DataValidation!$A$6,Vols!$V47,IF('Forward Curve'!$D$14=DataValidation!$A$8,Vols!$X47,IF('Forward Curve'!$D$14=DataValidation!$A$4,Vols!$AE47,IF('Forward Curve'!$D$14=DataValidation!$A$7,Vols!$W47,IF('Forward Curve'!$D$14=DataValidation!$A$9,Vols!$AW47,IF($D$14=DataValidation!$A$2,Vols!Y47,IF($D$14=DataValidation!$A$3,Vols!Z47,""))))))))</f>
        <v>2.6151799999999999E-2</v>
      </c>
      <c r="I47" s="28">
        <f>IF($D$14=DataValidation!$A$9,Vols!BD47,Vols!AQ47)</f>
        <v>5.1003973281988059E-2</v>
      </c>
    </row>
    <row r="48" spans="3:21" ht="15.75" customHeight="1" x14ac:dyDescent="0.25">
      <c r="G48" s="21">
        <f t="shared" si="0"/>
        <v>46019</v>
      </c>
      <c r="H48" s="22">
        <f>IF($D$14=DataValidation!$A$5,Vols!$U48,IF($D$14=DataValidation!$A$6,Vols!$V48,IF('Forward Curve'!$D$14=DataValidation!$A$8,Vols!$X48,IF('Forward Curve'!$D$14=DataValidation!$A$4,Vols!$AE48,IF('Forward Curve'!$D$14=DataValidation!$A$7,Vols!$W48,IF('Forward Curve'!$D$14=DataValidation!$A$9,Vols!$AW48,IF($D$14=DataValidation!$A$2,Vols!Y48,IF($D$14=DataValidation!$A$3,Vols!Z48,""))))))))</f>
        <v>2.6151799999999999E-2</v>
      </c>
      <c r="I48" s="28">
        <f>IF($D$14=DataValidation!$A$9,Vols!BD48,Vols!AQ48)</f>
        <v>5.132576739989219E-2</v>
      </c>
    </row>
    <row r="49" spans="7:26" ht="15.75" customHeight="1" x14ac:dyDescent="0.25">
      <c r="G49" s="21">
        <f t="shared" si="0"/>
        <v>46050</v>
      </c>
      <c r="H49" s="22">
        <f>IF($D$14=DataValidation!$A$5,Vols!$U49,IF($D$14=DataValidation!$A$6,Vols!$V49,IF('Forward Curve'!$D$14=DataValidation!$A$8,Vols!$X49,IF('Forward Curve'!$D$14=DataValidation!$A$4,Vols!$AE49,IF('Forward Curve'!$D$14=DataValidation!$A$7,Vols!$W49,IF('Forward Curve'!$D$14=DataValidation!$A$9,Vols!$AW49,IF($D$14=DataValidation!$A$2,Vols!Y49,IF($D$14=DataValidation!$A$3,Vols!Z49,""))))))))</f>
        <v>2.6148999999999999E-2</v>
      </c>
      <c r="I49" s="28">
        <f>IF($D$14=DataValidation!$A$9,Vols!BD49,Vols!AQ49)</f>
        <v>5.1648886211695971E-2</v>
      </c>
    </row>
    <row r="50" spans="7:26" ht="15.75" customHeight="1" x14ac:dyDescent="0.25">
      <c r="G50" s="21">
        <f t="shared" si="0"/>
        <v>46081</v>
      </c>
      <c r="H50" s="22">
        <f>IF($D$14=DataValidation!$A$5,Vols!$U50,IF($D$14=DataValidation!$A$6,Vols!$V50,IF('Forward Curve'!$D$14=DataValidation!$A$8,Vols!$X50,IF('Forward Curve'!$D$14=DataValidation!$A$4,Vols!$AE50,IF('Forward Curve'!$D$14=DataValidation!$A$7,Vols!$W50,IF('Forward Curve'!$D$14=DataValidation!$A$9,Vols!$AW50,IF($D$14=DataValidation!$A$2,Vols!Y50,IF($D$14=DataValidation!$A$3,Vols!Z50,""))))))))</f>
        <v>2.6151799999999999E-2</v>
      </c>
      <c r="I50" s="28">
        <f>IF($D$14=DataValidation!$A$9,Vols!BD50,Vols!AQ50)</f>
        <v>5.1975031305446506E-2</v>
      </c>
    </row>
    <row r="51" spans="7:26" ht="15.75" customHeight="1" x14ac:dyDescent="0.25">
      <c r="G51" s="21">
        <f t="shared" si="0"/>
        <v>46109</v>
      </c>
      <c r="H51" s="22">
        <f>IF($D$14=DataValidation!$A$5,Vols!$U51,IF($D$14=DataValidation!$A$6,Vols!$V51,IF('Forward Curve'!$D$14=DataValidation!$A$8,Vols!$X51,IF('Forward Curve'!$D$14=DataValidation!$A$4,Vols!$AE51,IF('Forward Curve'!$D$14=DataValidation!$A$7,Vols!$W51,IF('Forward Curve'!$D$14=DataValidation!$A$9,Vols!$AW51,IF($D$14=DataValidation!$A$2,Vols!Y51,IF($D$14=DataValidation!$A$3,Vols!Z51,""))))))))</f>
        <v>2.6152799999999997E-2</v>
      </c>
      <c r="I51" s="28">
        <f>IF($D$14=DataValidation!$A$9,Vols!BD51,Vols!AQ51)</f>
        <v>5.2276206074815409E-2</v>
      </c>
    </row>
    <row r="52" spans="7:26" ht="15.75" customHeight="1" x14ac:dyDescent="0.25">
      <c r="G52" s="21">
        <f t="shared" si="0"/>
        <v>46140</v>
      </c>
      <c r="H52" s="22">
        <f>IF($D$14=DataValidation!$A$5,Vols!$U52,IF($D$14=DataValidation!$A$6,Vols!$V52,IF('Forward Curve'!$D$14=DataValidation!$A$8,Vols!$X52,IF('Forward Curve'!$D$14=DataValidation!$A$4,Vols!$AE52,IF('Forward Curve'!$D$14=DataValidation!$A$7,Vols!$W52,IF('Forward Curve'!$D$14=DataValidation!$A$9,Vols!$AW52,IF($D$14=DataValidation!$A$2,Vols!Y52,IF($D$14=DataValidation!$A$3,Vols!Z52,""))))))))</f>
        <v>2.6151799999999999E-2</v>
      </c>
      <c r="I52" s="28">
        <f>IF($D$14=DataValidation!$A$9,Vols!BD52,Vols!AQ52)</f>
        <v>5.1940011452875259E-2</v>
      </c>
    </row>
    <row r="53" spans="7:26" ht="15.75" customHeight="1" x14ac:dyDescent="0.25">
      <c r="G53" s="21">
        <f t="shared" si="0"/>
        <v>46170</v>
      </c>
      <c r="H53" s="22">
        <f>IF($D$14=DataValidation!$A$5,Vols!$U53,IF($D$14=DataValidation!$A$6,Vols!$V53,IF('Forward Curve'!$D$14=DataValidation!$A$8,Vols!$X53,IF('Forward Curve'!$D$14=DataValidation!$A$4,Vols!$AE53,IF('Forward Curve'!$D$14=DataValidation!$A$7,Vols!$W53,IF('Forward Curve'!$D$14=DataValidation!$A$9,Vols!$AW53,IF($D$14=DataValidation!$A$2,Vols!Y53,IF($D$14=DataValidation!$A$3,Vols!Z53,""))))))))</f>
        <v>2.6150899999999998E-2</v>
      </c>
      <c r="I53" s="28">
        <f>IF($D$14=DataValidation!$A$9,Vols!BD53,Vols!AQ53)</f>
        <v>5.1551983896466362E-2</v>
      </c>
    </row>
    <row r="54" spans="7:26" ht="15.75" customHeight="1" x14ac:dyDescent="0.25">
      <c r="G54" s="21">
        <f t="shared" si="0"/>
        <v>46201</v>
      </c>
      <c r="H54" s="22">
        <f>IF($D$14=DataValidation!$A$5,Vols!$U54,IF($D$14=DataValidation!$A$6,Vols!$V54,IF('Forward Curve'!$D$14=DataValidation!$A$8,Vols!$X54,IF('Forward Curve'!$D$14=DataValidation!$A$4,Vols!$AE54,IF('Forward Curve'!$D$14=DataValidation!$A$7,Vols!$W54,IF('Forward Curve'!$D$14=DataValidation!$A$9,Vols!$AW54,IF($D$14=DataValidation!$A$2,Vols!Y54,IF($D$14=DataValidation!$A$3,Vols!Z54,""))))))))</f>
        <v>2.67224E-2</v>
      </c>
      <c r="I54" s="28">
        <f>IF($D$14=DataValidation!$A$9,Vols!BD54,Vols!AQ54)</f>
        <v>5.1807582881011796E-2</v>
      </c>
    </row>
    <row r="55" spans="7:26" ht="15.75" customHeight="1" x14ac:dyDescent="0.25">
      <c r="G55" s="21">
        <f t="shared" si="0"/>
        <v>46231</v>
      </c>
      <c r="H55" s="22">
        <f>IF($D$14=DataValidation!$A$5,Vols!$U55,IF($D$14=DataValidation!$A$6,Vols!$V55,IF('Forward Curve'!$D$14=DataValidation!$A$8,Vols!$X55,IF('Forward Curve'!$D$14=DataValidation!$A$4,Vols!$AE55,IF('Forward Curve'!$D$14=DataValidation!$A$7,Vols!$W55,IF('Forward Curve'!$D$14=DataValidation!$A$9,Vols!$AW55,IF($D$14=DataValidation!$A$2,Vols!Y55,IF($D$14=DataValidation!$A$3,Vols!Z55,""))))))))</f>
        <v>2.68528E-2</v>
      </c>
      <c r="I55" s="28">
        <f>IF($D$14=DataValidation!$A$9,Vols!BD55,Vols!AQ55)</f>
        <v>5.2301851021186278E-2</v>
      </c>
    </row>
    <row r="56" spans="7:26" s="10" customFormat="1" ht="15.75" customHeight="1" x14ac:dyDescent="0.25">
      <c r="G56" s="21">
        <f t="shared" si="0"/>
        <v>46262</v>
      </c>
      <c r="H56" s="22">
        <f>IF($D$14=DataValidation!$A$5,Vols!$U56,IF($D$14=DataValidation!$A$6,Vols!$V56,IF('Forward Curve'!$D$14=DataValidation!$A$8,Vols!$X56,IF('Forward Curve'!$D$14=DataValidation!$A$4,Vols!$AE56,IF('Forward Curve'!$D$14=DataValidation!$A$7,Vols!$W56,IF('Forward Curve'!$D$14=DataValidation!$A$9,Vols!$AW56,IF($D$14=DataValidation!$A$2,Vols!Y56,IF($D$14=DataValidation!$A$3,Vols!Z56,""))))))))</f>
        <v>2.6851799999999999E-2</v>
      </c>
      <c r="I56" s="28">
        <f>IF($D$14=DataValidation!$A$9,Vols!BD56,Vols!AQ56)</f>
        <v>5.2585515133927931E-2</v>
      </c>
      <c r="L56" s="8"/>
      <c r="M56" s="8"/>
      <c r="N56" s="8"/>
      <c r="O56" s="8"/>
      <c r="P56" s="8"/>
      <c r="Q56" s="8"/>
      <c r="R56" s="8"/>
      <c r="S56" s="8"/>
      <c r="T56" s="8"/>
      <c r="U56" s="8"/>
      <c r="V56" s="8"/>
      <c r="W56" s="8"/>
      <c r="X56" s="8"/>
      <c r="Y56" s="8"/>
      <c r="Z56" s="8"/>
    </row>
    <row r="57" spans="7:26" s="10" customFormat="1" ht="15.75" customHeight="1" x14ac:dyDescent="0.25">
      <c r="G57" s="21">
        <f t="shared" si="0"/>
        <v>46293</v>
      </c>
      <c r="H57" s="22">
        <f>IF($D$14=DataValidation!$A$5,Vols!$U57,IF($D$14=DataValidation!$A$6,Vols!$V57,IF('Forward Curve'!$D$14=DataValidation!$A$8,Vols!$X57,IF('Forward Curve'!$D$14=DataValidation!$A$4,Vols!$AE57,IF('Forward Curve'!$D$14=DataValidation!$A$7,Vols!$W57,IF('Forward Curve'!$D$14=DataValidation!$A$9,Vols!$AW57,IF($D$14=DataValidation!$A$2,Vols!Y57,IF($D$14=DataValidation!$A$3,Vols!Z57,""))))))))</f>
        <v>2.68528E-2</v>
      </c>
      <c r="I57" s="28">
        <f>IF($D$14=DataValidation!$A$9,Vols!BD57,Vols!AQ57)</f>
        <v>5.2870869720160273E-2</v>
      </c>
      <c r="L57" s="8"/>
      <c r="M57" s="8"/>
      <c r="N57" s="8"/>
      <c r="O57" s="8"/>
      <c r="P57" s="8"/>
      <c r="Q57" s="8"/>
      <c r="R57" s="8"/>
      <c r="S57" s="8"/>
      <c r="T57" s="8"/>
      <c r="U57" s="8"/>
      <c r="V57" s="8"/>
      <c r="W57" s="8"/>
      <c r="X57" s="8"/>
      <c r="Y57" s="8"/>
      <c r="Z57" s="8"/>
    </row>
    <row r="58" spans="7:26" s="10" customFormat="1" ht="15.75" customHeight="1" x14ac:dyDescent="0.25">
      <c r="G58" s="21">
        <f t="shared" si="0"/>
        <v>46323</v>
      </c>
      <c r="H58" s="22">
        <f>IF($D$14=DataValidation!$A$5,Vols!$U58,IF($D$14=DataValidation!$A$6,Vols!$V58,IF('Forward Curve'!$D$14=DataValidation!$A$8,Vols!$X58,IF('Forward Curve'!$D$14=DataValidation!$A$4,Vols!$AE58,IF('Forward Curve'!$D$14=DataValidation!$A$7,Vols!$W58,IF('Forward Curve'!$D$14=DataValidation!$A$9,Vols!$AW58,IF($D$14=DataValidation!$A$2,Vols!Y58,IF($D$14=DataValidation!$A$3,Vols!Z58,""))))))))</f>
        <v>2.6851799999999999E-2</v>
      </c>
      <c r="I58" s="28">
        <f>IF($D$14=DataValidation!$A$9,Vols!BD58,Vols!AQ58)</f>
        <v>5.3136193216416508E-2</v>
      </c>
      <c r="L58" s="8"/>
      <c r="M58" s="8"/>
      <c r="N58" s="8"/>
      <c r="O58" s="8"/>
      <c r="P58" s="8"/>
      <c r="Q58" s="8"/>
      <c r="R58" s="8"/>
      <c r="S58" s="8"/>
      <c r="T58" s="8"/>
      <c r="U58" s="8"/>
      <c r="V58" s="8"/>
      <c r="W58" s="8"/>
      <c r="X58" s="8"/>
      <c r="Y58" s="8"/>
      <c r="Z58" s="8"/>
    </row>
    <row r="59" spans="7:26" s="10" customFormat="1" ht="15.75" customHeight="1" x14ac:dyDescent="0.25">
      <c r="G59" s="21">
        <f t="shared" si="0"/>
        <v>46354</v>
      </c>
      <c r="H59" s="22">
        <f>IF($D$14=DataValidation!$A$5,Vols!$U59,IF($D$14=DataValidation!$A$6,Vols!$V59,IF('Forward Curve'!$D$14=DataValidation!$A$8,Vols!$X59,IF('Forward Curve'!$D$14=DataValidation!$A$4,Vols!$AE59,IF('Forward Curve'!$D$14=DataValidation!$A$7,Vols!$W59,IF('Forward Curve'!$D$14=DataValidation!$A$9,Vols!$AW59,IF($D$14=DataValidation!$A$2,Vols!Y59,IF($D$14=DataValidation!$A$3,Vols!Z59,""))))))))</f>
        <v>2.6854800000000002E-2</v>
      </c>
      <c r="I59" s="28">
        <f>IF($D$14=DataValidation!$A$9,Vols!BD59,Vols!AQ59)</f>
        <v>5.3421328370357291E-2</v>
      </c>
      <c r="L59" s="8"/>
      <c r="M59" s="8"/>
      <c r="N59" s="8"/>
      <c r="O59" s="8"/>
      <c r="P59" s="8"/>
      <c r="Q59" s="8"/>
      <c r="R59" s="8"/>
      <c r="S59" s="8"/>
      <c r="T59" s="8"/>
      <c r="U59" s="8"/>
      <c r="V59" s="8"/>
      <c r="W59" s="8"/>
      <c r="X59" s="8"/>
      <c r="Y59" s="8"/>
      <c r="Z59" s="8"/>
    </row>
    <row r="60" spans="7:26" s="10" customFormat="1" ht="15.75" customHeight="1" x14ac:dyDescent="0.25">
      <c r="G60" s="21">
        <f t="shared" si="0"/>
        <v>46384</v>
      </c>
      <c r="H60" s="22">
        <f>IF($D$14=DataValidation!$A$5,Vols!$U60,IF($D$14=DataValidation!$A$6,Vols!$V60,IF('Forward Curve'!$D$14=DataValidation!$A$8,Vols!$X60,IF('Forward Curve'!$D$14=DataValidation!$A$4,Vols!$AE60,IF('Forward Curve'!$D$14=DataValidation!$A$7,Vols!$W60,IF('Forward Curve'!$D$14=DataValidation!$A$9,Vols!$AW60,IF($D$14=DataValidation!$A$2,Vols!Y60,IF($D$14=DataValidation!$A$3,Vols!Z60,""))))))))</f>
        <v>2.68528E-2</v>
      </c>
      <c r="I60" s="28">
        <f>IF($D$14=DataValidation!$A$9,Vols!BD60,Vols!AQ60)</f>
        <v>5.3686338635590122E-2</v>
      </c>
      <c r="L60" s="8"/>
      <c r="M60" s="8"/>
      <c r="N60" s="8"/>
      <c r="O60" s="8"/>
      <c r="P60" s="8"/>
      <c r="Q60" s="8"/>
      <c r="R60" s="8"/>
      <c r="S60" s="8"/>
      <c r="T60" s="8"/>
      <c r="U60" s="8"/>
      <c r="V60" s="8"/>
      <c r="W60" s="8"/>
      <c r="X60" s="8"/>
      <c r="Y60" s="8"/>
      <c r="Z60" s="8"/>
    </row>
    <row r="61" spans="7:26" s="10" customFormat="1" ht="15.75" customHeight="1" x14ac:dyDescent="0.25">
      <c r="G61" s="21">
        <f t="shared" si="0"/>
        <v>46415</v>
      </c>
      <c r="H61" s="22">
        <f>IF($D$14=DataValidation!$A$5,Vols!$U61,IF($D$14=DataValidation!$A$6,Vols!$V61,IF('Forward Curve'!$D$14=DataValidation!$A$8,Vols!$X61,IF('Forward Curve'!$D$14=DataValidation!$A$4,Vols!$AE61,IF('Forward Curve'!$D$14=DataValidation!$A$7,Vols!$W61,IF('Forward Curve'!$D$14=DataValidation!$A$9,Vols!$AW61,IF($D$14=DataValidation!$A$2,Vols!Y61,IF($D$14=DataValidation!$A$3,Vols!Z61,""))))))))</f>
        <v>2.68498E-2</v>
      </c>
      <c r="I61" s="28">
        <f>IF($D$14=DataValidation!$A$9,Vols!BD61,Vols!AQ61)</f>
        <v>5.3955581486388404E-2</v>
      </c>
      <c r="L61" s="8"/>
      <c r="M61" s="8"/>
      <c r="N61" s="8"/>
      <c r="O61" s="8"/>
      <c r="P61" s="8"/>
      <c r="Q61" s="8"/>
      <c r="R61" s="8"/>
      <c r="S61" s="8"/>
      <c r="T61" s="8"/>
      <c r="U61" s="8"/>
      <c r="V61" s="8"/>
      <c r="W61" s="8"/>
      <c r="X61" s="8"/>
      <c r="Y61" s="8"/>
      <c r="Z61" s="8"/>
    </row>
    <row r="62" spans="7:26" s="10" customFormat="1" ht="15.75" customHeight="1" x14ac:dyDescent="0.25">
      <c r="G62" s="21">
        <f t="shared" si="0"/>
        <v>46446</v>
      </c>
      <c r="H62" s="22">
        <f>IF($D$14=DataValidation!$A$5,Vols!$U62,IF($D$14=DataValidation!$A$6,Vols!$V62,IF('Forward Curve'!$D$14=DataValidation!$A$8,Vols!$X62,IF('Forward Curve'!$D$14=DataValidation!$A$4,Vols!$AE62,IF('Forward Curve'!$D$14=DataValidation!$A$7,Vols!$W62,IF('Forward Curve'!$D$14=DataValidation!$A$9,Vols!$AW62,IF($D$14=DataValidation!$A$2,Vols!Y62,IF($D$14=DataValidation!$A$3,Vols!Z62,""))))))))</f>
        <v>2.68528E-2</v>
      </c>
      <c r="I62" s="28">
        <f>IF($D$14=DataValidation!$A$9,Vols!BD62,Vols!AQ62)</f>
        <v>5.4229141284567302E-2</v>
      </c>
      <c r="L62" s="8"/>
      <c r="M62" s="8"/>
      <c r="N62" s="8"/>
      <c r="O62" s="8"/>
      <c r="P62" s="8"/>
      <c r="Q62" s="8"/>
      <c r="R62" s="8"/>
      <c r="S62" s="8"/>
      <c r="T62" s="8"/>
      <c r="U62" s="8"/>
      <c r="V62" s="8"/>
      <c r="W62" s="8"/>
      <c r="X62" s="8"/>
      <c r="Y62" s="8"/>
      <c r="Z62" s="8"/>
    </row>
    <row r="63" spans="7:26" s="10" customFormat="1" ht="15.75" customHeight="1" x14ac:dyDescent="0.25">
      <c r="G63" s="21">
        <f t="shared" si="0"/>
        <v>46474</v>
      </c>
      <c r="H63" s="22">
        <f>IF($D$14=DataValidation!$A$5,Vols!$U63,IF($D$14=DataValidation!$A$6,Vols!$V63,IF('Forward Curve'!$D$14=DataValidation!$A$8,Vols!$X63,IF('Forward Curve'!$D$14=DataValidation!$A$4,Vols!$AE63,IF('Forward Curve'!$D$14=DataValidation!$A$7,Vols!$W63,IF('Forward Curve'!$D$14=DataValidation!$A$9,Vols!$AW63,IF($D$14=DataValidation!$A$2,Vols!Y63,IF($D$14=DataValidation!$A$3,Vols!Z63,""))))))))</f>
        <v>2.68528E-2</v>
      </c>
      <c r="I63" s="28">
        <f>IF($D$14=DataValidation!$A$9,Vols!BD63,Vols!AQ63)</f>
        <v>5.4476707647165015E-2</v>
      </c>
      <c r="L63" s="8"/>
      <c r="M63" s="8"/>
      <c r="N63" s="8"/>
      <c r="O63" s="8"/>
      <c r="P63" s="8"/>
      <c r="Q63" s="8"/>
      <c r="R63" s="8"/>
      <c r="S63" s="8"/>
      <c r="T63" s="8"/>
      <c r="U63" s="8"/>
      <c r="V63" s="8"/>
      <c r="W63" s="8"/>
      <c r="X63" s="8"/>
      <c r="Y63" s="8"/>
      <c r="Z63" s="8"/>
    </row>
    <row r="64" spans="7:26" s="10" customFormat="1" ht="15.75" customHeight="1" x14ac:dyDescent="0.25">
      <c r="G64" s="21">
        <f t="shared" si="0"/>
        <v>46505</v>
      </c>
      <c r="H64" s="22">
        <f>IF($D$14=DataValidation!$A$5,Vols!$U64,IF($D$14=DataValidation!$A$6,Vols!$V64,IF('Forward Curve'!$D$14=DataValidation!$A$8,Vols!$X64,IF('Forward Curve'!$D$14=DataValidation!$A$4,Vols!$AE64,IF('Forward Curve'!$D$14=DataValidation!$A$7,Vols!$W64,IF('Forward Curve'!$D$14=DataValidation!$A$9,Vols!$AW64,IF($D$14=DataValidation!$A$2,Vols!Y64,IF($D$14=DataValidation!$A$3,Vols!Z64,""))))))))</f>
        <v>2.68528E-2</v>
      </c>
      <c r="I64" s="28">
        <f>IF($D$14=DataValidation!$A$9,Vols!BD64,Vols!AQ64)</f>
        <v>5.4229600755755968E-2</v>
      </c>
      <c r="L64" s="8"/>
      <c r="M64" s="8"/>
      <c r="N64" s="8"/>
      <c r="O64" s="8"/>
      <c r="P64" s="8"/>
      <c r="Q64" s="8"/>
      <c r="R64" s="8"/>
      <c r="S64" s="8"/>
      <c r="T64" s="8"/>
      <c r="U64" s="8"/>
      <c r="V64" s="8"/>
      <c r="W64" s="8"/>
      <c r="X64" s="8"/>
      <c r="Y64" s="8"/>
      <c r="Z64" s="8"/>
    </row>
    <row r="65" spans="7:26" s="10" customFormat="1" ht="15.75" customHeight="1" x14ac:dyDescent="0.25">
      <c r="G65" s="21">
        <f t="shared" si="0"/>
        <v>46535</v>
      </c>
      <c r="H65" s="22">
        <f>IF($D$14=DataValidation!$A$5,Vols!$U65,IF($D$14=DataValidation!$A$6,Vols!$V65,IF('Forward Curve'!$D$14=DataValidation!$A$8,Vols!$X65,IF('Forward Curve'!$D$14=DataValidation!$A$4,Vols!$AE65,IF('Forward Curve'!$D$14=DataValidation!$A$7,Vols!$W65,IF('Forward Curve'!$D$14=DataValidation!$A$9,Vols!$AW65,IF($D$14=DataValidation!$A$2,Vols!Y65,IF($D$14=DataValidation!$A$3,Vols!Z65,""))))))))</f>
        <v>2.6851799999999999E-2</v>
      </c>
      <c r="I65" s="28">
        <f>IF($D$14=DataValidation!$A$9,Vols!BD65,Vols!AQ65)</f>
        <v>5.3998090993557554E-2</v>
      </c>
      <c r="L65" s="8"/>
      <c r="M65" s="8"/>
      <c r="N65" s="8"/>
      <c r="O65" s="8"/>
      <c r="P65" s="8"/>
      <c r="Q65" s="8"/>
      <c r="R65" s="8"/>
      <c r="S65" s="8"/>
      <c r="T65" s="8"/>
      <c r="U65" s="8"/>
      <c r="V65" s="8"/>
      <c r="W65" s="8"/>
      <c r="X65" s="8"/>
      <c r="Y65" s="8"/>
      <c r="Z65" s="8"/>
    </row>
    <row r="66" spans="7:26" s="10" customFormat="1" ht="15.75" customHeight="1" x14ac:dyDescent="0.25">
      <c r="G66" s="21">
        <f t="shared" si="0"/>
        <v>46566</v>
      </c>
      <c r="H66" s="22">
        <f>IF($D$14=DataValidation!$A$5,Vols!$U66,IF($D$14=DataValidation!$A$6,Vols!$V66,IF('Forward Curve'!$D$14=DataValidation!$A$8,Vols!$X66,IF('Forward Curve'!$D$14=DataValidation!$A$4,Vols!$AE66,IF('Forward Curve'!$D$14=DataValidation!$A$7,Vols!$W66,IF('Forward Curve'!$D$14=DataValidation!$A$9,Vols!$AW66,IF($D$14=DataValidation!$A$2,Vols!Y66,IF($D$14=DataValidation!$A$3,Vols!Z66,""))))))))</f>
        <v>2.70648E-2</v>
      </c>
      <c r="I66" s="28">
        <f>IF($D$14=DataValidation!$A$9,Vols!BD66,Vols!AQ66)</f>
        <v>5.394308115794149E-2</v>
      </c>
      <c r="L66" s="8"/>
      <c r="M66" s="8"/>
      <c r="N66" s="8"/>
      <c r="O66" s="8"/>
      <c r="P66" s="8"/>
      <c r="Q66" s="8"/>
      <c r="R66" s="8"/>
      <c r="S66" s="8"/>
      <c r="T66" s="8"/>
      <c r="U66" s="8"/>
      <c r="V66" s="8"/>
      <c r="W66" s="8"/>
      <c r="X66" s="8"/>
      <c r="Y66" s="8"/>
      <c r="Z66" s="8"/>
    </row>
    <row r="67" spans="7:26" s="10" customFormat="1" ht="15.75" customHeight="1" x14ac:dyDescent="0.25">
      <c r="G67" s="21">
        <f t="shared" si="0"/>
        <v>46596</v>
      </c>
      <c r="H67" s="22">
        <f>IF($D$14=DataValidation!$A$5,Vols!$U67,IF($D$14=DataValidation!$A$6,Vols!$V67,IF('Forward Curve'!$D$14=DataValidation!$A$8,Vols!$X67,IF('Forward Curve'!$D$14=DataValidation!$A$4,Vols!$AE67,IF('Forward Curve'!$D$14=DataValidation!$A$7,Vols!$W67,IF('Forward Curve'!$D$14=DataValidation!$A$9,Vols!$AW67,IF($D$14=DataValidation!$A$2,Vols!Y67,IF($D$14=DataValidation!$A$3,Vols!Z67,""))))))))</f>
        <v>2.71157E-2</v>
      </c>
      <c r="I67" s="28">
        <f>IF($D$14=DataValidation!$A$9,Vols!BD67,Vols!AQ67)</f>
        <v>5.4258927870409278E-2</v>
      </c>
      <c r="L67" s="8"/>
      <c r="M67" s="8"/>
      <c r="N67" s="8"/>
      <c r="O67" s="8"/>
      <c r="P67" s="8"/>
      <c r="Q67" s="8"/>
      <c r="R67" s="8"/>
      <c r="S67" s="8"/>
      <c r="T67" s="8"/>
      <c r="U67" s="8"/>
      <c r="V67" s="8"/>
      <c r="W67" s="8"/>
      <c r="X67" s="8"/>
      <c r="Y67" s="8"/>
      <c r="Z67" s="8"/>
    </row>
    <row r="68" spans="7:26" s="10" customFormat="1" ht="15.75" customHeight="1" x14ac:dyDescent="0.25">
      <c r="G68" s="21">
        <f t="shared" si="0"/>
        <v>46627</v>
      </c>
      <c r="H68" s="22">
        <f>IF($D$14=DataValidation!$A$5,Vols!$U68,IF($D$14=DataValidation!$A$6,Vols!$V68,IF('Forward Curve'!$D$14=DataValidation!$A$8,Vols!$X68,IF('Forward Curve'!$D$14=DataValidation!$A$4,Vols!$AE68,IF('Forward Curve'!$D$14=DataValidation!$A$7,Vols!$W68,IF('Forward Curve'!$D$14=DataValidation!$A$9,Vols!$AW68,IF($D$14=DataValidation!$A$2,Vols!Y68,IF($D$14=DataValidation!$A$3,Vols!Z68,""))))))))</f>
        <v>2.7116699999999997E-2</v>
      </c>
      <c r="I68" s="28">
        <f>IF($D$14=DataValidation!$A$9,Vols!BD68,Vols!AQ68)</f>
        <v>5.4511742038754404E-2</v>
      </c>
      <c r="L68" s="8"/>
      <c r="M68" s="8"/>
      <c r="N68" s="8"/>
      <c r="O68" s="8"/>
      <c r="P68" s="8"/>
      <c r="Q68" s="8"/>
      <c r="R68" s="8"/>
      <c r="S68" s="8"/>
      <c r="T68" s="8"/>
      <c r="U68" s="8"/>
      <c r="V68" s="8"/>
      <c r="W68" s="8"/>
      <c r="X68" s="8"/>
      <c r="Y68" s="8"/>
      <c r="Z68" s="8"/>
    </row>
    <row r="69" spans="7:26" s="10" customFormat="1" ht="15.75" customHeight="1" x14ac:dyDescent="0.25">
      <c r="G69" s="21">
        <f t="shared" si="0"/>
        <v>46658</v>
      </c>
      <c r="H69" s="22">
        <f>IF($D$14=DataValidation!$A$5,Vols!$U69,IF($D$14=DataValidation!$A$6,Vols!$V69,IF('Forward Curve'!$D$14=DataValidation!$A$8,Vols!$X69,IF('Forward Curve'!$D$14=DataValidation!$A$4,Vols!$AE69,IF('Forward Curve'!$D$14=DataValidation!$A$7,Vols!$W69,IF('Forward Curve'!$D$14=DataValidation!$A$9,Vols!$AW69,IF($D$14=DataValidation!$A$2,Vols!Y69,IF($D$14=DataValidation!$A$3,Vols!Z69,""))))))))</f>
        <v>2.71157E-2</v>
      </c>
      <c r="I69" s="28">
        <f>IF($D$14=DataValidation!$A$9,Vols!BD69,Vols!AQ69)</f>
        <v>5.4752835886335956E-2</v>
      </c>
      <c r="L69" s="8"/>
      <c r="M69" s="8"/>
      <c r="N69" s="8"/>
      <c r="O69" s="8"/>
      <c r="P69" s="8"/>
      <c r="Q69" s="8"/>
      <c r="R69" s="8"/>
      <c r="S69" s="8"/>
      <c r="T69" s="8"/>
      <c r="U69" s="8"/>
      <c r="V69" s="8"/>
      <c r="W69" s="8"/>
      <c r="X69" s="8"/>
      <c r="Y69" s="8"/>
      <c r="Z69" s="8"/>
    </row>
    <row r="70" spans="7:26" s="10" customFormat="1" ht="15.75" customHeight="1" x14ac:dyDescent="0.25">
      <c r="G70" s="21">
        <f t="shared" si="0"/>
        <v>46688</v>
      </c>
      <c r="H70" s="22">
        <f>IF($D$14=DataValidation!$A$5,Vols!$U70,IF($D$14=DataValidation!$A$6,Vols!$V70,IF('Forward Curve'!$D$14=DataValidation!$A$8,Vols!$X70,IF('Forward Curve'!$D$14=DataValidation!$A$4,Vols!$AE70,IF('Forward Curve'!$D$14=DataValidation!$A$7,Vols!$W70,IF('Forward Curve'!$D$14=DataValidation!$A$9,Vols!$AW70,IF($D$14=DataValidation!$A$2,Vols!Y70,IF($D$14=DataValidation!$A$3,Vols!Z70,""))))))))</f>
        <v>2.7114699999999999E-2</v>
      </c>
      <c r="I70" s="28">
        <f>IF($D$14=DataValidation!$A$9,Vols!BD70,Vols!AQ70)</f>
        <v>5.4985246598745069E-2</v>
      </c>
      <c r="L70" s="8"/>
      <c r="M70" s="8"/>
      <c r="N70" s="8"/>
      <c r="O70" s="8"/>
      <c r="P70" s="8"/>
      <c r="Q70" s="8"/>
      <c r="R70" s="8"/>
      <c r="S70" s="8"/>
      <c r="T70" s="8"/>
      <c r="U70" s="8"/>
      <c r="V70" s="8"/>
      <c r="W70" s="8"/>
      <c r="X70" s="8"/>
      <c r="Y70" s="8"/>
      <c r="Z70" s="8"/>
    </row>
    <row r="71" spans="7:26" s="10" customFormat="1" ht="15.75" customHeight="1" x14ac:dyDescent="0.25">
      <c r="G71" s="21">
        <f t="shared" si="0"/>
        <v>46719</v>
      </c>
      <c r="H71" s="22">
        <f>IF($D$14=DataValidation!$A$5,Vols!$U71,IF($D$14=DataValidation!$A$6,Vols!$V71,IF('Forward Curve'!$D$14=DataValidation!$A$8,Vols!$X71,IF('Forward Curve'!$D$14=DataValidation!$A$4,Vols!$AE71,IF('Forward Curve'!$D$14=DataValidation!$A$7,Vols!$W71,IF('Forward Curve'!$D$14=DataValidation!$A$9,Vols!$AW71,IF($D$14=DataValidation!$A$2,Vols!Y71,IF($D$14=DataValidation!$A$3,Vols!Z71,""))))))))</f>
        <v>2.7116699999999997E-2</v>
      </c>
      <c r="I71" s="28">
        <f>IF($D$14=DataValidation!$A$9,Vols!BD71,Vols!AQ71)</f>
        <v>5.5229495859004246E-2</v>
      </c>
      <c r="L71" s="8"/>
      <c r="M71" s="8"/>
      <c r="N71" s="8"/>
      <c r="O71" s="8"/>
      <c r="P71" s="8"/>
      <c r="Q71" s="8"/>
      <c r="R71" s="8"/>
      <c r="S71" s="8"/>
      <c r="T71" s="8"/>
      <c r="U71" s="8"/>
      <c r="V71" s="8"/>
      <c r="W71" s="8"/>
      <c r="X71" s="8"/>
      <c r="Y71" s="8"/>
      <c r="Z71" s="8"/>
    </row>
    <row r="72" spans="7:26" s="10" customFormat="1" ht="15.75" customHeight="1" x14ac:dyDescent="0.25">
      <c r="G72" s="21">
        <f t="shared" ref="G72:G125" si="1">EDATE(G71,1)</f>
        <v>46749</v>
      </c>
      <c r="H72" s="22">
        <f>IF($D$14=DataValidation!$A$5,Vols!$U72,IF($D$14=DataValidation!$A$6,Vols!$V72,IF('Forward Curve'!$D$14=DataValidation!$A$8,Vols!$X72,IF('Forward Curve'!$D$14=DataValidation!$A$4,Vols!$AE72,IF('Forward Curve'!$D$14=DataValidation!$A$7,Vols!$W72,IF('Forward Curve'!$D$14=DataValidation!$A$9,Vols!$AW72,IF($D$14=DataValidation!$A$2,Vols!Y72,IF($D$14=DataValidation!$A$3,Vols!Z72,""))))))))</f>
        <v>2.71157E-2</v>
      </c>
      <c r="I72" s="28">
        <f>IF($D$14=DataValidation!$A$9,Vols!BD72,Vols!AQ72)</f>
        <v>5.545915432074567E-2</v>
      </c>
      <c r="L72" s="8"/>
      <c r="M72" s="8"/>
      <c r="N72" s="8"/>
      <c r="O72" s="8"/>
      <c r="P72" s="8"/>
      <c r="Q72" s="8"/>
      <c r="R72" s="8"/>
      <c r="S72" s="8"/>
      <c r="T72" s="8"/>
      <c r="U72" s="8"/>
      <c r="V72" s="8"/>
      <c r="W72" s="8"/>
      <c r="X72" s="8"/>
      <c r="Y72" s="8"/>
      <c r="Z72" s="8"/>
    </row>
    <row r="73" spans="7:26" s="10" customFormat="1" ht="15.75" customHeight="1" x14ac:dyDescent="0.25">
      <c r="G73" s="21">
        <f t="shared" si="1"/>
        <v>46780</v>
      </c>
      <c r="H73" s="22">
        <f>IF($D$14=DataValidation!$A$5,Vols!$U73,IF($D$14=DataValidation!$A$6,Vols!$V73,IF('Forward Curve'!$D$14=DataValidation!$A$8,Vols!$X73,IF('Forward Curve'!$D$14=DataValidation!$A$4,Vols!$AE73,IF('Forward Curve'!$D$14=DataValidation!$A$7,Vols!$W73,IF('Forward Curve'!$D$14=DataValidation!$A$9,Vols!$AW73,IF($D$14=DataValidation!$A$2,Vols!Y73,IF($D$14=DataValidation!$A$3,Vols!Z73,""))))))))</f>
        <v>2.7113600000000002E-2</v>
      </c>
      <c r="I73" s="28">
        <f>IF($D$14=DataValidation!$A$9,Vols!BD73,Vols!AQ73)</f>
        <v>5.5698703840793409E-2</v>
      </c>
      <c r="L73" s="8"/>
      <c r="M73" s="8"/>
      <c r="N73" s="8"/>
      <c r="O73" s="8"/>
      <c r="P73" s="8"/>
      <c r="Q73" s="8"/>
      <c r="R73" s="8"/>
      <c r="S73" s="8"/>
      <c r="T73" s="8"/>
      <c r="U73" s="8"/>
      <c r="V73" s="8"/>
      <c r="W73" s="8"/>
      <c r="X73" s="8"/>
      <c r="Y73" s="8"/>
      <c r="Z73" s="8"/>
    </row>
    <row r="74" spans="7:26" s="10" customFormat="1" ht="15.75" customHeight="1" x14ac:dyDescent="0.25">
      <c r="G74" s="21">
        <f t="shared" si="1"/>
        <v>46811</v>
      </c>
      <c r="H74" s="22">
        <f>IF($D$14=DataValidation!$A$5,Vols!$U74,IF($D$14=DataValidation!$A$6,Vols!$V74,IF('Forward Curve'!$D$14=DataValidation!$A$8,Vols!$X74,IF('Forward Curve'!$D$14=DataValidation!$A$4,Vols!$AE74,IF('Forward Curve'!$D$14=DataValidation!$A$7,Vols!$W74,IF('Forward Curve'!$D$14=DataValidation!$A$9,Vols!$AW74,IF($D$14=DataValidation!$A$2,Vols!Y74,IF($D$14=DataValidation!$A$3,Vols!Z74,""))))))))</f>
        <v>2.7116699999999997E-2</v>
      </c>
      <c r="I74" s="28">
        <f>IF($D$14=DataValidation!$A$9,Vols!BD74,Vols!AQ74)</f>
        <v>5.5941182579899766E-2</v>
      </c>
      <c r="L74" s="8"/>
      <c r="M74" s="8"/>
      <c r="N74" s="8"/>
      <c r="O74" s="8"/>
      <c r="P74" s="8"/>
      <c r="Q74" s="8"/>
      <c r="R74" s="8"/>
      <c r="S74" s="8"/>
      <c r="T74" s="8"/>
      <c r="U74" s="8"/>
      <c r="V74" s="8"/>
      <c r="W74" s="8"/>
      <c r="X74" s="8"/>
      <c r="Y74" s="8"/>
      <c r="Z74" s="8"/>
    </row>
    <row r="75" spans="7:26" s="10" customFormat="1" ht="15.75" customHeight="1" x14ac:dyDescent="0.25">
      <c r="G75" s="21">
        <f t="shared" si="1"/>
        <v>46840</v>
      </c>
      <c r="H75" s="22">
        <f>IF($D$14=DataValidation!$A$5,Vols!$U75,IF($D$14=DataValidation!$A$6,Vols!$V75,IF('Forward Curve'!$D$14=DataValidation!$A$8,Vols!$X75,IF('Forward Curve'!$D$14=DataValidation!$A$4,Vols!$AE75,IF('Forward Curve'!$D$14=DataValidation!$A$7,Vols!$W75,IF('Forward Curve'!$D$14=DataValidation!$A$9,Vols!$AW75,IF($D$14=DataValidation!$A$2,Vols!Y75,IF($D$14=DataValidation!$A$3,Vols!Z75,""))))))))</f>
        <v>2.7114699999999999E-2</v>
      </c>
      <c r="I75" s="28">
        <f>IF($D$14=DataValidation!$A$9,Vols!BD75,Vols!AQ75)</f>
        <v>5.615798415795166E-2</v>
      </c>
      <c r="L75" s="8"/>
      <c r="M75" s="8"/>
      <c r="N75" s="8"/>
      <c r="O75" s="8"/>
      <c r="P75" s="8"/>
      <c r="Q75" s="8"/>
      <c r="R75" s="8"/>
      <c r="S75" s="8"/>
      <c r="T75" s="8"/>
      <c r="U75" s="8"/>
      <c r="V75" s="8"/>
      <c r="W75" s="8"/>
      <c r="X75" s="8"/>
      <c r="Y75" s="8"/>
      <c r="Z75" s="8"/>
    </row>
    <row r="76" spans="7:26" s="10" customFormat="1" ht="15.75" customHeight="1" x14ac:dyDescent="0.25">
      <c r="G76" s="21">
        <f t="shared" si="1"/>
        <v>46871</v>
      </c>
      <c r="H76" s="22">
        <f>IF($D$14=DataValidation!$A$5,Vols!$U76,IF($D$14=DataValidation!$A$6,Vols!$V76,IF('Forward Curve'!$D$14=DataValidation!$A$8,Vols!$X76,IF('Forward Curve'!$D$14=DataValidation!$A$4,Vols!$AE76,IF('Forward Curve'!$D$14=DataValidation!$A$7,Vols!$W76,IF('Forward Curve'!$D$14=DataValidation!$A$9,Vols!$AW76,IF($D$14=DataValidation!$A$2,Vols!Y76,IF($D$14=DataValidation!$A$3,Vols!Z76,""))))))))</f>
        <v>2.71157E-2</v>
      </c>
      <c r="I76" s="28">
        <f>IF($D$14=DataValidation!$A$9,Vols!BD76,Vols!AQ76)</f>
        <v>5.5800158624589875E-2</v>
      </c>
      <c r="L76" s="8"/>
      <c r="M76" s="8"/>
      <c r="N76" s="8"/>
      <c r="O76" s="8"/>
      <c r="P76" s="8"/>
      <c r="Q76" s="8"/>
      <c r="R76" s="8"/>
      <c r="S76" s="8"/>
      <c r="T76" s="8"/>
      <c r="U76" s="8"/>
      <c r="V76" s="8"/>
      <c r="W76" s="8"/>
      <c r="X76" s="8"/>
      <c r="Y76" s="8"/>
      <c r="Z76" s="8"/>
    </row>
    <row r="77" spans="7:26" s="10" customFormat="1" ht="15.75" customHeight="1" x14ac:dyDescent="0.25">
      <c r="G77" s="21">
        <f t="shared" si="1"/>
        <v>46901</v>
      </c>
      <c r="H77" s="22">
        <f>IF($D$14=DataValidation!$A$5,Vols!$U77,IF($D$14=DataValidation!$A$6,Vols!$V77,IF('Forward Curve'!$D$14=DataValidation!$A$8,Vols!$X77,IF('Forward Curve'!$D$14=DataValidation!$A$4,Vols!$AE77,IF('Forward Curve'!$D$14=DataValidation!$A$7,Vols!$W77,IF('Forward Curve'!$D$14=DataValidation!$A$9,Vols!$AW77,IF($D$14=DataValidation!$A$2,Vols!Y77,IF($D$14=DataValidation!$A$3,Vols!Z77,""))))))))</f>
        <v>2.71157E-2</v>
      </c>
      <c r="I77" s="28">
        <f>IF($D$14=DataValidation!$A$9,Vols!BD77,Vols!AQ77)</f>
        <v>5.5330866812614274E-2</v>
      </c>
      <c r="L77" s="8"/>
      <c r="M77" s="8"/>
      <c r="N77" s="8"/>
      <c r="O77" s="8"/>
      <c r="P77" s="8"/>
      <c r="Q77" s="8"/>
      <c r="R77" s="8"/>
      <c r="S77" s="8"/>
      <c r="T77" s="8"/>
      <c r="U77" s="8"/>
      <c r="V77" s="8"/>
      <c r="W77" s="8"/>
      <c r="X77" s="8"/>
      <c r="Y77" s="8"/>
      <c r="Z77" s="8"/>
    </row>
    <row r="78" spans="7:26" s="10" customFormat="1" ht="15.75" customHeight="1" x14ac:dyDescent="0.25">
      <c r="G78" s="21">
        <f t="shared" si="1"/>
        <v>46932</v>
      </c>
      <c r="H78" s="22">
        <f>IF($D$14=DataValidation!$A$5,Vols!$U78,IF($D$14=DataValidation!$A$6,Vols!$V78,IF('Forward Curve'!$D$14=DataValidation!$A$8,Vols!$X78,IF('Forward Curve'!$D$14=DataValidation!$A$4,Vols!$AE78,IF('Forward Curve'!$D$14=DataValidation!$A$7,Vols!$W78,IF('Forward Curve'!$D$14=DataValidation!$A$9,Vols!$AW78,IF($D$14=DataValidation!$A$2,Vols!Y78,IF($D$14=DataValidation!$A$3,Vols!Z78,""))))))))</f>
        <v>2.7152500000000003E-2</v>
      </c>
      <c r="I78" s="28">
        <f>IF($D$14=DataValidation!$A$9,Vols!BD78,Vols!AQ78)</f>
        <v>5.4924980132913345E-2</v>
      </c>
      <c r="L78" s="8"/>
      <c r="M78" s="8"/>
      <c r="N78" s="8"/>
      <c r="O78" s="8"/>
      <c r="P78" s="8"/>
      <c r="Q78" s="8"/>
      <c r="R78" s="8"/>
      <c r="S78" s="8"/>
      <c r="T78" s="8"/>
      <c r="U78" s="8"/>
      <c r="V78" s="8"/>
      <c r="W78" s="8"/>
      <c r="X78" s="8"/>
      <c r="Y78" s="8"/>
      <c r="Z78" s="8"/>
    </row>
    <row r="79" spans="7:26" s="10" customFormat="1" ht="15.75" customHeight="1" x14ac:dyDescent="0.25">
      <c r="G79" s="21">
        <f t="shared" si="1"/>
        <v>46962</v>
      </c>
      <c r="H79" s="22">
        <f>IF($D$14=DataValidation!$A$5,Vols!$U79,IF($D$14=DataValidation!$A$6,Vols!$V79,IF('Forward Curve'!$D$14=DataValidation!$A$8,Vols!$X79,IF('Forward Curve'!$D$14=DataValidation!$A$4,Vols!$AE79,IF('Forward Curve'!$D$14=DataValidation!$A$7,Vols!$W79,IF('Forward Curve'!$D$14=DataValidation!$A$9,Vols!$AW79,IF($D$14=DataValidation!$A$2,Vols!Y79,IF($D$14=DataValidation!$A$3,Vols!Z79,""))))))))</f>
        <v>2.7155800000000001E-2</v>
      </c>
      <c r="I79" s="28">
        <f>IF($D$14=DataValidation!$A$9,Vols!BD79,Vols!AQ79)</f>
        <v>5.5141484582219923E-2</v>
      </c>
      <c r="L79" s="8"/>
      <c r="M79" s="8"/>
      <c r="N79" s="8"/>
      <c r="O79" s="8"/>
      <c r="P79" s="8"/>
      <c r="Q79" s="8"/>
      <c r="R79" s="8"/>
      <c r="S79" s="8"/>
      <c r="T79" s="8"/>
      <c r="U79" s="8"/>
      <c r="V79" s="8"/>
      <c r="W79" s="8"/>
      <c r="X79" s="8"/>
      <c r="Y79" s="8"/>
      <c r="Z79" s="8"/>
    </row>
    <row r="80" spans="7:26" s="10" customFormat="1" ht="15.75" customHeight="1" x14ac:dyDescent="0.25">
      <c r="G80" s="21">
        <f t="shared" si="1"/>
        <v>46993</v>
      </c>
      <c r="H80" s="22">
        <f>IF($D$14=DataValidation!$A$5,Vols!$U80,IF($D$14=DataValidation!$A$6,Vols!$V80,IF('Forward Curve'!$D$14=DataValidation!$A$8,Vols!$X80,IF('Forward Curve'!$D$14=DataValidation!$A$4,Vols!$AE80,IF('Forward Curve'!$D$14=DataValidation!$A$7,Vols!$W80,IF('Forward Curve'!$D$14=DataValidation!$A$9,Vols!$AW80,IF($D$14=DataValidation!$A$2,Vols!Y80,IF($D$14=DataValidation!$A$3,Vols!Z80,""))))))))</f>
        <v>2.7151700000000001E-2</v>
      </c>
      <c r="I80" s="28">
        <f>IF($D$14=DataValidation!$A$9,Vols!BD80,Vols!AQ80)</f>
        <v>5.5341426896399933E-2</v>
      </c>
      <c r="L80" s="8"/>
      <c r="M80" s="8"/>
      <c r="N80" s="8"/>
      <c r="O80" s="8"/>
      <c r="P80" s="8"/>
      <c r="Q80" s="8"/>
      <c r="R80" s="8"/>
      <c r="S80" s="8"/>
      <c r="T80" s="8"/>
      <c r="U80" s="8"/>
      <c r="V80" s="8"/>
      <c r="W80" s="8"/>
      <c r="X80" s="8"/>
      <c r="Y80" s="8"/>
      <c r="Z80" s="8"/>
    </row>
    <row r="81" spans="7:26" s="10" customFormat="1" ht="15.75" customHeight="1" x14ac:dyDescent="0.25">
      <c r="G81" s="21">
        <f t="shared" si="1"/>
        <v>47024</v>
      </c>
      <c r="H81" s="22">
        <f>IF($D$14=DataValidation!$A$5,Vols!$U81,IF($D$14=DataValidation!$A$6,Vols!$V81,IF('Forward Curve'!$D$14=DataValidation!$A$8,Vols!$X81,IF('Forward Curve'!$D$14=DataValidation!$A$4,Vols!$AE81,IF('Forward Curve'!$D$14=DataValidation!$A$7,Vols!$W81,IF('Forward Curve'!$D$14=DataValidation!$A$9,Vols!$AW81,IF($D$14=DataValidation!$A$2,Vols!Y81,IF($D$14=DataValidation!$A$3,Vols!Z81,""))))))))</f>
        <v>2.7152699999999998E-2</v>
      </c>
      <c r="I81" s="28">
        <f>IF($D$14=DataValidation!$A$9,Vols!BD81,Vols!AQ81)</f>
        <v>5.5550590689005037E-2</v>
      </c>
      <c r="L81" s="8"/>
      <c r="M81" s="8"/>
      <c r="N81" s="8"/>
      <c r="O81" s="8"/>
      <c r="P81" s="8"/>
      <c r="Q81" s="8"/>
      <c r="R81" s="8"/>
      <c r="S81" s="8"/>
      <c r="T81" s="8"/>
      <c r="U81" s="8"/>
      <c r="V81" s="8"/>
      <c r="W81" s="8"/>
      <c r="X81" s="8"/>
      <c r="Y81" s="8"/>
      <c r="Z81" s="8"/>
    </row>
    <row r="82" spans="7:26" s="10" customFormat="1" ht="15.75" customHeight="1" x14ac:dyDescent="0.25">
      <c r="G82" s="21">
        <f t="shared" si="1"/>
        <v>47054</v>
      </c>
      <c r="H82" s="22">
        <f>IF($D$14=DataValidation!$A$5,Vols!$U82,IF($D$14=DataValidation!$A$6,Vols!$V82,IF('Forward Curve'!$D$14=DataValidation!$A$8,Vols!$X82,IF('Forward Curve'!$D$14=DataValidation!$A$4,Vols!$AE82,IF('Forward Curve'!$D$14=DataValidation!$A$7,Vols!$W82,IF('Forward Curve'!$D$14=DataValidation!$A$9,Vols!$AW82,IF($D$14=DataValidation!$A$2,Vols!Y82,IF($D$14=DataValidation!$A$3,Vols!Z82,""))))))))</f>
        <v>2.7153800000000002E-2</v>
      </c>
      <c r="I82" s="28">
        <f>IF($D$14=DataValidation!$A$9,Vols!BD82,Vols!AQ82)</f>
        <v>5.575954770101E-2</v>
      </c>
      <c r="L82" s="8"/>
      <c r="M82" s="8"/>
      <c r="N82" s="8"/>
      <c r="O82" s="8"/>
      <c r="P82" s="8"/>
      <c r="Q82" s="8"/>
      <c r="R82" s="8"/>
      <c r="S82" s="8"/>
      <c r="T82" s="8"/>
      <c r="U82" s="8"/>
      <c r="V82" s="8"/>
      <c r="W82" s="8"/>
      <c r="X82" s="8"/>
      <c r="Y82" s="8"/>
      <c r="Z82" s="8"/>
    </row>
    <row r="83" spans="7:26" s="10" customFormat="1" ht="15.75" customHeight="1" x14ac:dyDescent="0.25">
      <c r="G83" s="21">
        <f t="shared" si="1"/>
        <v>47085</v>
      </c>
      <c r="H83" s="22">
        <f>IF($D$14=DataValidation!$A$5,Vols!$U83,IF($D$14=DataValidation!$A$6,Vols!$V83,IF('Forward Curve'!$D$14=DataValidation!$A$8,Vols!$X83,IF('Forward Curve'!$D$14=DataValidation!$A$4,Vols!$AE83,IF('Forward Curve'!$D$14=DataValidation!$A$7,Vols!$W83,IF('Forward Curve'!$D$14=DataValidation!$A$9,Vols!$AW83,IF($D$14=DataValidation!$A$2,Vols!Y83,IF($D$14=DataValidation!$A$3,Vols!Z83,""))))))))</f>
        <v>2.7152699999999998E-2</v>
      </c>
      <c r="I83" s="28">
        <f>IF($D$14=DataValidation!$A$9,Vols!BD83,Vols!AQ83)</f>
        <v>5.5969200979837569E-2</v>
      </c>
      <c r="L83" s="8"/>
      <c r="M83" s="8"/>
      <c r="N83" s="8"/>
      <c r="O83" s="8"/>
      <c r="P83" s="8"/>
      <c r="Q83" s="8"/>
      <c r="R83" s="8"/>
      <c r="S83" s="8"/>
      <c r="T83" s="8"/>
      <c r="U83" s="8"/>
      <c r="V83" s="8"/>
      <c r="W83" s="8"/>
      <c r="X83" s="8"/>
      <c r="Y83" s="8"/>
      <c r="Z83" s="8"/>
    </row>
    <row r="84" spans="7:26" s="10" customFormat="1" ht="15.75" customHeight="1" x14ac:dyDescent="0.25">
      <c r="G84" s="21">
        <f t="shared" si="1"/>
        <v>47115</v>
      </c>
      <c r="H84" s="22">
        <f>IF($D$14=DataValidation!$A$5,Vols!$U84,IF($D$14=DataValidation!$A$6,Vols!$V84,IF('Forward Curve'!$D$14=DataValidation!$A$8,Vols!$X84,IF('Forward Curve'!$D$14=DataValidation!$A$4,Vols!$AE84,IF('Forward Curve'!$D$14=DataValidation!$A$7,Vols!$W84,IF('Forward Curve'!$D$14=DataValidation!$A$9,Vols!$AW84,IF($D$14=DataValidation!$A$2,Vols!Y84,IF($D$14=DataValidation!$A$3,Vols!Z84,""))))))))</f>
        <v>2.71548E-2</v>
      </c>
      <c r="I84" s="28">
        <f>IF($D$14=DataValidation!$A$9,Vols!BD84,Vols!AQ84)</f>
        <v>5.6171385311524123E-2</v>
      </c>
      <c r="L84" s="8"/>
      <c r="M84" s="8"/>
      <c r="N84" s="8"/>
      <c r="O84" s="8"/>
      <c r="P84" s="8"/>
      <c r="Q84" s="8"/>
      <c r="R84" s="8"/>
      <c r="S84" s="8"/>
      <c r="T84" s="8"/>
      <c r="U84" s="8"/>
      <c r="V84" s="8"/>
      <c r="W84" s="8"/>
      <c r="X84" s="8"/>
      <c r="Y84" s="8"/>
      <c r="Z84" s="8"/>
    </row>
    <row r="85" spans="7:26" s="10" customFormat="1" ht="15.75" customHeight="1" x14ac:dyDescent="0.25">
      <c r="G85" s="21">
        <f t="shared" si="1"/>
        <v>47146</v>
      </c>
      <c r="H85" s="22">
        <f>IF($D$14=DataValidation!$A$5,Vols!$U85,IF($D$14=DataValidation!$A$6,Vols!$V85,IF('Forward Curve'!$D$14=DataValidation!$A$8,Vols!$X85,IF('Forward Curve'!$D$14=DataValidation!$A$4,Vols!$AE85,IF('Forward Curve'!$D$14=DataValidation!$A$7,Vols!$W85,IF('Forward Curve'!$D$14=DataValidation!$A$9,Vols!$AW85,IF($D$14=DataValidation!$A$2,Vols!Y85,IF($D$14=DataValidation!$A$3,Vols!Z85,""))))))))</f>
        <v>2.7149700000000002E-2</v>
      </c>
      <c r="I85" s="28">
        <f>IF($D$14=DataValidation!$A$9,Vols!BD85,Vols!AQ85)</f>
        <v>5.637777963510817E-2</v>
      </c>
      <c r="L85" s="8"/>
      <c r="M85" s="8"/>
      <c r="N85" s="8"/>
      <c r="O85" s="8"/>
      <c r="P85" s="8"/>
      <c r="Q85" s="8"/>
      <c r="R85" s="8"/>
      <c r="S85" s="8"/>
      <c r="T85" s="8"/>
      <c r="U85" s="8"/>
      <c r="V85" s="8"/>
      <c r="W85" s="8"/>
      <c r="X85" s="8"/>
      <c r="Y85" s="8"/>
      <c r="Z85" s="8"/>
    </row>
    <row r="86" spans="7:26" s="10" customFormat="1" ht="15.75" customHeight="1" x14ac:dyDescent="0.25">
      <c r="G86" s="21">
        <f t="shared" si="1"/>
        <v>47177</v>
      </c>
      <c r="H86" s="22">
        <f>IF($D$14=DataValidation!$A$5,Vols!$U86,IF($D$14=DataValidation!$A$6,Vols!$V86,IF('Forward Curve'!$D$14=DataValidation!$A$8,Vols!$X86,IF('Forward Curve'!$D$14=DataValidation!$A$4,Vols!$AE86,IF('Forward Curve'!$D$14=DataValidation!$A$7,Vols!$W86,IF('Forward Curve'!$D$14=DataValidation!$A$9,Vols!$AW86,IF($D$14=DataValidation!$A$2,Vols!Y86,IF($D$14=DataValidation!$A$3,Vols!Z86,""))))))))</f>
        <v>2.7152699999999998E-2</v>
      </c>
      <c r="I86" s="28">
        <f>IF($D$14=DataValidation!$A$9,Vols!BD86,Vols!AQ86)</f>
        <v>5.6586000470966229E-2</v>
      </c>
      <c r="L86" s="8"/>
      <c r="M86" s="8"/>
      <c r="N86" s="8"/>
      <c r="O86" s="8"/>
      <c r="P86" s="8"/>
      <c r="Q86" s="8"/>
      <c r="R86" s="8"/>
      <c r="S86" s="8"/>
      <c r="T86" s="8"/>
      <c r="U86" s="8"/>
      <c r="V86" s="8"/>
      <c r="W86" s="8"/>
      <c r="X86" s="8"/>
      <c r="Y86" s="8"/>
      <c r="Z86" s="8"/>
    </row>
    <row r="87" spans="7:26" s="10" customFormat="1" ht="15.75" customHeight="1" x14ac:dyDescent="0.25">
      <c r="G87" s="21">
        <f t="shared" si="1"/>
        <v>47205</v>
      </c>
      <c r="H87" s="22">
        <f>IF($D$14=DataValidation!$A$5,Vols!$U87,IF($D$14=DataValidation!$A$6,Vols!$V87,IF('Forward Curve'!$D$14=DataValidation!$A$8,Vols!$X87,IF('Forward Curve'!$D$14=DataValidation!$A$4,Vols!$AE87,IF('Forward Curve'!$D$14=DataValidation!$A$7,Vols!$W87,IF('Forward Curve'!$D$14=DataValidation!$A$9,Vols!$AW87,IF($D$14=DataValidation!$A$2,Vols!Y87,IF($D$14=DataValidation!$A$3,Vols!Z87,""))))))))</f>
        <v>2.7151700000000001E-2</v>
      </c>
      <c r="I87" s="28">
        <f>IF($D$14=DataValidation!$A$9,Vols!BD87,Vols!AQ87)</f>
        <v>5.6766856839794405E-2</v>
      </c>
      <c r="L87" s="8"/>
      <c r="M87" s="8"/>
      <c r="N87" s="8"/>
      <c r="O87" s="8"/>
      <c r="P87" s="8"/>
      <c r="Q87" s="8"/>
      <c r="R87" s="8"/>
      <c r="S87" s="8"/>
      <c r="T87" s="8"/>
      <c r="U87" s="8"/>
      <c r="V87" s="8"/>
      <c r="W87" s="8"/>
      <c r="X87" s="8"/>
      <c r="Y87" s="8"/>
      <c r="Z87" s="8"/>
    </row>
    <row r="88" spans="7:26" s="10" customFormat="1" ht="15.75" customHeight="1" x14ac:dyDescent="0.25">
      <c r="G88" s="21">
        <f t="shared" si="1"/>
        <v>47236</v>
      </c>
      <c r="H88" s="22">
        <f>IF($D$14=DataValidation!$A$5,Vols!$U88,IF($D$14=DataValidation!$A$6,Vols!$V88,IF('Forward Curve'!$D$14=DataValidation!$A$8,Vols!$X88,IF('Forward Curve'!$D$14=DataValidation!$A$4,Vols!$AE88,IF('Forward Curve'!$D$14=DataValidation!$A$7,Vols!$W88,IF('Forward Curve'!$D$14=DataValidation!$A$9,Vols!$AW88,IF($D$14=DataValidation!$A$2,Vols!Y88,IF($D$14=DataValidation!$A$3,Vols!Z88,""))))))))</f>
        <v>2.71548E-2</v>
      </c>
      <c r="I88" s="28">
        <f>IF($D$14=DataValidation!$A$9,Vols!BD88,Vols!AQ88)</f>
        <v>5.7287925813117667E-2</v>
      </c>
      <c r="L88" s="8"/>
      <c r="M88" s="8"/>
      <c r="N88" s="8"/>
      <c r="O88" s="8"/>
      <c r="P88" s="8"/>
      <c r="Q88" s="8"/>
      <c r="R88" s="8"/>
      <c r="S88" s="8"/>
      <c r="T88" s="8"/>
      <c r="U88" s="8"/>
      <c r="V88" s="8"/>
      <c r="W88" s="8"/>
      <c r="X88" s="8"/>
      <c r="Y88" s="8"/>
      <c r="Z88" s="8"/>
    </row>
    <row r="89" spans="7:26" s="10" customFormat="1" ht="15.75" customHeight="1" x14ac:dyDescent="0.25">
      <c r="G89" s="21">
        <f t="shared" si="1"/>
        <v>47266</v>
      </c>
      <c r="H89" s="22">
        <f>IF($D$14=DataValidation!$A$5,Vols!$U89,IF($D$14=DataValidation!$A$6,Vols!$V89,IF('Forward Curve'!$D$14=DataValidation!$A$8,Vols!$X89,IF('Forward Curve'!$D$14=DataValidation!$A$4,Vols!$AE89,IF('Forward Curve'!$D$14=DataValidation!$A$7,Vols!$W89,IF('Forward Curve'!$D$14=DataValidation!$A$9,Vols!$AW89,IF($D$14=DataValidation!$A$2,Vols!Y89,IF($D$14=DataValidation!$A$3,Vols!Z89,""))))))))</f>
        <v>2.7152699999999998E-2</v>
      </c>
      <c r="I89" s="28">
        <f>IF($D$14=DataValidation!$A$9,Vols!BD89,Vols!AQ89)</f>
        <v>5.7794896380410958E-2</v>
      </c>
      <c r="L89" s="8"/>
      <c r="M89" s="8"/>
      <c r="N89" s="8"/>
      <c r="O89" s="8"/>
      <c r="P89" s="8"/>
      <c r="Q89" s="8"/>
      <c r="R89" s="8"/>
      <c r="S89" s="8"/>
      <c r="T89" s="8"/>
      <c r="U89" s="8"/>
      <c r="V89" s="8"/>
      <c r="W89" s="8"/>
      <c r="X89" s="8"/>
      <c r="Y89" s="8"/>
      <c r="Z89" s="8"/>
    </row>
    <row r="90" spans="7:26" s="10" customFormat="1" ht="15.75" customHeight="1" x14ac:dyDescent="0.25">
      <c r="G90" s="21">
        <f t="shared" si="1"/>
        <v>47297</v>
      </c>
      <c r="H90" s="22">
        <f>IF($D$14=DataValidation!$A$5,Vols!$U90,IF($D$14=DataValidation!$A$6,Vols!$V90,IF('Forward Curve'!$D$14=DataValidation!$A$8,Vols!$X90,IF('Forward Curve'!$D$14=DataValidation!$A$4,Vols!$AE90,IF('Forward Curve'!$D$14=DataValidation!$A$7,Vols!$W90,IF('Forward Curve'!$D$14=DataValidation!$A$9,Vols!$AW90,IF($D$14=DataValidation!$A$2,Vols!Y90,IF($D$14=DataValidation!$A$3,Vols!Z90,""))))))))</f>
        <v>2.7563799999999999E-2</v>
      </c>
      <c r="I90" s="28">
        <f>IF($D$14=DataValidation!$A$9,Vols!BD90,Vols!AQ90)</f>
        <v>5.8904428584506952E-2</v>
      </c>
      <c r="L90" s="8"/>
      <c r="M90" s="8"/>
      <c r="N90" s="8"/>
      <c r="O90" s="8"/>
      <c r="P90" s="8"/>
      <c r="Q90" s="8"/>
      <c r="R90" s="8"/>
      <c r="S90" s="8"/>
      <c r="T90" s="8"/>
      <c r="U90" s="8"/>
      <c r="V90" s="8"/>
      <c r="W90" s="8"/>
      <c r="X90" s="8"/>
      <c r="Y90" s="8"/>
      <c r="Z90" s="8"/>
    </row>
    <row r="91" spans="7:26" s="10" customFormat="1" ht="15.75" customHeight="1" x14ac:dyDescent="0.25">
      <c r="G91" s="21">
        <f t="shared" si="1"/>
        <v>47327</v>
      </c>
      <c r="H91" s="22">
        <f>IF($D$14=DataValidation!$A$5,Vols!$U91,IF($D$14=DataValidation!$A$6,Vols!$V91,IF('Forward Curve'!$D$14=DataValidation!$A$8,Vols!$X91,IF('Forward Curve'!$D$14=DataValidation!$A$4,Vols!$AE91,IF('Forward Curve'!$D$14=DataValidation!$A$7,Vols!$W91,IF('Forward Curve'!$D$14=DataValidation!$A$9,Vols!$AW91,IF($D$14=DataValidation!$A$2,Vols!Y91,IF($D$14=DataValidation!$A$3,Vols!Z91,""))))))))</f>
        <v>2.7664499999999998E-2</v>
      </c>
      <c r="I91" s="28">
        <f>IF($D$14=DataValidation!$A$9,Vols!BD91,Vols!AQ91)</f>
        <v>5.9333408311741762E-2</v>
      </c>
      <c r="L91" s="8"/>
      <c r="M91" s="8"/>
      <c r="N91" s="8"/>
      <c r="O91" s="8"/>
      <c r="P91" s="8"/>
      <c r="Q91" s="8"/>
      <c r="R91" s="8"/>
      <c r="S91" s="8"/>
      <c r="T91" s="8"/>
      <c r="U91" s="8"/>
      <c r="V91" s="8"/>
      <c r="W91" s="8"/>
      <c r="X91" s="8"/>
      <c r="Y91" s="8"/>
      <c r="Z91" s="8"/>
    </row>
    <row r="92" spans="7:26" s="10" customFormat="1" ht="15.75" customHeight="1" x14ac:dyDescent="0.25">
      <c r="G92" s="21">
        <f t="shared" si="1"/>
        <v>47358</v>
      </c>
      <c r="H92" s="22">
        <f>IF($D$14=DataValidation!$A$5,Vols!$U92,IF($D$14=DataValidation!$A$6,Vols!$V92,IF('Forward Curve'!$D$14=DataValidation!$A$8,Vols!$X92,IF('Forward Curve'!$D$14=DataValidation!$A$4,Vols!$AE92,IF('Forward Curve'!$D$14=DataValidation!$A$7,Vols!$W92,IF('Forward Curve'!$D$14=DataValidation!$A$9,Vols!$AW92,IF($D$14=DataValidation!$A$2,Vols!Y92,IF($D$14=DataValidation!$A$3,Vols!Z92,""))))))))</f>
        <v>2.76613E-2</v>
      </c>
      <c r="I92" s="28">
        <f>IF($D$14=DataValidation!$A$9,Vols!BD92,Vols!AQ92)</f>
        <v>5.9538218004779785E-2</v>
      </c>
      <c r="L92" s="8"/>
      <c r="M92" s="8"/>
      <c r="N92" s="8"/>
      <c r="O92" s="8"/>
      <c r="P92" s="8"/>
      <c r="Q92" s="8"/>
      <c r="R92" s="8"/>
      <c r="S92" s="8"/>
      <c r="T92" s="8"/>
      <c r="U92" s="8"/>
      <c r="V92" s="8"/>
      <c r="W92" s="8"/>
      <c r="X92" s="8"/>
      <c r="Y92" s="8"/>
      <c r="Z92" s="8"/>
    </row>
    <row r="93" spans="7:26" s="10" customFormat="1" ht="15.75" customHeight="1" x14ac:dyDescent="0.25">
      <c r="G93" s="21">
        <f t="shared" si="1"/>
        <v>47389</v>
      </c>
      <c r="H93" s="22">
        <f>IF($D$14=DataValidation!$A$5,Vols!$U93,IF($D$14=DataValidation!$A$6,Vols!$V93,IF('Forward Curve'!$D$14=DataValidation!$A$8,Vols!$X93,IF('Forward Curve'!$D$14=DataValidation!$A$4,Vols!$AE93,IF('Forward Curve'!$D$14=DataValidation!$A$7,Vols!$W93,IF('Forward Curve'!$D$14=DataValidation!$A$9,Vols!$AW93,IF($D$14=DataValidation!$A$2,Vols!Y93,IF($D$14=DataValidation!$A$3,Vols!Z93,""))))))))</f>
        <v>2.7662399999999997E-2</v>
      </c>
      <c r="I93" s="28">
        <f>IF($D$14=DataValidation!$A$9,Vols!BD93,Vols!AQ93)</f>
        <v>5.9743911934244734E-2</v>
      </c>
      <c r="L93" s="8"/>
      <c r="M93" s="8"/>
      <c r="N93" s="8"/>
      <c r="O93" s="8"/>
      <c r="P93" s="8"/>
      <c r="Q93" s="8"/>
      <c r="R93" s="8"/>
      <c r="S93" s="8"/>
      <c r="T93" s="8"/>
      <c r="U93" s="8"/>
      <c r="V93" s="8"/>
      <c r="W93" s="8"/>
      <c r="X93" s="8"/>
      <c r="Y93" s="8"/>
      <c r="Z93" s="8"/>
    </row>
    <row r="94" spans="7:26" s="10" customFormat="1" ht="15.75" customHeight="1" x14ac:dyDescent="0.25">
      <c r="G94" s="21">
        <f t="shared" si="1"/>
        <v>47419</v>
      </c>
      <c r="H94" s="22">
        <f>IF($D$14=DataValidation!$A$5,Vols!$U94,IF($D$14=DataValidation!$A$6,Vols!$V94,IF('Forward Curve'!$D$14=DataValidation!$A$8,Vols!$X94,IF('Forward Curve'!$D$14=DataValidation!$A$4,Vols!$AE94,IF('Forward Curve'!$D$14=DataValidation!$A$7,Vols!$W94,IF('Forward Curve'!$D$14=DataValidation!$A$9,Vols!$AW94,IF($D$14=DataValidation!$A$2,Vols!Y94,IF($D$14=DataValidation!$A$3,Vols!Z94,""))))))))</f>
        <v>2.7662399999999997E-2</v>
      </c>
      <c r="I94" s="28">
        <f>IF($D$14=DataValidation!$A$9,Vols!BD94,Vols!AQ94)</f>
        <v>5.9955372295739849E-2</v>
      </c>
      <c r="L94" s="8"/>
      <c r="M94" s="8"/>
      <c r="N94" s="8"/>
      <c r="O94" s="8"/>
      <c r="P94" s="8"/>
      <c r="Q94" s="8"/>
      <c r="R94" s="8"/>
      <c r="S94" s="8"/>
      <c r="T94" s="8"/>
      <c r="U94" s="8"/>
      <c r="V94" s="8"/>
      <c r="W94" s="8"/>
      <c r="X94" s="8"/>
      <c r="Y94" s="8"/>
      <c r="Z94" s="8"/>
    </row>
    <row r="95" spans="7:26" s="10" customFormat="1" ht="15.75" customHeight="1" x14ac:dyDescent="0.25">
      <c r="G95" s="21">
        <f t="shared" si="1"/>
        <v>47450</v>
      </c>
      <c r="H95" s="22">
        <f>IF($D$14=DataValidation!$A$5,Vols!$U95,IF($D$14=DataValidation!$A$6,Vols!$V95,IF('Forward Curve'!$D$14=DataValidation!$A$8,Vols!$X95,IF('Forward Curve'!$D$14=DataValidation!$A$4,Vols!$AE95,IF('Forward Curve'!$D$14=DataValidation!$A$7,Vols!$W95,IF('Forward Curve'!$D$14=DataValidation!$A$9,Vols!$AW95,IF($D$14=DataValidation!$A$2,Vols!Y95,IF($D$14=DataValidation!$A$3,Vols!Z95,""))))))))</f>
        <v>2.7662399999999997E-2</v>
      </c>
      <c r="I95" s="28">
        <f>IF($D$14=DataValidation!$A$9,Vols!BD95,Vols!AQ95)</f>
        <v>6.0156986209753155E-2</v>
      </c>
      <c r="L95" s="8"/>
      <c r="M95" s="8"/>
      <c r="N95" s="8"/>
      <c r="O95" s="8"/>
      <c r="P95" s="8"/>
      <c r="Q95" s="8"/>
      <c r="R95" s="8"/>
      <c r="S95" s="8"/>
      <c r="T95" s="8"/>
      <c r="U95" s="8"/>
      <c r="V95" s="8"/>
      <c r="W95" s="8"/>
      <c r="X95" s="8"/>
      <c r="Y95" s="8"/>
      <c r="Z95" s="8"/>
    </row>
    <row r="96" spans="7:26" s="10" customFormat="1" ht="15.75" customHeight="1" x14ac:dyDescent="0.25">
      <c r="G96" s="21">
        <f t="shared" si="1"/>
        <v>47480</v>
      </c>
      <c r="H96" s="22">
        <f>IF($D$14=DataValidation!$A$5,Vols!$U96,IF($D$14=DataValidation!$A$6,Vols!$V96,IF('Forward Curve'!$D$14=DataValidation!$A$8,Vols!$X96,IF('Forward Curve'!$D$14=DataValidation!$A$4,Vols!$AE96,IF('Forward Curve'!$D$14=DataValidation!$A$7,Vols!$W96,IF('Forward Curve'!$D$14=DataValidation!$A$9,Vols!$AW96,IF($D$14=DataValidation!$A$2,Vols!Y96,IF($D$14=DataValidation!$A$3,Vols!Z96,""))))))))</f>
        <v>2.7663500000000001E-2</v>
      </c>
      <c r="I96" s="28">
        <f>IF($D$14=DataValidation!$A$9,Vols!BD96,Vols!AQ96)</f>
        <v>6.0361769172665863E-2</v>
      </c>
      <c r="L96" s="8"/>
      <c r="M96" s="8"/>
      <c r="N96" s="8"/>
      <c r="O96" s="8"/>
      <c r="P96" s="8"/>
      <c r="Q96" s="8"/>
      <c r="R96" s="8"/>
      <c r="S96" s="8"/>
      <c r="T96" s="8"/>
      <c r="U96" s="8"/>
      <c r="V96" s="8"/>
      <c r="W96" s="8"/>
      <c r="X96" s="8"/>
      <c r="Y96" s="8"/>
      <c r="Z96" s="8"/>
    </row>
    <row r="97" spans="7:26" s="10" customFormat="1" ht="15.75" customHeight="1" x14ac:dyDescent="0.25">
      <c r="G97" s="21">
        <f t="shared" si="1"/>
        <v>47511</v>
      </c>
      <c r="H97" s="22">
        <f>IF($D$14=DataValidation!$A$5,Vols!$U97,IF($D$14=DataValidation!$A$6,Vols!$V97,IF('Forward Curve'!$D$14=DataValidation!$A$8,Vols!$X97,IF('Forward Curve'!$D$14=DataValidation!$A$4,Vols!$AE97,IF('Forward Curve'!$D$14=DataValidation!$A$7,Vols!$W97,IF('Forward Curve'!$D$14=DataValidation!$A$9,Vols!$AW97,IF($D$14=DataValidation!$A$2,Vols!Y97,IF($D$14=DataValidation!$A$3,Vols!Z97,""))))))))</f>
        <v>2.7659199999999998E-2</v>
      </c>
      <c r="I97" s="28">
        <f>IF($D$14=DataValidation!$A$9,Vols!BD97,Vols!AQ97)</f>
        <v>6.056762779644697E-2</v>
      </c>
      <c r="L97" s="8"/>
      <c r="M97" s="8"/>
      <c r="N97" s="8"/>
      <c r="O97" s="8"/>
      <c r="P97" s="8"/>
      <c r="Q97" s="8"/>
      <c r="R97" s="8"/>
      <c r="S97" s="8"/>
      <c r="T97" s="8"/>
      <c r="U97" s="8"/>
      <c r="V97" s="8"/>
      <c r="W97" s="8"/>
      <c r="X97" s="8"/>
      <c r="Y97" s="8"/>
      <c r="Z97" s="8"/>
    </row>
    <row r="98" spans="7:26" s="10" customFormat="1" ht="15.75" customHeight="1" x14ac:dyDescent="0.25">
      <c r="G98" s="21">
        <f t="shared" si="1"/>
        <v>47542</v>
      </c>
      <c r="H98" s="22">
        <f>IF($D$14=DataValidation!$A$5,Vols!$U98,IF($D$14=DataValidation!$A$6,Vols!$V98,IF('Forward Curve'!$D$14=DataValidation!$A$8,Vols!$X98,IF('Forward Curve'!$D$14=DataValidation!$A$4,Vols!$AE98,IF('Forward Curve'!$D$14=DataValidation!$A$7,Vols!$W98,IF('Forward Curve'!$D$14=DataValidation!$A$9,Vols!$AW98,IF($D$14=DataValidation!$A$2,Vols!Y98,IF($D$14=DataValidation!$A$3,Vols!Z98,""))))))))</f>
        <v>2.7662399999999997E-2</v>
      </c>
      <c r="I98" s="28">
        <f>IF($D$14=DataValidation!$A$9,Vols!BD98,Vols!AQ98)</f>
        <v>6.077378412427991E-2</v>
      </c>
      <c r="L98" s="8"/>
      <c r="M98" s="8"/>
      <c r="N98" s="8"/>
      <c r="O98" s="8"/>
      <c r="P98" s="8"/>
      <c r="Q98" s="8"/>
      <c r="R98" s="8"/>
      <c r="S98" s="8"/>
      <c r="T98" s="8"/>
      <c r="U98" s="8"/>
      <c r="V98" s="8"/>
      <c r="W98" s="8"/>
      <c r="X98" s="8"/>
      <c r="Y98" s="8"/>
      <c r="Z98" s="8"/>
    </row>
    <row r="99" spans="7:26" s="10" customFormat="1" ht="15.75" customHeight="1" x14ac:dyDescent="0.25">
      <c r="G99" s="21">
        <f t="shared" si="1"/>
        <v>47570</v>
      </c>
      <c r="H99" s="22">
        <f>IF($D$14=DataValidation!$A$5,Vols!$U99,IF($D$14=DataValidation!$A$6,Vols!$V99,IF('Forward Curve'!$D$14=DataValidation!$A$8,Vols!$X99,IF('Forward Curve'!$D$14=DataValidation!$A$4,Vols!$AE99,IF('Forward Curve'!$D$14=DataValidation!$A$7,Vols!$W99,IF('Forward Curve'!$D$14=DataValidation!$A$9,Vols!$AW99,IF($D$14=DataValidation!$A$2,Vols!Y99,IF($D$14=DataValidation!$A$3,Vols!Z99,""))))))))</f>
        <v>2.76613E-2</v>
      </c>
      <c r="I99" s="28">
        <f>IF($D$14=DataValidation!$A$9,Vols!BD99,Vols!AQ99)</f>
        <v>6.0959764494083017E-2</v>
      </c>
      <c r="L99" s="8"/>
      <c r="M99" s="8"/>
      <c r="N99" s="8"/>
      <c r="O99" s="8"/>
      <c r="P99" s="8"/>
      <c r="Q99" s="8"/>
      <c r="R99" s="8"/>
      <c r="S99" s="8"/>
      <c r="T99" s="8"/>
      <c r="U99" s="8"/>
      <c r="V99" s="8"/>
      <c r="W99" s="8"/>
      <c r="X99" s="8"/>
      <c r="Y99" s="8"/>
      <c r="Z99" s="8"/>
    </row>
    <row r="100" spans="7:26" s="10" customFormat="1" ht="15.75" customHeight="1" x14ac:dyDescent="0.25">
      <c r="G100" s="21">
        <f t="shared" si="1"/>
        <v>47601</v>
      </c>
      <c r="H100" s="22">
        <f>IF($D$14=DataValidation!$A$5,Vols!$U100,IF($D$14=DataValidation!$A$6,Vols!$V100,IF('Forward Curve'!$D$14=DataValidation!$A$8,Vols!$X100,IF('Forward Curve'!$D$14=DataValidation!$A$4,Vols!$AE100,IF('Forward Curve'!$D$14=DataValidation!$A$7,Vols!$W100,IF('Forward Curve'!$D$14=DataValidation!$A$9,Vols!$AW100,IF($D$14=DataValidation!$A$2,Vols!Y100,IF($D$14=DataValidation!$A$3,Vols!Z100,""))))))))</f>
        <v>2.7663500000000001E-2</v>
      </c>
      <c r="I100" s="28">
        <f>IF($D$14=DataValidation!$A$9,Vols!BD100,Vols!AQ100)</f>
        <v>5.9454938193627904E-2</v>
      </c>
      <c r="L100" s="8"/>
      <c r="M100" s="8"/>
      <c r="N100" s="8"/>
      <c r="O100" s="8"/>
      <c r="P100" s="8"/>
      <c r="Q100" s="8"/>
      <c r="R100" s="8"/>
      <c r="S100" s="8"/>
      <c r="T100" s="8"/>
      <c r="U100" s="8"/>
      <c r="V100" s="8"/>
      <c r="W100" s="8"/>
      <c r="X100" s="8"/>
      <c r="Y100" s="8"/>
      <c r="Z100" s="8"/>
    </row>
    <row r="101" spans="7:26" s="10" customFormat="1" ht="15.75" customHeight="1" x14ac:dyDescent="0.25">
      <c r="G101" s="21">
        <f t="shared" si="1"/>
        <v>47631</v>
      </c>
      <c r="H101" s="22">
        <f>IF($D$14=DataValidation!$A$5,Vols!$U101,IF($D$14=DataValidation!$A$6,Vols!$V101,IF('Forward Curve'!$D$14=DataValidation!$A$8,Vols!$X101,IF('Forward Curve'!$D$14=DataValidation!$A$4,Vols!$AE101,IF('Forward Curve'!$D$14=DataValidation!$A$7,Vols!$W101,IF('Forward Curve'!$D$14=DataValidation!$A$9,Vols!$AW101,IF($D$14=DataValidation!$A$2,Vols!Y101,IF($D$14=DataValidation!$A$3,Vols!Z101,""))))))))</f>
        <v>2.7662399999999997E-2</v>
      </c>
      <c r="I101" s="28">
        <f>IF($D$14=DataValidation!$A$9,Vols!BD101,Vols!AQ101)</f>
        <v>5.7863592243843555E-2</v>
      </c>
      <c r="L101" s="8"/>
      <c r="M101" s="8"/>
      <c r="N101" s="8"/>
      <c r="O101" s="8"/>
      <c r="P101" s="8"/>
      <c r="Q101" s="8"/>
      <c r="R101" s="8"/>
      <c r="S101" s="8"/>
      <c r="T101" s="8"/>
      <c r="U101" s="8"/>
      <c r="V101" s="8"/>
      <c r="W101" s="8"/>
      <c r="X101" s="8"/>
      <c r="Y101" s="8"/>
      <c r="Z101" s="8"/>
    </row>
    <row r="102" spans="7:26" s="10" customFormat="1" ht="15.75" customHeight="1" x14ac:dyDescent="0.25">
      <c r="G102" s="21">
        <f t="shared" si="1"/>
        <v>47662</v>
      </c>
      <c r="H102" s="22">
        <f>IF($D$14=DataValidation!$A$5,Vols!$U102,IF($D$14=DataValidation!$A$6,Vols!$V102,IF('Forward Curve'!$D$14=DataValidation!$A$8,Vols!$X102,IF('Forward Curve'!$D$14=DataValidation!$A$4,Vols!$AE102,IF('Forward Curve'!$D$14=DataValidation!$A$7,Vols!$W102,IF('Forward Curve'!$D$14=DataValidation!$A$9,Vols!$AW102,IF($D$14=DataValidation!$A$2,Vols!Y102,IF($D$14=DataValidation!$A$3,Vols!Z102,""))))))))</f>
        <v>2.82466E-2</v>
      </c>
      <c r="I102" s="28">
        <f>IF($D$14=DataValidation!$A$9,Vols!BD102,Vols!AQ102)</f>
        <v>5.7303822365575331E-2</v>
      </c>
      <c r="L102" s="8"/>
      <c r="M102" s="8"/>
      <c r="N102" s="8"/>
      <c r="O102" s="8"/>
      <c r="P102" s="8"/>
      <c r="Q102" s="8"/>
      <c r="R102" s="8"/>
      <c r="S102" s="8"/>
      <c r="T102" s="8"/>
      <c r="U102" s="8"/>
      <c r="V102" s="8"/>
      <c r="W102" s="8"/>
      <c r="X102" s="8"/>
      <c r="Y102" s="8"/>
      <c r="Z102" s="8"/>
    </row>
    <row r="103" spans="7:26" s="10" customFormat="1" ht="15.75" customHeight="1" x14ac:dyDescent="0.25">
      <c r="G103" s="21">
        <f t="shared" si="1"/>
        <v>47692</v>
      </c>
      <c r="H103" s="22">
        <f>IF($D$14=DataValidation!$A$5,Vols!$U103,IF($D$14=DataValidation!$A$6,Vols!$V103,IF('Forward Curve'!$D$14=DataValidation!$A$8,Vols!$X103,IF('Forward Curve'!$D$14=DataValidation!$A$4,Vols!$AE103,IF('Forward Curve'!$D$14=DataValidation!$A$7,Vols!$W103,IF('Forward Curve'!$D$14=DataValidation!$A$9,Vols!$AW103,IF($D$14=DataValidation!$A$2,Vols!Y103,IF($D$14=DataValidation!$A$3,Vols!Z103,""))))))))</f>
        <v>2.8418100000000002E-2</v>
      </c>
      <c r="I103" s="28">
        <f>IF($D$14=DataValidation!$A$9,Vols!BD103,Vols!AQ103)</f>
        <v>5.7679508937315396E-2</v>
      </c>
      <c r="L103" s="8"/>
      <c r="M103" s="8"/>
      <c r="N103" s="8"/>
      <c r="O103" s="8"/>
      <c r="P103" s="8"/>
      <c r="Q103" s="8"/>
      <c r="R103" s="8"/>
      <c r="S103" s="8"/>
      <c r="T103" s="8"/>
      <c r="U103" s="8"/>
      <c r="V103" s="8"/>
      <c r="W103" s="8"/>
      <c r="X103" s="8"/>
      <c r="Y103" s="8"/>
      <c r="Z103" s="8"/>
    </row>
    <row r="104" spans="7:26" s="10" customFormat="1" ht="15.75" customHeight="1" x14ac:dyDescent="0.25">
      <c r="G104" s="21">
        <f t="shared" si="1"/>
        <v>47723</v>
      </c>
      <c r="H104" s="22">
        <f>IF($D$14=DataValidation!$A$5,Vols!$U104,IF($D$14=DataValidation!$A$6,Vols!$V104,IF('Forward Curve'!$D$14=DataValidation!$A$8,Vols!$X104,IF('Forward Curve'!$D$14=DataValidation!$A$4,Vols!$AE104,IF('Forward Curve'!$D$14=DataValidation!$A$7,Vols!$W104,IF('Forward Curve'!$D$14=DataValidation!$A$9,Vols!$AW104,IF($D$14=DataValidation!$A$2,Vols!Y104,IF($D$14=DataValidation!$A$3,Vols!Z104,""))))))))</f>
        <v>2.8415900000000001E-2</v>
      </c>
      <c r="I104" s="28">
        <f>IF($D$14=DataValidation!$A$9,Vols!BD104,Vols!AQ104)</f>
        <v>5.7844730258173077E-2</v>
      </c>
      <c r="L104" s="8"/>
      <c r="M104" s="8"/>
      <c r="N104" s="8"/>
      <c r="O104" s="8"/>
      <c r="P104" s="8"/>
      <c r="Q104" s="8"/>
      <c r="R104" s="8"/>
      <c r="S104" s="8"/>
      <c r="T104" s="8"/>
      <c r="U104" s="8"/>
      <c r="V104" s="8"/>
      <c r="W104" s="8"/>
      <c r="X104" s="8"/>
      <c r="Y104" s="8"/>
      <c r="Z104" s="8"/>
    </row>
    <row r="105" spans="7:26" s="10" customFormat="1" ht="15.75" customHeight="1" x14ac:dyDescent="0.25">
      <c r="G105" s="21">
        <f t="shared" si="1"/>
        <v>47754</v>
      </c>
      <c r="H105" s="22">
        <f>IF($D$14=DataValidation!$A$5,Vols!$U105,IF($D$14=DataValidation!$A$6,Vols!$V105,IF('Forward Curve'!$D$14=DataValidation!$A$8,Vols!$X105,IF('Forward Curve'!$D$14=DataValidation!$A$4,Vols!$AE105,IF('Forward Curve'!$D$14=DataValidation!$A$7,Vols!$W105,IF('Forward Curve'!$D$14=DataValidation!$A$9,Vols!$AW105,IF($D$14=DataValidation!$A$2,Vols!Y105,IF($D$14=DataValidation!$A$3,Vols!Z105,""))))))))</f>
        <v>2.8419199999999999E-2</v>
      </c>
      <c r="I105" s="28">
        <f>IF($D$14=DataValidation!$A$9,Vols!BD105,Vols!AQ105)</f>
        <v>5.8020528541736061E-2</v>
      </c>
      <c r="L105" s="8"/>
      <c r="M105" s="8"/>
      <c r="N105" s="8"/>
      <c r="O105" s="8"/>
      <c r="P105" s="8"/>
      <c r="Q105" s="8"/>
      <c r="R105" s="8"/>
      <c r="S105" s="8"/>
      <c r="T105" s="8"/>
      <c r="U105" s="8"/>
      <c r="V105" s="8"/>
      <c r="W105" s="8"/>
      <c r="X105" s="8"/>
      <c r="Y105" s="8"/>
      <c r="Z105" s="8"/>
    </row>
    <row r="106" spans="7:26" s="10" customFormat="1" ht="15.75" customHeight="1" x14ac:dyDescent="0.25">
      <c r="G106" s="21">
        <f t="shared" si="1"/>
        <v>47784</v>
      </c>
      <c r="H106" s="22">
        <f>IF($D$14=DataValidation!$A$5,Vols!$U106,IF($D$14=DataValidation!$A$6,Vols!$V106,IF('Forward Curve'!$D$14=DataValidation!$A$8,Vols!$X106,IF('Forward Curve'!$D$14=DataValidation!$A$4,Vols!$AE106,IF('Forward Curve'!$D$14=DataValidation!$A$7,Vols!$W106,IF('Forward Curve'!$D$14=DataValidation!$A$9,Vols!$AW106,IF($D$14=DataValidation!$A$2,Vols!Y106,IF($D$14=DataValidation!$A$3,Vols!Z106,""))))))))</f>
        <v>2.8415900000000001E-2</v>
      </c>
      <c r="I106" s="28">
        <f>IF($D$14=DataValidation!$A$9,Vols!BD106,Vols!AQ106)</f>
        <v>5.8177346286355694E-2</v>
      </c>
      <c r="L106" s="8"/>
      <c r="M106" s="8"/>
      <c r="N106" s="8"/>
      <c r="O106" s="8"/>
      <c r="P106" s="8"/>
      <c r="Q106" s="8"/>
      <c r="R106" s="8"/>
      <c r="S106" s="8"/>
      <c r="T106" s="8"/>
      <c r="U106" s="8"/>
      <c r="V106" s="8"/>
      <c r="W106" s="8"/>
      <c r="X106" s="8"/>
      <c r="Y106" s="8"/>
      <c r="Z106" s="8"/>
    </row>
    <row r="107" spans="7:26" s="10" customFormat="1" ht="15.75" customHeight="1" x14ac:dyDescent="0.25">
      <c r="G107" s="21">
        <f t="shared" si="1"/>
        <v>47815</v>
      </c>
      <c r="H107" s="22">
        <f>IF($D$14=DataValidation!$A$5,Vols!$U107,IF($D$14=DataValidation!$A$6,Vols!$V107,IF('Forward Curve'!$D$14=DataValidation!$A$8,Vols!$X107,IF('Forward Curve'!$D$14=DataValidation!$A$4,Vols!$AE107,IF('Forward Curve'!$D$14=DataValidation!$A$7,Vols!$W107,IF('Forward Curve'!$D$14=DataValidation!$A$9,Vols!$AW107,IF($D$14=DataValidation!$A$2,Vols!Y107,IF($D$14=DataValidation!$A$3,Vols!Z107,""))))))))</f>
        <v>2.8416999999999998E-2</v>
      </c>
      <c r="I107" s="28">
        <f>IF($D$14=DataValidation!$A$9,Vols!BD107,Vols!AQ107)</f>
        <v>5.8339166783663111E-2</v>
      </c>
      <c r="L107" s="8"/>
      <c r="M107" s="8"/>
      <c r="N107" s="8"/>
      <c r="O107" s="8"/>
      <c r="P107" s="8"/>
      <c r="Q107" s="8"/>
      <c r="R107" s="8"/>
      <c r="S107" s="8"/>
      <c r="T107" s="8"/>
      <c r="U107" s="8"/>
      <c r="V107" s="8"/>
      <c r="W107" s="8"/>
      <c r="X107" s="8"/>
      <c r="Y107" s="8"/>
      <c r="Z107" s="8"/>
    </row>
    <row r="108" spans="7:26" s="10" customFormat="1" ht="15.75" customHeight="1" x14ac:dyDescent="0.25">
      <c r="G108" s="21">
        <f t="shared" si="1"/>
        <v>47845</v>
      </c>
      <c r="H108" s="22">
        <f>IF($D$14=DataValidation!$A$5,Vols!$U108,IF($D$14=DataValidation!$A$6,Vols!$V108,IF('Forward Curve'!$D$14=DataValidation!$A$8,Vols!$X108,IF('Forward Curve'!$D$14=DataValidation!$A$4,Vols!$AE108,IF('Forward Curve'!$D$14=DataValidation!$A$7,Vols!$W108,IF('Forward Curve'!$D$14=DataValidation!$A$9,Vols!$AW108,IF($D$14=DataValidation!$A$2,Vols!Y108,IF($D$14=DataValidation!$A$3,Vols!Z108,""))))))))</f>
        <v>2.8416999999999998E-2</v>
      </c>
      <c r="I108" s="28">
        <f>IF($D$14=DataValidation!$A$9,Vols!BD108,Vols!AQ108)</f>
        <v>5.8501554662438227E-2</v>
      </c>
      <c r="L108" s="8"/>
      <c r="M108" s="8"/>
      <c r="N108" s="8"/>
      <c r="O108" s="8"/>
      <c r="P108" s="8"/>
      <c r="Q108" s="8"/>
      <c r="R108" s="8"/>
      <c r="S108" s="8"/>
      <c r="T108" s="8"/>
      <c r="U108" s="8"/>
      <c r="V108" s="8"/>
      <c r="W108" s="8"/>
      <c r="X108" s="8"/>
      <c r="Y108" s="8"/>
      <c r="Z108" s="8"/>
    </row>
    <row r="109" spans="7:26" s="10" customFormat="1" ht="15.75" customHeight="1" x14ac:dyDescent="0.25">
      <c r="G109" s="21">
        <f t="shared" si="1"/>
        <v>47876</v>
      </c>
      <c r="H109" s="22">
        <f>IF($D$14=DataValidation!$A$5,Vols!$U109,IF($D$14=DataValidation!$A$6,Vols!$V109,IF('Forward Curve'!$D$14=DataValidation!$A$8,Vols!$X109,IF('Forward Curve'!$D$14=DataValidation!$A$4,Vols!$AE109,IF('Forward Curve'!$D$14=DataValidation!$A$7,Vols!$W109,IF('Forward Curve'!$D$14=DataValidation!$A$9,Vols!$AW109,IF($D$14=DataValidation!$A$2,Vols!Y109,IF($D$14=DataValidation!$A$3,Vols!Z109,""))))))))</f>
        <v>2.8413599999999997E-2</v>
      </c>
      <c r="I109" s="28">
        <f>IF($D$14=DataValidation!$A$9,Vols!BD109,Vols!AQ109)</f>
        <v>5.8661208053008757E-2</v>
      </c>
      <c r="L109" s="8"/>
      <c r="M109" s="8"/>
      <c r="N109" s="8"/>
      <c r="O109" s="8"/>
      <c r="P109" s="8"/>
      <c r="Q109" s="8"/>
      <c r="R109" s="8"/>
      <c r="S109" s="8"/>
      <c r="T109" s="8"/>
      <c r="U109" s="8"/>
      <c r="V109" s="8"/>
      <c r="W109" s="8"/>
      <c r="X109" s="8"/>
      <c r="Y109" s="8"/>
      <c r="Z109" s="8"/>
    </row>
    <row r="110" spans="7:26" s="10" customFormat="1" ht="15.75" customHeight="1" x14ac:dyDescent="0.25">
      <c r="G110" s="21">
        <f t="shared" si="1"/>
        <v>47907</v>
      </c>
      <c r="H110" s="22">
        <f>IF($D$14=DataValidation!$A$5,Vols!$U110,IF($D$14=DataValidation!$A$6,Vols!$V110,IF('Forward Curve'!$D$14=DataValidation!$A$8,Vols!$X110,IF('Forward Curve'!$D$14=DataValidation!$A$4,Vols!$AE110,IF('Forward Curve'!$D$14=DataValidation!$A$7,Vols!$W110,IF('Forward Curve'!$D$14=DataValidation!$A$9,Vols!$AW110,IF($D$14=DataValidation!$A$2,Vols!Y110,IF($D$14=DataValidation!$A$3,Vols!Z110,""))))))))</f>
        <v>2.8416999999999998E-2</v>
      </c>
      <c r="I110" s="28">
        <f>IF($D$14=DataValidation!$A$9,Vols!BD110,Vols!AQ110)</f>
        <v>5.8825900399553578E-2</v>
      </c>
      <c r="L110" s="8"/>
      <c r="M110" s="8"/>
      <c r="N110" s="8"/>
      <c r="O110" s="8"/>
      <c r="P110" s="8"/>
      <c r="Q110" s="8"/>
      <c r="R110" s="8"/>
      <c r="S110" s="8"/>
      <c r="T110" s="8"/>
      <c r="U110" s="8"/>
      <c r="V110" s="8"/>
      <c r="W110" s="8"/>
      <c r="X110" s="8"/>
      <c r="Y110" s="8"/>
      <c r="Z110" s="8"/>
    </row>
    <row r="111" spans="7:26" s="10" customFormat="1" ht="15.75" customHeight="1" x14ac:dyDescent="0.25">
      <c r="G111" s="21">
        <f t="shared" si="1"/>
        <v>47935</v>
      </c>
      <c r="H111" s="22">
        <f>IF($D$14=DataValidation!$A$5,Vols!$U111,IF($D$14=DataValidation!$A$6,Vols!$V111,IF('Forward Curve'!$D$14=DataValidation!$A$8,Vols!$X111,IF('Forward Curve'!$D$14=DataValidation!$A$4,Vols!$AE111,IF('Forward Curve'!$D$14=DataValidation!$A$7,Vols!$W111,IF('Forward Curve'!$D$14=DataValidation!$A$9,Vols!$AW111,IF($D$14=DataValidation!$A$2,Vols!Y111,IF($D$14=DataValidation!$A$3,Vols!Z111,""))))))))</f>
        <v>2.8415900000000001E-2</v>
      </c>
      <c r="I111" s="28">
        <f>IF($D$14=DataValidation!$A$9,Vols!BD111,Vols!AQ111)</f>
        <v>5.8974757483643364E-2</v>
      </c>
      <c r="L111" s="8"/>
      <c r="M111" s="8"/>
      <c r="N111" s="8"/>
      <c r="O111" s="8"/>
      <c r="P111" s="8"/>
      <c r="Q111" s="8"/>
      <c r="R111" s="8"/>
      <c r="S111" s="8"/>
      <c r="T111" s="8"/>
      <c r="U111" s="8"/>
      <c r="V111" s="8"/>
      <c r="W111" s="8"/>
      <c r="X111" s="8"/>
      <c r="Y111" s="8"/>
      <c r="Z111" s="8"/>
    </row>
    <row r="112" spans="7:26" s="10" customFormat="1" ht="15.75" customHeight="1" x14ac:dyDescent="0.25">
      <c r="G112" s="21">
        <f t="shared" si="1"/>
        <v>47966</v>
      </c>
      <c r="H112" s="22">
        <f>IF($D$14=DataValidation!$A$5,Vols!$U112,IF($D$14=DataValidation!$A$6,Vols!$V112,IF('Forward Curve'!$D$14=DataValidation!$A$8,Vols!$X112,IF('Forward Curve'!$D$14=DataValidation!$A$4,Vols!$AE112,IF('Forward Curve'!$D$14=DataValidation!$A$7,Vols!$W112,IF('Forward Curve'!$D$14=DataValidation!$A$9,Vols!$AW112,IF($D$14=DataValidation!$A$2,Vols!Y112,IF($D$14=DataValidation!$A$3,Vols!Z112,""))))))))</f>
        <v>2.8416999999999998E-2</v>
      </c>
      <c r="I112" s="28">
        <f>IF($D$14=DataValidation!$A$9,Vols!BD112,Vols!AQ112)</f>
        <v>5.8113052921279801E-2</v>
      </c>
      <c r="L112" s="8"/>
      <c r="M112" s="8"/>
      <c r="N112" s="8"/>
      <c r="O112" s="8"/>
      <c r="P112" s="8"/>
      <c r="Q112" s="8"/>
      <c r="R112" s="8"/>
      <c r="S112" s="8"/>
      <c r="T112" s="8"/>
      <c r="U112" s="8"/>
      <c r="V112" s="8"/>
      <c r="W112" s="8"/>
      <c r="X112" s="8"/>
      <c r="Y112" s="8"/>
      <c r="Z112" s="8"/>
    </row>
    <row r="113" spans="7:26" s="10" customFormat="1" ht="15.75" customHeight="1" x14ac:dyDescent="0.25">
      <c r="G113" s="21">
        <f t="shared" si="1"/>
        <v>47996</v>
      </c>
      <c r="H113" s="22">
        <f>IF($D$14=DataValidation!$A$5,Vols!$U113,IF($D$14=DataValidation!$A$6,Vols!$V113,IF('Forward Curve'!$D$14=DataValidation!$A$8,Vols!$X113,IF('Forward Curve'!$D$14=DataValidation!$A$4,Vols!$AE113,IF('Forward Curve'!$D$14=DataValidation!$A$7,Vols!$W113,IF('Forward Curve'!$D$14=DataValidation!$A$9,Vols!$AW113,IF($D$14=DataValidation!$A$2,Vols!Y113,IF($D$14=DataValidation!$A$3,Vols!Z113,""))))))))</f>
        <v>2.8415900000000001E-2</v>
      </c>
      <c r="I113" s="28">
        <f>IF($D$14=DataValidation!$A$9,Vols!BD113,Vols!AQ113)</f>
        <v>5.715511668155851E-2</v>
      </c>
      <c r="L113" s="8"/>
      <c r="M113" s="8"/>
      <c r="N113" s="8"/>
      <c r="O113" s="8"/>
      <c r="P113" s="8"/>
      <c r="Q113" s="8"/>
      <c r="R113" s="8"/>
      <c r="S113" s="8"/>
      <c r="T113" s="8"/>
      <c r="U113" s="8"/>
      <c r="V113" s="8"/>
      <c r="W113" s="8"/>
      <c r="X113" s="8"/>
      <c r="Y113" s="8"/>
      <c r="Z113" s="8"/>
    </row>
    <row r="114" spans="7:26" s="10" customFormat="1" ht="15.75" customHeight="1" x14ac:dyDescent="0.25">
      <c r="G114" s="21">
        <f t="shared" si="1"/>
        <v>48027</v>
      </c>
      <c r="H114" s="22">
        <f>IF($D$14=DataValidation!$A$5,Vols!$U114,IF($D$14=DataValidation!$A$6,Vols!$V114,IF('Forward Curve'!$D$14=DataValidation!$A$8,Vols!$X114,IF('Forward Curve'!$D$14=DataValidation!$A$4,Vols!$AE114,IF('Forward Curve'!$D$14=DataValidation!$A$7,Vols!$W114,IF('Forward Curve'!$D$14=DataValidation!$A$9,Vols!$AW114,IF($D$14=DataValidation!$A$2,Vols!Y114,IF($D$14=DataValidation!$A$3,Vols!Z114,""))))))))</f>
        <v>2.9271999999999999E-2</v>
      </c>
      <c r="I114" s="28">
        <f>IF($D$14=DataValidation!$A$9,Vols!BD114,Vols!AQ114)</f>
        <v>5.7452642889559626E-2</v>
      </c>
      <c r="L114" s="8"/>
      <c r="M114" s="8"/>
      <c r="N114" s="8"/>
      <c r="O114" s="8"/>
      <c r="P114" s="8"/>
      <c r="Q114" s="8"/>
      <c r="R114" s="8"/>
      <c r="S114" s="8"/>
      <c r="T114" s="8"/>
      <c r="U114" s="8"/>
      <c r="V114" s="8"/>
      <c r="W114" s="8"/>
      <c r="X114" s="8"/>
      <c r="Y114" s="8"/>
      <c r="Z114" s="8"/>
    </row>
    <row r="115" spans="7:26" s="10" customFormat="1" ht="15.75" customHeight="1" x14ac:dyDescent="0.25">
      <c r="G115" s="21">
        <f t="shared" si="1"/>
        <v>48057</v>
      </c>
      <c r="H115" s="22">
        <f>IF($D$14=DataValidation!$A$5,Vols!$U115,IF($D$14=DataValidation!$A$6,Vols!$V115,IF('Forward Curve'!$D$14=DataValidation!$A$8,Vols!$X115,IF('Forward Curve'!$D$14=DataValidation!$A$4,Vols!$AE115,IF('Forward Curve'!$D$14=DataValidation!$A$7,Vols!$W115,IF('Forward Curve'!$D$14=DataValidation!$A$9,Vols!$AW115,IF($D$14=DataValidation!$A$2,Vols!Y115,IF($D$14=DataValidation!$A$3,Vols!Z115,""))))))))</f>
        <v>2.94991E-2</v>
      </c>
      <c r="I115" s="28">
        <f>IF($D$14=DataValidation!$A$9,Vols!BD115,Vols!AQ115)</f>
        <v>5.7938242471534049E-2</v>
      </c>
      <c r="L115" s="8"/>
      <c r="M115" s="8"/>
      <c r="N115" s="8"/>
      <c r="O115" s="8"/>
      <c r="P115" s="8"/>
      <c r="Q115" s="8"/>
      <c r="R115" s="8"/>
      <c r="S115" s="8"/>
      <c r="T115" s="8"/>
      <c r="U115" s="8"/>
      <c r="V115" s="8"/>
      <c r="W115" s="8"/>
      <c r="X115" s="8"/>
      <c r="Y115" s="8"/>
      <c r="Z115" s="8"/>
    </row>
    <row r="116" spans="7:26" s="10" customFormat="1" ht="15.75" customHeight="1" x14ac:dyDescent="0.25">
      <c r="G116" s="21">
        <f t="shared" si="1"/>
        <v>48088</v>
      </c>
      <c r="H116" s="22">
        <f>IF($D$14=DataValidation!$A$5,Vols!$U116,IF($D$14=DataValidation!$A$6,Vols!$V116,IF('Forward Curve'!$D$14=DataValidation!$A$8,Vols!$X116,IF('Forward Curve'!$D$14=DataValidation!$A$4,Vols!$AE116,IF('Forward Curve'!$D$14=DataValidation!$A$7,Vols!$W116,IF('Forward Curve'!$D$14=DataValidation!$A$9,Vols!$AW116,IF($D$14=DataValidation!$A$2,Vols!Y116,IF($D$14=DataValidation!$A$3,Vols!Z116,""))))))))</f>
        <v>2.9497900000000001E-2</v>
      </c>
      <c r="I116" s="28">
        <f>IF($D$14=DataValidation!$A$9,Vols!BD116,Vols!AQ116)</f>
        <v>5.8077537094558283E-2</v>
      </c>
      <c r="L116" s="8"/>
      <c r="M116" s="8"/>
      <c r="N116" s="8"/>
      <c r="O116" s="8"/>
      <c r="P116" s="8"/>
      <c r="Q116" s="8"/>
      <c r="R116" s="8"/>
      <c r="S116" s="8"/>
      <c r="T116" s="8"/>
      <c r="U116" s="8"/>
      <c r="V116" s="8"/>
      <c r="W116" s="8"/>
      <c r="X116" s="8"/>
      <c r="Y116" s="8"/>
      <c r="Z116" s="8"/>
    </row>
    <row r="117" spans="7:26" s="10" customFormat="1" ht="15.75" customHeight="1" x14ac:dyDescent="0.25">
      <c r="G117" s="21">
        <f t="shared" si="1"/>
        <v>48119</v>
      </c>
      <c r="H117" s="22">
        <f>IF($D$14=DataValidation!$A$5,Vols!$U117,IF($D$14=DataValidation!$A$6,Vols!$V117,IF('Forward Curve'!$D$14=DataValidation!$A$8,Vols!$X117,IF('Forward Curve'!$D$14=DataValidation!$A$4,Vols!$AE117,IF('Forward Curve'!$D$14=DataValidation!$A$7,Vols!$W117,IF('Forward Curve'!$D$14=DataValidation!$A$9,Vols!$AW117,IF($D$14=DataValidation!$A$2,Vols!Y117,IF($D$14=DataValidation!$A$3,Vols!Z117,""))))))))</f>
        <v>2.95003E-2</v>
      </c>
      <c r="I117" s="28">
        <f>IF($D$14=DataValidation!$A$9,Vols!BD117,Vols!AQ117)</f>
        <v>5.8232430640068868E-2</v>
      </c>
      <c r="L117" s="8"/>
      <c r="M117" s="8"/>
      <c r="N117" s="8"/>
      <c r="O117" s="8"/>
      <c r="P117" s="8"/>
      <c r="Q117" s="8"/>
      <c r="R117" s="8"/>
      <c r="S117" s="8"/>
      <c r="T117" s="8"/>
      <c r="U117" s="8"/>
      <c r="V117" s="8"/>
      <c r="W117" s="8"/>
      <c r="X117" s="8"/>
      <c r="Y117" s="8"/>
      <c r="Z117" s="8"/>
    </row>
    <row r="118" spans="7:26" s="10" customFormat="1" ht="15.75" customHeight="1" x14ac:dyDescent="0.25">
      <c r="G118" s="21">
        <f t="shared" si="1"/>
        <v>48149</v>
      </c>
      <c r="H118" s="22">
        <f>IF($D$14=DataValidation!$A$5,Vols!$U118,IF($D$14=DataValidation!$A$6,Vols!$V118,IF('Forward Curve'!$D$14=DataValidation!$A$8,Vols!$X118,IF('Forward Curve'!$D$14=DataValidation!$A$4,Vols!$AE118,IF('Forward Curve'!$D$14=DataValidation!$A$7,Vols!$W118,IF('Forward Curve'!$D$14=DataValidation!$A$9,Vols!$AW118,IF($D$14=DataValidation!$A$2,Vols!Y118,IF($D$14=DataValidation!$A$3,Vols!Z118,""))))))))</f>
        <v>2.9497900000000001E-2</v>
      </c>
      <c r="I118" s="28">
        <f>IF($D$14=DataValidation!$A$9,Vols!BD118,Vols!AQ118)</f>
        <v>5.8364097885889789E-2</v>
      </c>
      <c r="L118" s="8"/>
      <c r="M118" s="8"/>
      <c r="N118" s="8"/>
      <c r="O118" s="8"/>
      <c r="P118" s="8"/>
      <c r="Q118" s="8"/>
      <c r="R118" s="8"/>
      <c r="S118" s="8"/>
      <c r="T118" s="8"/>
      <c r="U118" s="8"/>
      <c r="V118" s="8"/>
      <c r="W118" s="8"/>
      <c r="X118" s="8"/>
      <c r="Y118" s="8"/>
      <c r="Z118" s="8"/>
    </row>
    <row r="119" spans="7:26" s="10" customFormat="1" ht="15.75" customHeight="1" x14ac:dyDescent="0.25">
      <c r="G119" s="21">
        <f t="shared" si="1"/>
        <v>48180</v>
      </c>
      <c r="H119" s="22">
        <f>IF($D$14=DataValidation!$A$5,Vols!$U119,IF($D$14=DataValidation!$A$6,Vols!$V119,IF('Forward Curve'!$D$14=DataValidation!$A$8,Vols!$X119,IF('Forward Curve'!$D$14=DataValidation!$A$4,Vols!$AE119,IF('Forward Curve'!$D$14=DataValidation!$A$7,Vols!$W119,IF('Forward Curve'!$D$14=DataValidation!$A$9,Vols!$AW119,IF($D$14=DataValidation!$A$2,Vols!Y119,IF($D$14=DataValidation!$A$3,Vols!Z119,""))))))))</f>
        <v>2.94991E-2</v>
      </c>
      <c r="I119" s="28">
        <f>IF($D$14=DataValidation!$A$9,Vols!BD119,Vols!AQ119)</f>
        <v>5.8506621794332393E-2</v>
      </c>
      <c r="L119" s="8"/>
      <c r="M119" s="8"/>
      <c r="N119" s="8"/>
      <c r="O119" s="8"/>
      <c r="P119" s="8"/>
      <c r="Q119" s="8"/>
      <c r="R119" s="8"/>
      <c r="S119" s="8"/>
      <c r="T119" s="8"/>
      <c r="U119" s="8"/>
      <c r="V119" s="8"/>
      <c r="W119" s="8"/>
      <c r="X119" s="8"/>
      <c r="Y119" s="8"/>
      <c r="Z119" s="8"/>
    </row>
    <row r="120" spans="7:26" s="10" customFormat="1" ht="15.75" customHeight="1" x14ac:dyDescent="0.25">
      <c r="G120" s="21">
        <f t="shared" si="1"/>
        <v>48210</v>
      </c>
      <c r="H120" s="22">
        <f>IF($D$14=DataValidation!$A$5,Vols!$U120,IF($D$14=DataValidation!$A$6,Vols!$V120,IF('Forward Curve'!$D$14=DataValidation!$A$8,Vols!$X120,IF('Forward Curve'!$D$14=DataValidation!$A$4,Vols!$AE120,IF('Forward Curve'!$D$14=DataValidation!$A$7,Vols!$W120,IF('Forward Curve'!$D$14=DataValidation!$A$9,Vols!$AW120,IF($D$14=DataValidation!$A$2,Vols!Y120,IF($D$14=DataValidation!$A$3,Vols!Z120,""))))))))</f>
        <v>2.94991E-2</v>
      </c>
      <c r="I120" s="28">
        <f>IF($D$14=DataValidation!$A$9,Vols!BD120,Vols!AQ120)</f>
        <v>5.8642062586216737E-2</v>
      </c>
      <c r="L120" s="8"/>
      <c r="M120" s="8"/>
      <c r="N120" s="8"/>
      <c r="O120" s="8"/>
      <c r="P120" s="8"/>
      <c r="Q120" s="8"/>
      <c r="R120" s="8"/>
      <c r="S120" s="8"/>
      <c r="T120" s="8"/>
      <c r="U120" s="8"/>
      <c r="V120" s="8"/>
      <c r="W120" s="8"/>
      <c r="X120" s="8"/>
      <c r="Y120" s="8"/>
      <c r="Z120" s="8"/>
    </row>
    <row r="121" spans="7:26" s="10" customFormat="1" ht="15.75" customHeight="1" x14ac:dyDescent="0.25">
      <c r="G121" s="21">
        <f t="shared" si="1"/>
        <v>48241</v>
      </c>
      <c r="H121" s="22">
        <f>IF($D$14=DataValidation!$A$5,Vols!$U121,IF($D$14=DataValidation!$A$6,Vols!$V121,IF('Forward Curve'!$D$14=DataValidation!$A$8,Vols!$X121,IF('Forward Curve'!$D$14=DataValidation!$A$4,Vols!$AE121,IF('Forward Curve'!$D$14=DataValidation!$A$7,Vols!$W121,IF('Forward Curve'!$D$14=DataValidation!$A$9,Vols!$AW121,IF($D$14=DataValidation!$A$2,Vols!Y121,IF($D$14=DataValidation!$A$3,Vols!Z121,""))))))))</f>
        <v>2.9496699999999997E-2</v>
      </c>
      <c r="I121" s="28">
        <f>IF($D$14=DataValidation!$A$9,Vols!BD121,Vols!AQ121)</f>
        <v>5.8776439673715292E-2</v>
      </c>
      <c r="L121" s="8"/>
      <c r="M121" s="8"/>
      <c r="N121" s="8"/>
      <c r="O121" s="8"/>
      <c r="P121" s="8"/>
      <c r="Q121" s="8"/>
      <c r="R121" s="8"/>
      <c r="S121" s="8"/>
      <c r="T121" s="8"/>
      <c r="U121" s="8"/>
      <c r="V121" s="8"/>
      <c r="W121" s="8"/>
      <c r="X121" s="8"/>
      <c r="Y121" s="8"/>
      <c r="Z121" s="8"/>
    </row>
    <row r="122" spans="7:26" s="10" customFormat="1" ht="15.75" customHeight="1" x14ac:dyDescent="0.25">
      <c r="G122" s="21">
        <f t="shared" si="1"/>
        <v>48272</v>
      </c>
      <c r="H122" s="22">
        <f>IF($D$14=DataValidation!$A$5,Vols!$U122,IF($D$14=DataValidation!$A$6,Vols!$V122,IF('Forward Curve'!$D$14=DataValidation!$A$8,Vols!$X122,IF('Forward Curve'!$D$14=DataValidation!$A$4,Vols!$AE122,IF('Forward Curve'!$D$14=DataValidation!$A$7,Vols!$W122,IF('Forward Curve'!$D$14=DataValidation!$A$9,Vols!$AW122,IF($D$14=DataValidation!$A$2,Vols!Y122,IF($D$14=DataValidation!$A$3,Vols!Z122,""))))))))</f>
        <v>2.94991E-2</v>
      </c>
      <c r="I122" s="28">
        <f>IF($D$14=DataValidation!$A$9,Vols!BD122,Vols!AQ122)</f>
        <v>5.8919888304786013E-2</v>
      </c>
      <c r="L122" s="8"/>
      <c r="M122" s="8"/>
      <c r="N122" s="8"/>
      <c r="O122" s="8"/>
      <c r="P122" s="8"/>
      <c r="Q122" s="8"/>
      <c r="R122" s="8"/>
      <c r="S122" s="8"/>
      <c r="T122" s="8"/>
      <c r="U122" s="8"/>
      <c r="V122" s="8"/>
      <c r="W122" s="8"/>
      <c r="X122" s="8"/>
      <c r="Y122" s="8"/>
      <c r="Z122" s="8"/>
    </row>
    <row r="123" spans="7:26" s="10" customFormat="1" ht="15.75" customHeight="1" x14ac:dyDescent="0.25">
      <c r="G123" s="21">
        <f t="shared" si="1"/>
        <v>48301</v>
      </c>
      <c r="H123" s="22">
        <f>IF($D$14=DataValidation!$A$5,Vols!$U123,IF($D$14=DataValidation!$A$6,Vols!$V123,IF('Forward Curve'!$D$14=DataValidation!$A$8,Vols!$X123,IF('Forward Curve'!$D$14=DataValidation!$A$4,Vols!$AE123,IF('Forward Curve'!$D$14=DataValidation!$A$7,Vols!$W123,IF('Forward Curve'!$D$14=DataValidation!$A$9,Vols!$AW123,IF($D$14=DataValidation!$A$2,Vols!Y123,IF($D$14=DataValidation!$A$3,Vols!Z123,""))))))))</f>
        <v>2.94991E-2</v>
      </c>
      <c r="I123" s="28">
        <f>IF($D$14=DataValidation!$A$9,Vols!BD123,Vols!AQ123)</f>
        <v>5.9059041701736106E-2</v>
      </c>
      <c r="L123" s="8"/>
      <c r="M123" s="8"/>
      <c r="N123" s="8"/>
      <c r="O123" s="8"/>
      <c r="P123" s="8"/>
      <c r="Q123" s="8"/>
      <c r="R123" s="8"/>
      <c r="S123" s="8"/>
      <c r="T123" s="8"/>
      <c r="U123" s="8"/>
      <c r="V123" s="8"/>
      <c r="W123" s="8"/>
      <c r="X123" s="8"/>
      <c r="Y123" s="8"/>
      <c r="Z123" s="8"/>
    </row>
    <row r="124" spans="7:26" s="10" customFormat="1" ht="15.75" customHeight="1" x14ac:dyDescent="0.25">
      <c r="G124" s="21">
        <f t="shared" si="1"/>
        <v>48332</v>
      </c>
      <c r="H124" s="22">
        <f>IF($D$14=DataValidation!$A$5,Vols!$U124,IF($D$14=DataValidation!$A$6,Vols!$V124,IF('Forward Curve'!$D$14=DataValidation!$A$8,Vols!$X124,IF('Forward Curve'!$D$14=DataValidation!$A$4,Vols!$AE124,IF('Forward Curve'!$D$14=DataValidation!$A$7,Vols!$W124,IF('Forward Curve'!$D$14=DataValidation!$A$9,Vols!$AW124,IF($D$14=DataValidation!$A$2,Vols!Y124,IF($D$14=DataValidation!$A$3,Vols!Z124,""))))))))</f>
        <v>2.94991E-2</v>
      </c>
      <c r="I124" s="28">
        <f>IF($D$14=DataValidation!$A$9,Vols!BD124,Vols!AQ124)</f>
        <v>5.83584239646344E-2</v>
      </c>
      <c r="L124" s="8"/>
      <c r="M124" s="8"/>
      <c r="N124" s="8"/>
      <c r="O124" s="8"/>
      <c r="P124" s="8"/>
      <c r="Q124" s="8"/>
      <c r="R124" s="8"/>
      <c r="S124" s="8"/>
      <c r="T124" s="8"/>
      <c r="U124" s="8"/>
      <c r="V124" s="8"/>
      <c r="W124" s="8"/>
      <c r="X124" s="8"/>
      <c r="Y124" s="8"/>
      <c r="Z124" s="8"/>
    </row>
    <row r="125" spans="7:26" s="10" customFormat="1" ht="15.75" customHeight="1" x14ac:dyDescent="0.25">
      <c r="G125" s="21">
        <f t="shared" si="1"/>
        <v>48362</v>
      </c>
      <c r="H125" s="22">
        <f>IF($D$14=DataValidation!$A$5,Vols!$U125,IF($D$14=DataValidation!$A$6,Vols!$V125,IF('Forward Curve'!$D$14=DataValidation!$A$8,Vols!$X125,IF('Forward Curve'!$D$14=DataValidation!$A$4,Vols!$AE125,IF('Forward Curve'!$D$14=DataValidation!$A$7,Vols!$W125,IF('Forward Curve'!$D$14=DataValidation!$A$9,Vols!$AW125,IF($D$14=DataValidation!$A$2,Vols!Y125,IF($D$14=DataValidation!$A$3,Vols!Z125,""))))))))</f>
        <v>2.9497900000000001E-2</v>
      </c>
      <c r="I125" s="28">
        <f>IF($D$14=DataValidation!$A$9,Vols!BD125,Vols!AQ125)</f>
        <v>5.7700000140575934E-2</v>
      </c>
      <c r="L125" s="8"/>
      <c r="M125" s="8"/>
      <c r="N125" s="8"/>
      <c r="O125" s="8"/>
      <c r="P125" s="8"/>
      <c r="Q125" s="8"/>
      <c r="R125" s="8"/>
      <c r="S125" s="8"/>
      <c r="T125" s="8"/>
      <c r="U125" s="8"/>
      <c r="V125" s="8"/>
      <c r="W125" s="8"/>
      <c r="X125" s="8"/>
      <c r="Y125" s="8"/>
      <c r="Z125" s="8"/>
    </row>
    <row r="126" spans="7:26" s="10" customFormat="1" ht="15.75" customHeight="1" x14ac:dyDescent="0.25">
      <c r="L126" s="8"/>
      <c r="M126" s="8"/>
      <c r="N126" s="8"/>
      <c r="O126" s="8"/>
      <c r="P126" s="8"/>
      <c r="Q126" s="8"/>
      <c r="R126" s="8"/>
      <c r="S126" s="8"/>
      <c r="T126" s="8"/>
      <c r="U126" s="8"/>
      <c r="V126" s="8"/>
      <c r="W126" s="8"/>
      <c r="X126" s="8"/>
      <c r="Y126" s="8"/>
      <c r="Z126" s="8"/>
    </row>
    <row r="127" spans="7:26" s="10" customFormat="1" ht="15.75" hidden="1" customHeight="1" x14ac:dyDescent="0.25">
      <c r="L127" s="8"/>
      <c r="M127" s="8"/>
      <c r="N127" s="8"/>
      <c r="O127" s="8"/>
      <c r="P127" s="8"/>
      <c r="Q127" s="8"/>
      <c r="R127" s="8"/>
      <c r="S127" s="8"/>
      <c r="T127" s="8"/>
      <c r="U127" s="8"/>
      <c r="V127" s="8"/>
      <c r="W127" s="8"/>
      <c r="X127" s="8"/>
      <c r="Y127" s="8"/>
      <c r="Z127" s="8"/>
    </row>
    <row r="128" spans="7:26" s="10" customFormat="1" ht="15.75" hidden="1" customHeight="1" x14ac:dyDescent="0.25">
      <c r="L128" s="8"/>
      <c r="M128" s="8"/>
      <c r="N128" s="8"/>
      <c r="O128" s="8"/>
      <c r="P128" s="8"/>
      <c r="Q128" s="8"/>
      <c r="R128" s="8"/>
      <c r="S128" s="8"/>
      <c r="T128" s="8"/>
      <c r="U128" s="8"/>
      <c r="V128" s="8"/>
      <c r="W128" s="8"/>
      <c r="X128" s="8"/>
      <c r="Y128" s="8"/>
      <c r="Z128" s="8"/>
    </row>
    <row r="129" spans="4:26" s="10" customFormat="1" ht="15.75" hidden="1" customHeight="1" x14ac:dyDescent="0.25">
      <c r="L129" s="8"/>
      <c r="M129" s="8"/>
      <c r="N129" s="8"/>
      <c r="O129" s="8"/>
      <c r="P129" s="8"/>
      <c r="Q129" s="8"/>
      <c r="R129" s="8"/>
      <c r="S129" s="8"/>
      <c r="T129" s="8"/>
      <c r="U129" s="8"/>
      <c r="V129" s="8"/>
      <c r="W129" s="8"/>
      <c r="X129" s="8"/>
      <c r="Y129" s="8"/>
      <c r="Z129" s="8"/>
    </row>
    <row r="130" spans="4:26" s="10" customFormat="1" ht="15.75" hidden="1" customHeight="1" x14ac:dyDescent="0.25">
      <c r="L130" s="8"/>
      <c r="M130" s="8"/>
      <c r="N130" s="8"/>
      <c r="O130" s="8"/>
      <c r="P130" s="8"/>
      <c r="Q130" s="8"/>
      <c r="R130" s="8"/>
      <c r="S130" s="8"/>
      <c r="T130" s="8"/>
      <c r="U130" s="8"/>
      <c r="V130" s="8"/>
      <c r="W130" s="8"/>
      <c r="X130" s="8"/>
      <c r="Y130" s="8"/>
      <c r="Z130" s="8"/>
    </row>
    <row r="131" spans="4:26" s="10" customFormat="1" ht="15.75" hidden="1" customHeight="1" x14ac:dyDescent="0.25">
      <c r="L131" s="8"/>
      <c r="M131" s="8"/>
      <c r="N131" s="8"/>
      <c r="O131" s="8"/>
      <c r="P131" s="8"/>
      <c r="Q131" s="8"/>
      <c r="R131" s="8"/>
      <c r="S131" s="8"/>
      <c r="T131" s="8"/>
      <c r="U131" s="8"/>
      <c r="V131" s="8"/>
      <c r="W131" s="8"/>
      <c r="X131" s="8"/>
      <c r="Y131" s="8"/>
      <c r="Z131" s="8"/>
    </row>
    <row r="132" spans="4:26" s="10" customFormat="1" ht="15.75" hidden="1" customHeight="1" x14ac:dyDescent="0.25">
      <c r="L132" s="8"/>
      <c r="M132" s="8"/>
      <c r="N132" s="8"/>
      <c r="O132" s="8"/>
      <c r="P132" s="8"/>
      <c r="Q132" s="8"/>
      <c r="R132" s="8"/>
      <c r="S132" s="8"/>
      <c r="T132" s="8"/>
      <c r="U132" s="8"/>
      <c r="V132" s="8"/>
      <c r="W132" s="8"/>
      <c r="X132" s="8"/>
      <c r="Y132" s="8"/>
      <c r="Z132" s="8"/>
    </row>
    <row r="133" spans="4:26" s="10" customFormat="1" ht="15.75" hidden="1" customHeight="1" x14ac:dyDescent="0.25">
      <c r="J133" s="8"/>
      <c r="K133" s="8"/>
      <c r="L133" s="8"/>
      <c r="M133" s="8"/>
      <c r="N133" s="8"/>
      <c r="O133" s="8"/>
      <c r="P133" s="8"/>
      <c r="Q133" s="8"/>
      <c r="R133" s="8"/>
      <c r="S133" s="8"/>
      <c r="T133" s="8"/>
      <c r="U133" s="8"/>
      <c r="V133" s="8"/>
      <c r="W133" s="8"/>
      <c r="X133" s="8"/>
      <c r="Y133" s="8"/>
      <c r="Z133" s="8"/>
    </row>
    <row r="134" spans="4:26" s="10" customFormat="1" ht="15.75" hidden="1" customHeight="1" x14ac:dyDescent="0.25">
      <c r="J134" s="8"/>
      <c r="K134" s="8"/>
      <c r="L134" s="8"/>
      <c r="M134" s="8"/>
      <c r="N134" s="8"/>
      <c r="O134" s="8"/>
      <c r="P134" s="8"/>
      <c r="Q134" s="8"/>
      <c r="R134" s="8"/>
      <c r="S134" s="8"/>
      <c r="T134" s="8"/>
      <c r="U134" s="8"/>
      <c r="V134" s="8"/>
      <c r="W134" s="8"/>
      <c r="X134" s="8"/>
      <c r="Y134" s="8"/>
      <c r="Z134" s="8"/>
    </row>
    <row r="135" spans="4:26" s="10" customFormat="1" ht="15.75" hidden="1" customHeight="1" x14ac:dyDescent="0.25">
      <c r="J135" s="8"/>
      <c r="K135" s="8"/>
      <c r="L135" s="8"/>
      <c r="M135" s="8"/>
      <c r="N135" s="8"/>
      <c r="O135" s="8"/>
      <c r="P135" s="8"/>
      <c r="Q135" s="8"/>
      <c r="R135" s="8"/>
      <c r="S135" s="8"/>
      <c r="T135" s="8"/>
      <c r="U135" s="8"/>
      <c r="V135" s="8"/>
      <c r="W135" s="8"/>
      <c r="X135" s="8"/>
      <c r="Y135" s="8"/>
      <c r="Z135" s="8"/>
    </row>
    <row r="136" spans="4:26" s="10" customFormat="1" ht="15.75" hidden="1" customHeight="1" x14ac:dyDescent="0.25">
      <c r="J136" s="8"/>
      <c r="K136" s="8"/>
      <c r="L136" s="8"/>
      <c r="M136" s="8"/>
      <c r="N136" s="8"/>
      <c r="O136" s="8"/>
      <c r="P136" s="8"/>
      <c r="Q136" s="8"/>
      <c r="R136" s="8"/>
      <c r="S136" s="8"/>
      <c r="T136" s="8"/>
      <c r="U136" s="8"/>
      <c r="V136" s="8"/>
      <c r="W136" s="8"/>
      <c r="X136" s="8"/>
      <c r="Y136" s="8"/>
      <c r="Z136" s="8"/>
    </row>
    <row r="137" spans="4:26" s="10" customFormat="1" ht="15.75" hidden="1" customHeight="1" x14ac:dyDescent="0.25">
      <c r="J137" s="8"/>
      <c r="K137" s="8"/>
      <c r="L137" s="8"/>
      <c r="M137" s="8"/>
      <c r="N137" s="8"/>
      <c r="O137" s="8"/>
      <c r="P137" s="8"/>
      <c r="Q137" s="8"/>
      <c r="R137" s="8"/>
      <c r="S137" s="8"/>
      <c r="T137" s="8"/>
      <c r="U137" s="8"/>
      <c r="V137" s="8"/>
      <c r="W137" s="8"/>
      <c r="X137" s="8"/>
      <c r="Y137" s="8"/>
      <c r="Z137" s="8"/>
    </row>
    <row r="138" spans="4:26" s="10" customFormat="1" ht="15.75" hidden="1" customHeight="1" x14ac:dyDescent="0.25">
      <c r="J138" s="8"/>
      <c r="K138" s="8"/>
      <c r="L138" s="8"/>
      <c r="M138" s="8"/>
      <c r="N138" s="8"/>
      <c r="O138" s="8"/>
      <c r="P138" s="8"/>
      <c r="Q138" s="8"/>
      <c r="R138" s="8"/>
      <c r="S138" s="8"/>
      <c r="T138" s="8"/>
      <c r="U138" s="8"/>
      <c r="V138" s="8"/>
      <c r="W138" s="8"/>
      <c r="X138" s="8"/>
      <c r="Y138" s="8"/>
      <c r="Z138" s="8"/>
    </row>
    <row r="139" spans="4:26" s="10" customFormat="1" ht="15.75" hidden="1" customHeight="1" x14ac:dyDescent="0.25">
      <c r="J139" s="8"/>
      <c r="K139" s="8"/>
      <c r="L139" s="8"/>
      <c r="M139" s="8"/>
      <c r="N139" s="8"/>
      <c r="O139" s="8"/>
      <c r="P139" s="8"/>
      <c r="Q139" s="8"/>
      <c r="R139" s="8"/>
      <c r="S139" s="8"/>
      <c r="T139" s="8"/>
      <c r="U139" s="8"/>
      <c r="V139" s="8"/>
      <c r="W139" s="8"/>
      <c r="X139" s="8"/>
      <c r="Y139" s="8"/>
      <c r="Z139" s="8"/>
    </row>
    <row r="140" spans="4:26" s="10" customFormat="1" ht="15.75" hidden="1" customHeight="1" x14ac:dyDescent="0.25">
      <c r="J140" s="8"/>
      <c r="K140" s="8"/>
      <c r="L140" s="8"/>
      <c r="M140" s="8"/>
      <c r="N140" s="8"/>
      <c r="O140" s="8"/>
      <c r="P140" s="8"/>
      <c r="Q140" s="8"/>
      <c r="R140" s="8"/>
      <c r="S140" s="8"/>
      <c r="T140" s="8"/>
      <c r="U140" s="8"/>
      <c r="V140" s="8"/>
      <c r="W140" s="8"/>
      <c r="X140" s="8"/>
      <c r="Y140" s="8"/>
      <c r="Z140" s="8"/>
    </row>
    <row r="141" spans="4:26" ht="15.75" hidden="1" customHeight="1" x14ac:dyDescent="0.25">
      <c r="D141" s="11"/>
      <c r="E141" s="11"/>
      <c r="G141" s="10"/>
      <c r="H141" s="10"/>
    </row>
    <row r="142" spans="4:26" ht="15.75" hidden="1" customHeight="1" x14ac:dyDescent="0.25"/>
    <row r="150" spans="4:9" ht="15.75" hidden="1" customHeight="1" x14ac:dyDescent="0.25">
      <c r="D150" s="12"/>
      <c r="E150" s="12"/>
      <c r="F150" s="12"/>
    </row>
    <row r="151" spans="4:9" ht="15.75" hidden="1" customHeight="1" x14ac:dyDescent="0.25">
      <c r="D151" s="12"/>
      <c r="E151" s="12"/>
      <c r="F151" s="12"/>
      <c r="G151" s="12"/>
      <c r="H151" s="12"/>
      <c r="I151" s="12"/>
    </row>
    <row r="152" spans="4:9" ht="15.75" hidden="1" customHeight="1" x14ac:dyDescent="0.25">
      <c r="D152" s="12"/>
      <c r="E152" s="12"/>
      <c r="G152" s="12"/>
      <c r="H152" s="12"/>
      <c r="I152" s="12"/>
    </row>
    <row r="153" spans="4:9" ht="15.75" hidden="1" customHeight="1" x14ac:dyDescent="0.25"/>
  </sheetData>
  <sheetProtection algorithmName="SHA-512" hashValue="OW5X5VS6zAvyEA8oLe7QiGxY5q7+pVxntElI82iJr71SM7bBk/o2BSxvbcs5683/Mh9B6ImiGjZxJvbPWjW56Q==" saltValue="Tbhb9E6wCzIGFBkdd0Z1pA==" spinCount="100000" sheet="1" objects="1" scenarios="1"/>
  <mergeCells count="6">
    <mergeCell ref="C18:E30"/>
    <mergeCell ref="I3:I4"/>
    <mergeCell ref="G3:G4"/>
    <mergeCell ref="H3:H4"/>
    <mergeCell ref="D14:E14"/>
    <mergeCell ref="D16:E16"/>
  </mergeCells>
  <pageMargins left="0.75" right="0.75" top="1" bottom="1" header="0.5" footer="0.5"/>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D926BB34-00CF-4F7C-B746-860EB081FE94}">
            <xm:f>IF($D$14=DataValidation!$A$9,TRUE,FALSE)</xm:f>
            <x14:dxf>
              <font>
                <color theme="0"/>
              </font>
              <fill>
                <patternFill patternType="none">
                  <bgColor auto="1"/>
                </patternFill>
              </fill>
            </x14:dxf>
          </x14:cfRule>
          <xm:sqref>D15:E15</xm:sqref>
        </x14:conditionalFormatting>
        <x14:conditionalFormatting xmlns:xm="http://schemas.microsoft.com/office/excel/2006/main">
          <x14:cfRule type="expression" priority="12" id="{A2366652-0A69-4CFC-846D-C06A93E894F7}">
            <xm:f>IF($D$14=DataValidation!$A$9,FALSE,TRUE)</xm:f>
            <x14:dxf>
              <font>
                <color theme="0"/>
              </font>
              <fill>
                <patternFill patternType="none">
                  <bgColor auto="1"/>
                </patternFill>
              </fill>
            </x14:dxf>
          </x14:cfRule>
          <xm:sqref>D16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DataValidation!$B$2:$B$9</xm:f>
          </x14:formula1>
          <xm:sqref>E15</xm:sqref>
        </x14:dataValidation>
        <x14:dataValidation type="list" allowBlank="1" showInputMessage="1" showErrorMessage="1" xr:uid="{909FBD8B-A9AF-41C6-AFD1-AE8A2336B9D3}">
          <x14:formula1>
            <xm:f>DataValidation!$B$11:$B$14</xm:f>
          </x14:formula1>
          <xm:sqref>D16</xm:sqref>
        </x14:dataValidation>
        <x14:dataValidation type="list" allowBlank="1" showInputMessage="1" showErrorMessage="1" xr:uid="{41F0D9C6-EDA0-4C92-A868-5805DDF48B1F}">
          <x14:formula1>
            <xm:f>DataValidation!$A$2:$A$9</xm:f>
          </x14:formula1>
          <xm:sqref>D14:E14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S9994"/>
  <sheetViews>
    <sheetView topLeftCell="C1" zoomScaleNormal="100" workbookViewId="0">
      <pane ySplit="10" topLeftCell="A5848" activePane="bottomLeft" state="frozen"/>
      <selection pane="bottomLeft" activeCell="F5864" sqref="F5864"/>
    </sheetView>
  </sheetViews>
  <sheetFormatPr defaultColWidth="0" defaultRowHeight="15.75" customHeight="1" x14ac:dyDescent="0.25"/>
  <cols>
    <col min="1" max="2" width="3" style="39" customWidth="1"/>
    <col min="3" max="3" width="26" style="39" customWidth="1"/>
    <col min="4" max="4" width="26" style="45" customWidth="1"/>
    <col min="5" max="5" width="6" style="45" customWidth="1"/>
    <col min="6" max="6" width="19.85546875" style="98" customWidth="1"/>
    <col min="7" max="13" width="19.85546875" style="43" customWidth="1"/>
    <col min="14" max="14" width="20.85546875" style="43" bestFit="1" customWidth="1"/>
    <col min="15" max="15" width="55.85546875" style="39" customWidth="1"/>
    <col min="16" max="16" width="22.28515625" style="39" customWidth="1"/>
    <col min="17" max="16384" width="9.140625" style="39" hidden="1"/>
  </cols>
  <sheetData>
    <row r="1" spans="2:18" ht="15.75" customHeight="1" x14ac:dyDescent="0.25">
      <c r="B1" s="37"/>
      <c r="C1" s="37"/>
      <c r="D1" s="38"/>
      <c r="E1" s="39"/>
    </row>
    <row r="2" spans="2:18" ht="15.75" customHeight="1" x14ac:dyDescent="0.25">
      <c r="B2" s="37"/>
      <c r="C2" s="37"/>
      <c r="D2" s="38"/>
      <c r="E2" s="39"/>
    </row>
    <row r="3" spans="2:18" ht="16.5" customHeight="1" x14ac:dyDescent="0.25">
      <c r="B3" s="37"/>
      <c r="C3" s="37"/>
      <c r="D3" s="38"/>
      <c r="E3" s="39"/>
      <c r="F3" s="99"/>
      <c r="G3" s="97"/>
      <c r="H3" s="97"/>
      <c r="I3" s="97"/>
    </row>
    <row r="4" spans="2:18" ht="16.5" customHeight="1" x14ac:dyDescent="0.25">
      <c r="B4" s="37"/>
      <c r="C4" s="37"/>
      <c r="D4" s="38"/>
      <c r="E4" s="39"/>
    </row>
    <row r="5" spans="2:18" ht="16.5" customHeight="1" thickBot="1" x14ac:dyDescent="0.3">
      <c r="B5" s="37"/>
      <c r="C5" s="37"/>
      <c r="D5" s="38"/>
      <c r="E5" s="39"/>
      <c r="F5" s="132" t="s">
        <v>29</v>
      </c>
      <c r="G5" s="132"/>
      <c r="H5" s="132"/>
      <c r="I5" s="132"/>
      <c r="J5" s="132"/>
      <c r="K5" s="132"/>
      <c r="L5" s="132"/>
      <c r="M5" s="132"/>
      <c r="N5" s="132"/>
    </row>
    <row r="6" spans="2:18" ht="16.5" customHeight="1" x14ac:dyDescent="0.25">
      <c r="B6" s="37"/>
      <c r="C6" s="37"/>
      <c r="D6" s="38"/>
      <c r="E6" s="39"/>
    </row>
    <row r="7" spans="2:18" ht="16.5" customHeight="1" x14ac:dyDescent="0.25">
      <c r="B7" s="37"/>
      <c r="C7" s="37"/>
      <c r="D7" s="40"/>
      <c r="E7" s="39"/>
    </row>
    <row r="8" spans="2:18" ht="16.5" customHeight="1" x14ac:dyDescent="0.25">
      <c r="B8" s="37"/>
      <c r="C8" s="37"/>
      <c r="D8" s="40"/>
      <c r="E8" s="39"/>
      <c r="F8" s="130" t="s">
        <v>0</v>
      </c>
      <c r="G8" s="131" t="s">
        <v>39</v>
      </c>
      <c r="H8" s="131" t="s">
        <v>40</v>
      </c>
      <c r="I8" s="131" t="s">
        <v>41</v>
      </c>
      <c r="J8" s="131" t="s">
        <v>26</v>
      </c>
      <c r="K8" s="131" t="s">
        <v>42</v>
      </c>
      <c r="L8" s="131" t="s">
        <v>63</v>
      </c>
      <c r="M8" s="131" t="s">
        <v>66</v>
      </c>
      <c r="N8" s="134" t="s">
        <v>67</v>
      </c>
      <c r="O8" s="133" t="s">
        <v>64</v>
      </c>
      <c r="R8" s="113"/>
    </row>
    <row r="9" spans="2:18" ht="16.5" customHeight="1" x14ac:dyDescent="0.25">
      <c r="B9" s="37"/>
      <c r="C9" s="37"/>
      <c r="D9" s="40"/>
      <c r="E9" s="39"/>
      <c r="F9" s="130"/>
      <c r="G9" s="131"/>
      <c r="H9" s="131"/>
      <c r="I9" s="131"/>
      <c r="J9" s="131"/>
      <c r="K9" s="131"/>
      <c r="L9" s="131"/>
      <c r="M9" s="131"/>
      <c r="N9" s="134"/>
      <c r="O9" s="133"/>
    </row>
    <row r="10" spans="2:18" ht="15.75" customHeight="1" x14ac:dyDescent="0.25">
      <c r="B10" s="37"/>
      <c r="C10" s="37"/>
      <c r="D10" s="40"/>
      <c r="E10" s="39"/>
      <c r="F10" s="100"/>
      <c r="G10" s="41"/>
      <c r="H10" s="41"/>
      <c r="I10" s="41"/>
      <c r="J10" s="41"/>
      <c r="K10" s="41"/>
      <c r="L10" s="41"/>
      <c r="M10" s="41"/>
      <c r="N10" s="41"/>
      <c r="O10" s="42"/>
    </row>
    <row r="11" spans="2:18" ht="15.75" customHeight="1" x14ac:dyDescent="0.25">
      <c r="B11" s="37"/>
      <c r="D11" s="39"/>
      <c r="E11" s="113"/>
      <c r="F11" s="98">
        <v>36529</v>
      </c>
      <c r="G11" s="43">
        <v>5.8099999999999999E-2</v>
      </c>
      <c r="H11" s="43">
        <v>6.0425000000000006E-2</v>
      </c>
      <c r="I11" s="43">
        <v>6.2087500000000004E-2</v>
      </c>
      <c r="J11" s="43">
        <v>8.5000000000000006E-2</v>
      </c>
      <c r="K11" s="43">
        <v>6.497E-2</v>
      </c>
      <c r="N11" s="44"/>
    </row>
    <row r="12" spans="2:18" ht="15.75" customHeight="1" x14ac:dyDescent="0.25">
      <c r="D12" s="39"/>
      <c r="E12" s="39"/>
      <c r="F12" s="98">
        <v>36530</v>
      </c>
      <c r="G12" s="43">
        <v>5.7925000000000004E-2</v>
      </c>
      <c r="H12" s="43">
        <v>6.0299999999999999E-2</v>
      </c>
      <c r="I12" s="43">
        <v>6.19375E-2</v>
      </c>
      <c r="J12" s="43">
        <v>8.5000000000000006E-2</v>
      </c>
      <c r="K12" s="43">
        <v>6.5939999999999999E-2</v>
      </c>
      <c r="N12" s="44"/>
    </row>
    <row r="13" spans="2:18" ht="15.75" customHeight="1" x14ac:dyDescent="0.25">
      <c r="D13" s="39"/>
      <c r="E13" s="39"/>
      <c r="F13" s="98">
        <v>36531</v>
      </c>
      <c r="G13" s="43">
        <v>5.7912499999999999E-2</v>
      </c>
      <c r="H13" s="43">
        <v>6.0299999999999999E-2</v>
      </c>
      <c r="I13" s="43">
        <v>6.1912500000000002E-2</v>
      </c>
      <c r="J13" s="43">
        <v>8.5000000000000006E-2</v>
      </c>
      <c r="K13" s="43">
        <v>6.5240000000000006E-2</v>
      </c>
      <c r="N13" s="44"/>
    </row>
    <row r="14" spans="2:18" ht="15.75" customHeight="1" x14ac:dyDescent="0.25">
      <c r="D14" s="39"/>
      <c r="E14" s="39"/>
      <c r="F14" s="98">
        <v>36532</v>
      </c>
      <c r="G14" s="43">
        <v>5.7912499999999999E-2</v>
      </c>
      <c r="H14" s="43">
        <v>6.0299999999999999E-2</v>
      </c>
      <c r="I14" s="43">
        <v>6.1912500000000002E-2</v>
      </c>
      <c r="J14" s="43">
        <v>8.5000000000000006E-2</v>
      </c>
      <c r="K14" s="43">
        <v>6.515E-2</v>
      </c>
      <c r="N14" s="44"/>
    </row>
    <row r="15" spans="2:18" ht="15.75" customHeight="1" x14ac:dyDescent="0.25">
      <c r="D15" s="39"/>
      <c r="E15" s="39"/>
      <c r="F15" s="98">
        <v>36535</v>
      </c>
      <c r="G15" s="43">
        <v>5.7812500000000003E-2</v>
      </c>
      <c r="H15" s="43">
        <v>6.0262500000000004E-2</v>
      </c>
      <c r="I15" s="43">
        <v>6.1812500000000006E-2</v>
      </c>
      <c r="J15" s="43">
        <v>8.5000000000000006E-2</v>
      </c>
      <c r="K15" s="43">
        <v>6.5519999999999995E-2</v>
      </c>
      <c r="N15" s="44"/>
    </row>
    <row r="16" spans="2:18" ht="15.75" customHeight="1" x14ac:dyDescent="0.25">
      <c r="D16" s="39"/>
      <c r="E16" s="39"/>
      <c r="F16" s="98">
        <v>36536</v>
      </c>
      <c r="G16" s="43">
        <v>5.7812500000000003E-2</v>
      </c>
      <c r="H16" s="43">
        <v>6.0299999999999999E-2</v>
      </c>
      <c r="I16" s="43">
        <v>6.1912500000000002E-2</v>
      </c>
      <c r="J16" s="43">
        <v>8.5000000000000006E-2</v>
      </c>
      <c r="K16" s="43">
        <v>6.6570000000000004E-2</v>
      </c>
      <c r="N16" s="44"/>
    </row>
    <row r="17" spans="4:14" ht="15.75" customHeight="1" x14ac:dyDescent="0.25">
      <c r="D17" s="39"/>
      <c r="E17" s="39"/>
      <c r="F17" s="98">
        <v>36537</v>
      </c>
      <c r="G17" s="43">
        <v>5.7812500000000003E-2</v>
      </c>
      <c r="H17" s="43">
        <v>6.0393800000000004E-2</v>
      </c>
      <c r="I17" s="43">
        <v>6.2093800000000005E-2</v>
      </c>
      <c r="J17" s="43">
        <v>8.5000000000000006E-2</v>
      </c>
      <c r="K17" s="43">
        <v>6.7030000000000006E-2</v>
      </c>
      <c r="N17" s="44"/>
    </row>
    <row r="18" spans="4:14" ht="15.75" customHeight="1" x14ac:dyDescent="0.25">
      <c r="D18" s="39"/>
      <c r="E18" s="39"/>
      <c r="F18" s="98">
        <v>36538</v>
      </c>
      <c r="G18" s="43">
        <v>5.7812500000000003E-2</v>
      </c>
      <c r="H18" s="43">
        <v>6.0400000000000002E-2</v>
      </c>
      <c r="I18" s="43">
        <v>6.2199999999999998E-2</v>
      </c>
      <c r="J18" s="43">
        <v>8.5000000000000006E-2</v>
      </c>
      <c r="K18" s="43">
        <v>6.6299999999999998E-2</v>
      </c>
      <c r="N18" s="44"/>
    </row>
    <row r="19" spans="4:14" ht="15.75" customHeight="1" x14ac:dyDescent="0.25">
      <c r="D19" s="39"/>
      <c r="E19" s="39"/>
      <c r="F19" s="98">
        <v>36539</v>
      </c>
      <c r="G19" s="43">
        <v>5.7925000000000004E-2</v>
      </c>
      <c r="H19" s="43">
        <v>6.0400000000000002E-2</v>
      </c>
      <c r="I19" s="43">
        <v>6.2212500000000004E-2</v>
      </c>
      <c r="J19" s="43">
        <v>8.5000000000000006E-2</v>
      </c>
      <c r="K19" s="43">
        <v>6.6790000000000002E-2</v>
      </c>
      <c r="N19" s="44"/>
    </row>
    <row r="20" spans="4:14" ht="15.75" customHeight="1" x14ac:dyDescent="0.25">
      <c r="D20" s="39"/>
      <c r="E20" s="39"/>
      <c r="F20" s="98">
        <v>36542</v>
      </c>
      <c r="G20" s="43">
        <v>5.8025E-2</v>
      </c>
      <c r="H20" s="43">
        <v>6.0362499999999999E-2</v>
      </c>
      <c r="I20" s="43">
        <v>6.2149999999999997E-2</v>
      </c>
      <c r="J20" s="43" t="s">
        <v>30</v>
      </c>
      <c r="K20" s="43">
        <v>6.6790000000000002E-2</v>
      </c>
      <c r="N20" s="44"/>
    </row>
    <row r="21" spans="4:14" ht="15.75" customHeight="1" x14ac:dyDescent="0.25">
      <c r="D21" s="39"/>
      <c r="E21" s="39"/>
      <c r="F21" s="98">
        <v>36543</v>
      </c>
      <c r="G21" s="43">
        <v>5.8075000000000002E-2</v>
      </c>
      <c r="H21" s="43">
        <v>6.0350000000000001E-2</v>
      </c>
      <c r="I21" s="43">
        <v>6.2149999999999997E-2</v>
      </c>
      <c r="J21" s="43">
        <v>8.5000000000000006E-2</v>
      </c>
      <c r="K21" s="43">
        <v>6.7479999999999998E-2</v>
      </c>
      <c r="N21" s="44"/>
    </row>
    <row r="22" spans="4:14" ht="15.75" customHeight="1" x14ac:dyDescent="0.25">
      <c r="D22" s="39"/>
      <c r="E22" s="39"/>
      <c r="F22" s="98">
        <v>36544</v>
      </c>
      <c r="G22" s="43">
        <v>5.80875E-2</v>
      </c>
      <c r="H22" s="43">
        <v>6.0374999999999998E-2</v>
      </c>
      <c r="I22" s="43">
        <v>6.2199999999999998E-2</v>
      </c>
      <c r="J22" s="43">
        <v>8.5000000000000006E-2</v>
      </c>
      <c r="K22" s="43">
        <v>6.7320000000000005E-2</v>
      </c>
      <c r="N22" s="44"/>
    </row>
    <row r="23" spans="4:14" ht="15.75" customHeight="1" x14ac:dyDescent="0.25">
      <c r="D23" s="39"/>
      <c r="E23" s="39"/>
      <c r="F23" s="98">
        <v>36545</v>
      </c>
      <c r="G23" s="43">
        <v>5.8099999999999999E-2</v>
      </c>
      <c r="H23" s="43">
        <v>6.0400000000000002E-2</v>
      </c>
      <c r="I23" s="43">
        <v>6.2199999999999998E-2</v>
      </c>
      <c r="J23" s="43">
        <v>8.5000000000000006E-2</v>
      </c>
      <c r="K23" s="43">
        <v>6.7879999999999996E-2</v>
      </c>
      <c r="N23" s="44"/>
    </row>
    <row r="24" spans="4:14" ht="15.75" customHeight="1" x14ac:dyDescent="0.25">
      <c r="D24" s="39"/>
      <c r="E24" s="39"/>
      <c r="F24" s="98">
        <v>36546</v>
      </c>
      <c r="G24" s="43">
        <v>5.8137499999999995E-2</v>
      </c>
      <c r="H24" s="43">
        <v>6.0400000000000002E-2</v>
      </c>
      <c r="I24" s="43">
        <v>6.2199999999999998E-2</v>
      </c>
      <c r="J24" s="43">
        <v>8.5000000000000006E-2</v>
      </c>
      <c r="K24" s="43">
        <v>6.7650000000000002E-2</v>
      </c>
      <c r="N24" s="44"/>
    </row>
    <row r="25" spans="4:14" ht="15.75" customHeight="1" x14ac:dyDescent="0.25">
      <c r="D25" s="39"/>
      <c r="E25" s="39"/>
      <c r="F25" s="98">
        <v>36549</v>
      </c>
      <c r="G25" s="43">
        <v>5.8187499999999996E-2</v>
      </c>
      <c r="H25" s="43">
        <v>6.0400000000000002E-2</v>
      </c>
      <c r="I25" s="43">
        <v>6.2199999999999998E-2</v>
      </c>
      <c r="J25" s="43">
        <v>8.5000000000000006E-2</v>
      </c>
      <c r="K25" s="43">
        <v>6.6849999999999993E-2</v>
      </c>
      <c r="N25" s="44"/>
    </row>
    <row r="26" spans="4:14" ht="15.75" customHeight="1" x14ac:dyDescent="0.25">
      <c r="D26" s="39"/>
      <c r="E26" s="39"/>
      <c r="F26" s="98">
        <v>36550</v>
      </c>
      <c r="G26" s="43">
        <v>5.8200000000000002E-2</v>
      </c>
      <c r="H26" s="43">
        <v>6.0400000000000002E-2</v>
      </c>
      <c r="I26" s="43">
        <v>6.2199999999999998E-2</v>
      </c>
      <c r="J26" s="43">
        <v>8.5000000000000006E-2</v>
      </c>
      <c r="K26" s="43">
        <v>6.6920000000000007E-2</v>
      </c>
      <c r="N26" s="44"/>
    </row>
    <row r="27" spans="4:14" ht="15.75" customHeight="1" x14ac:dyDescent="0.25">
      <c r="D27" s="39"/>
      <c r="E27" s="39"/>
      <c r="F27" s="98">
        <v>36551</v>
      </c>
      <c r="G27" s="43">
        <v>5.82125E-2</v>
      </c>
      <c r="H27" s="43">
        <v>6.0400000000000002E-2</v>
      </c>
      <c r="I27" s="43">
        <v>6.2199999999999998E-2</v>
      </c>
      <c r="J27" s="43">
        <v>8.5000000000000006E-2</v>
      </c>
      <c r="K27" s="43">
        <v>6.6639999999999991E-2</v>
      </c>
      <c r="N27" s="44"/>
    </row>
    <row r="28" spans="4:14" ht="15.75" customHeight="1" x14ac:dyDescent="0.25">
      <c r="D28" s="39"/>
      <c r="E28" s="39"/>
      <c r="F28" s="98">
        <v>36552</v>
      </c>
      <c r="G28" s="43">
        <v>5.8299999999999998E-2</v>
      </c>
      <c r="H28" s="43">
        <v>6.0400000000000002E-2</v>
      </c>
      <c r="I28" s="43">
        <v>6.2199999999999998E-2</v>
      </c>
      <c r="J28" s="43">
        <v>8.5000000000000006E-2</v>
      </c>
      <c r="K28" s="43">
        <v>6.6920000000000007E-2</v>
      </c>
      <c r="N28" s="44"/>
    </row>
    <row r="29" spans="4:14" ht="15.75" customHeight="1" x14ac:dyDescent="0.25">
      <c r="D29" s="39"/>
      <c r="E29" s="39"/>
      <c r="F29" s="98">
        <v>36553</v>
      </c>
      <c r="G29" s="43">
        <v>5.8562500000000003E-2</v>
      </c>
      <c r="H29" s="43">
        <v>6.04875E-2</v>
      </c>
      <c r="I29" s="43">
        <v>6.2324999999999998E-2</v>
      </c>
      <c r="J29" s="43">
        <v>8.5000000000000006E-2</v>
      </c>
      <c r="K29" s="43">
        <v>6.658E-2</v>
      </c>
      <c r="N29" s="44"/>
    </row>
    <row r="30" spans="4:14" ht="15.75" customHeight="1" x14ac:dyDescent="0.25">
      <c r="D30" s="39"/>
      <c r="E30" s="39"/>
      <c r="F30" s="98">
        <v>36556</v>
      </c>
      <c r="G30" s="43">
        <v>5.885E-2</v>
      </c>
      <c r="H30" s="43">
        <v>6.0774999999999996E-2</v>
      </c>
      <c r="I30" s="43">
        <v>6.2887499999999999E-2</v>
      </c>
      <c r="J30" s="43">
        <v>8.5000000000000006E-2</v>
      </c>
      <c r="K30" s="43">
        <v>6.6650000000000001E-2</v>
      </c>
      <c r="N30" s="44"/>
    </row>
    <row r="31" spans="4:14" ht="15.75" customHeight="1" x14ac:dyDescent="0.25">
      <c r="D31" s="39"/>
      <c r="E31" s="39"/>
      <c r="F31" s="98">
        <v>36557</v>
      </c>
      <c r="G31" s="43">
        <v>5.9050000000000005E-2</v>
      </c>
      <c r="H31" s="43">
        <v>6.0912499999999994E-2</v>
      </c>
      <c r="I31" s="43">
        <v>6.3075000000000006E-2</v>
      </c>
      <c r="J31" s="43">
        <v>8.5000000000000006E-2</v>
      </c>
      <c r="K31" s="43">
        <v>6.6189999999999999E-2</v>
      </c>
      <c r="N31" s="44"/>
    </row>
    <row r="32" spans="4:14" ht="15.75" customHeight="1" x14ac:dyDescent="0.25">
      <c r="D32" s="39"/>
      <c r="E32" s="39"/>
      <c r="F32" s="98">
        <v>36558</v>
      </c>
      <c r="G32" s="43">
        <v>5.9237499999999998E-2</v>
      </c>
      <c r="H32" s="43">
        <v>6.0999999999999999E-2</v>
      </c>
      <c r="I32" s="43">
        <v>6.3200000000000006E-2</v>
      </c>
      <c r="J32" s="43">
        <v>8.5000000000000006E-2</v>
      </c>
      <c r="K32" s="43">
        <v>6.5730000000000011E-2</v>
      </c>
      <c r="N32" s="44"/>
    </row>
    <row r="33" spans="4:14" ht="15.75" customHeight="1" x14ac:dyDescent="0.25">
      <c r="D33" s="39"/>
      <c r="E33" s="39"/>
      <c r="F33" s="98">
        <v>36559</v>
      </c>
      <c r="G33" s="43">
        <v>5.8962500000000001E-2</v>
      </c>
      <c r="H33" s="43">
        <v>6.0975000000000001E-2</v>
      </c>
      <c r="I33" s="43">
        <v>6.3287499999999997E-2</v>
      </c>
      <c r="J33" s="43">
        <v>8.7499999999999994E-2</v>
      </c>
      <c r="K33" s="43">
        <v>6.4890000000000003E-2</v>
      </c>
      <c r="N33" s="44"/>
    </row>
    <row r="34" spans="4:14" ht="15.75" customHeight="1" x14ac:dyDescent="0.25">
      <c r="D34" s="39"/>
      <c r="E34" s="39"/>
      <c r="F34" s="98">
        <v>36560</v>
      </c>
      <c r="G34" s="43">
        <v>5.8899999999999994E-2</v>
      </c>
      <c r="H34" s="43">
        <v>6.0899999999999996E-2</v>
      </c>
      <c r="I34" s="43">
        <v>6.3137499999999999E-2</v>
      </c>
      <c r="J34" s="43">
        <v>8.7499999999999994E-2</v>
      </c>
      <c r="K34" s="43">
        <v>6.5490000000000007E-2</v>
      </c>
      <c r="N34" s="44"/>
    </row>
    <row r="35" spans="4:14" ht="15.75" customHeight="1" x14ac:dyDescent="0.25">
      <c r="D35" s="39"/>
      <c r="E35" s="39"/>
      <c r="F35" s="98">
        <v>36563</v>
      </c>
      <c r="G35" s="43">
        <v>5.8912500000000007E-2</v>
      </c>
      <c r="H35" s="43">
        <v>6.0999999999999999E-2</v>
      </c>
      <c r="I35" s="43">
        <v>6.3299999999999995E-2</v>
      </c>
      <c r="J35" s="43">
        <v>8.7499999999999994E-2</v>
      </c>
      <c r="K35" s="43">
        <v>6.6390000000000005E-2</v>
      </c>
      <c r="N35" s="44"/>
    </row>
    <row r="36" spans="4:14" ht="15.75" customHeight="1" x14ac:dyDescent="0.25">
      <c r="D36" s="39"/>
      <c r="E36" s="39"/>
      <c r="F36" s="98">
        <v>36564</v>
      </c>
      <c r="G36" s="43">
        <v>5.8899999999999994E-2</v>
      </c>
      <c r="H36" s="43">
        <v>6.0999999999999999E-2</v>
      </c>
      <c r="I36" s="43">
        <v>6.3299999999999995E-2</v>
      </c>
      <c r="J36" s="43">
        <v>8.7499999999999994E-2</v>
      </c>
      <c r="K36" s="43">
        <v>6.6130000000000008E-2</v>
      </c>
      <c r="N36" s="44"/>
    </row>
    <row r="37" spans="4:14" ht="15.75" customHeight="1" x14ac:dyDescent="0.25">
      <c r="D37" s="39"/>
      <c r="E37" s="39"/>
      <c r="F37" s="98">
        <v>36565</v>
      </c>
      <c r="G37" s="43">
        <v>5.8899999999999994E-2</v>
      </c>
      <c r="H37" s="43">
        <v>6.0999999999999999E-2</v>
      </c>
      <c r="I37" s="43">
        <v>6.3212500000000005E-2</v>
      </c>
      <c r="J37" s="43">
        <v>8.7499999999999994E-2</v>
      </c>
      <c r="K37" s="43">
        <v>6.6600000000000006E-2</v>
      </c>
      <c r="N37" s="44"/>
    </row>
    <row r="38" spans="4:14" ht="15.75" customHeight="1" x14ac:dyDescent="0.25">
      <c r="D38" s="39"/>
      <c r="E38" s="39"/>
      <c r="F38" s="98">
        <v>36566</v>
      </c>
      <c r="G38" s="43">
        <v>5.8887500000000002E-2</v>
      </c>
      <c r="H38" s="43">
        <v>6.09875E-2</v>
      </c>
      <c r="I38" s="43">
        <v>6.3225000000000003E-2</v>
      </c>
      <c r="J38" s="43">
        <v>8.7499999999999994E-2</v>
      </c>
      <c r="K38" s="43">
        <v>6.6710000000000005E-2</v>
      </c>
      <c r="N38" s="44"/>
    </row>
    <row r="39" spans="4:14" ht="15.75" customHeight="1" x14ac:dyDescent="0.25">
      <c r="D39" s="39"/>
      <c r="E39" s="39"/>
      <c r="F39" s="98">
        <v>36567</v>
      </c>
      <c r="G39" s="43">
        <v>5.885E-2</v>
      </c>
      <c r="H39" s="43">
        <v>6.0962500000000003E-2</v>
      </c>
      <c r="I39" s="43">
        <v>6.3237500000000002E-2</v>
      </c>
      <c r="J39" s="43">
        <v>8.7499999999999994E-2</v>
      </c>
      <c r="K39" s="43">
        <v>6.6040000000000001E-2</v>
      </c>
      <c r="N39" s="44"/>
    </row>
    <row r="40" spans="4:14" ht="15.75" customHeight="1" x14ac:dyDescent="0.25">
      <c r="D40" s="39"/>
      <c r="E40" s="39"/>
      <c r="F40" s="98">
        <v>36570</v>
      </c>
      <c r="G40" s="43">
        <v>5.8799999999999998E-2</v>
      </c>
      <c r="H40" s="43">
        <v>6.0899999999999996E-2</v>
      </c>
      <c r="I40" s="43">
        <v>6.3212500000000005E-2</v>
      </c>
      <c r="J40" s="43">
        <v>8.7499999999999994E-2</v>
      </c>
      <c r="K40" s="43">
        <v>6.5540000000000001E-2</v>
      </c>
      <c r="N40" s="44"/>
    </row>
    <row r="41" spans="4:14" ht="15.75" customHeight="1" x14ac:dyDescent="0.25">
      <c r="D41" s="39"/>
      <c r="E41" s="39"/>
      <c r="F41" s="98">
        <v>36571</v>
      </c>
      <c r="G41" s="43">
        <v>5.8799999999999998E-2</v>
      </c>
      <c r="H41" s="43">
        <v>6.0899999999999996E-2</v>
      </c>
      <c r="I41" s="43">
        <v>6.3200000000000006E-2</v>
      </c>
      <c r="J41" s="43">
        <v>8.7499999999999994E-2</v>
      </c>
      <c r="K41" s="43">
        <v>6.5519999999999995E-2</v>
      </c>
      <c r="N41" s="44"/>
    </row>
    <row r="42" spans="4:14" ht="15.75" customHeight="1" x14ac:dyDescent="0.25">
      <c r="D42" s="39"/>
      <c r="E42" s="39"/>
      <c r="F42" s="98">
        <v>36572</v>
      </c>
      <c r="G42" s="43">
        <v>5.8799999999999998E-2</v>
      </c>
      <c r="H42" s="43">
        <v>6.0899999999999996E-2</v>
      </c>
      <c r="I42" s="43">
        <v>6.3200000000000006E-2</v>
      </c>
      <c r="J42" s="43">
        <v>8.7499999999999994E-2</v>
      </c>
      <c r="K42" s="43">
        <v>6.5449999999999994E-2</v>
      </c>
      <c r="N42" s="44"/>
    </row>
    <row r="43" spans="4:14" ht="15.75" customHeight="1" x14ac:dyDescent="0.25">
      <c r="D43" s="39"/>
      <c r="E43" s="39"/>
      <c r="F43" s="98">
        <v>36573</v>
      </c>
      <c r="G43" s="43">
        <v>5.8799999999999998E-2</v>
      </c>
      <c r="H43" s="43">
        <v>6.0899999999999996E-2</v>
      </c>
      <c r="I43" s="43">
        <v>6.3212500000000005E-2</v>
      </c>
      <c r="J43" s="43">
        <v>8.7499999999999994E-2</v>
      </c>
      <c r="K43" s="43">
        <v>6.5670000000000006E-2</v>
      </c>
      <c r="N43" s="44"/>
    </row>
    <row r="44" spans="4:14" ht="15.75" customHeight="1" x14ac:dyDescent="0.25">
      <c r="D44" s="39"/>
      <c r="E44" s="39"/>
      <c r="F44" s="98">
        <v>36574</v>
      </c>
      <c r="G44" s="43">
        <v>5.8799999999999998E-2</v>
      </c>
      <c r="H44" s="43">
        <v>6.1100000000000002E-2</v>
      </c>
      <c r="I44" s="43">
        <v>6.3550000000000009E-2</v>
      </c>
      <c r="J44" s="43">
        <v>8.7499999999999994E-2</v>
      </c>
      <c r="K44" s="43">
        <v>6.4890000000000003E-2</v>
      </c>
      <c r="N44" s="44"/>
    </row>
    <row r="45" spans="4:14" ht="15.75" customHeight="1" x14ac:dyDescent="0.25">
      <c r="D45" s="39"/>
      <c r="E45" s="39"/>
      <c r="F45" s="98">
        <v>36577</v>
      </c>
      <c r="G45" s="43">
        <v>5.8799999999999998E-2</v>
      </c>
      <c r="H45" s="43">
        <v>6.1100000000000002E-2</v>
      </c>
      <c r="I45" s="43">
        <v>6.3537499999999997E-2</v>
      </c>
      <c r="J45" s="43" t="s">
        <v>30</v>
      </c>
      <c r="K45" s="43">
        <v>6.4890000000000003E-2</v>
      </c>
      <c r="N45" s="44"/>
    </row>
    <row r="46" spans="4:14" ht="15.75" customHeight="1" x14ac:dyDescent="0.25">
      <c r="D46" s="39"/>
      <c r="E46" s="39"/>
      <c r="F46" s="98">
        <v>36578</v>
      </c>
      <c r="G46" s="43">
        <v>5.8799999999999998E-2</v>
      </c>
      <c r="H46" s="43">
        <v>6.1100000000000002E-2</v>
      </c>
      <c r="I46" s="43">
        <v>6.3524999999999998E-2</v>
      </c>
      <c r="J46" s="43">
        <v>8.7499999999999994E-2</v>
      </c>
      <c r="K46" s="43">
        <v>6.361E-2</v>
      </c>
      <c r="N46" s="44"/>
    </row>
    <row r="47" spans="4:14" ht="15.75" customHeight="1" x14ac:dyDescent="0.25">
      <c r="D47" s="39"/>
      <c r="E47" s="39"/>
      <c r="F47" s="98">
        <v>36579</v>
      </c>
      <c r="G47" s="43">
        <v>5.8787499999999999E-2</v>
      </c>
      <c r="H47" s="43">
        <v>6.1100000000000002E-2</v>
      </c>
      <c r="I47" s="43">
        <v>6.3500000000000001E-2</v>
      </c>
      <c r="J47" s="43">
        <v>8.7499999999999994E-2</v>
      </c>
      <c r="K47" s="43">
        <v>6.4219999999999999E-2</v>
      </c>
      <c r="N47" s="44"/>
    </row>
    <row r="48" spans="4:14" ht="15.75" customHeight="1" x14ac:dyDescent="0.25">
      <c r="D48" s="39"/>
      <c r="E48" s="39"/>
      <c r="F48" s="98">
        <v>36580</v>
      </c>
      <c r="G48" s="43">
        <v>5.8775000000000001E-2</v>
      </c>
      <c r="H48" s="43">
        <v>6.1100000000000002E-2</v>
      </c>
      <c r="I48" s="43">
        <v>6.3500000000000001E-2</v>
      </c>
      <c r="J48" s="43">
        <v>8.7499999999999994E-2</v>
      </c>
      <c r="K48" s="43">
        <v>6.3649999999999998E-2</v>
      </c>
      <c r="N48" s="44"/>
    </row>
    <row r="49" spans="4:14" ht="15.75" customHeight="1" x14ac:dyDescent="0.25">
      <c r="D49" s="39"/>
      <c r="E49" s="39"/>
      <c r="F49" s="98">
        <v>36581</v>
      </c>
      <c r="G49" s="43">
        <v>5.8762499999999995E-2</v>
      </c>
      <c r="H49" s="43">
        <v>6.1012500000000004E-2</v>
      </c>
      <c r="I49" s="43">
        <v>6.3324999999999992E-2</v>
      </c>
      <c r="J49" s="43">
        <v>8.7499999999999994E-2</v>
      </c>
      <c r="K49" s="43">
        <v>6.3259999999999997E-2</v>
      </c>
      <c r="N49" s="44"/>
    </row>
    <row r="50" spans="4:14" ht="15.75" customHeight="1" x14ac:dyDescent="0.25">
      <c r="D50" s="39"/>
      <c r="E50" s="39"/>
      <c r="F50" s="98">
        <v>36584</v>
      </c>
      <c r="G50" s="43">
        <v>5.9124999999999997E-2</v>
      </c>
      <c r="H50" s="43">
        <v>6.1012500000000004E-2</v>
      </c>
      <c r="I50" s="43">
        <v>6.3225000000000003E-2</v>
      </c>
      <c r="J50" s="43">
        <v>8.7499999999999994E-2</v>
      </c>
      <c r="K50" s="43">
        <v>6.4219999999999999E-2</v>
      </c>
      <c r="N50" s="44"/>
    </row>
    <row r="51" spans="4:14" ht="15.75" customHeight="1" x14ac:dyDescent="0.25">
      <c r="D51" s="39"/>
      <c r="E51" s="39"/>
      <c r="F51" s="98">
        <v>36585</v>
      </c>
      <c r="G51" s="43">
        <v>5.9187500000000004E-2</v>
      </c>
      <c r="H51" s="43">
        <v>6.1087499999999996E-2</v>
      </c>
      <c r="I51" s="43">
        <v>6.3312499999999994E-2</v>
      </c>
      <c r="J51" s="43">
        <v>8.7499999999999994E-2</v>
      </c>
      <c r="K51" s="43">
        <v>6.4089999999999994E-2</v>
      </c>
      <c r="N51" s="44"/>
    </row>
    <row r="52" spans="4:14" ht="15.75" customHeight="1" x14ac:dyDescent="0.25">
      <c r="D52" s="39"/>
      <c r="E52" s="39"/>
      <c r="F52" s="98">
        <v>36586</v>
      </c>
      <c r="G52" s="43">
        <v>5.9262499999999996E-2</v>
      </c>
      <c r="H52" s="43">
        <v>6.1100000000000002E-2</v>
      </c>
      <c r="I52" s="43">
        <v>6.3312499999999994E-2</v>
      </c>
      <c r="J52" s="43">
        <v>8.7499999999999994E-2</v>
      </c>
      <c r="K52" s="43">
        <v>6.386E-2</v>
      </c>
      <c r="N52" s="44"/>
    </row>
    <row r="53" spans="4:14" ht="15.75" customHeight="1" x14ac:dyDescent="0.25">
      <c r="D53" s="39"/>
      <c r="E53" s="39"/>
      <c r="F53" s="98">
        <v>36587</v>
      </c>
      <c r="G53" s="43">
        <v>5.9362500000000006E-2</v>
      </c>
      <c r="H53" s="43">
        <v>6.1187500000000006E-2</v>
      </c>
      <c r="I53" s="43">
        <v>6.3362500000000002E-2</v>
      </c>
      <c r="J53" s="43">
        <v>8.7499999999999994E-2</v>
      </c>
      <c r="K53" s="43">
        <v>6.3840000000000008E-2</v>
      </c>
      <c r="N53" s="44"/>
    </row>
    <row r="54" spans="4:14" ht="15.75" customHeight="1" x14ac:dyDescent="0.25">
      <c r="D54" s="39"/>
      <c r="E54" s="39"/>
      <c r="F54" s="98">
        <v>36588</v>
      </c>
      <c r="G54" s="43">
        <v>5.94125E-2</v>
      </c>
      <c r="H54" s="43">
        <v>6.1200000000000004E-2</v>
      </c>
      <c r="I54" s="43">
        <v>6.3399999999999998E-2</v>
      </c>
      <c r="J54" s="43">
        <v>8.7499999999999994E-2</v>
      </c>
      <c r="K54" s="43">
        <v>6.3879999999999992E-2</v>
      </c>
      <c r="N54" s="44"/>
    </row>
    <row r="55" spans="4:14" ht="15.75" customHeight="1" x14ac:dyDescent="0.25">
      <c r="D55" s="39"/>
      <c r="E55" s="39"/>
      <c r="F55" s="98">
        <v>36591</v>
      </c>
      <c r="G55" s="43">
        <v>5.9500000000000004E-2</v>
      </c>
      <c r="H55" s="43">
        <v>6.1200000000000004E-2</v>
      </c>
      <c r="I55" s="43">
        <v>6.3399999999999998E-2</v>
      </c>
      <c r="J55" s="43">
        <v>8.7499999999999994E-2</v>
      </c>
      <c r="K55" s="43">
        <v>6.411E-2</v>
      </c>
      <c r="N55" s="44"/>
    </row>
    <row r="56" spans="4:14" ht="15.75" customHeight="1" x14ac:dyDescent="0.25">
      <c r="D56" s="39"/>
      <c r="E56" s="39"/>
      <c r="F56" s="98">
        <v>36592</v>
      </c>
      <c r="G56" s="43">
        <v>5.96E-2</v>
      </c>
      <c r="H56" s="43">
        <v>6.1268799999999998E-2</v>
      </c>
      <c r="I56" s="43">
        <v>6.3500000000000001E-2</v>
      </c>
      <c r="J56" s="43">
        <v>8.7499999999999994E-2</v>
      </c>
      <c r="K56" s="43">
        <v>6.3730000000000009E-2</v>
      </c>
      <c r="N56" s="44"/>
    </row>
    <row r="57" spans="4:14" ht="15.75" customHeight="1" x14ac:dyDescent="0.25">
      <c r="D57" s="39"/>
      <c r="E57" s="39"/>
      <c r="F57" s="98">
        <v>36593</v>
      </c>
      <c r="G57" s="43">
        <v>5.9699999999999996E-2</v>
      </c>
      <c r="H57" s="43">
        <v>6.13E-2</v>
      </c>
      <c r="I57" s="43">
        <v>6.3500000000000001E-2</v>
      </c>
      <c r="J57" s="43">
        <v>8.7499999999999994E-2</v>
      </c>
      <c r="K57" s="43">
        <v>6.3789999999999999E-2</v>
      </c>
      <c r="N57" s="44"/>
    </row>
    <row r="58" spans="4:14" ht="15.75" customHeight="1" x14ac:dyDescent="0.25">
      <c r="D58" s="39"/>
      <c r="E58" s="39"/>
      <c r="F58" s="98">
        <v>36594</v>
      </c>
      <c r="G58" s="43">
        <v>5.9887499999999996E-2</v>
      </c>
      <c r="H58" s="43">
        <v>6.1399999999999996E-2</v>
      </c>
      <c r="I58" s="43">
        <v>6.3500000000000001E-2</v>
      </c>
      <c r="J58" s="43">
        <v>8.7499999999999994E-2</v>
      </c>
      <c r="K58" s="43">
        <v>6.343E-2</v>
      </c>
      <c r="N58" s="44"/>
    </row>
    <row r="59" spans="4:14" ht="15.75" customHeight="1" x14ac:dyDescent="0.25">
      <c r="D59" s="39"/>
      <c r="E59" s="39"/>
      <c r="F59" s="98">
        <v>36595</v>
      </c>
      <c r="G59" s="43">
        <v>5.9962500000000002E-2</v>
      </c>
      <c r="H59" s="43">
        <v>6.1437499999999999E-2</v>
      </c>
      <c r="I59" s="43">
        <v>6.3562500000000008E-2</v>
      </c>
      <c r="J59" s="43">
        <v>8.7499999999999994E-2</v>
      </c>
      <c r="K59" s="43">
        <v>6.3829999999999998E-2</v>
      </c>
      <c r="N59" s="44"/>
    </row>
    <row r="60" spans="4:14" ht="15.75" customHeight="1" x14ac:dyDescent="0.25">
      <c r="D60" s="39"/>
      <c r="E60" s="39"/>
      <c r="F60" s="98">
        <v>36598</v>
      </c>
      <c r="G60" s="43">
        <v>6.0037500000000001E-2</v>
      </c>
      <c r="H60" s="43">
        <v>6.1500000000000006E-2</v>
      </c>
      <c r="I60" s="43">
        <v>6.3625000000000001E-2</v>
      </c>
      <c r="J60" s="43">
        <v>8.7499999999999994E-2</v>
      </c>
      <c r="K60" s="43">
        <v>6.3700000000000007E-2</v>
      </c>
      <c r="N60" s="44"/>
    </row>
    <row r="61" spans="4:14" ht="15.75" customHeight="1" x14ac:dyDescent="0.25">
      <c r="D61" s="39"/>
      <c r="E61" s="39"/>
      <c r="F61" s="98">
        <v>36599</v>
      </c>
      <c r="G61" s="43">
        <v>6.0174999999999999E-2</v>
      </c>
      <c r="H61" s="43">
        <v>6.1600000000000002E-2</v>
      </c>
      <c r="I61" s="43">
        <v>6.3712500000000005E-2</v>
      </c>
      <c r="J61" s="43">
        <v>8.7499999999999994E-2</v>
      </c>
      <c r="K61" s="43">
        <v>6.2920000000000004E-2</v>
      </c>
      <c r="N61" s="44"/>
    </row>
    <row r="62" spans="4:14" ht="15.75" customHeight="1" x14ac:dyDescent="0.25">
      <c r="D62" s="39"/>
      <c r="E62" s="39"/>
      <c r="F62" s="98">
        <v>36600</v>
      </c>
      <c r="G62" s="43">
        <v>6.0350000000000001E-2</v>
      </c>
      <c r="H62" s="43">
        <v>6.1725000000000002E-2</v>
      </c>
      <c r="I62" s="43">
        <v>6.3799999999999996E-2</v>
      </c>
      <c r="J62" s="43">
        <v>8.7499999999999994E-2</v>
      </c>
      <c r="K62" s="43">
        <v>6.2910000000000008E-2</v>
      </c>
      <c r="N62" s="44"/>
    </row>
    <row r="63" spans="4:14" ht="15.75" customHeight="1" x14ac:dyDescent="0.25">
      <c r="D63" s="39"/>
      <c r="E63" s="39"/>
      <c r="F63" s="98">
        <v>36601</v>
      </c>
      <c r="G63" s="43">
        <v>6.0712500000000003E-2</v>
      </c>
      <c r="H63" s="43">
        <v>6.1912500000000002E-2</v>
      </c>
      <c r="I63" s="43">
        <v>6.4000000000000001E-2</v>
      </c>
      <c r="J63" s="43">
        <v>8.7499999999999994E-2</v>
      </c>
      <c r="K63" s="43">
        <v>6.2449999999999999E-2</v>
      </c>
      <c r="N63" s="44"/>
    </row>
    <row r="64" spans="4:14" ht="15.75" customHeight="1" x14ac:dyDescent="0.25">
      <c r="D64" s="39"/>
      <c r="E64" s="39"/>
      <c r="F64" s="98">
        <v>36602</v>
      </c>
      <c r="G64" s="43">
        <v>6.0962500000000003E-2</v>
      </c>
      <c r="H64" s="43">
        <v>6.2100000000000002E-2</v>
      </c>
      <c r="I64" s="43">
        <v>6.4112500000000003E-2</v>
      </c>
      <c r="J64" s="43">
        <v>8.7499999999999994E-2</v>
      </c>
      <c r="K64" s="43">
        <v>6.1940000000000002E-2</v>
      </c>
      <c r="N64" s="44"/>
    </row>
    <row r="65" spans="4:14" ht="15.75" customHeight="1" x14ac:dyDescent="0.25">
      <c r="D65" s="39"/>
      <c r="E65" s="39"/>
      <c r="F65" s="98">
        <v>36605</v>
      </c>
      <c r="G65" s="43">
        <v>6.1124999999999999E-2</v>
      </c>
      <c r="H65" s="43">
        <v>6.2287499999999996E-2</v>
      </c>
      <c r="I65" s="43">
        <v>6.4199999999999993E-2</v>
      </c>
      <c r="J65" s="43">
        <v>8.7499999999999994E-2</v>
      </c>
      <c r="K65" s="43">
        <v>6.1829999999999996E-2</v>
      </c>
      <c r="N65" s="44"/>
    </row>
    <row r="66" spans="4:14" ht="15.75" customHeight="1" x14ac:dyDescent="0.25">
      <c r="D66" s="39"/>
      <c r="E66" s="39"/>
      <c r="F66" s="98">
        <v>36606</v>
      </c>
      <c r="G66" s="43">
        <v>6.1212499999999996E-2</v>
      </c>
      <c r="H66" s="43">
        <v>6.2412500000000003E-2</v>
      </c>
      <c r="I66" s="43">
        <v>6.4299999999999996E-2</v>
      </c>
      <c r="J66" s="43">
        <v>8.7499999999999994E-2</v>
      </c>
      <c r="K66" s="43">
        <v>6.1349999999999995E-2</v>
      </c>
      <c r="N66" s="44"/>
    </row>
    <row r="67" spans="4:14" ht="15.75" customHeight="1" x14ac:dyDescent="0.25">
      <c r="D67" s="39"/>
      <c r="E67" s="39"/>
      <c r="F67" s="98">
        <v>36607</v>
      </c>
      <c r="G67" s="43">
        <v>6.12375E-2</v>
      </c>
      <c r="H67" s="43">
        <v>6.2462499999999997E-2</v>
      </c>
      <c r="I67" s="43">
        <v>6.4375000000000002E-2</v>
      </c>
      <c r="J67" s="43">
        <v>0.09</v>
      </c>
      <c r="K67" s="43">
        <v>6.1120000000000001E-2</v>
      </c>
      <c r="N67" s="44"/>
    </row>
    <row r="68" spans="4:14" ht="15.75" customHeight="1" x14ac:dyDescent="0.25">
      <c r="D68" s="39"/>
      <c r="E68" s="39"/>
      <c r="F68" s="98">
        <v>36608</v>
      </c>
      <c r="G68" s="43">
        <v>6.1249999999999999E-2</v>
      </c>
      <c r="H68" s="43">
        <v>6.2474999999999996E-2</v>
      </c>
      <c r="I68" s="43">
        <v>6.4349999999999991E-2</v>
      </c>
      <c r="J68" s="43">
        <v>0.09</v>
      </c>
      <c r="K68" s="43">
        <v>6.0780000000000001E-2</v>
      </c>
      <c r="N68" s="44"/>
    </row>
    <row r="69" spans="4:14" ht="15.75" customHeight="1" x14ac:dyDescent="0.25">
      <c r="D69" s="39"/>
      <c r="E69" s="39"/>
      <c r="F69" s="98">
        <v>36609</v>
      </c>
      <c r="G69" s="43">
        <v>6.1287500000000002E-2</v>
      </c>
      <c r="H69" s="43">
        <v>6.2549999999999994E-2</v>
      </c>
      <c r="I69" s="43">
        <v>6.4549999999999996E-2</v>
      </c>
      <c r="J69" s="43">
        <v>0.09</v>
      </c>
      <c r="K69" s="43">
        <v>6.191E-2</v>
      </c>
      <c r="N69" s="44"/>
    </row>
    <row r="70" spans="4:14" ht="15.75" customHeight="1" x14ac:dyDescent="0.25">
      <c r="D70" s="39"/>
      <c r="E70" s="39"/>
      <c r="F70" s="98">
        <v>36612</v>
      </c>
      <c r="G70" s="43">
        <v>6.1312499999999999E-2</v>
      </c>
      <c r="H70" s="43">
        <v>6.2800000000000009E-2</v>
      </c>
      <c r="I70" s="43">
        <v>6.5024999999999999E-2</v>
      </c>
      <c r="J70" s="43">
        <v>0.09</v>
      </c>
      <c r="K70" s="43">
        <v>6.1849999999999995E-2</v>
      </c>
      <c r="N70" s="44"/>
    </row>
    <row r="71" spans="4:14" ht="15.75" customHeight="1" x14ac:dyDescent="0.25">
      <c r="D71" s="39"/>
      <c r="E71" s="39"/>
      <c r="F71" s="98">
        <v>36613</v>
      </c>
      <c r="G71" s="43">
        <v>6.1325000000000005E-2</v>
      </c>
      <c r="H71" s="43">
        <v>6.2800000000000009E-2</v>
      </c>
      <c r="I71" s="43">
        <v>6.5199999999999994E-2</v>
      </c>
      <c r="J71" s="43">
        <v>0.09</v>
      </c>
      <c r="K71" s="43">
        <v>6.1509999999999995E-2</v>
      </c>
      <c r="N71" s="44"/>
    </row>
    <row r="72" spans="4:14" ht="15.75" customHeight="1" x14ac:dyDescent="0.25">
      <c r="D72" s="39"/>
      <c r="E72" s="39"/>
      <c r="F72" s="98">
        <v>36614</v>
      </c>
      <c r="G72" s="43">
        <v>6.1325000000000005E-2</v>
      </c>
      <c r="H72" s="43">
        <v>6.2800000000000009E-2</v>
      </c>
      <c r="I72" s="43">
        <v>6.5199999999999994E-2</v>
      </c>
      <c r="J72" s="43">
        <v>0.09</v>
      </c>
      <c r="K72" s="43">
        <v>6.1470000000000004E-2</v>
      </c>
      <c r="N72" s="44"/>
    </row>
    <row r="73" spans="4:14" ht="15.75" customHeight="1" x14ac:dyDescent="0.25">
      <c r="D73" s="39"/>
      <c r="E73" s="39"/>
      <c r="F73" s="98">
        <v>36615</v>
      </c>
      <c r="G73" s="43">
        <v>6.1325000000000005E-2</v>
      </c>
      <c r="H73" s="43">
        <v>6.2899999999999998E-2</v>
      </c>
      <c r="I73" s="43">
        <v>6.5299999999999997E-2</v>
      </c>
      <c r="J73" s="43">
        <v>0.09</v>
      </c>
      <c r="K73" s="43">
        <v>6.055E-2</v>
      </c>
      <c r="N73" s="44"/>
    </row>
    <row r="74" spans="4:14" ht="15.75" customHeight="1" x14ac:dyDescent="0.25">
      <c r="D74" s="39"/>
      <c r="E74" s="39"/>
      <c r="F74" s="98">
        <v>36616</v>
      </c>
      <c r="G74" s="43">
        <v>6.1325000000000005E-2</v>
      </c>
      <c r="H74" s="43">
        <v>6.2899999999999998E-2</v>
      </c>
      <c r="I74" s="43">
        <v>6.5262500000000001E-2</v>
      </c>
      <c r="J74" s="43">
        <v>0.09</v>
      </c>
      <c r="K74" s="43">
        <v>6.0039999999999996E-2</v>
      </c>
      <c r="N74" s="44"/>
    </row>
    <row r="75" spans="4:14" ht="15.75" customHeight="1" x14ac:dyDescent="0.25">
      <c r="D75" s="39"/>
      <c r="E75" s="39"/>
      <c r="F75" s="98">
        <v>36619</v>
      </c>
      <c r="G75" s="43">
        <v>6.1312499999999999E-2</v>
      </c>
      <c r="H75" s="43">
        <v>6.2899999999999998E-2</v>
      </c>
      <c r="I75" s="43">
        <v>6.5237500000000004E-2</v>
      </c>
      <c r="J75" s="43">
        <v>0.09</v>
      </c>
      <c r="K75" s="43">
        <v>5.9650000000000002E-2</v>
      </c>
      <c r="N75" s="44"/>
    </row>
    <row r="76" spans="4:14" ht="15.75" customHeight="1" x14ac:dyDescent="0.25">
      <c r="D76" s="39"/>
      <c r="E76" s="39"/>
      <c r="F76" s="98">
        <v>36620</v>
      </c>
      <c r="G76" s="43">
        <v>6.1325000000000005E-2</v>
      </c>
      <c r="H76" s="43">
        <v>6.2899999999999998E-2</v>
      </c>
      <c r="I76" s="43">
        <v>6.5250000000000002E-2</v>
      </c>
      <c r="J76" s="43">
        <v>0.09</v>
      </c>
      <c r="K76" s="43">
        <v>5.8949999999999995E-2</v>
      </c>
      <c r="N76" s="44"/>
    </row>
    <row r="77" spans="4:14" ht="15.75" customHeight="1" x14ac:dyDescent="0.25">
      <c r="D77" s="39"/>
      <c r="E77" s="39"/>
      <c r="F77" s="98">
        <v>36621</v>
      </c>
      <c r="G77" s="43">
        <v>6.1287500000000002E-2</v>
      </c>
      <c r="H77" s="43">
        <v>6.2712500000000004E-2</v>
      </c>
      <c r="I77" s="43">
        <v>6.4987500000000004E-2</v>
      </c>
      <c r="J77" s="43">
        <v>0.09</v>
      </c>
      <c r="K77" s="43">
        <v>5.8720000000000001E-2</v>
      </c>
      <c r="N77" s="44"/>
    </row>
    <row r="78" spans="4:14" ht="15.75" customHeight="1" x14ac:dyDescent="0.25">
      <c r="D78" s="39"/>
      <c r="E78" s="39"/>
      <c r="F78" s="98">
        <v>36622</v>
      </c>
      <c r="G78" s="43">
        <v>6.13E-2</v>
      </c>
      <c r="H78" s="43">
        <v>6.2712500000000004E-2</v>
      </c>
      <c r="I78" s="43">
        <v>6.5024999999999999E-2</v>
      </c>
      <c r="J78" s="43">
        <v>0.09</v>
      </c>
      <c r="K78" s="43">
        <v>5.9340000000000004E-2</v>
      </c>
      <c r="N78" s="44"/>
    </row>
    <row r="79" spans="4:14" ht="15.75" customHeight="1" x14ac:dyDescent="0.25">
      <c r="D79" s="39"/>
      <c r="E79" s="39"/>
      <c r="F79" s="98">
        <v>36623</v>
      </c>
      <c r="G79" s="43">
        <v>6.13E-2</v>
      </c>
      <c r="H79" s="43">
        <v>6.2800000000000009E-2</v>
      </c>
      <c r="I79" s="43">
        <v>6.5112500000000004E-2</v>
      </c>
      <c r="J79" s="43">
        <v>0.09</v>
      </c>
      <c r="K79" s="43">
        <v>5.8529999999999999E-2</v>
      </c>
      <c r="N79" s="44"/>
    </row>
    <row r="80" spans="4:14" ht="15.75" customHeight="1" x14ac:dyDescent="0.25">
      <c r="D80" s="39"/>
      <c r="E80" s="39"/>
      <c r="F80" s="98">
        <v>36626</v>
      </c>
      <c r="G80" s="43">
        <v>6.13E-2</v>
      </c>
      <c r="H80" s="43">
        <v>6.2800000000000009E-2</v>
      </c>
      <c r="I80" s="43">
        <v>6.5099999999999991E-2</v>
      </c>
      <c r="J80" s="43">
        <v>0.09</v>
      </c>
      <c r="K80" s="43">
        <v>5.7709999999999997E-2</v>
      </c>
      <c r="N80" s="44"/>
    </row>
    <row r="81" spans="4:14" ht="15.75" customHeight="1" x14ac:dyDescent="0.25">
      <c r="D81" s="39"/>
      <c r="E81" s="39"/>
      <c r="F81" s="98">
        <v>36627</v>
      </c>
      <c r="G81" s="43">
        <v>6.13E-2</v>
      </c>
      <c r="H81" s="43">
        <v>6.2800000000000009E-2</v>
      </c>
      <c r="I81" s="43">
        <v>6.5000000000000002E-2</v>
      </c>
      <c r="J81" s="43">
        <v>0.09</v>
      </c>
      <c r="K81" s="43">
        <v>5.8819999999999997E-2</v>
      </c>
      <c r="N81" s="44"/>
    </row>
    <row r="82" spans="4:14" ht="15.75" customHeight="1" x14ac:dyDescent="0.25">
      <c r="D82" s="39"/>
      <c r="E82" s="39"/>
      <c r="F82" s="98">
        <v>36628</v>
      </c>
      <c r="G82" s="43">
        <v>6.13E-2</v>
      </c>
      <c r="H82" s="43">
        <v>6.2837500000000004E-2</v>
      </c>
      <c r="I82" s="43">
        <v>6.5112500000000004E-2</v>
      </c>
      <c r="J82" s="43">
        <v>0.09</v>
      </c>
      <c r="K82" s="43">
        <v>5.9349999999999993E-2</v>
      </c>
      <c r="N82" s="44"/>
    </row>
    <row r="83" spans="4:14" ht="15.75" customHeight="1" x14ac:dyDescent="0.25">
      <c r="D83" s="39"/>
      <c r="E83" s="39"/>
      <c r="F83" s="98">
        <v>36629</v>
      </c>
      <c r="G83" s="43">
        <v>6.13E-2</v>
      </c>
      <c r="H83" s="43">
        <v>6.2812499999999993E-2</v>
      </c>
      <c r="I83" s="43">
        <v>6.5112500000000004E-2</v>
      </c>
      <c r="J83" s="43">
        <v>0.09</v>
      </c>
      <c r="K83" s="43">
        <v>5.9059999999999994E-2</v>
      </c>
      <c r="N83" s="44"/>
    </row>
    <row r="84" spans="4:14" ht="15.75" customHeight="1" x14ac:dyDescent="0.25">
      <c r="D84" s="39"/>
      <c r="E84" s="39"/>
      <c r="F84" s="98">
        <v>36630</v>
      </c>
      <c r="G84" s="43">
        <v>6.13E-2</v>
      </c>
      <c r="H84" s="43">
        <v>6.2812499999999993E-2</v>
      </c>
      <c r="I84" s="43">
        <v>6.5112500000000004E-2</v>
      </c>
      <c r="J84" s="43">
        <v>0.09</v>
      </c>
      <c r="K84" s="43">
        <v>5.8499999999999996E-2</v>
      </c>
      <c r="N84" s="44"/>
    </row>
    <row r="85" spans="4:14" ht="15.75" customHeight="1" x14ac:dyDescent="0.25">
      <c r="D85" s="39"/>
      <c r="E85" s="39"/>
      <c r="F85" s="98">
        <v>36633</v>
      </c>
      <c r="G85" s="43">
        <v>6.13E-2</v>
      </c>
      <c r="H85" s="43">
        <v>6.2824999999999992E-2</v>
      </c>
      <c r="I85" s="43">
        <v>6.5000000000000002E-2</v>
      </c>
      <c r="J85" s="43">
        <v>0.09</v>
      </c>
      <c r="K85" s="43">
        <v>6.0380000000000003E-2</v>
      </c>
      <c r="N85" s="44"/>
    </row>
    <row r="86" spans="4:14" ht="15.75" customHeight="1" x14ac:dyDescent="0.25">
      <c r="D86" s="39"/>
      <c r="E86" s="39"/>
      <c r="F86" s="98">
        <v>36634</v>
      </c>
      <c r="G86" s="43">
        <v>6.13E-2</v>
      </c>
      <c r="H86" s="43">
        <v>6.2925000000000009E-2</v>
      </c>
      <c r="I86" s="43">
        <v>6.5125000000000002E-2</v>
      </c>
      <c r="J86" s="43">
        <v>0.09</v>
      </c>
      <c r="K86" s="43">
        <v>6.0590000000000005E-2</v>
      </c>
      <c r="N86" s="44"/>
    </row>
    <row r="87" spans="4:14" ht="15.75" customHeight="1" x14ac:dyDescent="0.25">
      <c r="D87" s="39"/>
      <c r="E87" s="39"/>
      <c r="F87" s="98">
        <v>36635</v>
      </c>
      <c r="G87" s="43">
        <v>6.1449999999999998E-2</v>
      </c>
      <c r="H87" s="43">
        <v>6.3099999999999989E-2</v>
      </c>
      <c r="I87" s="43">
        <v>6.5199999999999994E-2</v>
      </c>
      <c r="J87" s="43">
        <v>0.09</v>
      </c>
      <c r="K87" s="43">
        <v>5.9920000000000001E-2</v>
      </c>
      <c r="N87" s="44"/>
    </row>
    <row r="88" spans="4:14" ht="15.75" customHeight="1" x14ac:dyDescent="0.25">
      <c r="D88" s="39"/>
      <c r="E88" s="39"/>
      <c r="F88" s="98">
        <v>36636</v>
      </c>
      <c r="G88" s="43">
        <v>6.1500000000000006E-2</v>
      </c>
      <c r="H88" s="43">
        <v>6.3181299999999996E-2</v>
      </c>
      <c r="I88" s="43">
        <v>6.5243800000000005E-2</v>
      </c>
      <c r="J88" s="43">
        <v>0.09</v>
      </c>
      <c r="K88" s="43">
        <v>5.994E-2</v>
      </c>
      <c r="N88" s="44"/>
    </row>
    <row r="89" spans="4:14" ht="15.75" customHeight="1" x14ac:dyDescent="0.25">
      <c r="D89" s="39"/>
      <c r="E89" s="39"/>
      <c r="F89" s="98">
        <v>36637</v>
      </c>
      <c r="G89" s="43" t="s">
        <v>30</v>
      </c>
      <c r="H89" s="43" t="s">
        <v>30</v>
      </c>
      <c r="I89" s="43" t="s">
        <v>30</v>
      </c>
      <c r="J89" s="43" t="s">
        <v>30</v>
      </c>
      <c r="K89" s="43">
        <v>5.994E-2</v>
      </c>
      <c r="N89" s="44"/>
    </row>
    <row r="90" spans="4:14" ht="15.75" customHeight="1" x14ac:dyDescent="0.25">
      <c r="D90" s="39"/>
      <c r="E90" s="39"/>
      <c r="F90" s="98">
        <v>36640</v>
      </c>
      <c r="G90" s="43" t="s">
        <v>30</v>
      </c>
      <c r="H90" s="43" t="s">
        <v>30</v>
      </c>
      <c r="I90" s="43" t="s">
        <v>30</v>
      </c>
      <c r="J90" s="43">
        <v>0.09</v>
      </c>
      <c r="K90" s="43">
        <v>6.0170000000000001E-2</v>
      </c>
      <c r="N90" s="44"/>
    </row>
    <row r="91" spans="4:14" ht="15.75" customHeight="1" x14ac:dyDescent="0.25">
      <c r="D91" s="39"/>
      <c r="E91" s="39"/>
      <c r="F91" s="98">
        <v>36641</v>
      </c>
      <c r="G91" s="43">
        <v>6.1637500000000005E-2</v>
      </c>
      <c r="H91" s="43">
        <v>6.3337500000000005E-2</v>
      </c>
      <c r="I91" s="43">
        <v>6.5425000000000011E-2</v>
      </c>
      <c r="J91" s="43">
        <v>0.09</v>
      </c>
      <c r="K91" s="43">
        <v>6.1280000000000001E-2</v>
      </c>
      <c r="N91" s="44"/>
    </row>
    <row r="92" spans="4:14" ht="15.75" customHeight="1" x14ac:dyDescent="0.25">
      <c r="D92" s="39"/>
      <c r="E92" s="39"/>
      <c r="F92" s="98">
        <v>36642</v>
      </c>
      <c r="G92" s="43">
        <v>6.1824999999999998E-2</v>
      </c>
      <c r="H92" s="43">
        <v>6.3750000000000001E-2</v>
      </c>
      <c r="I92" s="43">
        <v>6.5949999999999995E-2</v>
      </c>
      <c r="J92" s="43">
        <v>0.09</v>
      </c>
      <c r="K92" s="43">
        <v>6.13E-2</v>
      </c>
      <c r="N92" s="44"/>
    </row>
    <row r="93" spans="4:14" ht="15.75" customHeight="1" x14ac:dyDescent="0.25">
      <c r="D93" s="39"/>
      <c r="E93" s="39"/>
      <c r="F93" s="98">
        <v>36643</v>
      </c>
      <c r="G93" s="43">
        <v>6.1974999999999995E-2</v>
      </c>
      <c r="H93" s="43">
        <v>6.3912499999999997E-2</v>
      </c>
      <c r="I93" s="43">
        <v>6.6125000000000003E-2</v>
      </c>
      <c r="J93" s="43">
        <v>0.09</v>
      </c>
      <c r="K93" s="43">
        <v>6.2230000000000001E-2</v>
      </c>
      <c r="N93" s="44"/>
    </row>
    <row r="94" spans="4:14" ht="15.75" customHeight="1" x14ac:dyDescent="0.25">
      <c r="D94" s="39"/>
      <c r="E94" s="39"/>
      <c r="F94" s="98">
        <v>36644</v>
      </c>
      <c r="G94" s="43">
        <v>6.2912499999999996E-2</v>
      </c>
      <c r="H94" s="43">
        <v>6.5024999999999999E-2</v>
      </c>
      <c r="I94" s="43">
        <v>6.7312499999999997E-2</v>
      </c>
      <c r="J94" s="43">
        <v>0.09</v>
      </c>
      <c r="K94" s="43">
        <v>6.2119999999999995E-2</v>
      </c>
      <c r="N94" s="44"/>
    </row>
    <row r="95" spans="4:14" ht="15.75" customHeight="1" x14ac:dyDescent="0.25">
      <c r="D95" s="39"/>
      <c r="E95" s="39"/>
      <c r="F95" s="98">
        <v>36647</v>
      </c>
      <c r="G95" s="43" t="s">
        <v>30</v>
      </c>
      <c r="H95" s="43" t="s">
        <v>30</v>
      </c>
      <c r="I95" s="43" t="s">
        <v>30</v>
      </c>
      <c r="J95" s="43">
        <v>0.09</v>
      </c>
      <c r="K95" s="43">
        <v>6.2780000000000002E-2</v>
      </c>
      <c r="N95" s="44"/>
    </row>
    <row r="96" spans="4:14" ht="15.75" customHeight="1" x14ac:dyDescent="0.25">
      <c r="D96" s="39"/>
      <c r="E96" s="39"/>
      <c r="F96" s="98">
        <v>36648</v>
      </c>
      <c r="G96" s="43">
        <v>6.3550000000000009E-2</v>
      </c>
      <c r="H96" s="43">
        <v>6.5687499999999996E-2</v>
      </c>
      <c r="I96" s="43">
        <v>6.7837500000000009E-2</v>
      </c>
      <c r="J96" s="43">
        <v>0.09</v>
      </c>
      <c r="K96" s="43">
        <v>6.2990000000000004E-2</v>
      </c>
      <c r="N96" s="44"/>
    </row>
    <row r="97" spans="4:14" ht="15.75" customHeight="1" x14ac:dyDescent="0.25">
      <c r="D97" s="39"/>
      <c r="E97" s="39"/>
      <c r="F97" s="98">
        <v>36649</v>
      </c>
      <c r="G97" s="43">
        <v>6.3750000000000001E-2</v>
      </c>
      <c r="H97" s="43">
        <v>6.6000000000000003E-2</v>
      </c>
      <c r="I97" s="43">
        <v>6.8137500000000004E-2</v>
      </c>
      <c r="J97" s="43">
        <v>0.09</v>
      </c>
      <c r="K97" s="43">
        <v>6.4009999999999997E-2</v>
      </c>
      <c r="N97" s="44"/>
    </row>
    <row r="98" spans="4:14" ht="15.75" customHeight="1" x14ac:dyDescent="0.25">
      <c r="D98" s="39"/>
      <c r="E98" s="39"/>
      <c r="F98" s="98">
        <v>36650</v>
      </c>
      <c r="G98" s="43">
        <v>6.42625E-2</v>
      </c>
      <c r="H98" s="43">
        <v>6.6525000000000001E-2</v>
      </c>
      <c r="I98" s="43">
        <v>6.8699999999999997E-2</v>
      </c>
      <c r="J98" s="43">
        <v>0.09</v>
      </c>
      <c r="K98" s="43">
        <v>6.4269999999999994E-2</v>
      </c>
      <c r="N98" s="44"/>
    </row>
    <row r="99" spans="4:14" ht="15.75" customHeight="1" x14ac:dyDescent="0.25">
      <c r="D99" s="39"/>
      <c r="E99" s="39"/>
      <c r="F99" s="98">
        <v>36651</v>
      </c>
      <c r="G99" s="43">
        <v>6.4399999999999999E-2</v>
      </c>
      <c r="H99" s="43">
        <v>6.6699999999999995E-2</v>
      </c>
      <c r="I99" s="43">
        <v>6.8812499999999999E-2</v>
      </c>
      <c r="J99" s="43">
        <v>0.09</v>
      </c>
      <c r="K99" s="43">
        <v>6.5049999999999997E-2</v>
      </c>
      <c r="N99" s="44"/>
    </row>
    <row r="100" spans="4:14" ht="15.75" customHeight="1" x14ac:dyDescent="0.25">
      <c r="D100" s="39"/>
      <c r="E100" s="39"/>
      <c r="F100" s="98">
        <v>36654</v>
      </c>
      <c r="G100" s="43">
        <v>6.4612500000000003E-2</v>
      </c>
      <c r="H100" s="43">
        <v>6.7000000000000004E-2</v>
      </c>
      <c r="I100" s="43">
        <v>6.9137500000000005E-2</v>
      </c>
      <c r="J100" s="43">
        <v>0.09</v>
      </c>
      <c r="K100" s="43">
        <v>6.5599999999999992E-2</v>
      </c>
      <c r="N100" s="44"/>
    </row>
    <row r="101" spans="4:14" ht="15.75" customHeight="1" x14ac:dyDescent="0.25">
      <c r="D101" s="39"/>
      <c r="E101" s="39"/>
      <c r="F101" s="98">
        <v>36655</v>
      </c>
      <c r="G101" s="43">
        <v>6.4787499999999998E-2</v>
      </c>
      <c r="H101" s="43">
        <v>6.7187499999999997E-2</v>
      </c>
      <c r="I101" s="43">
        <v>6.9312499999999999E-2</v>
      </c>
      <c r="J101" s="43">
        <v>0.09</v>
      </c>
      <c r="K101" s="43">
        <v>6.5290000000000001E-2</v>
      </c>
      <c r="N101" s="44"/>
    </row>
    <row r="102" spans="4:14" ht="15.75" customHeight="1" x14ac:dyDescent="0.25">
      <c r="D102" s="39"/>
      <c r="E102" s="39"/>
      <c r="F102" s="98">
        <v>36656</v>
      </c>
      <c r="G102" s="43">
        <v>6.4950000000000008E-2</v>
      </c>
      <c r="H102" s="43">
        <v>6.7199999999999996E-2</v>
      </c>
      <c r="I102" s="43">
        <v>6.93E-2</v>
      </c>
      <c r="J102" s="43">
        <v>0.09</v>
      </c>
      <c r="K102" s="43">
        <v>6.4199999999999993E-2</v>
      </c>
      <c r="N102" s="44"/>
    </row>
    <row r="103" spans="4:14" ht="15.75" customHeight="1" x14ac:dyDescent="0.25">
      <c r="D103" s="39"/>
      <c r="E103" s="39"/>
      <c r="F103" s="98">
        <v>36657</v>
      </c>
      <c r="G103" s="43">
        <v>6.5225000000000005E-2</v>
      </c>
      <c r="H103" s="43">
        <v>6.7199999999999996E-2</v>
      </c>
      <c r="I103" s="43">
        <v>6.9212499999999996E-2</v>
      </c>
      <c r="J103" s="43">
        <v>0.09</v>
      </c>
      <c r="K103" s="43">
        <v>6.4089999999999994E-2</v>
      </c>
      <c r="N103" s="44"/>
    </row>
    <row r="104" spans="4:14" ht="15.75" customHeight="1" x14ac:dyDescent="0.25">
      <c r="D104" s="39"/>
      <c r="E104" s="39"/>
      <c r="F104" s="98">
        <v>36658</v>
      </c>
      <c r="G104" s="43">
        <v>6.54E-2</v>
      </c>
      <c r="H104" s="43">
        <v>6.7337499999999995E-2</v>
      </c>
      <c r="I104" s="43">
        <v>6.9349999999999995E-2</v>
      </c>
      <c r="J104" s="43">
        <v>0.09</v>
      </c>
      <c r="K104" s="43">
        <v>6.5119999999999997E-2</v>
      </c>
      <c r="N104" s="44"/>
    </row>
    <row r="105" spans="4:14" ht="15.75" customHeight="1" x14ac:dyDescent="0.25">
      <c r="D105" s="39"/>
      <c r="E105" s="39"/>
      <c r="F105" s="98">
        <v>36661</v>
      </c>
      <c r="G105" s="43">
        <v>6.5700000000000008E-2</v>
      </c>
      <c r="H105" s="43">
        <v>6.7599999999999993E-2</v>
      </c>
      <c r="I105" s="43">
        <v>6.9737499999999994E-2</v>
      </c>
      <c r="J105" s="43">
        <v>0.09</v>
      </c>
      <c r="K105" s="43">
        <v>6.4460000000000003E-2</v>
      </c>
      <c r="N105" s="44"/>
    </row>
    <row r="106" spans="4:14" ht="15.75" customHeight="1" x14ac:dyDescent="0.25">
      <c r="D106" s="39"/>
      <c r="E106" s="39"/>
      <c r="F106" s="98">
        <v>36662</v>
      </c>
      <c r="G106" s="43">
        <v>6.5837500000000007E-2</v>
      </c>
      <c r="H106" s="43">
        <v>6.7612500000000006E-2</v>
      </c>
      <c r="I106" s="43">
        <v>6.9837499999999997E-2</v>
      </c>
      <c r="J106" s="43">
        <v>0.09</v>
      </c>
      <c r="K106" s="43">
        <v>6.4240000000000005E-2</v>
      </c>
      <c r="N106" s="44"/>
    </row>
    <row r="107" spans="4:14" ht="15.75" customHeight="1" x14ac:dyDescent="0.25">
      <c r="D107" s="39"/>
      <c r="E107" s="39"/>
      <c r="F107" s="98">
        <v>36663</v>
      </c>
      <c r="G107" s="43">
        <v>6.6074999999999995E-2</v>
      </c>
      <c r="H107" s="43">
        <v>6.8087499999999995E-2</v>
      </c>
      <c r="I107" s="43">
        <v>7.0412500000000003E-2</v>
      </c>
      <c r="J107" s="43">
        <v>9.5000000000000001E-2</v>
      </c>
      <c r="K107" s="43">
        <v>6.4960000000000004E-2</v>
      </c>
      <c r="N107" s="44"/>
    </row>
    <row r="108" spans="4:14" ht="15.75" customHeight="1" x14ac:dyDescent="0.25">
      <c r="D108" s="39"/>
      <c r="E108" s="39"/>
      <c r="F108" s="98">
        <v>36664</v>
      </c>
      <c r="G108" s="43">
        <v>6.6087499999999993E-2</v>
      </c>
      <c r="H108" s="43">
        <v>6.8187499999999998E-2</v>
      </c>
      <c r="I108" s="43">
        <v>7.0612500000000009E-2</v>
      </c>
      <c r="J108" s="43">
        <v>9.5000000000000001E-2</v>
      </c>
      <c r="K108" s="43">
        <v>6.54E-2</v>
      </c>
      <c r="N108" s="44"/>
    </row>
    <row r="109" spans="4:14" ht="15.75" customHeight="1" x14ac:dyDescent="0.25">
      <c r="D109" s="39"/>
      <c r="E109" s="39"/>
      <c r="F109" s="98">
        <v>36665</v>
      </c>
      <c r="G109" s="43">
        <v>6.6100000000000006E-2</v>
      </c>
      <c r="H109" s="43">
        <v>6.8199999999999997E-2</v>
      </c>
      <c r="I109" s="43">
        <v>7.0599999999999996E-2</v>
      </c>
      <c r="J109" s="43">
        <v>9.5000000000000001E-2</v>
      </c>
      <c r="K109" s="43">
        <v>6.4939999999999998E-2</v>
      </c>
      <c r="N109" s="44"/>
    </row>
    <row r="110" spans="4:14" ht="15.75" customHeight="1" x14ac:dyDescent="0.25">
      <c r="D110" s="39"/>
      <c r="E110" s="39"/>
      <c r="F110" s="98">
        <v>36668</v>
      </c>
      <c r="G110" s="43">
        <v>6.6100000000000006E-2</v>
      </c>
      <c r="H110" s="43">
        <v>6.8199999999999997E-2</v>
      </c>
      <c r="I110" s="43">
        <v>7.0425000000000001E-2</v>
      </c>
      <c r="J110" s="43">
        <v>9.5000000000000001E-2</v>
      </c>
      <c r="K110" s="43">
        <v>6.4390000000000003E-2</v>
      </c>
      <c r="N110" s="44"/>
    </row>
    <row r="111" spans="4:14" ht="15.75" customHeight="1" x14ac:dyDescent="0.25">
      <c r="D111" s="39"/>
      <c r="E111" s="39"/>
      <c r="F111" s="98">
        <v>36669</v>
      </c>
      <c r="G111" s="43">
        <v>6.6100000000000006E-2</v>
      </c>
      <c r="H111" s="43">
        <v>6.8199999999999997E-2</v>
      </c>
      <c r="I111" s="43">
        <v>7.0425000000000001E-2</v>
      </c>
      <c r="J111" s="43">
        <v>9.5000000000000001E-2</v>
      </c>
      <c r="K111" s="43">
        <v>6.4349999999999991E-2</v>
      </c>
      <c r="N111" s="44"/>
    </row>
    <row r="112" spans="4:14" ht="15.75" customHeight="1" x14ac:dyDescent="0.25">
      <c r="D112" s="39"/>
      <c r="E112" s="39"/>
      <c r="F112" s="98">
        <v>36670</v>
      </c>
      <c r="G112" s="43">
        <v>6.6100000000000006E-2</v>
      </c>
      <c r="H112" s="43">
        <v>6.8199999999999997E-2</v>
      </c>
      <c r="I112" s="43">
        <v>7.0412500000000003E-2</v>
      </c>
      <c r="J112" s="43">
        <v>9.5000000000000001E-2</v>
      </c>
      <c r="K112" s="43">
        <v>6.4699999999999994E-2</v>
      </c>
      <c r="N112" s="44"/>
    </row>
    <row r="113" spans="4:14" ht="15.75" customHeight="1" x14ac:dyDescent="0.25">
      <c r="D113" s="39"/>
      <c r="E113" s="39"/>
      <c r="F113" s="98">
        <v>36671</v>
      </c>
      <c r="G113" s="43">
        <v>6.6112500000000005E-2</v>
      </c>
      <c r="H113" s="43">
        <v>6.8275000000000002E-2</v>
      </c>
      <c r="I113" s="43">
        <v>7.0624999999999993E-2</v>
      </c>
      <c r="J113" s="43">
        <v>9.5000000000000001E-2</v>
      </c>
      <c r="K113" s="43">
        <v>6.3939999999999997E-2</v>
      </c>
      <c r="N113" s="44"/>
    </row>
    <row r="114" spans="4:14" ht="15.75" customHeight="1" x14ac:dyDescent="0.25">
      <c r="D114" s="39"/>
      <c r="E114" s="39"/>
      <c r="F114" s="98">
        <v>36672</v>
      </c>
      <c r="G114" s="43">
        <v>6.615E-2</v>
      </c>
      <c r="H114" s="43">
        <v>6.8262500000000004E-2</v>
      </c>
      <c r="I114" s="43">
        <v>7.0525000000000004E-2</v>
      </c>
      <c r="J114" s="43">
        <v>9.5000000000000001E-2</v>
      </c>
      <c r="K114" s="43">
        <v>6.3310000000000005E-2</v>
      </c>
      <c r="N114" s="44"/>
    </row>
    <row r="115" spans="4:14" ht="15.75" customHeight="1" x14ac:dyDescent="0.25">
      <c r="D115" s="39"/>
      <c r="E115" s="39"/>
      <c r="F115" s="98">
        <v>36675</v>
      </c>
      <c r="G115" s="43" t="s">
        <v>30</v>
      </c>
      <c r="H115" s="43" t="s">
        <v>30</v>
      </c>
      <c r="I115" s="43" t="s">
        <v>30</v>
      </c>
      <c r="J115" s="43" t="s">
        <v>30</v>
      </c>
      <c r="K115" s="43">
        <v>6.3310000000000005E-2</v>
      </c>
      <c r="N115" s="44"/>
    </row>
    <row r="116" spans="4:14" ht="15.75" customHeight="1" x14ac:dyDescent="0.25">
      <c r="D116" s="39"/>
      <c r="E116" s="39"/>
      <c r="F116" s="98">
        <v>36676</v>
      </c>
      <c r="G116" s="43">
        <v>6.6412499999999999E-2</v>
      </c>
      <c r="H116" s="43">
        <v>6.8400000000000002E-2</v>
      </c>
      <c r="I116" s="43">
        <v>7.0624999999999993E-2</v>
      </c>
      <c r="J116" s="43">
        <v>9.5000000000000001E-2</v>
      </c>
      <c r="K116" s="43">
        <v>6.3759999999999997E-2</v>
      </c>
      <c r="N116" s="44"/>
    </row>
    <row r="117" spans="4:14" ht="15.75" customHeight="1" x14ac:dyDescent="0.25">
      <c r="D117" s="39"/>
      <c r="E117" s="39"/>
      <c r="F117" s="98">
        <v>36677</v>
      </c>
      <c r="G117" s="43">
        <v>6.6537499999999999E-2</v>
      </c>
      <c r="H117" s="43">
        <v>6.8624999999999992E-2</v>
      </c>
      <c r="I117" s="43">
        <v>7.1050000000000002E-2</v>
      </c>
      <c r="J117" s="43">
        <v>9.5000000000000001E-2</v>
      </c>
      <c r="K117" s="43">
        <v>6.2719999999999998E-2</v>
      </c>
      <c r="N117" s="44"/>
    </row>
    <row r="118" spans="4:14" ht="15.75" customHeight="1" x14ac:dyDescent="0.25">
      <c r="D118" s="39"/>
      <c r="E118" s="39"/>
      <c r="F118" s="98">
        <v>36678</v>
      </c>
      <c r="G118" s="43">
        <v>6.662499999999999E-2</v>
      </c>
      <c r="H118" s="43">
        <v>6.8687499999999999E-2</v>
      </c>
      <c r="I118" s="43">
        <v>7.1087499999999998E-2</v>
      </c>
      <c r="J118" s="43">
        <v>9.5000000000000001E-2</v>
      </c>
      <c r="K118" s="43">
        <v>6.191E-2</v>
      </c>
      <c r="N118" s="44"/>
    </row>
    <row r="119" spans="4:14" ht="15.75" customHeight="1" x14ac:dyDescent="0.25">
      <c r="D119" s="39"/>
      <c r="E119" s="39"/>
      <c r="F119" s="98">
        <v>36679</v>
      </c>
      <c r="G119" s="43">
        <v>6.6562499999999997E-2</v>
      </c>
      <c r="H119" s="43">
        <v>6.8512500000000004E-2</v>
      </c>
      <c r="I119" s="43">
        <v>7.0699999999999999E-2</v>
      </c>
      <c r="J119" s="43">
        <v>9.5000000000000001E-2</v>
      </c>
      <c r="K119" s="43">
        <v>6.1519999999999998E-2</v>
      </c>
      <c r="N119" s="44"/>
    </row>
    <row r="120" spans="4:14" ht="15.75" customHeight="1" x14ac:dyDescent="0.25">
      <c r="D120" s="39"/>
      <c r="E120" s="39"/>
      <c r="F120" s="98">
        <v>36682</v>
      </c>
      <c r="G120" s="43">
        <v>6.6224999999999992E-2</v>
      </c>
      <c r="H120" s="43">
        <v>6.7924999999999999E-2</v>
      </c>
      <c r="I120" s="43">
        <v>6.9800000000000001E-2</v>
      </c>
      <c r="J120" s="43">
        <v>9.5000000000000001E-2</v>
      </c>
      <c r="K120" s="43">
        <v>6.1219999999999997E-2</v>
      </c>
      <c r="N120" s="44"/>
    </row>
    <row r="121" spans="4:14" ht="15.75" customHeight="1" x14ac:dyDescent="0.25">
      <c r="D121" s="39"/>
      <c r="E121" s="39"/>
      <c r="F121" s="98">
        <v>36683</v>
      </c>
      <c r="G121" s="43">
        <v>6.6262500000000002E-2</v>
      </c>
      <c r="H121" s="43">
        <v>6.7900000000000002E-2</v>
      </c>
      <c r="I121" s="43">
        <v>6.9699999999999998E-2</v>
      </c>
      <c r="J121" s="43">
        <v>9.5000000000000001E-2</v>
      </c>
      <c r="K121" s="43">
        <v>6.1219999999999997E-2</v>
      </c>
      <c r="N121" s="44"/>
    </row>
    <row r="122" spans="4:14" ht="15.75" customHeight="1" x14ac:dyDescent="0.25">
      <c r="D122" s="39"/>
      <c r="E122" s="39"/>
      <c r="F122" s="98">
        <v>36684</v>
      </c>
      <c r="G122" s="43">
        <v>6.6299999999999998E-2</v>
      </c>
      <c r="H122" s="43">
        <v>6.7975000000000008E-2</v>
      </c>
      <c r="I122" s="43">
        <v>6.9800000000000001E-2</v>
      </c>
      <c r="J122" s="43">
        <v>9.5000000000000001E-2</v>
      </c>
      <c r="K122" s="43">
        <v>6.1409999999999999E-2</v>
      </c>
      <c r="N122" s="44"/>
    </row>
    <row r="123" spans="4:14" ht="15.75" customHeight="1" x14ac:dyDescent="0.25">
      <c r="D123" s="39"/>
      <c r="E123" s="39"/>
      <c r="F123" s="98">
        <v>36685</v>
      </c>
      <c r="G123" s="43">
        <v>6.6349999999999992E-2</v>
      </c>
      <c r="H123" s="43">
        <v>6.8000000000000005E-2</v>
      </c>
      <c r="I123" s="43">
        <v>6.9824999999999998E-2</v>
      </c>
      <c r="J123" s="43">
        <v>9.5000000000000001E-2</v>
      </c>
      <c r="K123" s="43">
        <v>6.1239999999999996E-2</v>
      </c>
      <c r="N123" s="44"/>
    </row>
    <row r="124" spans="4:14" ht="15.75" customHeight="1" x14ac:dyDescent="0.25">
      <c r="D124" s="39"/>
      <c r="E124" s="39"/>
      <c r="F124" s="98">
        <v>36686</v>
      </c>
      <c r="G124" s="43">
        <v>6.6412499999999999E-2</v>
      </c>
      <c r="H124" s="43">
        <v>6.8099999999999994E-2</v>
      </c>
      <c r="I124" s="43">
        <v>6.9900000000000004E-2</v>
      </c>
      <c r="J124" s="43">
        <v>9.5000000000000001E-2</v>
      </c>
      <c r="K124" s="43">
        <v>6.1260000000000002E-2</v>
      </c>
      <c r="N124" s="44"/>
    </row>
    <row r="125" spans="4:14" ht="15.75" customHeight="1" x14ac:dyDescent="0.25">
      <c r="D125" s="39"/>
      <c r="E125" s="39"/>
      <c r="F125" s="98">
        <v>36689</v>
      </c>
      <c r="G125" s="43">
        <v>6.6487499999999991E-2</v>
      </c>
      <c r="H125" s="43">
        <v>6.8099999999999994E-2</v>
      </c>
      <c r="I125" s="43">
        <v>6.9925000000000001E-2</v>
      </c>
      <c r="J125" s="43">
        <v>9.5000000000000001E-2</v>
      </c>
      <c r="K125" s="43">
        <v>6.071E-2</v>
      </c>
      <c r="N125" s="44"/>
    </row>
    <row r="126" spans="4:14" ht="15.75" customHeight="1" x14ac:dyDescent="0.25">
      <c r="D126" s="39"/>
      <c r="E126" s="39"/>
      <c r="F126" s="98">
        <v>36690</v>
      </c>
      <c r="G126" s="43">
        <v>6.6512500000000002E-2</v>
      </c>
      <c r="H126" s="43">
        <v>6.8099999999999994E-2</v>
      </c>
      <c r="I126" s="43">
        <v>6.9900000000000004E-2</v>
      </c>
      <c r="J126" s="43">
        <v>9.5000000000000001E-2</v>
      </c>
      <c r="K126" s="43">
        <v>6.1159999999999999E-2</v>
      </c>
      <c r="N126" s="44"/>
    </row>
    <row r="127" spans="4:14" ht="15.75" customHeight="1" x14ac:dyDescent="0.25">
      <c r="D127" s="39"/>
      <c r="E127" s="39"/>
      <c r="F127" s="98">
        <v>36691</v>
      </c>
      <c r="G127" s="43">
        <v>6.6500000000000004E-2</v>
      </c>
      <c r="H127" s="43">
        <v>6.7924999999999999E-2</v>
      </c>
      <c r="I127" s="43">
        <v>6.9599999999999995E-2</v>
      </c>
      <c r="J127" s="43">
        <v>9.5000000000000001E-2</v>
      </c>
      <c r="K127" s="43">
        <v>6.0410000000000005E-2</v>
      </c>
      <c r="N127" s="44"/>
    </row>
    <row r="128" spans="4:14" ht="15.75" customHeight="1" x14ac:dyDescent="0.25">
      <c r="D128" s="39"/>
      <c r="E128" s="39"/>
      <c r="F128" s="98">
        <v>36692</v>
      </c>
      <c r="G128" s="43">
        <v>6.6487499999999991E-2</v>
      </c>
      <c r="H128" s="43">
        <v>6.7775000000000002E-2</v>
      </c>
      <c r="I128" s="43">
        <v>6.9412500000000002E-2</v>
      </c>
      <c r="J128" s="43">
        <v>9.5000000000000001E-2</v>
      </c>
      <c r="K128" s="43">
        <v>6.0499999999999998E-2</v>
      </c>
      <c r="N128" s="44"/>
    </row>
    <row r="129" spans="4:14" ht="15.75" customHeight="1" x14ac:dyDescent="0.25">
      <c r="D129" s="39"/>
      <c r="E129" s="39"/>
      <c r="F129" s="98">
        <v>36693</v>
      </c>
      <c r="G129" s="43">
        <v>6.6512500000000002E-2</v>
      </c>
      <c r="H129" s="43">
        <v>6.7750000000000005E-2</v>
      </c>
      <c r="I129" s="43">
        <v>6.9412500000000002E-2</v>
      </c>
      <c r="J129" s="43">
        <v>9.5000000000000001E-2</v>
      </c>
      <c r="K129" s="43">
        <v>5.9709999999999999E-2</v>
      </c>
      <c r="N129" s="44"/>
    </row>
    <row r="130" spans="4:14" ht="15.75" customHeight="1" x14ac:dyDescent="0.25">
      <c r="D130" s="39"/>
      <c r="E130" s="39"/>
      <c r="F130" s="98">
        <v>36696</v>
      </c>
      <c r="G130" s="43">
        <v>6.6475000000000006E-2</v>
      </c>
      <c r="H130" s="43">
        <v>6.7618799999999993E-2</v>
      </c>
      <c r="I130" s="43">
        <v>6.908750000000001E-2</v>
      </c>
      <c r="J130" s="43">
        <v>9.5000000000000001E-2</v>
      </c>
      <c r="K130" s="43">
        <v>5.9989999999999995E-2</v>
      </c>
      <c r="N130" s="44"/>
    </row>
    <row r="131" spans="4:14" ht="15.75" customHeight="1" x14ac:dyDescent="0.25">
      <c r="D131" s="39"/>
      <c r="E131" s="39"/>
      <c r="F131" s="98">
        <v>36697</v>
      </c>
      <c r="G131" s="43">
        <v>6.6500000000000004E-2</v>
      </c>
      <c r="H131" s="43">
        <v>6.7612500000000006E-2</v>
      </c>
      <c r="I131" s="43">
        <v>6.9112499999999993E-2</v>
      </c>
      <c r="J131" s="43">
        <v>9.5000000000000001E-2</v>
      </c>
      <c r="K131" s="43">
        <v>6.0199999999999997E-2</v>
      </c>
      <c r="N131" s="44"/>
    </row>
    <row r="132" spans="4:14" ht="15.75" customHeight="1" x14ac:dyDescent="0.25">
      <c r="D132" s="39"/>
      <c r="E132" s="39"/>
      <c r="F132" s="98">
        <v>36698</v>
      </c>
      <c r="G132" s="43">
        <v>6.6500000000000004E-2</v>
      </c>
      <c r="H132" s="43">
        <v>6.7650000000000002E-2</v>
      </c>
      <c r="I132" s="43">
        <v>6.9199999999999998E-2</v>
      </c>
      <c r="J132" s="43">
        <v>9.5000000000000001E-2</v>
      </c>
      <c r="K132" s="43">
        <v>6.1130000000000004E-2</v>
      </c>
      <c r="N132" s="44"/>
    </row>
    <row r="133" spans="4:14" ht="15.75" customHeight="1" x14ac:dyDescent="0.25">
      <c r="D133" s="39"/>
      <c r="E133" s="39"/>
      <c r="F133" s="98">
        <v>36699</v>
      </c>
      <c r="G133" s="43">
        <v>6.6512500000000002E-2</v>
      </c>
      <c r="H133" s="43">
        <v>6.7724999999999994E-2</v>
      </c>
      <c r="I133" s="43">
        <v>6.9324999999999998E-2</v>
      </c>
      <c r="J133" s="43">
        <v>9.5000000000000001E-2</v>
      </c>
      <c r="K133" s="43">
        <v>6.1040000000000004E-2</v>
      </c>
      <c r="N133" s="44"/>
    </row>
    <row r="134" spans="4:14" ht="15.75" customHeight="1" x14ac:dyDescent="0.25">
      <c r="D134" s="39"/>
      <c r="E134" s="39"/>
      <c r="F134" s="98">
        <v>36700</v>
      </c>
      <c r="G134" s="43">
        <v>6.6512500000000002E-2</v>
      </c>
      <c r="H134" s="43">
        <v>6.7699999999999996E-2</v>
      </c>
      <c r="I134" s="43">
        <v>6.93E-2</v>
      </c>
      <c r="J134" s="43">
        <v>9.5000000000000001E-2</v>
      </c>
      <c r="K134" s="43">
        <v>6.1849999999999995E-2</v>
      </c>
      <c r="N134" s="44"/>
    </row>
    <row r="135" spans="4:14" ht="15.75" customHeight="1" x14ac:dyDescent="0.25">
      <c r="D135" s="39"/>
      <c r="E135" s="39"/>
      <c r="F135" s="98">
        <v>36703</v>
      </c>
      <c r="G135" s="43">
        <v>6.6650000000000001E-2</v>
      </c>
      <c r="H135" s="43">
        <v>6.7743799999999993E-2</v>
      </c>
      <c r="I135" s="43">
        <v>6.9312499999999999E-2</v>
      </c>
      <c r="J135" s="43">
        <v>9.5000000000000001E-2</v>
      </c>
      <c r="K135" s="43">
        <v>6.1020000000000005E-2</v>
      </c>
      <c r="N135" s="44"/>
    </row>
    <row r="136" spans="4:14" ht="15.75" customHeight="1" x14ac:dyDescent="0.25">
      <c r="D136" s="39"/>
      <c r="E136" s="39"/>
      <c r="F136" s="98">
        <v>36704</v>
      </c>
      <c r="G136" s="43">
        <v>6.6737500000000005E-2</v>
      </c>
      <c r="H136" s="43">
        <v>6.7750000000000005E-2</v>
      </c>
      <c r="I136" s="43">
        <v>6.9324999999999998E-2</v>
      </c>
      <c r="J136" s="43">
        <v>9.5000000000000001E-2</v>
      </c>
      <c r="K136" s="43">
        <v>6.0850000000000001E-2</v>
      </c>
      <c r="N136" s="44"/>
    </row>
    <row r="137" spans="4:14" ht="15.75" customHeight="1" x14ac:dyDescent="0.25">
      <c r="D137" s="39"/>
      <c r="E137" s="39"/>
      <c r="F137" s="98">
        <v>36705</v>
      </c>
      <c r="G137" s="43">
        <v>6.6843799999999995E-2</v>
      </c>
      <c r="H137" s="43">
        <v>6.7799999999999999E-2</v>
      </c>
      <c r="I137" s="43">
        <v>6.9400000000000003E-2</v>
      </c>
      <c r="J137" s="43">
        <v>9.5000000000000001E-2</v>
      </c>
      <c r="K137" s="43">
        <v>6.0999999999999999E-2</v>
      </c>
      <c r="N137" s="44"/>
    </row>
    <row r="138" spans="4:14" ht="15.75" customHeight="1" x14ac:dyDescent="0.25">
      <c r="D138" s="39"/>
      <c r="E138" s="39"/>
      <c r="F138" s="98">
        <v>36706</v>
      </c>
      <c r="G138" s="43">
        <v>6.6449999999999995E-2</v>
      </c>
      <c r="H138" s="43">
        <v>6.7787500000000001E-2</v>
      </c>
      <c r="I138" s="43">
        <v>7.0125000000000007E-2</v>
      </c>
      <c r="J138" s="43">
        <v>9.5000000000000001E-2</v>
      </c>
      <c r="K138" s="43">
        <v>6.0270000000000004E-2</v>
      </c>
      <c r="N138" s="44"/>
    </row>
    <row r="139" spans="4:14" ht="15.75" customHeight="1" x14ac:dyDescent="0.25">
      <c r="D139" s="39"/>
      <c r="E139" s="39"/>
      <c r="F139" s="98">
        <v>36707</v>
      </c>
      <c r="G139" s="43">
        <v>6.64188E-2</v>
      </c>
      <c r="H139" s="43">
        <v>6.7693799999999998E-2</v>
      </c>
      <c r="I139" s="43">
        <v>7.0000000000000007E-2</v>
      </c>
      <c r="J139" s="43">
        <v>9.5000000000000001E-2</v>
      </c>
      <c r="K139" s="43">
        <v>6.0309999999999996E-2</v>
      </c>
      <c r="N139" s="44"/>
    </row>
    <row r="140" spans="4:14" ht="15.75" customHeight="1" x14ac:dyDescent="0.25">
      <c r="D140" s="39"/>
      <c r="E140" s="39"/>
      <c r="F140" s="98">
        <v>36710</v>
      </c>
      <c r="G140" s="43">
        <v>6.6400000000000001E-2</v>
      </c>
      <c r="H140" s="43">
        <v>6.7699999999999996E-2</v>
      </c>
      <c r="I140" s="43">
        <v>7.0000000000000007E-2</v>
      </c>
      <c r="J140" s="43">
        <v>9.5000000000000001E-2</v>
      </c>
      <c r="K140" s="43">
        <v>5.9889999999999999E-2</v>
      </c>
      <c r="N140" s="44"/>
    </row>
    <row r="141" spans="4:14" ht="15.75" customHeight="1" x14ac:dyDescent="0.25">
      <c r="D141" s="39"/>
      <c r="E141" s="39"/>
      <c r="F141" s="98">
        <v>36711</v>
      </c>
      <c r="G141" s="43">
        <v>6.6299999999999998E-2</v>
      </c>
      <c r="H141" s="43">
        <v>6.7500000000000004E-2</v>
      </c>
      <c r="I141" s="43">
        <v>6.9612499999999994E-2</v>
      </c>
      <c r="J141" s="43" t="s">
        <v>30</v>
      </c>
      <c r="K141" s="43">
        <v>5.9889999999999999E-2</v>
      </c>
      <c r="N141" s="44"/>
    </row>
    <row r="142" spans="4:14" ht="15.75" customHeight="1" x14ac:dyDescent="0.25">
      <c r="D142" s="39"/>
      <c r="E142" s="39"/>
      <c r="F142" s="98">
        <v>36712</v>
      </c>
      <c r="G142" s="43">
        <v>6.6299999999999998E-2</v>
      </c>
      <c r="H142" s="43">
        <v>6.7449999999999996E-2</v>
      </c>
      <c r="I142" s="43">
        <v>6.9537500000000002E-2</v>
      </c>
      <c r="J142" s="43">
        <v>9.5000000000000001E-2</v>
      </c>
      <c r="K142" s="43">
        <v>5.9839999999999997E-2</v>
      </c>
      <c r="N142" s="44"/>
    </row>
    <row r="143" spans="4:14" ht="15.75" customHeight="1" x14ac:dyDescent="0.25">
      <c r="D143" s="39"/>
      <c r="E143" s="39"/>
      <c r="F143" s="98">
        <v>36713</v>
      </c>
      <c r="G143" s="43">
        <v>6.6299999999999998E-2</v>
      </c>
      <c r="H143" s="43">
        <v>6.7400000000000002E-2</v>
      </c>
      <c r="I143" s="43">
        <v>6.9337499999999996E-2</v>
      </c>
      <c r="J143" s="43">
        <v>9.5000000000000001E-2</v>
      </c>
      <c r="K143" s="43">
        <v>6.0479999999999999E-2</v>
      </c>
      <c r="N143" s="44"/>
    </row>
    <row r="144" spans="4:14" ht="15.75" customHeight="1" x14ac:dyDescent="0.25">
      <c r="D144" s="39"/>
      <c r="E144" s="39"/>
      <c r="F144" s="98">
        <v>36714</v>
      </c>
      <c r="G144" s="43">
        <v>6.6312499999999996E-2</v>
      </c>
      <c r="H144" s="43">
        <v>6.7437499999999997E-2</v>
      </c>
      <c r="I144" s="43">
        <v>6.9362500000000007E-2</v>
      </c>
      <c r="J144" s="43">
        <v>9.5000000000000001E-2</v>
      </c>
      <c r="K144" s="43">
        <v>6.0010000000000001E-2</v>
      </c>
      <c r="N144" s="44"/>
    </row>
    <row r="145" spans="4:14" ht="15.75" customHeight="1" x14ac:dyDescent="0.25">
      <c r="D145" s="39"/>
      <c r="E145" s="39"/>
      <c r="F145" s="98">
        <v>36717</v>
      </c>
      <c r="G145" s="43">
        <v>6.6299999999999998E-2</v>
      </c>
      <c r="H145" s="43">
        <v>6.7299999999999999E-2</v>
      </c>
      <c r="I145" s="43">
        <v>6.8962499999999996E-2</v>
      </c>
      <c r="J145" s="43">
        <v>9.5000000000000001E-2</v>
      </c>
      <c r="K145" s="43">
        <v>6.0350000000000001E-2</v>
      </c>
      <c r="N145" s="44"/>
    </row>
    <row r="146" spans="4:14" ht="15.75" customHeight="1" x14ac:dyDescent="0.25">
      <c r="D146" s="39"/>
      <c r="E146" s="39"/>
      <c r="F146" s="98">
        <v>36718</v>
      </c>
      <c r="G146" s="43">
        <v>6.6299999999999998E-2</v>
      </c>
      <c r="H146" s="43">
        <v>6.7312499999999997E-2</v>
      </c>
      <c r="I146" s="43">
        <v>6.9099999999999995E-2</v>
      </c>
      <c r="J146" s="43">
        <v>9.5000000000000001E-2</v>
      </c>
      <c r="K146" s="43">
        <v>6.0479999999999999E-2</v>
      </c>
      <c r="N146" s="44"/>
    </row>
    <row r="147" spans="4:14" ht="15.75" customHeight="1" x14ac:dyDescent="0.25">
      <c r="D147" s="39"/>
      <c r="E147" s="39"/>
      <c r="F147" s="98">
        <v>36719</v>
      </c>
      <c r="G147" s="43">
        <v>6.6287499999999999E-2</v>
      </c>
      <c r="H147" s="43">
        <v>6.7312499999999997E-2</v>
      </c>
      <c r="I147" s="43">
        <v>6.9099999999999995E-2</v>
      </c>
      <c r="J147" s="43">
        <v>9.5000000000000001E-2</v>
      </c>
      <c r="K147" s="43">
        <v>6.08E-2</v>
      </c>
      <c r="N147" s="44"/>
    </row>
    <row r="148" spans="4:14" ht="15.75" customHeight="1" x14ac:dyDescent="0.25">
      <c r="D148" s="39"/>
      <c r="E148" s="39"/>
      <c r="F148" s="98">
        <v>36720</v>
      </c>
      <c r="G148" s="43">
        <v>6.6262500000000002E-2</v>
      </c>
      <c r="H148" s="43">
        <v>6.7337499999999995E-2</v>
      </c>
      <c r="I148" s="43">
        <v>6.9137500000000005E-2</v>
      </c>
      <c r="J148" s="43">
        <v>9.5000000000000001E-2</v>
      </c>
      <c r="K148" s="43">
        <v>6.0049999999999999E-2</v>
      </c>
      <c r="N148" s="44"/>
    </row>
    <row r="149" spans="4:14" ht="15.75" customHeight="1" x14ac:dyDescent="0.25">
      <c r="D149" s="39"/>
      <c r="E149" s="39"/>
      <c r="F149" s="98">
        <v>36721</v>
      </c>
      <c r="G149" s="43">
        <v>6.6275000000000001E-2</v>
      </c>
      <c r="H149" s="43">
        <v>6.7299999999999999E-2</v>
      </c>
      <c r="I149" s="43">
        <v>6.905E-2</v>
      </c>
      <c r="J149" s="43">
        <v>9.5000000000000001E-2</v>
      </c>
      <c r="K149" s="43">
        <v>6.096E-2</v>
      </c>
      <c r="N149" s="44"/>
    </row>
    <row r="150" spans="4:14" ht="15.75" customHeight="1" x14ac:dyDescent="0.25">
      <c r="D150" s="39"/>
      <c r="E150" s="39"/>
      <c r="F150" s="98">
        <v>36724</v>
      </c>
      <c r="G150" s="43">
        <v>6.6299999999999998E-2</v>
      </c>
      <c r="H150" s="43">
        <v>6.7400000000000002E-2</v>
      </c>
      <c r="I150" s="43">
        <v>6.9275000000000003E-2</v>
      </c>
      <c r="J150" s="43">
        <v>9.5000000000000001E-2</v>
      </c>
      <c r="K150" s="43">
        <v>6.148E-2</v>
      </c>
      <c r="N150" s="44"/>
    </row>
    <row r="151" spans="4:14" ht="15.75" customHeight="1" x14ac:dyDescent="0.25">
      <c r="D151" s="39"/>
      <c r="E151" s="39"/>
      <c r="F151" s="98">
        <v>36725</v>
      </c>
      <c r="G151" s="43">
        <v>6.6299999999999998E-2</v>
      </c>
      <c r="H151" s="43">
        <v>6.7400000000000002E-2</v>
      </c>
      <c r="I151" s="43">
        <v>6.9400000000000003E-2</v>
      </c>
      <c r="J151" s="43">
        <v>9.5000000000000001E-2</v>
      </c>
      <c r="K151" s="43">
        <v>6.1409999999999999E-2</v>
      </c>
      <c r="N151" s="44"/>
    </row>
    <row r="152" spans="4:14" ht="15.75" customHeight="1" x14ac:dyDescent="0.25">
      <c r="D152" s="39"/>
      <c r="E152" s="39"/>
      <c r="F152" s="98">
        <v>36726</v>
      </c>
      <c r="G152" s="43">
        <v>6.6299999999999998E-2</v>
      </c>
      <c r="H152" s="43">
        <v>6.7400000000000002E-2</v>
      </c>
      <c r="I152" s="43">
        <v>6.9400000000000003E-2</v>
      </c>
      <c r="J152" s="43">
        <v>9.5000000000000001E-2</v>
      </c>
      <c r="K152" s="43">
        <v>6.1539999999999997E-2</v>
      </c>
      <c r="N152" s="44"/>
    </row>
    <row r="153" spans="4:14" ht="15.75" customHeight="1" x14ac:dyDescent="0.25">
      <c r="D153" s="39"/>
      <c r="E153" s="39"/>
      <c r="F153" s="98">
        <v>36727</v>
      </c>
      <c r="G153" s="43">
        <v>6.6299999999999998E-2</v>
      </c>
      <c r="H153" s="43">
        <v>6.7400000000000002E-2</v>
      </c>
      <c r="I153" s="43">
        <v>6.9412500000000002E-2</v>
      </c>
      <c r="J153" s="43">
        <v>9.5000000000000001E-2</v>
      </c>
      <c r="K153" s="43">
        <v>6.0019999999999997E-2</v>
      </c>
      <c r="N153" s="44"/>
    </row>
    <row r="154" spans="4:14" ht="15.75" customHeight="1" x14ac:dyDescent="0.25">
      <c r="D154" s="39"/>
      <c r="E154" s="39"/>
      <c r="F154" s="98">
        <v>36728</v>
      </c>
      <c r="G154" s="43">
        <v>6.6199999999999995E-2</v>
      </c>
      <c r="H154" s="43">
        <v>6.7174999999999999E-2</v>
      </c>
      <c r="I154" s="43">
        <v>6.8937499999999999E-2</v>
      </c>
      <c r="J154" s="43">
        <v>9.5000000000000001E-2</v>
      </c>
      <c r="K154" s="43">
        <v>5.9980000000000006E-2</v>
      </c>
      <c r="N154" s="44"/>
    </row>
    <row r="155" spans="4:14" ht="15.75" customHeight="1" x14ac:dyDescent="0.25">
      <c r="D155" s="39"/>
      <c r="E155" s="39"/>
      <c r="F155" s="98">
        <v>36731</v>
      </c>
      <c r="G155" s="43">
        <v>6.6199999999999995E-2</v>
      </c>
      <c r="H155" s="43">
        <v>6.7137500000000003E-2</v>
      </c>
      <c r="I155" s="43">
        <v>6.8912500000000002E-2</v>
      </c>
      <c r="J155" s="43">
        <v>9.5000000000000001E-2</v>
      </c>
      <c r="K155" s="43">
        <v>6.0339999999999998E-2</v>
      </c>
      <c r="N155" s="44"/>
    </row>
    <row r="156" spans="4:14" ht="15.75" customHeight="1" x14ac:dyDescent="0.25">
      <c r="D156" s="39"/>
      <c r="E156" s="39"/>
      <c r="F156" s="98">
        <v>36732</v>
      </c>
      <c r="G156" s="43">
        <v>6.6199999999999995E-2</v>
      </c>
      <c r="H156" s="43">
        <v>6.7150000000000001E-2</v>
      </c>
      <c r="I156" s="43">
        <v>6.8912500000000002E-2</v>
      </c>
      <c r="J156" s="43">
        <v>9.5000000000000001E-2</v>
      </c>
      <c r="K156" s="43">
        <v>6.0279999999999993E-2</v>
      </c>
      <c r="N156" s="44"/>
    </row>
    <row r="157" spans="4:14" ht="15.75" customHeight="1" x14ac:dyDescent="0.25">
      <c r="D157" s="39"/>
      <c r="E157" s="39"/>
      <c r="F157" s="98">
        <v>36733</v>
      </c>
      <c r="G157" s="43">
        <v>6.6199999999999995E-2</v>
      </c>
      <c r="H157" s="43">
        <v>6.7125000000000004E-2</v>
      </c>
      <c r="I157" s="43">
        <v>6.8912500000000002E-2</v>
      </c>
      <c r="J157" s="43">
        <v>9.5000000000000001E-2</v>
      </c>
      <c r="K157" s="43">
        <v>6.0270000000000004E-2</v>
      </c>
      <c r="N157" s="44"/>
    </row>
    <row r="158" spans="4:14" ht="15.75" customHeight="1" x14ac:dyDescent="0.25">
      <c r="D158" s="39"/>
      <c r="E158" s="39"/>
      <c r="F158" s="98">
        <v>36734</v>
      </c>
      <c r="G158" s="43">
        <v>6.6199999999999995E-2</v>
      </c>
      <c r="H158" s="43">
        <v>6.7125000000000004E-2</v>
      </c>
      <c r="I158" s="43">
        <v>6.8900000000000003E-2</v>
      </c>
      <c r="J158" s="43">
        <v>9.5000000000000001E-2</v>
      </c>
      <c r="K158" s="43">
        <v>0.06</v>
      </c>
      <c r="N158" s="44"/>
    </row>
    <row r="159" spans="4:14" ht="15.75" customHeight="1" x14ac:dyDescent="0.25">
      <c r="D159" s="39"/>
      <c r="E159" s="39"/>
      <c r="F159" s="98">
        <v>36735</v>
      </c>
      <c r="G159" s="43">
        <v>6.6199999999999995E-2</v>
      </c>
      <c r="H159" s="43">
        <v>6.7112499999999992E-2</v>
      </c>
      <c r="I159" s="43">
        <v>6.8824999999999997E-2</v>
      </c>
      <c r="J159" s="43">
        <v>9.5000000000000001E-2</v>
      </c>
      <c r="K159" s="43">
        <v>6.0339999999999998E-2</v>
      </c>
      <c r="N159" s="44"/>
    </row>
    <row r="160" spans="4:14" ht="15.75" customHeight="1" x14ac:dyDescent="0.25">
      <c r="D160" s="39"/>
      <c r="E160" s="39"/>
      <c r="F160" s="98">
        <v>36738</v>
      </c>
      <c r="G160" s="43">
        <v>6.6206299999999996E-2</v>
      </c>
      <c r="H160" s="43">
        <v>6.7218799999999995E-2</v>
      </c>
      <c r="I160" s="43">
        <v>6.8937499999999999E-2</v>
      </c>
      <c r="J160" s="43">
        <v>9.5000000000000001E-2</v>
      </c>
      <c r="K160" s="43">
        <v>6.0309999999999996E-2</v>
      </c>
      <c r="N160" s="44"/>
    </row>
    <row r="161" spans="4:14" ht="15.75" customHeight="1" x14ac:dyDescent="0.25">
      <c r="D161" s="39"/>
      <c r="E161" s="39"/>
      <c r="F161" s="98">
        <v>36739</v>
      </c>
      <c r="G161" s="43">
        <v>6.6212499999999994E-2</v>
      </c>
      <c r="H161" s="43">
        <v>6.7199999999999996E-2</v>
      </c>
      <c r="I161" s="43">
        <v>6.8949999999999997E-2</v>
      </c>
      <c r="J161" s="43">
        <v>9.5000000000000001E-2</v>
      </c>
      <c r="K161" s="43">
        <v>5.9839999999999997E-2</v>
      </c>
      <c r="N161" s="44"/>
    </row>
    <row r="162" spans="4:14" ht="15.75" customHeight="1" x14ac:dyDescent="0.25">
      <c r="D162" s="39"/>
      <c r="E162" s="39"/>
      <c r="F162" s="98">
        <v>36740</v>
      </c>
      <c r="G162" s="43">
        <v>6.6199999999999995E-2</v>
      </c>
      <c r="H162" s="43">
        <v>6.7199999999999996E-2</v>
      </c>
      <c r="I162" s="43">
        <v>6.8900000000000003E-2</v>
      </c>
      <c r="J162" s="43">
        <v>9.5000000000000001E-2</v>
      </c>
      <c r="K162" s="43">
        <v>5.9760000000000001E-2</v>
      </c>
      <c r="N162" s="44"/>
    </row>
    <row r="163" spans="4:14" ht="15.75" customHeight="1" x14ac:dyDescent="0.25">
      <c r="D163" s="39"/>
      <c r="E163" s="39"/>
      <c r="F163" s="98">
        <v>36741</v>
      </c>
      <c r="G163" s="43">
        <v>6.6199999999999995E-2</v>
      </c>
      <c r="H163" s="43">
        <v>6.7137500000000003E-2</v>
      </c>
      <c r="I163" s="43">
        <v>6.88E-2</v>
      </c>
      <c r="J163" s="43">
        <v>9.5000000000000001E-2</v>
      </c>
      <c r="K163" s="43">
        <v>5.9519999999999997E-2</v>
      </c>
      <c r="N163" s="44"/>
    </row>
    <row r="164" spans="4:14" ht="15.75" customHeight="1" x14ac:dyDescent="0.25">
      <c r="D164" s="39"/>
      <c r="E164" s="39"/>
      <c r="F164" s="98">
        <v>36742</v>
      </c>
      <c r="G164" s="43">
        <v>6.6199999999999995E-2</v>
      </c>
      <c r="H164" s="43">
        <v>6.7099999999999993E-2</v>
      </c>
      <c r="I164" s="43">
        <v>6.8699999999999997E-2</v>
      </c>
      <c r="J164" s="43">
        <v>9.5000000000000001E-2</v>
      </c>
      <c r="K164" s="43">
        <v>5.901E-2</v>
      </c>
      <c r="N164" s="44"/>
    </row>
    <row r="165" spans="4:14" ht="15.75" customHeight="1" x14ac:dyDescent="0.25">
      <c r="D165" s="39"/>
      <c r="E165" s="39"/>
      <c r="F165" s="98">
        <v>36745</v>
      </c>
      <c r="G165" s="43">
        <v>6.6174999999999998E-2</v>
      </c>
      <c r="H165" s="43">
        <v>6.69125E-2</v>
      </c>
      <c r="I165" s="43">
        <v>6.8400000000000002E-2</v>
      </c>
      <c r="J165" s="43">
        <v>9.5000000000000001E-2</v>
      </c>
      <c r="K165" s="43">
        <v>5.9560000000000002E-2</v>
      </c>
      <c r="N165" s="44"/>
    </row>
    <row r="166" spans="4:14" ht="15.75" customHeight="1" x14ac:dyDescent="0.25">
      <c r="D166" s="39"/>
      <c r="E166" s="39"/>
      <c r="F166" s="98">
        <v>36746</v>
      </c>
      <c r="G166" s="43">
        <v>6.6199999999999995E-2</v>
      </c>
      <c r="H166" s="43">
        <v>6.6900000000000001E-2</v>
      </c>
      <c r="I166" s="43">
        <v>6.8406300000000003E-2</v>
      </c>
      <c r="J166" s="43">
        <v>9.5000000000000001E-2</v>
      </c>
      <c r="K166" s="43">
        <v>5.9200000000000003E-2</v>
      </c>
      <c r="N166" s="44"/>
    </row>
    <row r="167" spans="4:14" ht="15.75" customHeight="1" x14ac:dyDescent="0.25">
      <c r="D167" s="39"/>
      <c r="E167" s="39"/>
      <c r="F167" s="98">
        <v>36747</v>
      </c>
      <c r="G167" s="43">
        <v>6.6199999999999995E-2</v>
      </c>
      <c r="H167" s="43">
        <v>6.6881300000000005E-2</v>
      </c>
      <c r="I167" s="43">
        <v>6.83E-2</v>
      </c>
      <c r="J167" s="43">
        <v>9.5000000000000001E-2</v>
      </c>
      <c r="K167" s="43">
        <v>5.9160000000000004E-2</v>
      </c>
      <c r="N167" s="44"/>
    </row>
    <row r="168" spans="4:14" ht="15.75" customHeight="1" x14ac:dyDescent="0.25">
      <c r="D168" s="39"/>
      <c r="E168" s="39"/>
      <c r="F168" s="98">
        <v>36748</v>
      </c>
      <c r="G168" s="43">
        <v>6.618750000000001E-2</v>
      </c>
      <c r="H168" s="43">
        <v>6.6812499999999997E-2</v>
      </c>
      <c r="I168" s="43">
        <v>6.8224999999999994E-2</v>
      </c>
      <c r="J168" s="43">
        <v>9.5000000000000001E-2</v>
      </c>
      <c r="K168" s="43">
        <v>5.7630000000000001E-2</v>
      </c>
      <c r="N168" s="44"/>
    </row>
    <row r="169" spans="4:14" ht="15.75" customHeight="1" x14ac:dyDescent="0.25">
      <c r="D169" s="39"/>
      <c r="E169" s="39"/>
      <c r="F169" s="98">
        <v>36749</v>
      </c>
      <c r="G169" s="43">
        <v>6.618750000000001E-2</v>
      </c>
      <c r="H169" s="43">
        <v>6.6799999999999998E-2</v>
      </c>
      <c r="I169" s="43">
        <v>6.8199999999999997E-2</v>
      </c>
      <c r="J169" s="43">
        <v>9.5000000000000001E-2</v>
      </c>
      <c r="K169" s="43">
        <v>5.79E-2</v>
      </c>
      <c r="N169" s="44"/>
    </row>
    <row r="170" spans="4:14" ht="15.75" customHeight="1" x14ac:dyDescent="0.25">
      <c r="D170" s="39"/>
      <c r="E170" s="39"/>
      <c r="F170" s="98">
        <v>36752</v>
      </c>
      <c r="G170" s="43">
        <v>6.6199999999999995E-2</v>
      </c>
      <c r="H170" s="43">
        <v>6.6875000000000004E-2</v>
      </c>
      <c r="I170" s="43">
        <v>6.8362499999999993E-2</v>
      </c>
      <c r="J170" s="43">
        <v>9.5000000000000001E-2</v>
      </c>
      <c r="K170" s="43">
        <v>5.7709999999999997E-2</v>
      </c>
      <c r="N170" s="44"/>
    </row>
    <row r="171" spans="4:14" ht="15.75" customHeight="1" x14ac:dyDescent="0.25">
      <c r="D171" s="39"/>
      <c r="E171" s="39"/>
      <c r="F171" s="98">
        <v>36753</v>
      </c>
      <c r="G171" s="43">
        <v>6.6199999999999995E-2</v>
      </c>
      <c r="H171" s="43">
        <v>6.6900000000000001E-2</v>
      </c>
      <c r="I171" s="43">
        <v>6.8349999999999994E-2</v>
      </c>
      <c r="J171" s="43">
        <v>9.5000000000000001E-2</v>
      </c>
      <c r="K171" s="43">
        <v>5.8019999999999995E-2</v>
      </c>
      <c r="N171" s="44"/>
    </row>
    <row r="172" spans="4:14" ht="15.75" customHeight="1" x14ac:dyDescent="0.25">
      <c r="D172" s="39"/>
      <c r="E172" s="39"/>
      <c r="F172" s="98">
        <v>36754</v>
      </c>
      <c r="G172" s="43">
        <v>6.6199999999999995E-2</v>
      </c>
      <c r="H172" s="43">
        <v>6.6900000000000001E-2</v>
      </c>
      <c r="I172" s="43">
        <v>6.8375000000000005E-2</v>
      </c>
      <c r="J172" s="43">
        <v>9.5000000000000001E-2</v>
      </c>
      <c r="K172" s="43">
        <v>5.8380000000000001E-2</v>
      </c>
      <c r="N172" s="44"/>
    </row>
    <row r="173" spans="4:14" ht="15.75" customHeight="1" x14ac:dyDescent="0.25">
      <c r="D173" s="39"/>
      <c r="E173" s="39"/>
      <c r="F173" s="98">
        <v>36755</v>
      </c>
      <c r="G173" s="43">
        <v>6.6199999999999995E-2</v>
      </c>
      <c r="H173" s="43">
        <v>6.6900000000000001E-2</v>
      </c>
      <c r="I173" s="43">
        <v>6.8400000000000002E-2</v>
      </c>
      <c r="J173" s="43">
        <v>9.5000000000000001E-2</v>
      </c>
      <c r="K173" s="43">
        <v>5.8099999999999999E-2</v>
      </c>
      <c r="N173" s="44"/>
    </row>
    <row r="174" spans="4:14" ht="15.75" customHeight="1" x14ac:dyDescent="0.25">
      <c r="D174" s="39"/>
      <c r="E174" s="39"/>
      <c r="F174" s="98">
        <v>36756</v>
      </c>
      <c r="G174" s="43">
        <v>6.6199999999999995E-2</v>
      </c>
      <c r="H174" s="43">
        <v>6.6900000000000001E-2</v>
      </c>
      <c r="I174" s="43">
        <v>6.8400000000000002E-2</v>
      </c>
      <c r="J174" s="43">
        <v>9.5000000000000001E-2</v>
      </c>
      <c r="K174" s="43">
        <v>5.7729999999999997E-2</v>
      </c>
      <c r="N174" s="44"/>
    </row>
    <row r="175" spans="4:14" ht="15.75" customHeight="1" x14ac:dyDescent="0.25">
      <c r="D175" s="39"/>
      <c r="E175" s="39"/>
      <c r="F175" s="98">
        <v>36759</v>
      </c>
      <c r="G175" s="43">
        <v>6.6199999999999995E-2</v>
      </c>
      <c r="H175" s="43">
        <v>6.6900000000000001E-2</v>
      </c>
      <c r="I175" s="43">
        <v>6.8318799999999999E-2</v>
      </c>
      <c r="J175" s="43">
        <v>9.5000000000000001E-2</v>
      </c>
      <c r="K175" s="43">
        <v>5.781E-2</v>
      </c>
      <c r="N175" s="44"/>
    </row>
    <row r="176" spans="4:14" ht="15.75" customHeight="1" x14ac:dyDescent="0.25">
      <c r="D176" s="39"/>
      <c r="E176" s="39"/>
      <c r="F176" s="98">
        <v>36760</v>
      </c>
      <c r="G176" s="43">
        <v>6.6199999999999995E-2</v>
      </c>
      <c r="H176" s="43">
        <v>6.6900000000000001E-2</v>
      </c>
      <c r="I176" s="43">
        <v>6.8318799999999999E-2</v>
      </c>
      <c r="J176" s="43">
        <v>9.5000000000000001E-2</v>
      </c>
      <c r="K176" s="43">
        <v>5.7750000000000003E-2</v>
      </c>
      <c r="N176" s="44"/>
    </row>
    <row r="177" spans="4:14" ht="15.75" customHeight="1" x14ac:dyDescent="0.25">
      <c r="D177" s="39"/>
      <c r="E177" s="39"/>
      <c r="F177" s="98">
        <v>36761</v>
      </c>
      <c r="G177" s="43">
        <v>6.6199999999999995E-2</v>
      </c>
      <c r="H177" s="43">
        <v>6.6900000000000001E-2</v>
      </c>
      <c r="I177" s="43">
        <v>6.8324999999999997E-2</v>
      </c>
      <c r="J177" s="43">
        <v>9.5000000000000001E-2</v>
      </c>
      <c r="K177" s="43">
        <v>5.7270000000000001E-2</v>
      </c>
      <c r="N177" s="44"/>
    </row>
    <row r="178" spans="4:14" ht="15.75" customHeight="1" x14ac:dyDescent="0.25">
      <c r="D178" s="39"/>
      <c r="E178" s="39"/>
      <c r="F178" s="98">
        <v>36762</v>
      </c>
      <c r="G178" s="43">
        <v>6.6199999999999995E-2</v>
      </c>
      <c r="H178" s="43">
        <v>6.6799999999999998E-2</v>
      </c>
      <c r="I178" s="43">
        <v>6.8162500000000001E-2</v>
      </c>
      <c r="J178" s="43">
        <v>9.5000000000000001E-2</v>
      </c>
      <c r="K178" s="43">
        <v>5.7190000000000005E-2</v>
      </c>
      <c r="N178" s="44"/>
    </row>
    <row r="179" spans="4:14" ht="15.75" customHeight="1" x14ac:dyDescent="0.25">
      <c r="D179" s="39"/>
      <c r="E179" s="39"/>
      <c r="F179" s="98">
        <v>36763</v>
      </c>
      <c r="G179" s="43">
        <v>6.6199999999999995E-2</v>
      </c>
      <c r="H179" s="43">
        <v>6.6799999999999998E-2</v>
      </c>
      <c r="I179" s="43">
        <v>6.8125000000000005E-2</v>
      </c>
      <c r="J179" s="43">
        <v>9.5000000000000001E-2</v>
      </c>
      <c r="K179" s="43">
        <v>5.7290000000000001E-2</v>
      </c>
      <c r="N179" s="44"/>
    </row>
    <row r="180" spans="4:14" ht="15.75" customHeight="1" x14ac:dyDescent="0.25">
      <c r="D180" s="39"/>
      <c r="E180" s="39"/>
      <c r="F180" s="98">
        <v>36766</v>
      </c>
      <c r="G180" s="43" t="s">
        <v>30</v>
      </c>
      <c r="H180" s="43" t="s">
        <v>30</v>
      </c>
      <c r="I180" s="43" t="s">
        <v>30</v>
      </c>
      <c r="J180" s="43">
        <v>9.5000000000000001E-2</v>
      </c>
      <c r="K180" s="43">
        <v>5.7770000000000002E-2</v>
      </c>
      <c r="N180" s="44"/>
    </row>
    <row r="181" spans="4:14" ht="15.75" customHeight="1" x14ac:dyDescent="0.25">
      <c r="D181" s="39"/>
      <c r="E181" s="39"/>
      <c r="F181" s="98">
        <v>36767</v>
      </c>
      <c r="G181" s="43">
        <v>6.6199999999999995E-2</v>
      </c>
      <c r="H181" s="43">
        <v>6.6799999999999998E-2</v>
      </c>
      <c r="I181" s="43">
        <v>6.8199999999999997E-2</v>
      </c>
      <c r="J181" s="43">
        <v>9.5000000000000001E-2</v>
      </c>
      <c r="K181" s="43">
        <v>5.808E-2</v>
      </c>
      <c r="N181" s="44"/>
    </row>
    <row r="182" spans="4:14" ht="15.75" customHeight="1" x14ac:dyDescent="0.25">
      <c r="D182" s="39"/>
      <c r="E182" s="39"/>
      <c r="F182" s="98">
        <v>36768</v>
      </c>
      <c r="G182" s="43">
        <v>6.6275000000000001E-2</v>
      </c>
      <c r="H182" s="43">
        <v>6.6799999999999998E-2</v>
      </c>
      <c r="I182" s="43">
        <v>6.83E-2</v>
      </c>
      <c r="J182" s="43">
        <v>9.5000000000000001E-2</v>
      </c>
      <c r="K182" s="43">
        <v>5.7999999999999996E-2</v>
      </c>
      <c r="N182" s="44"/>
    </row>
    <row r="183" spans="4:14" ht="15.75" customHeight="1" x14ac:dyDescent="0.25">
      <c r="D183" s="39"/>
      <c r="E183" s="39"/>
      <c r="F183" s="98">
        <v>36769</v>
      </c>
      <c r="G183" s="43">
        <v>6.6299999999999998E-2</v>
      </c>
      <c r="H183" s="43">
        <v>6.6799999999999998E-2</v>
      </c>
      <c r="I183" s="43">
        <v>6.83E-2</v>
      </c>
      <c r="J183" s="43">
        <v>9.5000000000000001E-2</v>
      </c>
      <c r="K183" s="43">
        <v>5.7249999999999995E-2</v>
      </c>
      <c r="N183" s="44"/>
    </row>
    <row r="184" spans="4:14" ht="15.75" customHeight="1" x14ac:dyDescent="0.25">
      <c r="D184" s="39"/>
      <c r="E184" s="39"/>
      <c r="F184" s="98">
        <v>36770</v>
      </c>
      <c r="G184" s="43">
        <v>6.6287499999999999E-2</v>
      </c>
      <c r="H184" s="43">
        <v>6.6725000000000007E-2</v>
      </c>
      <c r="I184" s="43">
        <v>6.8000000000000005E-2</v>
      </c>
      <c r="J184" s="43">
        <v>9.5000000000000001E-2</v>
      </c>
      <c r="K184" s="43">
        <v>5.679E-2</v>
      </c>
      <c r="N184" s="44"/>
    </row>
    <row r="185" spans="4:14" ht="15.75" customHeight="1" x14ac:dyDescent="0.25">
      <c r="D185" s="39"/>
      <c r="E185" s="39"/>
      <c r="F185" s="98">
        <v>36773</v>
      </c>
      <c r="G185" s="43">
        <v>6.6199999999999995E-2</v>
      </c>
      <c r="H185" s="43">
        <v>6.6537499999999999E-2</v>
      </c>
      <c r="I185" s="43">
        <v>6.7650000000000002E-2</v>
      </c>
      <c r="J185" s="43" t="s">
        <v>30</v>
      </c>
      <c r="K185" s="43">
        <v>5.679E-2</v>
      </c>
      <c r="N185" s="44"/>
    </row>
    <row r="186" spans="4:14" ht="15.75" customHeight="1" x14ac:dyDescent="0.25">
      <c r="D186" s="39"/>
      <c r="E186" s="39"/>
      <c r="F186" s="98">
        <v>36774</v>
      </c>
      <c r="G186" s="43">
        <v>6.6199999999999995E-2</v>
      </c>
      <c r="H186" s="43">
        <v>6.6531300000000002E-2</v>
      </c>
      <c r="I186" s="43">
        <v>6.7699999999999996E-2</v>
      </c>
      <c r="J186" s="43">
        <v>9.5000000000000001E-2</v>
      </c>
      <c r="K186" s="43">
        <v>5.6890000000000003E-2</v>
      </c>
      <c r="N186" s="44"/>
    </row>
    <row r="187" spans="4:14" ht="15.75" customHeight="1" x14ac:dyDescent="0.25">
      <c r="D187" s="39"/>
      <c r="E187" s="39"/>
      <c r="F187" s="98">
        <v>36775</v>
      </c>
      <c r="G187" s="43">
        <v>6.6199999999999995E-2</v>
      </c>
      <c r="H187" s="43">
        <v>6.65438E-2</v>
      </c>
      <c r="I187" s="43">
        <v>6.7699999999999996E-2</v>
      </c>
      <c r="J187" s="43">
        <v>9.5000000000000001E-2</v>
      </c>
      <c r="K187" s="43">
        <v>5.7239999999999999E-2</v>
      </c>
      <c r="N187" s="44"/>
    </row>
    <row r="188" spans="4:14" ht="15.75" customHeight="1" x14ac:dyDescent="0.25">
      <c r="D188" s="39"/>
      <c r="E188" s="39"/>
      <c r="F188" s="98">
        <v>36776</v>
      </c>
      <c r="G188" s="43">
        <v>6.6199999999999995E-2</v>
      </c>
      <c r="H188" s="43">
        <v>6.6600000000000006E-2</v>
      </c>
      <c r="I188" s="43">
        <v>6.7799999999999999E-2</v>
      </c>
      <c r="J188" s="43">
        <v>9.5000000000000001E-2</v>
      </c>
      <c r="K188" s="43">
        <v>5.7519999999999995E-2</v>
      </c>
      <c r="N188" s="44"/>
    </row>
    <row r="189" spans="4:14" ht="15.75" customHeight="1" x14ac:dyDescent="0.25">
      <c r="D189" s="39"/>
      <c r="E189" s="39"/>
      <c r="F189" s="98">
        <v>36777</v>
      </c>
      <c r="G189" s="43">
        <v>6.6206299999999996E-2</v>
      </c>
      <c r="H189" s="43">
        <v>6.6600000000000006E-2</v>
      </c>
      <c r="I189" s="43">
        <v>6.7799999999999999E-2</v>
      </c>
      <c r="J189" s="43">
        <v>9.5000000000000001E-2</v>
      </c>
      <c r="K189" s="43">
        <v>5.7389999999999997E-2</v>
      </c>
      <c r="N189" s="44"/>
    </row>
    <row r="190" spans="4:14" ht="15.75" customHeight="1" x14ac:dyDescent="0.25">
      <c r="D190" s="39"/>
      <c r="E190" s="39"/>
      <c r="F190" s="98">
        <v>36780</v>
      </c>
      <c r="G190" s="43">
        <v>6.6199999999999995E-2</v>
      </c>
      <c r="H190" s="43">
        <v>6.6600000000000006E-2</v>
      </c>
      <c r="I190" s="43">
        <v>6.7799999999999999E-2</v>
      </c>
      <c r="J190" s="43">
        <v>9.5000000000000001E-2</v>
      </c>
      <c r="K190" s="43">
        <v>5.7660000000000003E-2</v>
      </c>
      <c r="N190" s="44"/>
    </row>
    <row r="191" spans="4:14" ht="15.75" customHeight="1" x14ac:dyDescent="0.25">
      <c r="D191" s="39"/>
      <c r="E191" s="39"/>
      <c r="F191" s="98">
        <v>36781</v>
      </c>
      <c r="G191" s="43">
        <v>6.6206299999999996E-2</v>
      </c>
      <c r="H191" s="43">
        <v>6.6600000000000006E-2</v>
      </c>
      <c r="I191" s="43">
        <v>6.7799999999999999E-2</v>
      </c>
      <c r="J191" s="43">
        <v>9.5000000000000001E-2</v>
      </c>
      <c r="K191" s="43">
        <v>5.772E-2</v>
      </c>
      <c r="N191" s="44"/>
    </row>
    <row r="192" spans="4:14" ht="15.75" customHeight="1" x14ac:dyDescent="0.25">
      <c r="D192" s="39"/>
      <c r="E192" s="39"/>
      <c r="F192" s="98">
        <v>36782</v>
      </c>
      <c r="G192" s="43">
        <v>6.6212499999999994E-2</v>
      </c>
      <c r="H192" s="43">
        <v>6.6600000000000006E-2</v>
      </c>
      <c r="I192" s="43">
        <v>6.7799999999999999E-2</v>
      </c>
      <c r="J192" s="43">
        <v>9.5000000000000001E-2</v>
      </c>
      <c r="K192" s="43">
        <v>5.7239999999999999E-2</v>
      </c>
      <c r="N192" s="44"/>
    </row>
    <row r="193" spans="4:14" ht="15.75" customHeight="1" x14ac:dyDescent="0.25">
      <c r="D193" s="39"/>
      <c r="E193" s="39"/>
      <c r="F193" s="98">
        <v>36783</v>
      </c>
      <c r="G193" s="43">
        <v>6.6224999999999992E-2</v>
      </c>
      <c r="H193" s="43">
        <v>6.6600000000000006E-2</v>
      </c>
      <c r="I193" s="43">
        <v>6.7712500000000009E-2</v>
      </c>
      <c r="J193" s="43">
        <v>9.5000000000000001E-2</v>
      </c>
      <c r="K193" s="43">
        <v>5.7849999999999999E-2</v>
      </c>
      <c r="N193" s="44"/>
    </row>
    <row r="194" spans="4:14" ht="15.75" customHeight="1" x14ac:dyDescent="0.25">
      <c r="D194" s="39"/>
      <c r="E194" s="39"/>
      <c r="F194" s="98">
        <v>36784</v>
      </c>
      <c r="G194" s="43">
        <v>6.6224999999999992E-2</v>
      </c>
      <c r="H194" s="43">
        <v>6.6600000000000006E-2</v>
      </c>
      <c r="I194" s="43">
        <v>6.7699999999999996E-2</v>
      </c>
      <c r="J194" s="43">
        <v>9.5000000000000001E-2</v>
      </c>
      <c r="K194" s="43">
        <v>5.8400000000000001E-2</v>
      </c>
      <c r="N194" s="44"/>
    </row>
    <row r="195" spans="4:14" ht="15.75" customHeight="1" x14ac:dyDescent="0.25">
      <c r="D195" s="39"/>
      <c r="E195" s="39"/>
      <c r="F195" s="98">
        <v>36787</v>
      </c>
      <c r="G195" s="43">
        <v>6.6237500000000005E-2</v>
      </c>
      <c r="H195" s="43">
        <v>6.6600000000000006E-2</v>
      </c>
      <c r="I195" s="43">
        <v>6.7606299999999994E-2</v>
      </c>
      <c r="J195" s="43">
        <v>9.5000000000000001E-2</v>
      </c>
      <c r="K195" s="43">
        <v>5.8710000000000005E-2</v>
      </c>
      <c r="N195" s="44"/>
    </row>
    <row r="196" spans="4:14" ht="15.75" customHeight="1" x14ac:dyDescent="0.25">
      <c r="D196" s="39"/>
      <c r="E196" s="39"/>
      <c r="F196" s="98">
        <v>36788</v>
      </c>
      <c r="G196" s="43">
        <v>6.6212499999999994E-2</v>
      </c>
      <c r="H196" s="43">
        <v>6.6587500000000008E-2</v>
      </c>
      <c r="I196" s="43">
        <v>6.7400000000000002E-2</v>
      </c>
      <c r="J196" s="43">
        <v>9.5000000000000001E-2</v>
      </c>
      <c r="K196" s="43">
        <v>5.8520000000000003E-2</v>
      </c>
      <c r="N196" s="44"/>
    </row>
    <row r="197" spans="4:14" ht="15.75" customHeight="1" x14ac:dyDescent="0.25">
      <c r="D197" s="39"/>
      <c r="E197" s="39"/>
      <c r="F197" s="98">
        <v>36789</v>
      </c>
      <c r="G197" s="43">
        <v>6.6206299999999996E-2</v>
      </c>
      <c r="H197" s="43">
        <v>6.6600000000000006E-2</v>
      </c>
      <c r="I197" s="43">
        <v>6.7506300000000005E-2</v>
      </c>
      <c r="J197" s="43">
        <v>9.5000000000000001E-2</v>
      </c>
      <c r="K197" s="43">
        <v>5.8970000000000002E-2</v>
      </c>
      <c r="N197" s="44"/>
    </row>
    <row r="198" spans="4:14" ht="15.75" customHeight="1" x14ac:dyDescent="0.25">
      <c r="D198" s="39"/>
      <c r="E198" s="39"/>
      <c r="F198" s="98">
        <v>36790</v>
      </c>
      <c r="G198" s="43">
        <v>6.6218799999999994E-2</v>
      </c>
      <c r="H198" s="43">
        <v>6.6600000000000006E-2</v>
      </c>
      <c r="I198" s="43">
        <v>6.7599999999999993E-2</v>
      </c>
      <c r="J198" s="43">
        <v>9.5000000000000001E-2</v>
      </c>
      <c r="K198" s="43">
        <v>5.8230000000000004E-2</v>
      </c>
      <c r="N198" s="44"/>
    </row>
    <row r="199" spans="4:14" ht="15.75" customHeight="1" x14ac:dyDescent="0.25">
      <c r="D199" s="39"/>
      <c r="E199" s="39"/>
      <c r="F199" s="98">
        <v>36791</v>
      </c>
      <c r="G199" s="43">
        <v>6.6206299999999996E-2</v>
      </c>
      <c r="H199" s="43">
        <v>6.6600000000000006E-2</v>
      </c>
      <c r="I199" s="43">
        <v>6.7424999999999999E-2</v>
      </c>
      <c r="J199" s="43">
        <v>9.5000000000000001E-2</v>
      </c>
      <c r="K199" s="43">
        <v>5.8479999999999997E-2</v>
      </c>
      <c r="N199" s="44"/>
    </row>
    <row r="200" spans="4:14" ht="15.75" customHeight="1" x14ac:dyDescent="0.25">
      <c r="D200" s="39"/>
      <c r="E200" s="39"/>
      <c r="F200" s="98">
        <v>36794</v>
      </c>
      <c r="G200" s="43">
        <v>6.6199999999999995E-2</v>
      </c>
      <c r="H200" s="43">
        <v>6.6600000000000006E-2</v>
      </c>
      <c r="I200" s="43">
        <v>6.7500000000000004E-2</v>
      </c>
      <c r="J200" s="43">
        <v>9.5000000000000001E-2</v>
      </c>
      <c r="K200" s="43">
        <v>5.8369999999999998E-2</v>
      </c>
      <c r="N200" s="44"/>
    </row>
    <row r="201" spans="4:14" ht="15.75" customHeight="1" x14ac:dyDescent="0.25">
      <c r="D201" s="39"/>
      <c r="E201" s="39"/>
      <c r="F201" s="98">
        <v>36795</v>
      </c>
      <c r="G201" s="43">
        <v>6.6199999999999995E-2</v>
      </c>
      <c r="H201" s="43">
        <v>6.6600000000000006E-2</v>
      </c>
      <c r="I201" s="43">
        <v>6.7500000000000004E-2</v>
      </c>
      <c r="J201" s="43">
        <v>9.5000000000000001E-2</v>
      </c>
      <c r="K201" s="43">
        <v>5.8019999999999995E-2</v>
      </c>
      <c r="N201" s="44"/>
    </row>
    <row r="202" spans="4:14" ht="15.75" customHeight="1" x14ac:dyDescent="0.25">
      <c r="D202" s="39"/>
      <c r="E202" s="39"/>
      <c r="F202" s="98">
        <v>36796</v>
      </c>
      <c r="G202" s="43">
        <v>6.6206299999999996E-2</v>
      </c>
      <c r="H202" s="43">
        <v>6.6600000000000006E-2</v>
      </c>
      <c r="I202" s="43">
        <v>6.7568799999999998E-2</v>
      </c>
      <c r="J202" s="43">
        <v>9.5000000000000001E-2</v>
      </c>
      <c r="K202" s="43">
        <v>5.8209999999999998E-2</v>
      </c>
      <c r="N202" s="44"/>
    </row>
    <row r="203" spans="4:14" ht="15.75" customHeight="1" x14ac:dyDescent="0.25">
      <c r="D203" s="39"/>
      <c r="E203" s="39"/>
      <c r="F203" s="98">
        <v>36797</v>
      </c>
      <c r="G203" s="43">
        <v>6.618750000000001E-2</v>
      </c>
      <c r="H203" s="43">
        <v>6.8150000000000002E-2</v>
      </c>
      <c r="I203" s="43">
        <v>6.7599999999999993E-2</v>
      </c>
      <c r="J203" s="43">
        <v>9.5000000000000001E-2</v>
      </c>
      <c r="K203" s="43">
        <v>5.8120000000000005E-2</v>
      </c>
      <c r="N203" s="44"/>
    </row>
    <row r="204" spans="4:14" ht="15.75" customHeight="1" x14ac:dyDescent="0.25">
      <c r="D204" s="39"/>
      <c r="E204" s="39"/>
      <c r="F204" s="98">
        <v>36798</v>
      </c>
      <c r="G204" s="43">
        <v>6.6174999999999998E-2</v>
      </c>
      <c r="H204" s="43">
        <v>6.8112500000000006E-2</v>
      </c>
      <c r="I204" s="43">
        <v>6.7599999999999993E-2</v>
      </c>
      <c r="J204" s="43">
        <v>9.5000000000000001E-2</v>
      </c>
      <c r="K204" s="43">
        <v>5.8019999999999995E-2</v>
      </c>
      <c r="N204" s="44"/>
    </row>
    <row r="205" spans="4:14" ht="15.75" customHeight="1" x14ac:dyDescent="0.25">
      <c r="D205" s="39"/>
      <c r="E205" s="39"/>
      <c r="F205" s="98">
        <v>36801</v>
      </c>
      <c r="G205" s="43">
        <v>6.6199999999999995E-2</v>
      </c>
      <c r="H205" s="43">
        <v>6.8043800000000002E-2</v>
      </c>
      <c r="I205" s="43">
        <v>6.7500000000000004E-2</v>
      </c>
      <c r="J205" s="43">
        <v>9.5000000000000001E-2</v>
      </c>
      <c r="K205" s="43">
        <v>5.8230000000000004E-2</v>
      </c>
      <c r="N205" s="44"/>
    </row>
    <row r="206" spans="4:14" ht="15.75" customHeight="1" x14ac:dyDescent="0.25">
      <c r="D206" s="39"/>
      <c r="E206" s="39"/>
      <c r="F206" s="98">
        <v>36802</v>
      </c>
      <c r="G206" s="43">
        <v>6.6199999999999995E-2</v>
      </c>
      <c r="H206" s="43">
        <v>6.8025000000000002E-2</v>
      </c>
      <c r="I206" s="43">
        <v>6.7500000000000004E-2</v>
      </c>
      <c r="J206" s="43">
        <v>9.5000000000000001E-2</v>
      </c>
      <c r="K206" s="43">
        <v>5.867E-2</v>
      </c>
      <c r="N206" s="44"/>
    </row>
    <row r="207" spans="4:14" ht="15.75" customHeight="1" x14ac:dyDescent="0.25">
      <c r="D207" s="39"/>
      <c r="E207" s="39"/>
      <c r="F207" s="98">
        <v>36803</v>
      </c>
      <c r="G207" s="43">
        <v>6.6199999999999995E-2</v>
      </c>
      <c r="H207" s="43">
        <v>6.8025000000000002E-2</v>
      </c>
      <c r="I207" s="43">
        <v>6.75375E-2</v>
      </c>
      <c r="J207" s="43">
        <v>9.5000000000000001E-2</v>
      </c>
      <c r="K207" s="43">
        <v>5.8860000000000003E-2</v>
      </c>
      <c r="N207" s="44"/>
    </row>
    <row r="208" spans="4:14" ht="15.75" customHeight="1" x14ac:dyDescent="0.25">
      <c r="D208" s="39"/>
      <c r="E208" s="39"/>
      <c r="F208" s="98">
        <v>36804</v>
      </c>
      <c r="G208" s="43">
        <v>6.6199999999999995E-2</v>
      </c>
      <c r="H208" s="43">
        <v>6.8025000000000002E-2</v>
      </c>
      <c r="I208" s="43">
        <v>6.7593799999999996E-2</v>
      </c>
      <c r="J208" s="43">
        <v>9.5000000000000001E-2</v>
      </c>
      <c r="K208" s="43">
        <v>5.8520000000000003E-2</v>
      </c>
      <c r="N208" s="44"/>
    </row>
    <row r="209" spans="4:14" ht="15.75" customHeight="1" x14ac:dyDescent="0.25">
      <c r="D209" s="39"/>
      <c r="E209" s="39"/>
      <c r="F209" s="98">
        <v>36805</v>
      </c>
      <c r="G209" s="43">
        <v>6.6199999999999995E-2</v>
      </c>
      <c r="H209" s="43">
        <v>6.8025000000000002E-2</v>
      </c>
      <c r="I209" s="43">
        <v>6.7599999999999993E-2</v>
      </c>
      <c r="J209" s="43">
        <v>9.5000000000000001E-2</v>
      </c>
      <c r="K209" s="43">
        <v>5.8120000000000005E-2</v>
      </c>
      <c r="N209" s="44"/>
    </row>
    <row r="210" spans="4:14" ht="15.75" customHeight="1" x14ac:dyDescent="0.25">
      <c r="D210" s="39"/>
      <c r="E210" s="39"/>
      <c r="F210" s="98">
        <v>36808</v>
      </c>
      <c r="G210" s="43">
        <v>6.6199999999999995E-2</v>
      </c>
      <c r="H210" s="43">
        <v>6.8000000000000005E-2</v>
      </c>
      <c r="I210" s="43">
        <v>6.7599999999999993E-2</v>
      </c>
      <c r="J210" s="43" t="s">
        <v>30</v>
      </c>
      <c r="K210" s="43">
        <v>5.8120000000000005E-2</v>
      </c>
      <c r="N210" s="44"/>
    </row>
    <row r="211" spans="4:14" ht="15.75" customHeight="1" x14ac:dyDescent="0.25">
      <c r="D211" s="39"/>
      <c r="E211" s="39"/>
      <c r="F211" s="98">
        <v>36809</v>
      </c>
      <c r="G211" s="43">
        <v>6.6199999999999995E-2</v>
      </c>
      <c r="H211" s="43">
        <v>6.801879999999999E-2</v>
      </c>
      <c r="I211" s="43">
        <v>6.7599999999999993E-2</v>
      </c>
      <c r="J211" s="43">
        <v>9.5000000000000001E-2</v>
      </c>
      <c r="K211" s="43">
        <v>5.772E-2</v>
      </c>
      <c r="N211" s="44"/>
    </row>
    <row r="212" spans="4:14" ht="15.75" customHeight="1" x14ac:dyDescent="0.25">
      <c r="D212" s="39"/>
      <c r="E212" s="39"/>
      <c r="F212" s="98">
        <v>36810</v>
      </c>
      <c r="G212" s="43">
        <v>6.6199999999999995E-2</v>
      </c>
      <c r="H212" s="43">
        <v>6.7987500000000006E-2</v>
      </c>
      <c r="I212" s="43">
        <v>6.7599999999999993E-2</v>
      </c>
      <c r="J212" s="43">
        <v>9.5000000000000001E-2</v>
      </c>
      <c r="K212" s="43">
        <v>5.774E-2</v>
      </c>
      <c r="N212" s="44"/>
    </row>
    <row r="213" spans="4:14" ht="15.75" customHeight="1" x14ac:dyDescent="0.25">
      <c r="D213" s="39"/>
      <c r="E213" s="39"/>
      <c r="F213" s="98">
        <v>36811</v>
      </c>
      <c r="G213" s="43">
        <v>6.6199999999999995E-2</v>
      </c>
      <c r="H213" s="43">
        <v>6.7981299999999995E-2</v>
      </c>
      <c r="I213" s="43">
        <v>6.7562499999999998E-2</v>
      </c>
      <c r="J213" s="43">
        <v>9.5000000000000001E-2</v>
      </c>
      <c r="K213" s="43">
        <v>5.7089999999999995E-2</v>
      </c>
      <c r="N213" s="44"/>
    </row>
    <row r="214" spans="4:14" ht="15.75" customHeight="1" x14ac:dyDescent="0.25">
      <c r="D214" s="39"/>
      <c r="E214" s="39"/>
      <c r="F214" s="98">
        <v>36812</v>
      </c>
      <c r="G214" s="43">
        <v>6.6174999999999998E-2</v>
      </c>
      <c r="H214" s="43">
        <v>6.7706299999999997E-2</v>
      </c>
      <c r="I214" s="43">
        <v>6.7099999999999993E-2</v>
      </c>
      <c r="J214" s="43">
        <v>9.5000000000000001E-2</v>
      </c>
      <c r="K214" s="43">
        <v>5.7239999999999999E-2</v>
      </c>
      <c r="N214" s="44"/>
    </row>
    <row r="215" spans="4:14" ht="15.75" customHeight="1" x14ac:dyDescent="0.25">
      <c r="D215" s="39"/>
      <c r="E215" s="39"/>
      <c r="F215" s="98">
        <v>36815</v>
      </c>
      <c r="G215" s="43">
        <v>6.6193799999999997E-2</v>
      </c>
      <c r="H215" s="43">
        <v>6.7737499999999992E-2</v>
      </c>
      <c r="I215" s="43">
        <v>6.7199999999999996E-2</v>
      </c>
      <c r="J215" s="43">
        <v>9.5000000000000001E-2</v>
      </c>
      <c r="K215" s="43">
        <v>5.7320000000000003E-2</v>
      </c>
      <c r="N215" s="44"/>
    </row>
    <row r="216" spans="4:14" ht="15.75" customHeight="1" x14ac:dyDescent="0.25">
      <c r="D216" s="39"/>
      <c r="E216" s="39"/>
      <c r="F216" s="98">
        <v>36816</v>
      </c>
      <c r="G216" s="43">
        <v>6.6199999999999995E-2</v>
      </c>
      <c r="H216" s="43">
        <v>6.7699999999999996E-2</v>
      </c>
      <c r="I216" s="43">
        <v>6.7199999999999996E-2</v>
      </c>
      <c r="J216" s="43">
        <v>9.5000000000000001E-2</v>
      </c>
      <c r="K216" s="43">
        <v>5.6730000000000003E-2</v>
      </c>
      <c r="N216" s="44"/>
    </row>
    <row r="217" spans="4:14" ht="15.75" customHeight="1" x14ac:dyDescent="0.25">
      <c r="D217" s="39"/>
      <c r="E217" s="39"/>
      <c r="F217" s="98">
        <v>36817</v>
      </c>
      <c r="G217" s="43">
        <v>6.6199999999999995E-2</v>
      </c>
      <c r="H217" s="43">
        <v>6.7599999999999993E-2</v>
      </c>
      <c r="I217" s="43">
        <v>6.7000000000000004E-2</v>
      </c>
      <c r="J217" s="43">
        <v>9.5000000000000001E-2</v>
      </c>
      <c r="K217" s="43">
        <v>5.6669999999999998E-2</v>
      </c>
      <c r="N217" s="44"/>
    </row>
    <row r="218" spans="4:14" ht="15.75" customHeight="1" x14ac:dyDescent="0.25">
      <c r="D218" s="39"/>
      <c r="E218" s="39"/>
      <c r="F218" s="98">
        <v>36818</v>
      </c>
      <c r="G218" s="43">
        <v>6.6199999999999995E-2</v>
      </c>
      <c r="H218" s="43">
        <v>6.7599999999999993E-2</v>
      </c>
      <c r="I218" s="43">
        <v>6.7000000000000004E-2</v>
      </c>
      <c r="J218" s="43">
        <v>9.5000000000000001E-2</v>
      </c>
      <c r="K218" s="43">
        <v>5.6550000000000003E-2</v>
      </c>
      <c r="N218" s="44"/>
    </row>
    <row r="219" spans="4:14" ht="15.75" customHeight="1" x14ac:dyDescent="0.25">
      <c r="D219" s="39"/>
      <c r="E219" s="39"/>
      <c r="F219" s="98">
        <v>36819</v>
      </c>
      <c r="G219" s="43">
        <v>6.6199999999999995E-2</v>
      </c>
      <c r="H219" s="43">
        <v>6.7612500000000006E-2</v>
      </c>
      <c r="I219" s="43">
        <v>6.7000000000000004E-2</v>
      </c>
      <c r="J219" s="43">
        <v>9.5000000000000001E-2</v>
      </c>
      <c r="K219" s="43">
        <v>5.6319999999999995E-2</v>
      </c>
      <c r="N219" s="44"/>
    </row>
    <row r="220" spans="4:14" ht="15.75" customHeight="1" x14ac:dyDescent="0.25">
      <c r="D220" s="39"/>
      <c r="E220" s="39"/>
      <c r="F220" s="98">
        <v>36822</v>
      </c>
      <c r="G220" s="43">
        <v>6.6199999999999995E-2</v>
      </c>
      <c r="H220" s="43">
        <v>6.7599999999999993E-2</v>
      </c>
      <c r="I220" s="43">
        <v>6.6924999999999998E-2</v>
      </c>
      <c r="J220" s="43">
        <v>9.5000000000000001E-2</v>
      </c>
      <c r="K220" s="43">
        <v>5.5839999999999994E-2</v>
      </c>
      <c r="N220" s="44"/>
    </row>
    <row r="221" spans="4:14" ht="15.75" customHeight="1" x14ac:dyDescent="0.25">
      <c r="D221" s="39"/>
      <c r="E221" s="39"/>
      <c r="F221" s="98">
        <v>36823</v>
      </c>
      <c r="G221" s="43">
        <v>6.6199999999999995E-2</v>
      </c>
      <c r="H221" s="43">
        <v>6.7599999999999993E-2</v>
      </c>
      <c r="I221" s="43">
        <v>6.6900000000000001E-2</v>
      </c>
      <c r="J221" s="43">
        <v>9.5000000000000001E-2</v>
      </c>
      <c r="K221" s="43">
        <v>5.6150000000000005E-2</v>
      </c>
      <c r="N221" s="44"/>
    </row>
    <row r="222" spans="4:14" ht="15.75" customHeight="1" x14ac:dyDescent="0.25">
      <c r="D222" s="39"/>
      <c r="E222" s="39"/>
      <c r="F222" s="98">
        <v>36824</v>
      </c>
      <c r="G222" s="43">
        <v>6.6199999999999995E-2</v>
      </c>
      <c r="H222" s="43">
        <v>6.7599999999999993E-2</v>
      </c>
      <c r="I222" s="43">
        <v>6.6924999999999998E-2</v>
      </c>
      <c r="J222" s="43">
        <v>9.5000000000000001E-2</v>
      </c>
      <c r="K222" s="43">
        <v>5.6840000000000002E-2</v>
      </c>
      <c r="N222" s="44"/>
    </row>
    <row r="223" spans="4:14" ht="15.75" customHeight="1" x14ac:dyDescent="0.25">
      <c r="D223" s="39"/>
      <c r="E223" s="39"/>
      <c r="F223" s="98">
        <v>36825</v>
      </c>
      <c r="G223" s="43">
        <v>6.6199999999999995E-2</v>
      </c>
      <c r="H223" s="43">
        <v>6.7587499999999995E-2</v>
      </c>
      <c r="I223" s="43">
        <v>6.7000000000000004E-2</v>
      </c>
      <c r="J223" s="43">
        <v>9.5000000000000001E-2</v>
      </c>
      <c r="K223" s="43">
        <v>5.6900000000000006E-2</v>
      </c>
      <c r="N223" s="44"/>
    </row>
    <row r="224" spans="4:14" ht="15.75" customHeight="1" x14ac:dyDescent="0.25">
      <c r="D224" s="39"/>
      <c r="E224" s="39"/>
      <c r="F224" s="98">
        <v>36826</v>
      </c>
      <c r="G224" s="43">
        <v>6.6199999999999995E-2</v>
      </c>
      <c r="H224" s="43">
        <v>6.7574999999999996E-2</v>
      </c>
      <c r="I224" s="43">
        <v>6.7000000000000004E-2</v>
      </c>
      <c r="J224" s="43">
        <v>9.5000000000000001E-2</v>
      </c>
      <c r="K224" s="43">
        <v>5.713E-2</v>
      </c>
      <c r="N224" s="44"/>
    </row>
    <row r="225" spans="4:14" ht="15.75" customHeight="1" x14ac:dyDescent="0.25">
      <c r="D225" s="39"/>
      <c r="E225" s="39"/>
      <c r="F225" s="98">
        <v>36829</v>
      </c>
      <c r="G225" s="43">
        <v>6.6199999999999995E-2</v>
      </c>
      <c r="H225" s="43">
        <v>6.7587499999999995E-2</v>
      </c>
      <c r="I225" s="43">
        <v>6.7212500000000008E-2</v>
      </c>
      <c r="J225" s="43">
        <v>9.5000000000000001E-2</v>
      </c>
      <c r="K225" s="43">
        <v>5.7320000000000003E-2</v>
      </c>
      <c r="N225" s="44"/>
    </row>
    <row r="226" spans="4:14" ht="15.75" customHeight="1" x14ac:dyDescent="0.25">
      <c r="D226" s="39"/>
      <c r="E226" s="39"/>
      <c r="F226" s="98">
        <v>36830</v>
      </c>
      <c r="G226" s="43">
        <v>6.6199999999999995E-2</v>
      </c>
      <c r="H226" s="43">
        <v>6.7599999999999993E-2</v>
      </c>
      <c r="I226" s="43">
        <v>6.7199999999999996E-2</v>
      </c>
      <c r="J226" s="43">
        <v>9.5000000000000001E-2</v>
      </c>
      <c r="K226" s="43">
        <v>5.7510000000000006E-2</v>
      </c>
      <c r="N226" s="44"/>
    </row>
    <row r="227" spans="4:14" ht="15.75" customHeight="1" x14ac:dyDescent="0.25">
      <c r="D227" s="39"/>
      <c r="E227" s="39"/>
      <c r="F227" s="98">
        <v>36831</v>
      </c>
      <c r="G227" s="43">
        <v>6.6199999999999995E-2</v>
      </c>
      <c r="H227" s="43">
        <v>6.7587499999999995E-2</v>
      </c>
      <c r="I227" s="43">
        <v>6.7125000000000004E-2</v>
      </c>
      <c r="J227" s="43">
        <v>9.5000000000000001E-2</v>
      </c>
      <c r="K227" s="43">
        <v>5.7419999999999999E-2</v>
      </c>
      <c r="N227" s="44"/>
    </row>
    <row r="228" spans="4:14" ht="15.75" customHeight="1" x14ac:dyDescent="0.25">
      <c r="D228" s="39"/>
      <c r="E228" s="39"/>
      <c r="F228" s="98">
        <v>36832</v>
      </c>
      <c r="G228" s="43">
        <v>6.6199999999999995E-2</v>
      </c>
      <c r="H228" s="43">
        <v>6.7512500000000003E-2</v>
      </c>
      <c r="I228" s="43">
        <v>6.7000000000000004E-2</v>
      </c>
      <c r="J228" s="43">
        <v>9.5000000000000001E-2</v>
      </c>
      <c r="K228" s="43">
        <v>5.7380000000000007E-2</v>
      </c>
      <c r="N228" s="44"/>
    </row>
    <row r="229" spans="4:14" ht="15.75" customHeight="1" x14ac:dyDescent="0.25">
      <c r="D229" s="39"/>
      <c r="E229" s="39"/>
      <c r="F229" s="98">
        <v>36833</v>
      </c>
      <c r="G229" s="43">
        <v>6.6199999999999995E-2</v>
      </c>
      <c r="H229" s="43">
        <v>6.7506300000000005E-2</v>
      </c>
      <c r="I229" s="43">
        <v>6.7000000000000004E-2</v>
      </c>
      <c r="J229" s="43">
        <v>9.5000000000000001E-2</v>
      </c>
      <c r="K229" s="43">
        <v>5.8270000000000002E-2</v>
      </c>
      <c r="N229" s="44"/>
    </row>
    <row r="230" spans="4:14" ht="15.75" customHeight="1" x14ac:dyDescent="0.25">
      <c r="D230" s="39"/>
      <c r="E230" s="39"/>
      <c r="F230" s="98">
        <v>36836</v>
      </c>
      <c r="G230" s="43">
        <v>6.6199999999999995E-2</v>
      </c>
      <c r="H230" s="43">
        <v>6.75375E-2</v>
      </c>
      <c r="I230" s="43">
        <v>6.7199999999999996E-2</v>
      </c>
      <c r="J230" s="43">
        <v>9.5000000000000001E-2</v>
      </c>
      <c r="K230" s="43">
        <v>5.8550000000000005E-2</v>
      </c>
      <c r="N230" s="44"/>
    </row>
    <row r="231" spans="4:14" ht="15.75" customHeight="1" x14ac:dyDescent="0.25">
      <c r="D231" s="39"/>
      <c r="E231" s="39"/>
      <c r="F231" s="98">
        <v>36837</v>
      </c>
      <c r="G231" s="43">
        <v>6.6199999999999995E-2</v>
      </c>
      <c r="H231" s="43">
        <v>6.7581300000000011E-2</v>
      </c>
      <c r="I231" s="43">
        <v>6.7299999999999999E-2</v>
      </c>
      <c r="J231" s="43">
        <v>9.5000000000000001E-2</v>
      </c>
      <c r="K231" s="43">
        <v>5.8659999999999997E-2</v>
      </c>
      <c r="N231" s="44"/>
    </row>
    <row r="232" spans="4:14" ht="15.75" customHeight="1" x14ac:dyDescent="0.25">
      <c r="D232" s="39"/>
      <c r="E232" s="39"/>
      <c r="F232" s="98">
        <v>36838</v>
      </c>
      <c r="G232" s="43">
        <v>6.6199999999999995E-2</v>
      </c>
      <c r="H232" s="43">
        <v>6.7593799999999996E-2</v>
      </c>
      <c r="I232" s="43">
        <v>6.7406300000000002E-2</v>
      </c>
      <c r="J232" s="43">
        <v>9.5000000000000001E-2</v>
      </c>
      <c r="K232" s="43">
        <v>5.8550000000000005E-2</v>
      </c>
      <c r="N232" s="44"/>
    </row>
    <row r="233" spans="4:14" ht="15.75" customHeight="1" x14ac:dyDescent="0.25">
      <c r="D233" s="39"/>
      <c r="E233" s="39"/>
      <c r="F233" s="98">
        <v>36839</v>
      </c>
      <c r="G233" s="43">
        <v>6.6199999999999995E-2</v>
      </c>
      <c r="H233" s="43">
        <v>6.7599999999999993E-2</v>
      </c>
      <c r="I233" s="43">
        <v>6.7331299999999997E-2</v>
      </c>
      <c r="J233" s="43">
        <v>9.5000000000000001E-2</v>
      </c>
      <c r="K233" s="43">
        <v>5.8250000000000003E-2</v>
      </c>
      <c r="N233" s="44"/>
    </row>
    <row r="234" spans="4:14" ht="15.75" customHeight="1" x14ac:dyDescent="0.25">
      <c r="D234" s="39"/>
      <c r="E234" s="39"/>
      <c r="F234" s="98">
        <v>36840</v>
      </c>
      <c r="G234" s="43">
        <v>6.6199999999999995E-2</v>
      </c>
      <c r="H234" s="43">
        <v>6.7599999999999993E-2</v>
      </c>
      <c r="I234" s="43">
        <v>6.7199999999999996E-2</v>
      </c>
      <c r="J234" s="43">
        <v>9.5000000000000001E-2</v>
      </c>
      <c r="K234" s="43">
        <v>5.7830000000000006E-2</v>
      </c>
      <c r="N234" s="44"/>
    </row>
    <row r="235" spans="4:14" ht="15.75" customHeight="1" x14ac:dyDescent="0.25">
      <c r="D235" s="39"/>
      <c r="E235" s="39"/>
      <c r="F235" s="98">
        <v>36843</v>
      </c>
      <c r="G235" s="43">
        <v>6.6199999999999995E-2</v>
      </c>
      <c r="H235" s="43">
        <v>6.7593799999999996E-2</v>
      </c>
      <c r="I235" s="43">
        <v>6.7099999999999993E-2</v>
      </c>
      <c r="J235" s="43">
        <v>9.5000000000000001E-2</v>
      </c>
      <c r="K235" s="43">
        <v>5.7660000000000003E-2</v>
      </c>
      <c r="N235" s="44"/>
    </row>
    <row r="236" spans="4:14" ht="15.75" customHeight="1" x14ac:dyDescent="0.25">
      <c r="D236" s="39"/>
      <c r="E236" s="39"/>
      <c r="F236" s="98">
        <v>36844</v>
      </c>
      <c r="G236" s="43">
        <v>6.618750000000001E-2</v>
      </c>
      <c r="H236" s="43">
        <v>6.7581300000000011E-2</v>
      </c>
      <c r="I236" s="43">
        <v>6.7099999999999993E-2</v>
      </c>
      <c r="J236" s="43">
        <v>9.5000000000000001E-2</v>
      </c>
      <c r="K236" s="43">
        <v>5.7549999999999997E-2</v>
      </c>
      <c r="N236" s="44"/>
    </row>
    <row r="237" spans="4:14" ht="15.75" customHeight="1" x14ac:dyDescent="0.25">
      <c r="D237" s="39"/>
      <c r="E237" s="39"/>
      <c r="F237" s="98">
        <v>36845</v>
      </c>
      <c r="G237" s="43">
        <v>6.6197499999999992E-2</v>
      </c>
      <c r="H237" s="43">
        <v>6.7574999999999996E-2</v>
      </c>
      <c r="I237" s="43">
        <v>6.7099999999999993E-2</v>
      </c>
      <c r="J237" s="43">
        <v>9.5000000000000001E-2</v>
      </c>
      <c r="K237" s="43">
        <v>5.7110000000000001E-2</v>
      </c>
      <c r="N237" s="44"/>
    </row>
    <row r="238" spans="4:14" ht="15.75" customHeight="1" x14ac:dyDescent="0.25">
      <c r="D238" s="39"/>
      <c r="E238" s="39"/>
      <c r="F238" s="98">
        <v>36846</v>
      </c>
      <c r="G238" s="43">
        <v>6.618750000000001E-2</v>
      </c>
      <c r="H238" s="43">
        <v>6.7587499999999995E-2</v>
      </c>
      <c r="I238" s="43">
        <v>6.7099999999999993E-2</v>
      </c>
      <c r="J238" s="43">
        <v>9.5000000000000001E-2</v>
      </c>
      <c r="K238" s="43">
        <v>5.6689999999999997E-2</v>
      </c>
      <c r="N238" s="44"/>
    </row>
    <row r="239" spans="4:14" ht="15.75" customHeight="1" x14ac:dyDescent="0.25">
      <c r="D239" s="39"/>
      <c r="E239" s="39"/>
      <c r="F239" s="98">
        <v>36847</v>
      </c>
      <c r="G239" s="43">
        <v>6.6174999999999998E-2</v>
      </c>
      <c r="H239" s="43">
        <v>6.7506300000000005E-2</v>
      </c>
      <c r="I239" s="43">
        <v>6.7012500000000003E-2</v>
      </c>
      <c r="J239" s="43">
        <v>9.5000000000000001E-2</v>
      </c>
      <c r="K239" s="43">
        <v>5.704E-2</v>
      </c>
      <c r="N239" s="44"/>
    </row>
    <row r="240" spans="4:14" ht="15.75" customHeight="1" x14ac:dyDescent="0.25">
      <c r="D240" s="39"/>
      <c r="E240" s="39"/>
      <c r="F240" s="98">
        <v>36850</v>
      </c>
      <c r="G240" s="43">
        <v>6.6162499999999999E-2</v>
      </c>
      <c r="H240" s="43">
        <v>6.7531300000000002E-2</v>
      </c>
      <c r="I240" s="43">
        <v>6.7000000000000004E-2</v>
      </c>
      <c r="J240" s="43">
        <v>9.5000000000000001E-2</v>
      </c>
      <c r="K240" s="43">
        <v>5.6769999999999994E-2</v>
      </c>
      <c r="N240" s="44"/>
    </row>
    <row r="241" spans="4:14" ht="15.75" customHeight="1" x14ac:dyDescent="0.25">
      <c r="D241" s="39"/>
      <c r="E241" s="39"/>
      <c r="F241" s="98">
        <v>36851</v>
      </c>
      <c r="G241" s="43">
        <v>6.6174999999999998E-2</v>
      </c>
      <c r="H241" s="43">
        <v>6.7506300000000005E-2</v>
      </c>
      <c r="I241" s="43">
        <v>6.7000000000000004E-2</v>
      </c>
      <c r="J241" s="43">
        <v>9.5000000000000001E-2</v>
      </c>
      <c r="K241" s="43">
        <v>5.6520000000000001E-2</v>
      </c>
      <c r="N241" s="44"/>
    </row>
    <row r="242" spans="4:14" ht="15.75" customHeight="1" x14ac:dyDescent="0.25">
      <c r="D242" s="39"/>
      <c r="E242" s="39"/>
      <c r="F242" s="98">
        <v>36852</v>
      </c>
      <c r="G242" s="43">
        <v>6.6174999999999998E-2</v>
      </c>
      <c r="H242" s="43">
        <v>6.7506300000000005E-2</v>
      </c>
      <c r="I242" s="43">
        <v>6.7000000000000004E-2</v>
      </c>
      <c r="J242" s="43">
        <v>9.5000000000000001E-2</v>
      </c>
      <c r="K242" s="43">
        <v>5.6239999999999998E-2</v>
      </c>
      <c r="N242" s="44"/>
    </row>
    <row r="243" spans="4:14" ht="15.75" customHeight="1" x14ac:dyDescent="0.25">
      <c r="D243" s="39"/>
      <c r="E243" s="39"/>
      <c r="F243" s="98">
        <v>36853</v>
      </c>
      <c r="G243" s="43">
        <v>6.6174999999999998E-2</v>
      </c>
      <c r="H243" s="43">
        <v>6.7500000000000004E-2</v>
      </c>
      <c r="I243" s="43">
        <v>6.7000000000000004E-2</v>
      </c>
      <c r="J243" s="43" t="s">
        <v>30</v>
      </c>
      <c r="K243" s="43">
        <v>5.6239999999999998E-2</v>
      </c>
      <c r="N243" s="44"/>
    </row>
    <row r="244" spans="4:14" ht="15.75" customHeight="1" x14ac:dyDescent="0.25">
      <c r="D244" s="39"/>
      <c r="E244" s="39"/>
      <c r="F244" s="98">
        <v>36854</v>
      </c>
      <c r="G244" s="43">
        <v>6.615E-2</v>
      </c>
      <c r="H244" s="43">
        <v>6.7487500000000006E-2</v>
      </c>
      <c r="I244" s="43">
        <v>6.7000000000000004E-2</v>
      </c>
      <c r="J244" s="43">
        <v>9.5000000000000001E-2</v>
      </c>
      <c r="K244" s="43">
        <v>5.6239999999999998E-2</v>
      </c>
      <c r="N244" s="44"/>
    </row>
    <row r="245" spans="4:14" ht="15.75" customHeight="1" x14ac:dyDescent="0.25">
      <c r="D245" s="39"/>
      <c r="E245" s="39"/>
      <c r="F245" s="98">
        <v>36857</v>
      </c>
      <c r="G245" s="43">
        <v>6.6162499999999999E-2</v>
      </c>
      <c r="H245" s="43">
        <v>6.7487500000000006E-2</v>
      </c>
      <c r="I245" s="43">
        <v>6.7000000000000004E-2</v>
      </c>
      <c r="J245" s="43">
        <v>9.5000000000000001E-2</v>
      </c>
      <c r="K245" s="43">
        <v>5.6239999999999998E-2</v>
      </c>
      <c r="N245" s="44"/>
    </row>
    <row r="246" spans="4:14" ht="15.75" customHeight="1" x14ac:dyDescent="0.25">
      <c r="D246" s="39"/>
      <c r="E246" s="39"/>
      <c r="F246" s="98">
        <v>36858</v>
      </c>
      <c r="G246" s="43">
        <v>6.6162499999999999E-2</v>
      </c>
      <c r="H246" s="43">
        <v>6.7487500000000006E-2</v>
      </c>
      <c r="I246" s="43">
        <v>6.7000000000000004E-2</v>
      </c>
      <c r="J246" s="43">
        <v>9.5000000000000001E-2</v>
      </c>
      <c r="K246" s="43">
        <v>5.5820000000000002E-2</v>
      </c>
      <c r="N246" s="44"/>
    </row>
    <row r="247" spans="4:14" ht="15.75" customHeight="1" x14ac:dyDescent="0.25">
      <c r="D247" s="39"/>
      <c r="E247" s="39"/>
      <c r="F247" s="98">
        <v>36859</v>
      </c>
      <c r="G247" s="43">
        <v>6.8212499999999995E-2</v>
      </c>
      <c r="H247" s="43">
        <v>6.7362500000000006E-2</v>
      </c>
      <c r="I247" s="43">
        <v>6.6799999999999998E-2</v>
      </c>
      <c r="J247" s="43">
        <v>9.5000000000000001E-2</v>
      </c>
      <c r="K247" s="43">
        <v>5.5239999999999997E-2</v>
      </c>
      <c r="N247" s="44"/>
    </row>
    <row r="248" spans="4:14" ht="15.75" customHeight="1" x14ac:dyDescent="0.25">
      <c r="D248" s="39"/>
      <c r="E248" s="39"/>
      <c r="F248" s="98">
        <v>36860</v>
      </c>
      <c r="G248" s="43">
        <v>6.8037500000000001E-2</v>
      </c>
      <c r="H248" s="43">
        <v>6.7150000000000001E-2</v>
      </c>
      <c r="I248" s="43">
        <v>6.6400000000000001E-2</v>
      </c>
      <c r="J248" s="43">
        <v>9.5000000000000001E-2</v>
      </c>
      <c r="K248" s="43">
        <v>5.4679999999999999E-2</v>
      </c>
      <c r="N248" s="44"/>
    </row>
    <row r="249" spans="4:14" ht="15.75" customHeight="1" x14ac:dyDescent="0.25">
      <c r="D249" s="39"/>
      <c r="E249" s="39"/>
      <c r="F249" s="98">
        <v>36861</v>
      </c>
      <c r="G249" s="43">
        <v>6.7787500000000001E-2</v>
      </c>
      <c r="H249" s="43">
        <v>6.6862500000000005E-2</v>
      </c>
      <c r="I249" s="43">
        <v>6.6000000000000003E-2</v>
      </c>
      <c r="J249" s="43">
        <v>9.5000000000000001E-2</v>
      </c>
      <c r="K249" s="43">
        <v>5.5030000000000003E-2</v>
      </c>
      <c r="N249" s="44"/>
    </row>
    <row r="250" spans="4:14" ht="15.75" customHeight="1" x14ac:dyDescent="0.25">
      <c r="D250" s="39"/>
      <c r="E250" s="39"/>
      <c r="F250" s="98">
        <v>36864</v>
      </c>
      <c r="G250" s="43">
        <v>6.7762500000000003E-2</v>
      </c>
      <c r="H250" s="43">
        <v>6.6837499999999994E-2</v>
      </c>
      <c r="I250" s="43">
        <v>6.6000000000000003E-2</v>
      </c>
      <c r="J250" s="43">
        <v>9.5000000000000001E-2</v>
      </c>
      <c r="K250" s="43">
        <v>5.5510000000000004E-2</v>
      </c>
      <c r="N250" s="44"/>
    </row>
    <row r="251" spans="4:14" ht="15.75" customHeight="1" x14ac:dyDescent="0.25">
      <c r="D251" s="39"/>
      <c r="E251" s="39"/>
      <c r="F251" s="98">
        <v>36865</v>
      </c>
      <c r="G251" s="43">
        <v>6.7687499999999998E-2</v>
      </c>
      <c r="H251" s="43">
        <v>6.6775000000000001E-2</v>
      </c>
      <c r="I251" s="43">
        <v>6.5812499999999996E-2</v>
      </c>
      <c r="J251" s="43">
        <v>9.5000000000000001E-2</v>
      </c>
      <c r="K251" s="43">
        <v>5.4179999999999999E-2</v>
      </c>
      <c r="N251" s="44"/>
    </row>
    <row r="252" spans="4:14" ht="15.75" customHeight="1" x14ac:dyDescent="0.25">
      <c r="D252" s="39"/>
      <c r="E252" s="39"/>
      <c r="F252" s="98">
        <v>36866</v>
      </c>
      <c r="G252" s="43">
        <v>6.7474999999999993E-2</v>
      </c>
      <c r="H252" s="43">
        <v>6.6174999999999998E-2</v>
      </c>
      <c r="I252" s="43">
        <v>6.4987500000000004E-2</v>
      </c>
      <c r="J252" s="43">
        <v>9.5000000000000001E-2</v>
      </c>
      <c r="K252" s="43">
        <v>5.3259999999999995E-2</v>
      </c>
      <c r="N252" s="44"/>
    </row>
    <row r="253" spans="4:14" ht="15.75" customHeight="1" x14ac:dyDescent="0.25">
      <c r="D253" s="39"/>
      <c r="E253" s="39"/>
      <c r="F253" s="98">
        <v>36867</v>
      </c>
      <c r="G253" s="43">
        <v>6.7275000000000001E-2</v>
      </c>
      <c r="H253" s="43">
        <v>6.5775E-2</v>
      </c>
      <c r="I253" s="43">
        <v>6.45125E-2</v>
      </c>
      <c r="J253" s="43">
        <v>9.5000000000000001E-2</v>
      </c>
      <c r="K253" s="43">
        <v>5.3089999999999998E-2</v>
      </c>
      <c r="N253" s="44"/>
    </row>
    <row r="254" spans="4:14" ht="15.75" customHeight="1" x14ac:dyDescent="0.25">
      <c r="D254" s="39"/>
      <c r="E254" s="39"/>
      <c r="F254" s="98">
        <v>36868</v>
      </c>
      <c r="G254" s="43">
        <v>6.7174999999999999E-2</v>
      </c>
      <c r="H254" s="43">
        <v>6.5700000000000008E-2</v>
      </c>
      <c r="I254" s="43">
        <v>6.4487500000000003E-2</v>
      </c>
      <c r="J254" s="43">
        <v>9.5000000000000001E-2</v>
      </c>
      <c r="K254" s="43">
        <v>5.2990000000000002E-2</v>
      </c>
      <c r="N254" s="44"/>
    </row>
    <row r="255" spans="4:14" ht="15.75" customHeight="1" x14ac:dyDescent="0.25">
      <c r="D255" s="39"/>
      <c r="E255" s="39"/>
      <c r="F255" s="98">
        <v>36871</v>
      </c>
      <c r="G255" s="43">
        <v>6.7137500000000003E-2</v>
      </c>
      <c r="H255" s="43">
        <v>6.5799999999999997E-2</v>
      </c>
      <c r="I255" s="43">
        <v>6.4649999999999999E-2</v>
      </c>
      <c r="J255" s="43">
        <v>9.5000000000000001E-2</v>
      </c>
      <c r="K255" s="43">
        <v>5.3620000000000001E-2</v>
      </c>
      <c r="N255" s="44"/>
    </row>
    <row r="256" spans="4:14" ht="15.75" customHeight="1" x14ac:dyDescent="0.25">
      <c r="D256" s="39"/>
      <c r="E256" s="39"/>
      <c r="F256" s="98">
        <v>36872</v>
      </c>
      <c r="G256" s="43">
        <v>6.7112499999999992E-2</v>
      </c>
      <c r="H256" s="43">
        <v>6.5799999999999997E-2</v>
      </c>
      <c r="I256" s="43">
        <v>6.4649999999999999E-2</v>
      </c>
      <c r="J256" s="43">
        <v>9.5000000000000001E-2</v>
      </c>
      <c r="K256" s="43">
        <v>5.3460000000000001E-2</v>
      </c>
      <c r="N256" s="44"/>
    </row>
    <row r="257" spans="4:14" ht="15.75" customHeight="1" x14ac:dyDescent="0.25">
      <c r="D257" s="39"/>
      <c r="E257" s="39"/>
      <c r="F257" s="98">
        <v>36873</v>
      </c>
      <c r="G257" s="43">
        <v>6.7099999999999993E-2</v>
      </c>
      <c r="H257" s="43">
        <v>6.5799999999999997E-2</v>
      </c>
      <c r="I257" s="43">
        <v>6.4643800000000001E-2</v>
      </c>
      <c r="J257" s="43">
        <v>9.5000000000000001E-2</v>
      </c>
      <c r="K257" s="43">
        <v>5.2580000000000002E-2</v>
      </c>
      <c r="N257" s="44"/>
    </row>
    <row r="258" spans="4:14" ht="15.75" customHeight="1" x14ac:dyDescent="0.25">
      <c r="D258" s="39"/>
      <c r="E258" s="39"/>
      <c r="F258" s="98">
        <v>36874</v>
      </c>
      <c r="G258" s="43">
        <v>6.6987500000000005E-2</v>
      </c>
      <c r="H258" s="43">
        <v>6.5475000000000005E-2</v>
      </c>
      <c r="I258" s="43">
        <v>6.4199999999999993E-2</v>
      </c>
      <c r="J258" s="43">
        <v>9.5000000000000001E-2</v>
      </c>
      <c r="K258" s="43">
        <v>5.2130000000000003E-2</v>
      </c>
      <c r="N258" s="44"/>
    </row>
    <row r="259" spans="4:14" ht="15.75" customHeight="1" x14ac:dyDescent="0.25">
      <c r="D259" s="39"/>
      <c r="E259" s="39"/>
      <c r="F259" s="98">
        <v>36875</v>
      </c>
      <c r="G259" s="43">
        <v>6.695000000000001E-2</v>
      </c>
      <c r="H259" s="43">
        <v>6.5493800000000005E-2</v>
      </c>
      <c r="I259" s="43">
        <v>6.4212499999999992E-2</v>
      </c>
      <c r="J259" s="43">
        <v>9.5000000000000001E-2</v>
      </c>
      <c r="K259" s="43">
        <v>5.1799999999999999E-2</v>
      </c>
      <c r="N259" s="44"/>
    </row>
    <row r="260" spans="4:14" ht="15.75" customHeight="1" x14ac:dyDescent="0.25">
      <c r="D260" s="39"/>
      <c r="E260" s="39"/>
      <c r="F260" s="98">
        <v>36878</v>
      </c>
      <c r="G260" s="43">
        <v>6.6862500000000005E-2</v>
      </c>
      <c r="H260" s="43">
        <v>6.5362500000000004E-2</v>
      </c>
      <c r="I260" s="43">
        <v>6.3787499999999997E-2</v>
      </c>
      <c r="J260" s="43">
        <v>9.5000000000000001E-2</v>
      </c>
      <c r="K260" s="43">
        <v>5.1699999999999996E-2</v>
      </c>
      <c r="N260" s="44"/>
    </row>
    <row r="261" spans="4:14" ht="15.75" customHeight="1" x14ac:dyDescent="0.25">
      <c r="D261" s="39"/>
      <c r="E261" s="39"/>
      <c r="F261" s="98">
        <v>36879</v>
      </c>
      <c r="G261" s="43">
        <v>6.6699999999999995E-2</v>
      </c>
      <c r="H261" s="43">
        <v>6.5199999999999994E-2</v>
      </c>
      <c r="I261" s="43">
        <v>6.3537499999999997E-2</v>
      </c>
      <c r="J261" s="43">
        <v>9.5000000000000001E-2</v>
      </c>
      <c r="K261" s="43">
        <v>5.1879999999999996E-2</v>
      </c>
      <c r="N261" s="44"/>
    </row>
    <row r="262" spans="4:14" ht="15.75" customHeight="1" x14ac:dyDescent="0.25">
      <c r="D262" s="39"/>
      <c r="E262" s="39"/>
      <c r="F262" s="98">
        <v>36880</v>
      </c>
      <c r="G262" s="43">
        <v>6.6637500000000002E-2</v>
      </c>
      <c r="H262" s="43">
        <v>6.5000000000000002E-2</v>
      </c>
      <c r="I262" s="43">
        <v>6.32688E-2</v>
      </c>
      <c r="J262" s="43">
        <v>9.5000000000000001E-2</v>
      </c>
      <c r="K262" s="43">
        <v>5.0369999999999998E-2</v>
      </c>
      <c r="N262" s="44"/>
    </row>
    <row r="263" spans="4:14" ht="15.75" customHeight="1" x14ac:dyDescent="0.25">
      <c r="D263" s="39"/>
      <c r="E263" s="39"/>
      <c r="F263" s="98">
        <v>36881</v>
      </c>
      <c r="G263" s="43">
        <v>6.6475000000000006E-2</v>
      </c>
      <c r="H263" s="43">
        <v>6.4637500000000001E-2</v>
      </c>
      <c r="I263" s="43">
        <v>6.2556299999999995E-2</v>
      </c>
      <c r="J263" s="43">
        <v>9.5000000000000001E-2</v>
      </c>
      <c r="K263" s="43">
        <v>5.0250000000000003E-2</v>
      </c>
      <c r="N263" s="44"/>
    </row>
    <row r="264" spans="4:14" ht="15.75" customHeight="1" x14ac:dyDescent="0.25">
      <c r="D264" s="39"/>
      <c r="E264" s="39"/>
      <c r="F264" s="98">
        <v>36882</v>
      </c>
      <c r="G264" s="43">
        <v>6.6462500000000008E-2</v>
      </c>
      <c r="H264" s="43">
        <v>6.4500000000000002E-2</v>
      </c>
      <c r="I264" s="43">
        <v>6.2300000000000001E-2</v>
      </c>
      <c r="J264" s="43">
        <v>9.5000000000000001E-2</v>
      </c>
      <c r="K264" s="43">
        <v>5.006E-2</v>
      </c>
      <c r="N264" s="44"/>
    </row>
    <row r="265" spans="4:14" ht="15.75" customHeight="1" x14ac:dyDescent="0.25">
      <c r="D265" s="39"/>
      <c r="E265" s="39"/>
      <c r="F265" s="98">
        <v>36885</v>
      </c>
      <c r="G265" s="43" t="s">
        <v>30</v>
      </c>
      <c r="H265" s="43" t="s">
        <v>30</v>
      </c>
      <c r="I265" s="43" t="s">
        <v>30</v>
      </c>
      <c r="J265" s="43" t="s">
        <v>30</v>
      </c>
      <c r="K265" s="43">
        <v>5.006E-2</v>
      </c>
      <c r="N265" s="44"/>
    </row>
    <row r="266" spans="4:14" ht="15.75" customHeight="1" x14ac:dyDescent="0.25">
      <c r="D266" s="39"/>
      <c r="E266" s="39"/>
      <c r="F266" s="98">
        <v>36886</v>
      </c>
      <c r="G266" s="43" t="s">
        <v>30</v>
      </c>
      <c r="H266" s="43" t="s">
        <v>30</v>
      </c>
      <c r="I266" s="43" t="s">
        <v>30</v>
      </c>
      <c r="J266" s="43">
        <v>9.5000000000000001E-2</v>
      </c>
      <c r="K266" s="43">
        <v>5.0560000000000001E-2</v>
      </c>
      <c r="N266" s="44"/>
    </row>
    <row r="267" spans="4:14" ht="15.75" customHeight="1" x14ac:dyDescent="0.25">
      <c r="D267" s="39"/>
      <c r="E267" s="39"/>
      <c r="F267" s="98">
        <v>36887</v>
      </c>
      <c r="G267" s="43">
        <v>6.6375000000000003E-2</v>
      </c>
      <c r="H267" s="43">
        <v>6.4381300000000002E-2</v>
      </c>
      <c r="I267" s="43">
        <v>6.20625E-2</v>
      </c>
      <c r="J267" s="43">
        <v>9.5000000000000001E-2</v>
      </c>
      <c r="K267" s="43">
        <v>5.1040000000000002E-2</v>
      </c>
      <c r="N267" s="44"/>
    </row>
    <row r="268" spans="4:14" ht="15.75" customHeight="1" x14ac:dyDescent="0.25">
      <c r="D268" s="39"/>
      <c r="E268" s="39"/>
      <c r="F268" s="98">
        <v>36888</v>
      </c>
      <c r="G268" s="43">
        <v>6.5625000000000003E-2</v>
      </c>
      <c r="H268" s="43">
        <v>6.40125E-2</v>
      </c>
      <c r="I268" s="43">
        <v>6.2037500000000002E-2</v>
      </c>
      <c r="J268" s="43">
        <v>9.5000000000000001E-2</v>
      </c>
      <c r="K268" s="43">
        <v>5.1180000000000003E-2</v>
      </c>
      <c r="N268" s="44"/>
    </row>
    <row r="269" spans="4:14" ht="15.75" customHeight="1" x14ac:dyDescent="0.25">
      <c r="D269" s="39"/>
      <c r="E269" s="39"/>
      <c r="F269" s="98">
        <v>36889</v>
      </c>
      <c r="G269" s="43">
        <v>6.5612500000000004E-2</v>
      </c>
      <c r="H269" s="43">
        <v>6.3987500000000003E-2</v>
      </c>
      <c r="I269" s="43">
        <v>6.2037500000000002E-2</v>
      </c>
      <c r="J269" s="43">
        <v>9.5000000000000001E-2</v>
      </c>
      <c r="K269" s="43">
        <v>5.1119999999999999E-2</v>
      </c>
      <c r="N269" s="44"/>
    </row>
    <row r="270" spans="4:14" ht="15.75" customHeight="1" x14ac:dyDescent="0.25">
      <c r="D270" s="39"/>
      <c r="E270" s="39"/>
      <c r="F270" s="98">
        <v>36892</v>
      </c>
      <c r="G270" s="43" t="s">
        <v>30</v>
      </c>
      <c r="H270" s="43" t="s">
        <v>30</v>
      </c>
      <c r="I270" s="43" t="s">
        <v>30</v>
      </c>
      <c r="J270" s="43" t="s">
        <v>30</v>
      </c>
      <c r="K270" s="43">
        <v>5.1119999999999999E-2</v>
      </c>
      <c r="N270" s="44"/>
    </row>
    <row r="271" spans="4:14" ht="15.75" customHeight="1" x14ac:dyDescent="0.25">
      <c r="D271" s="39"/>
      <c r="E271" s="39"/>
      <c r="F271" s="98">
        <v>36893</v>
      </c>
      <c r="G271" s="43">
        <v>6.5475000000000005E-2</v>
      </c>
      <c r="H271" s="43">
        <v>6.3712500000000005E-2</v>
      </c>
      <c r="I271" s="43">
        <v>6.1637500000000005E-2</v>
      </c>
      <c r="J271" s="43">
        <v>9.5000000000000001E-2</v>
      </c>
      <c r="K271" s="43">
        <v>4.9149999999999999E-2</v>
      </c>
      <c r="N271" s="44"/>
    </row>
    <row r="272" spans="4:14" ht="15.75" customHeight="1" x14ac:dyDescent="0.25">
      <c r="D272" s="39"/>
      <c r="E272" s="39"/>
      <c r="F272" s="98">
        <v>36894</v>
      </c>
      <c r="G272" s="43">
        <v>6.5075000000000008E-2</v>
      </c>
      <c r="H272" s="43">
        <v>6.2862500000000002E-2</v>
      </c>
      <c r="I272" s="43">
        <v>6.0537500000000001E-2</v>
      </c>
      <c r="J272" s="43">
        <v>9.5000000000000001E-2</v>
      </c>
      <c r="K272" s="43">
        <v>5.1580000000000001E-2</v>
      </c>
      <c r="N272" s="44"/>
    </row>
    <row r="273" spans="4:14" ht="15.75" customHeight="1" x14ac:dyDescent="0.25">
      <c r="D273" s="39"/>
      <c r="E273" s="39"/>
      <c r="F273" s="98">
        <v>36895</v>
      </c>
      <c r="G273" s="43">
        <v>6.0499999999999998E-2</v>
      </c>
      <c r="H273" s="43">
        <v>5.8662499999999999E-2</v>
      </c>
      <c r="I273" s="43">
        <v>5.7074999999999994E-2</v>
      </c>
      <c r="J273" s="43">
        <v>0.09</v>
      </c>
      <c r="K273" s="43">
        <v>5.0389999999999997E-2</v>
      </c>
      <c r="N273" s="44"/>
    </row>
    <row r="274" spans="4:14" ht="15.75" customHeight="1" x14ac:dyDescent="0.25">
      <c r="D274" s="39"/>
      <c r="E274" s="39"/>
      <c r="F274" s="98">
        <v>36896</v>
      </c>
      <c r="G274" s="43">
        <v>5.9362500000000006E-2</v>
      </c>
      <c r="H274" s="43">
        <v>5.6950000000000001E-2</v>
      </c>
      <c r="I274" s="43">
        <v>5.5162500000000003E-2</v>
      </c>
      <c r="J274" s="43">
        <v>0.09</v>
      </c>
      <c r="K274" s="43">
        <v>4.931E-2</v>
      </c>
      <c r="N274" s="44"/>
    </row>
    <row r="275" spans="4:14" ht="15.75" customHeight="1" x14ac:dyDescent="0.25">
      <c r="D275" s="39"/>
      <c r="E275" s="39"/>
      <c r="F275" s="98">
        <v>36899</v>
      </c>
      <c r="G275" s="43">
        <v>5.8837500000000001E-2</v>
      </c>
      <c r="H275" s="43">
        <v>5.6162499999999997E-2</v>
      </c>
      <c r="I275" s="43">
        <v>5.41938E-2</v>
      </c>
      <c r="J275" s="43">
        <v>0.09</v>
      </c>
      <c r="K275" s="43">
        <v>4.9560000000000007E-2</v>
      </c>
      <c r="N275" s="44"/>
    </row>
    <row r="276" spans="4:14" ht="15.75" customHeight="1" x14ac:dyDescent="0.25">
      <c r="D276" s="39"/>
      <c r="E276" s="39"/>
      <c r="F276" s="98">
        <v>36900</v>
      </c>
      <c r="G276" s="43">
        <v>5.8812499999999997E-2</v>
      </c>
      <c r="H276" s="43">
        <v>5.6237500000000003E-2</v>
      </c>
      <c r="I276" s="43">
        <v>5.4362500000000001E-2</v>
      </c>
      <c r="J276" s="43">
        <v>0.09</v>
      </c>
      <c r="K276" s="43">
        <v>0.05</v>
      </c>
      <c r="N276" s="44"/>
    </row>
    <row r="277" spans="4:14" ht="15.75" customHeight="1" x14ac:dyDescent="0.25">
      <c r="D277" s="39"/>
      <c r="E277" s="39"/>
      <c r="F277" s="98">
        <v>36901</v>
      </c>
      <c r="G277" s="43">
        <v>5.8862500000000005E-2</v>
      </c>
      <c r="H277" s="43">
        <v>5.6500000000000002E-2</v>
      </c>
      <c r="I277" s="43">
        <v>5.46875E-2</v>
      </c>
      <c r="J277" s="43">
        <v>0.09</v>
      </c>
      <c r="K277" s="43">
        <v>5.1040000000000002E-2</v>
      </c>
      <c r="N277" s="44"/>
    </row>
    <row r="278" spans="4:14" ht="15.75" customHeight="1" x14ac:dyDescent="0.25">
      <c r="D278" s="39"/>
      <c r="E278" s="39"/>
      <c r="F278" s="98">
        <v>36902</v>
      </c>
      <c r="G278" s="43">
        <v>5.8825000000000002E-2</v>
      </c>
      <c r="H278" s="43">
        <v>5.6762499999999994E-2</v>
      </c>
      <c r="I278" s="43">
        <v>5.5050000000000002E-2</v>
      </c>
      <c r="J278" s="43">
        <v>0.09</v>
      </c>
      <c r="K278" s="43">
        <v>5.1100000000000007E-2</v>
      </c>
      <c r="N278" s="44"/>
    </row>
    <row r="279" spans="4:14" ht="15.75" customHeight="1" x14ac:dyDescent="0.25">
      <c r="D279" s="39"/>
      <c r="E279" s="39"/>
      <c r="F279" s="98">
        <v>36903</v>
      </c>
      <c r="G279" s="43">
        <v>5.8806299999999999E-2</v>
      </c>
      <c r="H279" s="43">
        <v>5.6787499999999998E-2</v>
      </c>
      <c r="I279" s="43">
        <v>5.5075000000000006E-2</v>
      </c>
      <c r="J279" s="43">
        <v>0.09</v>
      </c>
      <c r="K279" s="43">
        <v>5.2499999999999998E-2</v>
      </c>
      <c r="N279" s="44"/>
    </row>
    <row r="280" spans="4:14" ht="15.75" customHeight="1" x14ac:dyDescent="0.25">
      <c r="D280" s="39"/>
      <c r="E280" s="39"/>
      <c r="F280" s="98">
        <v>36906</v>
      </c>
      <c r="G280" s="43">
        <v>5.9106300000000001E-2</v>
      </c>
      <c r="H280" s="43">
        <v>5.7412499999999998E-2</v>
      </c>
      <c r="I280" s="43">
        <v>5.6050000000000003E-2</v>
      </c>
      <c r="J280" s="43" t="s">
        <v>30</v>
      </c>
      <c r="K280" s="43">
        <v>5.2499999999999998E-2</v>
      </c>
      <c r="N280" s="44"/>
    </row>
    <row r="281" spans="4:14" ht="15.75" customHeight="1" x14ac:dyDescent="0.25">
      <c r="D281" s="39"/>
      <c r="E281" s="39"/>
      <c r="F281" s="98">
        <v>36907</v>
      </c>
      <c r="G281" s="43">
        <v>5.9012500000000002E-2</v>
      </c>
      <c r="H281" s="43">
        <v>5.7387499999999994E-2</v>
      </c>
      <c r="I281" s="43">
        <v>5.58875E-2</v>
      </c>
      <c r="J281" s="43">
        <v>0.09</v>
      </c>
      <c r="K281" s="43">
        <v>5.2300000000000006E-2</v>
      </c>
      <c r="N281" s="44"/>
    </row>
    <row r="282" spans="4:14" ht="15.75" customHeight="1" x14ac:dyDescent="0.25">
      <c r="D282" s="39"/>
      <c r="E282" s="39"/>
      <c r="F282" s="98">
        <v>36908</v>
      </c>
      <c r="G282" s="43">
        <v>5.8987499999999998E-2</v>
      </c>
      <c r="H282" s="43">
        <v>5.7387499999999994E-2</v>
      </c>
      <c r="I282" s="43">
        <v>5.595E-2</v>
      </c>
      <c r="J282" s="43">
        <v>0.09</v>
      </c>
      <c r="K282" s="43">
        <v>5.1749999999999997E-2</v>
      </c>
      <c r="N282" s="44"/>
    </row>
    <row r="283" spans="4:14" ht="15.75" customHeight="1" x14ac:dyDescent="0.25">
      <c r="D283" s="39"/>
      <c r="E283" s="39"/>
      <c r="F283" s="98">
        <v>36909</v>
      </c>
      <c r="G283" s="43">
        <v>5.8362499999999998E-2</v>
      </c>
      <c r="H283" s="43">
        <v>5.6487499999999996E-2</v>
      </c>
      <c r="I283" s="43">
        <v>5.4824999999999999E-2</v>
      </c>
      <c r="J283" s="43">
        <v>0.09</v>
      </c>
      <c r="K283" s="43">
        <v>5.1139999999999998E-2</v>
      </c>
      <c r="N283" s="44"/>
    </row>
    <row r="284" spans="4:14" ht="15.75" customHeight="1" x14ac:dyDescent="0.25">
      <c r="D284" s="39"/>
      <c r="E284" s="39"/>
      <c r="F284" s="98">
        <v>36910</v>
      </c>
      <c r="G284" s="43">
        <v>5.7887500000000001E-2</v>
      </c>
      <c r="H284" s="43">
        <v>5.6112500000000003E-2</v>
      </c>
      <c r="I284" s="43">
        <v>5.45E-2</v>
      </c>
      <c r="J284" s="43">
        <v>0.09</v>
      </c>
      <c r="K284" s="43">
        <v>5.1680000000000004E-2</v>
      </c>
      <c r="N284" s="44"/>
    </row>
    <row r="285" spans="4:14" ht="15.75" customHeight="1" x14ac:dyDescent="0.25">
      <c r="D285" s="39"/>
      <c r="E285" s="39"/>
      <c r="F285" s="98">
        <v>36913</v>
      </c>
      <c r="G285" s="43">
        <v>5.7262500000000001E-2</v>
      </c>
      <c r="H285" s="43">
        <v>5.5812500000000001E-2</v>
      </c>
      <c r="I285" s="43">
        <v>5.4299999999999994E-2</v>
      </c>
      <c r="J285" s="43">
        <v>0.09</v>
      </c>
      <c r="K285" s="43">
        <v>5.2249999999999998E-2</v>
      </c>
      <c r="N285" s="44"/>
    </row>
    <row r="286" spans="4:14" ht="15.75" customHeight="1" x14ac:dyDescent="0.25">
      <c r="D286" s="39"/>
      <c r="E286" s="39"/>
      <c r="F286" s="98">
        <v>36914</v>
      </c>
      <c r="G286" s="43">
        <v>5.7137500000000001E-2</v>
      </c>
      <c r="H286" s="43">
        <v>5.5724999999999997E-2</v>
      </c>
      <c r="I286" s="43">
        <v>5.4212499999999997E-2</v>
      </c>
      <c r="J286" s="43">
        <v>0.09</v>
      </c>
      <c r="K286" s="43">
        <v>5.2809999999999996E-2</v>
      </c>
      <c r="N286" s="44"/>
    </row>
    <row r="287" spans="4:14" ht="15.75" customHeight="1" x14ac:dyDescent="0.25">
      <c r="D287" s="39"/>
      <c r="E287" s="39"/>
      <c r="F287" s="98">
        <v>36915</v>
      </c>
      <c r="G287" s="43">
        <v>5.7412499999999998E-2</v>
      </c>
      <c r="H287" s="43">
        <v>5.6100000000000004E-2</v>
      </c>
      <c r="I287" s="43">
        <v>5.4631299999999994E-2</v>
      </c>
      <c r="J287" s="43">
        <v>0.09</v>
      </c>
      <c r="K287" s="43">
        <v>5.305E-2</v>
      </c>
      <c r="N287" s="44"/>
    </row>
    <row r="288" spans="4:14" ht="15.75" customHeight="1" x14ac:dyDescent="0.25">
      <c r="D288" s="39"/>
      <c r="E288" s="39"/>
      <c r="F288" s="98">
        <v>36916</v>
      </c>
      <c r="G288" s="43">
        <v>5.7149999999999999E-2</v>
      </c>
      <c r="H288" s="43">
        <v>5.5975000000000004E-2</v>
      </c>
      <c r="I288" s="43">
        <v>5.4537500000000003E-2</v>
      </c>
      <c r="J288" s="43">
        <v>0.09</v>
      </c>
      <c r="K288" s="43">
        <v>5.2450000000000004E-2</v>
      </c>
      <c r="N288" s="44"/>
    </row>
    <row r="289" spans="4:14" ht="15.75" customHeight="1" x14ac:dyDescent="0.25">
      <c r="D289" s="39"/>
      <c r="E289" s="39"/>
      <c r="F289" s="98">
        <v>36917</v>
      </c>
      <c r="G289" s="43">
        <v>5.6849999999999998E-2</v>
      </c>
      <c r="H289" s="43">
        <v>5.5675000000000002E-2</v>
      </c>
      <c r="I289" s="43">
        <v>5.4112500000000001E-2</v>
      </c>
      <c r="J289" s="43">
        <v>0.09</v>
      </c>
      <c r="K289" s="43">
        <v>5.2679999999999998E-2</v>
      </c>
      <c r="N289" s="44"/>
    </row>
    <row r="290" spans="4:14" ht="15.75" customHeight="1" x14ac:dyDescent="0.25">
      <c r="D290" s="39"/>
      <c r="E290" s="39"/>
      <c r="F290" s="98">
        <v>36920</v>
      </c>
      <c r="G290" s="43">
        <v>5.6474999999999997E-2</v>
      </c>
      <c r="H290" s="43">
        <v>5.5425000000000002E-2</v>
      </c>
      <c r="I290" s="43">
        <v>5.3762499999999998E-2</v>
      </c>
      <c r="J290" s="43">
        <v>0.09</v>
      </c>
      <c r="K290" s="43">
        <v>5.3030000000000001E-2</v>
      </c>
      <c r="N290" s="44"/>
    </row>
    <row r="291" spans="4:14" ht="15.75" customHeight="1" x14ac:dyDescent="0.25">
      <c r="D291" s="39"/>
      <c r="E291" s="39"/>
      <c r="F291" s="98">
        <v>36921</v>
      </c>
      <c r="G291" s="43">
        <v>5.6250000000000001E-2</v>
      </c>
      <c r="H291" s="43">
        <v>5.525E-2</v>
      </c>
      <c r="I291" s="43">
        <v>5.3624999999999999E-2</v>
      </c>
      <c r="J291" s="43">
        <v>0.09</v>
      </c>
      <c r="K291" s="43">
        <v>5.2290000000000003E-2</v>
      </c>
      <c r="N291" s="44"/>
    </row>
    <row r="292" spans="4:14" ht="15.75" customHeight="1" x14ac:dyDescent="0.25">
      <c r="D292" s="39"/>
      <c r="E292" s="39"/>
      <c r="F292" s="98">
        <v>36922</v>
      </c>
      <c r="G292" s="43">
        <v>5.57E-2</v>
      </c>
      <c r="H292" s="43">
        <v>5.4212499999999997E-2</v>
      </c>
      <c r="I292" s="43">
        <v>5.2625000000000005E-2</v>
      </c>
      <c r="J292" s="43">
        <v>0.09</v>
      </c>
      <c r="K292" s="43">
        <v>5.1139999999999998E-2</v>
      </c>
      <c r="N292" s="44"/>
    </row>
    <row r="293" spans="4:14" ht="15.75" customHeight="1" x14ac:dyDescent="0.25">
      <c r="D293" s="39"/>
      <c r="E293" s="39"/>
      <c r="F293" s="98">
        <v>36923</v>
      </c>
      <c r="G293" s="43">
        <v>5.5599999999999997E-2</v>
      </c>
      <c r="H293" s="43">
        <v>5.3899999999999997E-2</v>
      </c>
      <c r="I293" s="43">
        <v>5.2199999999999996E-2</v>
      </c>
      <c r="J293" s="43">
        <v>8.5000000000000006E-2</v>
      </c>
      <c r="K293" s="43">
        <v>5.0860000000000002E-2</v>
      </c>
      <c r="N293" s="44"/>
    </row>
    <row r="294" spans="4:14" ht="15.75" customHeight="1" x14ac:dyDescent="0.25">
      <c r="D294" s="39"/>
      <c r="E294" s="39"/>
      <c r="F294" s="98">
        <v>36924</v>
      </c>
      <c r="G294" s="43">
        <v>5.5650000000000005E-2</v>
      </c>
      <c r="H294" s="43">
        <v>5.3975000000000002E-2</v>
      </c>
      <c r="I294" s="43">
        <v>5.2300000000000006E-2</v>
      </c>
      <c r="J294" s="43">
        <v>8.5000000000000006E-2</v>
      </c>
      <c r="K294" s="43">
        <v>5.1479999999999998E-2</v>
      </c>
      <c r="N294" s="44"/>
    </row>
    <row r="295" spans="4:14" ht="15.75" customHeight="1" x14ac:dyDescent="0.25">
      <c r="D295" s="39"/>
      <c r="E295" s="39"/>
      <c r="F295" s="98">
        <v>36927</v>
      </c>
      <c r="G295" s="43">
        <v>5.5737500000000002E-2</v>
      </c>
      <c r="H295" s="43">
        <v>5.4100000000000002E-2</v>
      </c>
      <c r="I295" s="43">
        <v>5.2699999999999997E-2</v>
      </c>
      <c r="J295" s="43">
        <v>8.5000000000000006E-2</v>
      </c>
      <c r="K295" s="43">
        <v>5.1670000000000001E-2</v>
      </c>
      <c r="N295" s="44"/>
    </row>
    <row r="296" spans="4:14" ht="15.75" customHeight="1" x14ac:dyDescent="0.25">
      <c r="D296" s="39"/>
      <c r="E296" s="39"/>
      <c r="F296" s="98">
        <v>36928</v>
      </c>
      <c r="G296" s="43">
        <v>5.5724999999999997E-2</v>
      </c>
      <c r="H296" s="43">
        <v>5.4100000000000002E-2</v>
      </c>
      <c r="I296" s="43">
        <v>5.2699999999999997E-2</v>
      </c>
      <c r="J296" s="43">
        <v>8.5000000000000006E-2</v>
      </c>
      <c r="K296" s="43">
        <v>5.1830000000000001E-2</v>
      </c>
      <c r="N296" s="44"/>
    </row>
    <row r="297" spans="4:14" ht="15.75" customHeight="1" x14ac:dyDescent="0.25">
      <c r="D297" s="39"/>
      <c r="E297" s="39"/>
      <c r="F297" s="98">
        <v>36929</v>
      </c>
      <c r="G297" s="43">
        <v>5.57E-2</v>
      </c>
      <c r="H297" s="43">
        <v>5.4100000000000002E-2</v>
      </c>
      <c r="I297" s="43">
        <v>5.2699999999999997E-2</v>
      </c>
      <c r="J297" s="43">
        <v>8.5000000000000006E-2</v>
      </c>
      <c r="K297" s="43">
        <v>5.1869999999999999E-2</v>
      </c>
      <c r="N297" s="44"/>
    </row>
    <row r="298" spans="4:14" ht="15.75" customHeight="1" x14ac:dyDescent="0.25">
      <c r="D298" s="39"/>
      <c r="E298" s="39"/>
      <c r="F298" s="98">
        <v>36930</v>
      </c>
      <c r="G298" s="43">
        <v>5.5712499999999998E-2</v>
      </c>
      <c r="H298" s="43">
        <v>5.4087500000000004E-2</v>
      </c>
      <c r="I298" s="43">
        <v>5.2699999999999997E-2</v>
      </c>
      <c r="J298" s="43">
        <v>8.5000000000000006E-2</v>
      </c>
      <c r="K298" s="43">
        <v>5.0890000000000005E-2</v>
      </c>
      <c r="N298" s="44"/>
    </row>
    <row r="299" spans="4:14" ht="15.75" customHeight="1" x14ac:dyDescent="0.25">
      <c r="D299" s="39"/>
      <c r="E299" s="39"/>
      <c r="F299" s="98">
        <v>36931</v>
      </c>
      <c r="G299" s="43">
        <v>5.5712499999999998E-2</v>
      </c>
      <c r="H299" s="43">
        <v>5.4100000000000002E-2</v>
      </c>
      <c r="I299" s="43">
        <v>5.2699999999999997E-2</v>
      </c>
      <c r="J299" s="43">
        <v>8.5000000000000006E-2</v>
      </c>
      <c r="K299" s="43">
        <v>5.0300000000000004E-2</v>
      </c>
      <c r="N299" s="44"/>
    </row>
    <row r="300" spans="4:14" ht="15.75" customHeight="1" x14ac:dyDescent="0.25">
      <c r="D300" s="39"/>
      <c r="E300" s="39"/>
      <c r="F300" s="98">
        <v>36934</v>
      </c>
      <c r="G300" s="43">
        <v>5.5687499999999994E-2</v>
      </c>
      <c r="H300" s="43">
        <v>5.3874999999999999E-2</v>
      </c>
      <c r="I300" s="43">
        <v>5.2256299999999999E-2</v>
      </c>
      <c r="J300" s="43">
        <v>8.5000000000000006E-2</v>
      </c>
      <c r="K300" s="43">
        <v>5.0460000000000005E-2</v>
      </c>
      <c r="N300" s="44"/>
    </row>
    <row r="301" spans="4:14" ht="15.75" customHeight="1" x14ac:dyDescent="0.25">
      <c r="D301" s="39"/>
      <c r="E301" s="39"/>
      <c r="F301" s="98">
        <v>36935</v>
      </c>
      <c r="G301" s="43">
        <v>5.5687499999999994E-2</v>
      </c>
      <c r="H301" s="43">
        <v>5.3887499999999998E-2</v>
      </c>
      <c r="I301" s="43">
        <v>5.2300000000000006E-2</v>
      </c>
      <c r="J301" s="43">
        <v>8.5000000000000006E-2</v>
      </c>
      <c r="K301" s="43">
        <v>5.0700000000000002E-2</v>
      </c>
      <c r="N301" s="44"/>
    </row>
    <row r="302" spans="4:14" ht="15.75" customHeight="1" x14ac:dyDescent="0.25">
      <c r="D302" s="39"/>
      <c r="E302" s="39"/>
      <c r="F302" s="98">
        <v>36936</v>
      </c>
      <c r="G302" s="43">
        <v>5.57E-2</v>
      </c>
      <c r="H302" s="43">
        <v>5.4000000000000006E-2</v>
      </c>
      <c r="I302" s="43">
        <v>5.2612500000000006E-2</v>
      </c>
      <c r="J302" s="43">
        <v>8.5000000000000006E-2</v>
      </c>
      <c r="K302" s="43">
        <v>5.1639999999999998E-2</v>
      </c>
      <c r="N302" s="44"/>
    </row>
    <row r="303" spans="4:14" ht="15.75" customHeight="1" x14ac:dyDescent="0.25">
      <c r="D303" s="39"/>
      <c r="E303" s="39"/>
      <c r="F303" s="98">
        <v>36937</v>
      </c>
      <c r="G303" s="43">
        <v>5.5800000000000002E-2</v>
      </c>
      <c r="H303" s="43">
        <v>5.4125E-2</v>
      </c>
      <c r="I303" s="43">
        <v>5.3025000000000003E-2</v>
      </c>
      <c r="J303" s="43">
        <v>8.5000000000000006E-2</v>
      </c>
      <c r="K303" s="43">
        <v>5.1660000000000005E-2</v>
      </c>
      <c r="N303" s="44"/>
    </row>
    <row r="304" spans="4:14" ht="15.75" customHeight="1" x14ac:dyDescent="0.25">
      <c r="D304" s="39"/>
      <c r="E304" s="39"/>
      <c r="F304" s="98">
        <v>36938</v>
      </c>
      <c r="G304" s="43">
        <v>5.5800000000000002E-2</v>
      </c>
      <c r="H304" s="43">
        <v>5.4100000000000002E-2</v>
      </c>
      <c r="I304" s="43">
        <v>5.2975000000000001E-2</v>
      </c>
      <c r="J304" s="43">
        <v>8.5000000000000006E-2</v>
      </c>
      <c r="K304" s="43">
        <v>5.1089999999999997E-2</v>
      </c>
      <c r="N304" s="44"/>
    </row>
    <row r="305" spans="4:14" ht="15.75" customHeight="1" x14ac:dyDescent="0.25">
      <c r="D305" s="39"/>
      <c r="E305" s="39"/>
      <c r="F305" s="98">
        <v>36941</v>
      </c>
      <c r="G305" s="43">
        <v>5.5756300000000002E-2</v>
      </c>
      <c r="H305" s="43">
        <v>5.3831300000000006E-2</v>
      </c>
      <c r="I305" s="43">
        <v>5.2350000000000001E-2</v>
      </c>
      <c r="J305" s="43" t="s">
        <v>30</v>
      </c>
      <c r="K305" s="43">
        <v>5.1089999999999997E-2</v>
      </c>
      <c r="N305" s="44"/>
    </row>
    <row r="306" spans="4:14" ht="15.75" customHeight="1" x14ac:dyDescent="0.25">
      <c r="D306" s="39"/>
      <c r="E306" s="39"/>
      <c r="F306" s="98">
        <v>36942</v>
      </c>
      <c r="G306" s="43">
        <v>5.57E-2</v>
      </c>
      <c r="H306" s="43">
        <v>5.3800000000000001E-2</v>
      </c>
      <c r="I306" s="43">
        <v>5.2350000000000001E-2</v>
      </c>
      <c r="J306" s="43">
        <v>8.5000000000000006E-2</v>
      </c>
      <c r="K306" s="43">
        <v>5.1050000000000005E-2</v>
      </c>
      <c r="N306" s="44"/>
    </row>
    <row r="307" spans="4:14" ht="15.75" customHeight="1" x14ac:dyDescent="0.25">
      <c r="D307" s="39"/>
      <c r="E307" s="39"/>
      <c r="F307" s="98">
        <v>36943</v>
      </c>
      <c r="G307" s="43">
        <v>5.5612500000000002E-2</v>
      </c>
      <c r="H307" s="43">
        <v>5.3699999999999998E-2</v>
      </c>
      <c r="I307" s="43">
        <v>5.2249999999999998E-2</v>
      </c>
      <c r="J307" s="43">
        <v>8.5000000000000006E-2</v>
      </c>
      <c r="K307" s="43">
        <v>5.1390000000000005E-2</v>
      </c>
      <c r="N307" s="44"/>
    </row>
    <row r="308" spans="4:14" ht="15.75" customHeight="1" x14ac:dyDescent="0.25">
      <c r="D308" s="39"/>
      <c r="E308" s="39"/>
      <c r="F308" s="98">
        <v>36944</v>
      </c>
      <c r="G308" s="43">
        <v>5.5300000000000002E-2</v>
      </c>
      <c r="H308" s="43">
        <v>5.3449999999999998E-2</v>
      </c>
      <c r="I308" s="43">
        <v>5.1837500000000002E-2</v>
      </c>
      <c r="J308" s="43">
        <v>8.5000000000000006E-2</v>
      </c>
      <c r="K308" s="43">
        <v>5.1559999999999995E-2</v>
      </c>
      <c r="N308" s="44"/>
    </row>
    <row r="309" spans="4:14" ht="15.75" customHeight="1" x14ac:dyDescent="0.25">
      <c r="D309" s="39"/>
      <c r="E309" s="39"/>
      <c r="F309" s="98">
        <v>36945</v>
      </c>
      <c r="G309" s="43">
        <v>5.4774999999999997E-2</v>
      </c>
      <c r="H309" s="43">
        <v>5.2999999999999999E-2</v>
      </c>
      <c r="I309" s="43">
        <v>5.1500000000000004E-2</v>
      </c>
      <c r="J309" s="43">
        <v>8.5000000000000006E-2</v>
      </c>
      <c r="K309" s="43">
        <v>5.0970000000000001E-2</v>
      </c>
      <c r="N309" s="44"/>
    </row>
    <row r="310" spans="4:14" ht="15.75" customHeight="1" x14ac:dyDescent="0.25">
      <c r="D310" s="39"/>
      <c r="E310" s="39"/>
      <c r="F310" s="98">
        <v>36948</v>
      </c>
      <c r="G310" s="43">
        <v>5.3812499999999999E-2</v>
      </c>
      <c r="H310" s="43">
        <v>5.1937499999999998E-2</v>
      </c>
      <c r="I310" s="43">
        <v>5.04E-2</v>
      </c>
      <c r="J310" s="43">
        <v>8.5000000000000006E-2</v>
      </c>
      <c r="K310" s="43">
        <v>5.0339999999999996E-2</v>
      </c>
      <c r="N310" s="44"/>
    </row>
    <row r="311" spans="4:14" ht="15.75" customHeight="1" x14ac:dyDescent="0.25">
      <c r="D311" s="39"/>
      <c r="E311" s="39"/>
      <c r="F311" s="98">
        <v>36949</v>
      </c>
      <c r="G311" s="43">
        <v>5.2812499999999998E-2</v>
      </c>
      <c r="H311" s="43">
        <v>5.10375E-2</v>
      </c>
      <c r="I311" s="43">
        <v>4.9562499999999995E-2</v>
      </c>
      <c r="J311" s="43">
        <v>8.5000000000000006E-2</v>
      </c>
      <c r="K311" s="43">
        <v>4.9520000000000002E-2</v>
      </c>
      <c r="N311" s="44"/>
    </row>
    <row r="312" spans="4:14" ht="15.75" customHeight="1" x14ac:dyDescent="0.25">
      <c r="D312" s="39"/>
      <c r="E312" s="39"/>
      <c r="F312" s="98">
        <v>36950</v>
      </c>
      <c r="G312" s="43">
        <v>5.2074999999999996E-2</v>
      </c>
      <c r="H312" s="43">
        <v>5.0525E-2</v>
      </c>
      <c r="I312" s="43">
        <v>4.9075000000000001E-2</v>
      </c>
      <c r="J312" s="43">
        <v>8.5000000000000006E-2</v>
      </c>
      <c r="K312" s="43">
        <v>4.8959999999999997E-2</v>
      </c>
      <c r="N312" s="44"/>
    </row>
    <row r="313" spans="4:14" ht="15.75" customHeight="1" x14ac:dyDescent="0.25">
      <c r="D313" s="39"/>
      <c r="E313" s="39"/>
      <c r="F313" s="98">
        <v>36951</v>
      </c>
      <c r="G313" s="43">
        <v>5.2925000000000007E-2</v>
      </c>
      <c r="H313" s="43">
        <v>5.0887500000000002E-2</v>
      </c>
      <c r="I313" s="43">
        <v>4.9512500000000001E-2</v>
      </c>
      <c r="J313" s="43">
        <v>8.5000000000000006E-2</v>
      </c>
      <c r="K313" s="43">
        <v>4.8739999999999999E-2</v>
      </c>
      <c r="N313" s="44"/>
    </row>
    <row r="314" spans="4:14" ht="15.75" customHeight="1" x14ac:dyDescent="0.25">
      <c r="D314" s="39"/>
      <c r="E314" s="39"/>
      <c r="F314" s="98">
        <v>36952</v>
      </c>
      <c r="G314" s="43">
        <v>5.2900000000000003E-2</v>
      </c>
      <c r="H314" s="43">
        <v>5.0824999999999995E-2</v>
      </c>
      <c r="I314" s="43">
        <v>4.9687500000000002E-2</v>
      </c>
      <c r="J314" s="43">
        <v>8.5000000000000006E-2</v>
      </c>
      <c r="K314" s="43">
        <v>4.947E-2</v>
      </c>
      <c r="N314" s="44"/>
    </row>
    <row r="315" spans="4:14" ht="15.75" customHeight="1" x14ac:dyDescent="0.25">
      <c r="D315" s="39"/>
      <c r="E315" s="39"/>
      <c r="F315" s="98">
        <v>36955</v>
      </c>
      <c r="G315" s="43">
        <v>5.2750000000000005E-2</v>
      </c>
      <c r="H315" s="43">
        <v>5.0799999999999998E-2</v>
      </c>
      <c r="I315" s="43">
        <v>4.9599999999999998E-2</v>
      </c>
      <c r="J315" s="43">
        <v>8.5000000000000006E-2</v>
      </c>
      <c r="K315" s="43">
        <v>4.9759999999999999E-2</v>
      </c>
      <c r="N315" s="44"/>
    </row>
    <row r="316" spans="4:14" ht="15.75" customHeight="1" x14ac:dyDescent="0.25">
      <c r="D316" s="39"/>
      <c r="E316" s="39"/>
      <c r="F316" s="98">
        <v>36956</v>
      </c>
      <c r="G316" s="43">
        <v>5.2712500000000002E-2</v>
      </c>
      <c r="H316" s="43">
        <v>5.0900000000000001E-2</v>
      </c>
      <c r="I316" s="43">
        <v>4.9699999999999994E-2</v>
      </c>
      <c r="J316" s="43">
        <v>8.5000000000000006E-2</v>
      </c>
      <c r="K316" s="43">
        <v>4.9710000000000004E-2</v>
      </c>
      <c r="N316" s="44"/>
    </row>
    <row r="317" spans="4:14" ht="15.75" customHeight="1" x14ac:dyDescent="0.25">
      <c r="D317" s="39"/>
      <c r="E317" s="39"/>
      <c r="F317" s="98">
        <v>36957</v>
      </c>
      <c r="G317" s="43">
        <v>5.2587500000000002E-2</v>
      </c>
      <c r="H317" s="43">
        <v>5.0737500000000005E-2</v>
      </c>
      <c r="I317" s="43">
        <v>4.9437499999999995E-2</v>
      </c>
      <c r="J317" s="43">
        <v>8.5000000000000006E-2</v>
      </c>
      <c r="K317" s="43">
        <v>4.8989999999999999E-2</v>
      </c>
      <c r="N317" s="44"/>
    </row>
    <row r="318" spans="4:14" ht="15.75" customHeight="1" x14ac:dyDescent="0.25">
      <c r="D318" s="39"/>
      <c r="E318" s="39"/>
      <c r="F318" s="98">
        <v>36958</v>
      </c>
      <c r="G318" s="43">
        <v>5.2337499999999995E-2</v>
      </c>
      <c r="H318" s="43">
        <v>5.0599999999999999E-2</v>
      </c>
      <c r="I318" s="43">
        <v>4.9299999999999997E-2</v>
      </c>
      <c r="J318" s="43">
        <v>8.5000000000000006E-2</v>
      </c>
      <c r="K318" s="43">
        <v>4.8890000000000003E-2</v>
      </c>
      <c r="N318" s="44"/>
    </row>
    <row r="319" spans="4:14" ht="15.75" customHeight="1" x14ac:dyDescent="0.25">
      <c r="D319" s="39"/>
      <c r="E319" s="39"/>
      <c r="F319" s="98">
        <v>36959</v>
      </c>
      <c r="G319" s="43">
        <v>5.1874999999999998E-2</v>
      </c>
      <c r="H319" s="43">
        <v>5.04E-2</v>
      </c>
      <c r="I319" s="43">
        <v>4.9100000000000005E-2</v>
      </c>
      <c r="J319" s="43">
        <v>8.5000000000000006E-2</v>
      </c>
      <c r="K319" s="43">
        <v>4.929E-2</v>
      </c>
      <c r="N319" s="44"/>
    </row>
    <row r="320" spans="4:14" ht="15.75" customHeight="1" x14ac:dyDescent="0.25">
      <c r="D320" s="39"/>
      <c r="E320" s="39"/>
      <c r="F320" s="98">
        <v>36962</v>
      </c>
      <c r="G320" s="43">
        <v>5.1924999999999999E-2</v>
      </c>
      <c r="H320" s="43">
        <v>5.0575000000000002E-2</v>
      </c>
      <c r="I320" s="43">
        <v>4.9337499999999999E-2</v>
      </c>
      <c r="J320" s="43">
        <v>8.5000000000000006E-2</v>
      </c>
      <c r="K320" s="43">
        <v>4.8910000000000002E-2</v>
      </c>
      <c r="N320" s="44"/>
    </row>
    <row r="321" spans="4:14" ht="15.75" customHeight="1" x14ac:dyDescent="0.25">
      <c r="D321" s="39"/>
      <c r="E321" s="39"/>
      <c r="F321" s="98">
        <v>36963</v>
      </c>
      <c r="G321" s="43">
        <v>5.1637500000000003E-2</v>
      </c>
      <c r="H321" s="43">
        <v>5.0337500000000007E-2</v>
      </c>
      <c r="I321" s="43">
        <v>4.8912500000000005E-2</v>
      </c>
      <c r="J321" s="43">
        <v>8.5000000000000006E-2</v>
      </c>
      <c r="K321" s="43">
        <v>4.929E-2</v>
      </c>
      <c r="N321" s="44"/>
    </row>
    <row r="322" spans="4:14" ht="15.75" customHeight="1" x14ac:dyDescent="0.25">
      <c r="D322" s="39"/>
      <c r="E322" s="39"/>
      <c r="F322" s="98">
        <v>36964</v>
      </c>
      <c r="G322" s="43">
        <v>5.1500000000000004E-2</v>
      </c>
      <c r="H322" s="43">
        <v>5.0199999999999995E-2</v>
      </c>
      <c r="I322" s="43">
        <v>4.8862500000000003E-2</v>
      </c>
      <c r="J322" s="43">
        <v>8.5000000000000006E-2</v>
      </c>
      <c r="K322" s="43">
        <v>4.8179999999999994E-2</v>
      </c>
      <c r="N322" s="44"/>
    </row>
    <row r="323" spans="4:14" ht="15.75" customHeight="1" x14ac:dyDescent="0.25">
      <c r="D323" s="39"/>
      <c r="E323" s="39"/>
      <c r="F323" s="98">
        <v>36965</v>
      </c>
      <c r="G323" s="43">
        <v>5.0562500000000003E-2</v>
      </c>
      <c r="H323" s="43">
        <v>4.9424999999999997E-2</v>
      </c>
      <c r="I323" s="43">
        <v>4.7850000000000004E-2</v>
      </c>
      <c r="J323" s="43">
        <v>8.5000000000000006E-2</v>
      </c>
      <c r="K323" s="43">
        <v>4.7859999999999993E-2</v>
      </c>
      <c r="N323" s="44"/>
    </row>
    <row r="324" spans="4:14" ht="15.75" customHeight="1" x14ac:dyDescent="0.25">
      <c r="D324" s="39"/>
      <c r="E324" s="39"/>
      <c r="F324" s="98">
        <v>36966</v>
      </c>
      <c r="G324" s="43">
        <v>5.0075000000000001E-2</v>
      </c>
      <c r="H324" s="43">
        <v>4.9000000000000002E-2</v>
      </c>
      <c r="I324" s="43">
        <v>4.7237500000000002E-2</v>
      </c>
      <c r="J324" s="43">
        <v>8.5000000000000006E-2</v>
      </c>
      <c r="K324" s="43">
        <v>4.7699999999999992E-2</v>
      </c>
      <c r="N324" s="44"/>
    </row>
    <row r="325" spans="4:14" ht="15.75" customHeight="1" x14ac:dyDescent="0.25">
      <c r="D325" s="39"/>
      <c r="E325" s="39"/>
      <c r="F325" s="98">
        <v>36969</v>
      </c>
      <c r="G325" s="43">
        <v>4.9800000000000004E-2</v>
      </c>
      <c r="H325" s="43">
        <v>4.8799999999999996E-2</v>
      </c>
      <c r="I325" s="43">
        <v>4.7112499999999995E-2</v>
      </c>
      <c r="J325" s="43">
        <v>8.5000000000000006E-2</v>
      </c>
      <c r="K325" s="43">
        <v>4.8129999999999999E-2</v>
      </c>
      <c r="N325" s="44"/>
    </row>
    <row r="326" spans="4:14" ht="15.75" customHeight="1" x14ac:dyDescent="0.25">
      <c r="D326" s="39"/>
      <c r="E326" s="39"/>
      <c r="F326" s="98">
        <v>36970</v>
      </c>
      <c r="G326" s="43">
        <v>4.9800000000000004E-2</v>
      </c>
      <c r="H326" s="43">
        <v>4.8862500000000003E-2</v>
      </c>
      <c r="I326" s="43">
        <v>4.7300000000000002E-2</v>
      </c>
      <c r="J326" s="43">
        <v>8.5000000000000006E-2</v>
      </c>
      <c r="K326" s="43">
        <v>4.7579999999999997E-2</v>
      </c>
      <c r="N326" s="44"/>
    </row>
    <row r="327" spans="4:14" ht="15.75" customHeight="1" x14ac:dyDescent="0.25">
      <c r="D327" s="39"/>
      <c r="E327" s="39"/>
      <c r="F327" s="98">
        <v>36971</v>
      </c>
      <c r="G327" s="43">
        <v>5.0562500000000003E-2</v>
      </c>
      <c r="H327" s="43">
        <v>4.87E-2</v>
      </c>
      <c r="I327" s="43">
        <v>4.675E-2</v>
      </c>
      <c r="J327" s="43">
        <v>0.08</v>
      </c>
      <c r="K327" s="43">
        <v>4.7779999999999996E-2</v>
      </c>
      <c r="N327" s="44"/>
    </row>
    <row r="328" spans="4:14" ht="15.75" customHeight="1" x14ac:dyDescent="0.25">
      <c r="D328" s="39"/>
      <c r="E328" s="39"/>
      <c r="F328" s="98">
        <v>36972</v>
      </c>
      <c r="G328" s="43">
        <v>5.0499999999999996E-2</v>
      </c>
      <c r="H328" s="43">
        <v>4.8562500000000001E-2</v>
      </c>
      <c r="I328" s="43">
        <v>4.6412500000000002E-2</v>
      </c>
      <c r="J328" s="43">
        <v>0.08</v>
      </c>
      <c r="K328" s="43">
        <v>4.7560000000000005E-2</v>
      </c>
      <c r="N328" s="44"/>
    </row>
    <row r="329" spans="4:14" ht="15.75" customHeight="1" x14ac:dyDescent="0.25">
      <c r="D329" s="39"/>
      <c r="E329" s="39"/>
      <c r="F329" s="98">
        <v>36973</v>
      </c>
      <c r="G329" s="43">
        <v>5.0562500000000003E-2</v>
      </c>
      <c r="H329" s="43">
        <v>4.8600000000000004E-2</v>
      </c>
      <c r="I329" s="43">
        <v>4.6612500000000001E-2</v>
      </c>
      <c r="J329" s="43">
        <v>0.08</v>
      </c>
      <c r="K329" s="43">
        <v>4.8150000000000005E-2</v>
      </c>
      <c r="N329" s="44"/>
    </row>
    <row r="330" spans="4:14" ht="15.75" customHeight="1" x14ac:dyDescent="0.25">
      <c r="D330" s="39"/>
      <c r="E330" s="39"/>
      <c r="F330" s="98">
        <v>36976</v>
      </c>
      <c r="G330" s="43">
        <v>5.0575000000000002E-2</v>
      </c>
      <c r="H330" s="43">
        <v>4.8687500000000002E-2</v>
      </c>
      <c r="I330" s="43">
        <v>4.6862500000000001E-2</v>
      </c>
      <c r="J330" s="43">
        <v>0.08</v>
      </c>
      <c r="K330" s="43">
        <v>4.8689999999999997E-2</v>
      </c>
      <c r="N330" s="44"/>
    </row>
    <row r="331" spans="4:14" ht="15.75" customHeight="1" x14ac:dyDescent="0.25">
      <c r="D331" s="39"/>
      <c r="E331" s="39"/>
      <c r="F331" s="98">
        <v>36977</v>
      </c>
      <c r="G331" s="43">
        <v>5.0549999999999998E-2</v>
      </c>
      <c r="H331" s="43">
        <v>4.8600000000000004E-2</v>
      </c>
      <c r="I331" s="43">
        <v>4.6612500000000001E-2</v>
      </c>
      <c r="J331" s="43">
        <v>0.08</v>
      </c>
      <c r="K331" s="43">
        <v>5.0110000000000002E-2</v>
      </c>
      <c r="N331" s="44"/>
    </row>
    <row r="332" spans="4:14" ht="15.75" customHeight="1" x14ac:dyDescent="0.25">
      <c r="D332" s="39"/>
      <c r="E332" s="39"/>
      <c r="F332" s="98">
        <v>36978</v>
      </c>
      <c r="G332" s="43">
        <v>5.0837500000000001E-2</v>
      </c>
      <c r="H332" s="43">
        <v>4.9024999999999999E-2</v>
      </c>
      <c r="I332" s="43">
        <v>4.7487500000000002E-2</v>
      </c>
      <c r="J332" s="43">
        <v>0.08</v>
      </c>
      <c r="K332" s="43">
        <v>4.9749999999999996E-2</v>
      </c>
      <c r="N332" s="44"/>
    </row>
    <row r="333" spans="4:14" ht="15.75" customHeight="1" x14ac:dyDescent="0.25">
      <c r="D333" s="39"/>
      <c r="E333" s="39"/>
      <c r="F333" s="98">
        <v>36979</v>
      </c>
      <c r="G333" s="43">
        <v>5.0787500000000006E-2</v>
      </c>
      <c r="H333" s="43">
        <v>4.87625E-2</v>
      </c>
      <c r="I333" s="43">
        <v>4.7100000000000003E-2</v>
      </c>
      <c r="J333" s="43">
        <v>0.08</v>
      </c>
      <c r="K333" s="43">
        <v>4.9970000000000001E-2</v>
      </c>
      <c r="N333" s="44"/>
    </row>
    <row r="334" spans="4:14" ht="15.75" customHeight="1" x14ac:dyDescent="0.25">
      <c r="D334" s="39"/>
      <c r="E334" s="39"/>
      <c r="F334" s="98">
        <v>36980</v>
      </c>
      <c r="G334" s="43">
        <v>5.0799999999999998E-2</v>
      </c>
      <c r="H334" s="43">
        <v>4.8787500000000004E-2</v>
      </c>
      <c r="I334" s="43">
        <v>4.7100000000000003E-2</v>
      </c>
      <c r="J334" s="43">
        <v>0.08</v>
      </c>
      <c r="K334" s="43">
        <v>4.9169999999999998E-2</v>
      </c>
      <c r="N334" s="44"/>
    </row>
    <row r="335" spans="4:14" ht="15.75" customHeight="1" x14ac:dyDescent="0.25">
      <c r="D335" s="39"/>
      <c r="E335" s="39"/>
      <c r="F335" s="98">
        <v>36983</v>
      </c>
      <c r="G335" s="43">
        <v>5.0562500000000003E-2</v>
      </c>
      <c r="H335" s="43">
        <v>4.8399999999999999E-2</v>
      </c>
      <c r="I335" s="43">
        <v>4.6425000000000001E-2</v>
      </c>
      <c r="J335" s="43">
        <v>0.08</v>
      </c>
      <c r="K335" s="43">
        <v>4.9770000000000002E-2</v>
      </c>
      <c r="N335" s="44"/>
    </row>
    <row r="336" spans="4:14" ht="15.75" customHeight="1" x14ac:dyDescent="0.25">
      <c r="D336" s="39"/>
      <c r="E336" s="39"/>
      <c r="F336" s="98">
        <v>36984</v>
      </c>
      <c r="G336" s="43">
        <v>5.0612500000000005E-2</v>
      </c>
      <c r="H336" s="43">
        <v>4.8462500000000006E-2</v>
      </c>
      <c r="I336" s="43">
        <v>4.6631300000000001E-2</v>
      </c>
      <c r="J336" s="43">
        <v>0.08</v>
      </c>
      <c r="K336" s="43">
        <v>4.929E-2</v>
      </c>
      <c r="N336" s="44"/>
    </row>
    <row r="337" spans="4:14" ht="15.75" customHeight="1" x14ac:dyDescent="0.25">
      <c r="D337" s="39"/>
      <c r="E337" s="39"/>
      <c r="F337" s="98">
        <v>36985</v>
      </c>
      <c r="G337" s="43">
        <v>5.0525E-2</v>
      </c>
      <c r="H337" s="43">
        <v>4.8099999999999997E-2</v>
      </c>
      <c r="I337" s="43">
        <v>4.5975000000000002E-2</v>
      </c>
      <c r="J337" s="43">
        <v>0.08</v>
      </c>
      <c r="K337" s="43">
        <v>4.9139999999999996E-2</v>
      </c>
      <c r="N337" s="44"/>
    </row>
    <row r="338" spans="4:14" ht="15.75" customHeight="1" x14ac:dyDescent="0.25">
      <c r="D338" s="39"/>
      <c r="E338" s="39"/>
      <c r="F338" s="98">
        <v>36986</v>
      </c>
      <c r="G338" s="43">
        <v>5.0525E-2</v>
      </c>
      <c r="H338" s="43">
        <v>4.8037499999999997E-2</v>
      </c>
      <c r="I338" s="43">
        <v>4.5899999999999996E-2</v>
      </c>
      <c r="J338" s="43">
        <v>0.08</v>
      </c>
      <c r="K338" s="43">
        <v>4.9729999999999996E-2</v>
      </c>
      <c r="N338" s="44"/>
    </row>
    <row r="339" spans="4:14" ht="15.75" customHeight="1" x14ac:dyDescent="0.25">
      <c r="D339" s="39"/>
      <c r="E339" s="39"/>
      <c r="F339" s="98">
        <v>36987</v>
      </c>
      <c r="G339" s="43">
        <v>5.0512499999999995E-2</v>
      </c>
      <c r="H339" s="43">
        <v>4.8062500000000001E-2</v>
      </c>
      <c r="I339" s="43">
        <v>4.6012500000000005E-2</v>
      </c>
      <c r="J339" s="43">
        <v>0.08</v>
      </c>
      <c r="K339" s="43">
        <v>4.8899999999999999E-2</v>
      </c>
      <c r="N339" s="44"/>
    </row>
    <row r="340" spans="4:14" ht="15.75" customHeight="1" x14ac:dyDescent="0.25">
      <c r="D340" s="39"/>
      <c r="E340" s="39"/>
      <c r="F340" s="98">
        <v>36990</v>
      </c>
      <c r="G340" s="43">
        <v>5.0199999999999995E-2</v>
      </c>
      <c r="H340" s="43">
        <v>4.7412499999999996E-2</v>
      </c>
      <c r="I340" s="43">
        <v>4.5199999999999997E-2</v>
      </c>
      <c r="J340" s="43">
        <v>0.08</v>
      </c>
      <c r="K340" s="43">
        <v>4.9320000000000003E-2</v>
      </c>
      <c r="N340" s="44"/>
    </row>
    <row r="341" spans="4:14" ht="15.75" customHeight="1" x14ac:dyDescent="0.25">
      <c r="D341" s="39"/>
      <c r="E341" s="39"/>
      <c r="F341" s="98">
        <v>36991</v>
      </c>
      <c r="G341" s="43">
        <v>5.0199999999999995E-2</v>
      </c>
      <c r="H341" s="43">
        <v>4.7400000000000005E-2</v>
      </c>
      <c r="I341" s="43">
        <v>4.53E-2</v>
      </c>
      <c r="J341" s="43">
        <v>0.08</v>
      </c>
      <c r="K341" s="43">
        <v>5.083E-2</v>
      </c>
      <c r="N341" s="44"/>
    </row>
    <row r="342" spans="4:14" ht="15.75" customHeight="1" x14ac:dyDescent="0.25">
      <c r="D342" s="39"/>
      <c r="E342" s="39"/>
      <c r="F342" s="98">
        <v>36992</v>
      </c>
      <c r="G342" s="43">
        <v>5.0224999999999999E-2</v>
      </c>
      <c r="H342" s="43">
        <v>4.7599999999999996E-2</v>
      </c>
      <c r="I342" s="43">
        <v>4.5893800000000005E-2</v>
      </c>
      <c r="J342" s="43">
        <v>0.08</v>
      </c>
      <c r="K342" s="43">
        <v>5.1189999999999999E-2</v>
      </c>
      <c r="N342" s="44"/>
    </row>
    <row r="343" spans="4:14" ht="15.75" customHeight="1" x14ac:dyDescent="0.25">
      <c r="D343" s="39"/>
      <c r="E343" s="39"/>
      <c r="F343" s="98">
        <v>36993</v>
      </c>
      <c r="G343" s="43">
        <v>5.0387500000000002E-2</v>
      </c>
      <c r="H343" s="43">
        <v>4.7787499999999997E-2</v>
      </c>
      <c r="I343" s="43">
        <v>4.6462500000000004E-2</v>
      </c>
      <c r="J343" s="43">
        <v>0.08</v>
      </c>
      <c r="K343" s="43">
        <v>5.1689999999999993E-2</v>
      </c>
      <c r="N343" s="44"/>
    </row>
    <row r="344" spans="4:14" ht="15.75" customHeight="1" x14ac:dyDescent="0.25">
      <c r="D344" s="39"/>
      <c r="E344" s="39"/>
      <c r="F344" s="98">
        <v>36994</v>
      </c>
      <c r="G344" s="43" t="s">
        <v>30</v>
      </c>
      <c r="H344" s="43" t="s">
        <v>30</v>
      </c>
      <c r="I344" s="43" t="s">
        <v>30</v>
      </c>
      <c r="J344" s="43" t="s">
        <v>30</v>
      </c>
      <c r="K344" s="43">
        <v>5.1689999999999993E-2</v>
      </c>
      <c r="N344" s="44"/>
    </row>
    <row r="345" spans="4:14" ht="15.75" customHeight="1" x14ac:dyDescent="0.25">
      <c r="D345" s="39"/>
      <c r="E345" s="39"/>
      <c r="F345" s="98">
        <v>36997</v>
      </c>
      <c r="G345" s="43" t="s">
        <v>30</v>
      </c>
      <c r="H345" s="43" t="s">
        <v>30</v>
      </c>
      <c r="I345" s="43" t="s">
        <v>30</v>
      </c>
      <c r="J345" s="43">
        <v>0.08</v>
      </c>
      <c r="K345" s="43">
        <v>5.2539999999999996E-2</v>
      </c>
      <c r="N345" s="44"/>
    </row>
    <row r="346" spans="4:14" ht="15.75" customHeight="1" x14ac:dyDescent="0.25">
      <c r="D346" s="39"/>
      <c r="E346" s="39"/>
      <c r="F346" s="98">
        <v>36998</v>
      </c>
      <c r="G346" s="43">
        <v>5.0487499999999998E-2</v>
      </c>
      <c r="H346" s="43">
        <v>4.8087499999999998E-2</v>
      </c>
      <c r="I346" s="43">
        <v>4.6837499999999997E-2</v>
      </c>
      <c r="J346" s="43">
        <v>0.08</v>
      </c>
      <c r="K346" s="43">
        <v>5.2249999999999998E-2</v>
      </c>
      <c r="N346" s="44"/>
    </row>
    <row r="347" spans="4:14" ht="15.75" customHeight="1" x14ac:dyDescent="0.25">
      <c r="D347" s="39"/>
      <c r="E347" s="39"/>
      <c r="F347" s="98">
        <v>36999</v>
      </c>
      <c r="G347" s="43">
        <v>5.0499999999999996E-2</v>
      </c>
      <c r="H347" s="43">
        <v>4.8274999999999998E-2</v>
      </c>
      <c r="I347" s="43">
        <v>4.7400000000000005E-2</v>
      </c>
      <c r="J347" s="43">
        <v>0.08</v>
      </c>
      <c r="K347" s="43">
        <v>5.1459999999999999E-2</v>
      </c>
      <c r="N347" s="44"/>
    </row>
    <row r="348" spans="4:14" ht="15.75" customHeight="1" x14ac:dyDescent="0.25">
      <c r="D348" s="39"/>
      <c r="E348" s="39"/>
      <c r="F348" s="98">
        <v>37000</v>
      </c>
      <c r="G348" s="43">
        <v>4.5212500000000003E-2</v>
      </c>
      <c r="H348" s="43">
        <v>4.41E-2</v>
      </c>
      <c r="I348" s="43">
        <v>4.3250000000000004E-2</v>
      </c>
      <c r="J348" s="43">
        <v>7.4999999999999997E-2</v>
      </c>
      <c r="K348" s="43">
        <v>5.2939999999999994E-2</v>
      </c>
      <c r="N348" s="44"/>
    </row>
    <row r="349" spans="4:14" ht="15.75" customHeight="1" x14ac:dyDescent="0.25">
      <c r="D349" s="39"/>
      <c r="E349" s="39"/>
      <c r="F349" s="98">
        <v>37001</v>
      </c>
      <c r="G349" s="43">
        <v>4.5262500000000004E-2</v>
      </c>
      <c r="H349" s="43">
        <v>4.4175000000000006E-2</v>
      </c>
      <c r="I349" s="43">
        <v>4.3412499999999993E-2</v>
      </c>
      <c r="J349" s="43">
        <v>7.4999999999999997E-2</v>
      </c>
      <c r="K349" s="43">
        <v>5.2880000000000003E-2</v>
      </c>
      <c r="N349" s="44"/>
    </row>
    <row r="350" spans="4:14" ht="15.75" customHeight="1" x14ac:dyDescent="0.25">
      <c r="D350" s="39"/>
      <c r="E350" s="39"/>
      <c r="F350" s="98">
        <v>37004</v>
      </c>
      <c r="G350" s="43">
        <v>4.5062499999999998E-2</v>
      </c>
      <c r="H350" s="43">
        <v>4.3837500000000001E-2</v>
      </c>
      <c r="I350" s="43">
        <v>4.2800000000000005E-2</v>
      </c>
      <c r="J350" s="43">
        <v>7.4999999999999997E-2</v>
      </c>
      <c r="K350" s="43">
        <v>5.1769999999999997E-2</v>
      </c>
      <c r="N350" s="44"/>
    </row>
    <row r="351" spans="4:14" ht="15.75" customHeight="1" x14ac:dyDescent="0.25">
      <c r="D351" s="39"/>
      <c r="E351" s="39"/>
      <c r="F351" s="98">
        <v>37005</v>
      </c>
      <c r="G351" s="43">
        <v>4.4712500000000002E-2</v>
      </c>
      <c r="H351" s="43">
        <v>4.36E-2</v>
      </c>
      <c r="I351" s="43">
        <v>4.2537499999999999E-2</v>
      </c>
      <c r="J351" s="43">
        <v>7.4999999999999997E-2</v>
      </c>
      <c r="K351" s="43">
        <v>5.2089999999999997E-2</v>
      </c>
      <c r="N351" s="44"/>
    </row>
    <row r="352" spans="4:14" ht="15.75" customHeight="1" x14ac:dyDescent="0.25">
      <c r="D352" s="39"/>
      <c r="E352" s="39"/>
      <c r="F352" s="98">
        <v>37006</v>
      </c>
      <c r="G352" s="43">
        <v>4.4600000000000001E-2</v>
      </c>
      <c r="H352" s="43">
        <v>4.3400000000000001E-2</v>
      </c>
      <c r="I352" s="43">
        <v>4.24E-2</v>
      </c>
      <c r="J352" s="43">
        <v>7.4999999999999997E-2</v>
      </c>
      <c r="K352" s="43">
        <v>5.2560000000000003E-2</v>
      </c>
      <c r="N352" s="44"/>
    </row>
    <row r="353" spans="4:14" ht="15.75" customHeight="1" x14ac:dyDescent="0.25">
      <c r="D353" s="39"/>
      <c r="E353" s="39"/>
      <c r="F353" s="98">
        <v>37007</v>
      </c>
      <c r="G353" s="43">
        <v>4.4612499999999999E-2</v>
      </c>
      <c r="H353" s="43">
        <v>4.3400000000000001E-2</v>
      </c>
      <c r="I353" s="43">
        <v>4.25875E-2</v>
      </c>
      <c r="J353" s="43">
        <v>7.4999999999999997E-2</v>
      </c>
      <c r="K353" s="43">
        <v>5.1920000000000001E-2</v>
      </c>
      <c r="N353" s="44"/>
    </row>
    <row r="354" spans="4:14" ht="15.75" customHeight="1" x14ac:dyDescent="0.25">
      <c r="D354" s="39"/>
      <c r="E354" s="39"/>
      <c r="F354" s="98">
        <v>37008</v>
      </c>
      <c r="G354" s="43">
        <v>4.4337500000000002E-2</v>
      </c>
      <c r="H354" s="43">
        <v>4.3137499999999995E-2</v>
      </c>
      <c r="I354" s="43">
        <v>4.2300000000000004E-2</v>
      </c>
      <c r="J354" s="43">
        <v>7.4999999999999997E-2</v>
      </c>
      <c r="K354" s="43">
        <v>5.3280000000000001E-2</v>
      </c>
      <c r="N354" s="44"/>
    </row>
    <row r="355" spans="4:14" ht="15.75" customHeight="1" x14ac:dyDescent="0.25">
      <c r="D355" s="39"/>
      <c r="E355" s="39"/>
      <c r="F355" s="98">
        <v>37011</v>
      </c>
      <c r="G355" s="43">
        <v>4.4325000000000003E-2</v>
      </c>
      <c r="H355" s="43">
        <v>4.3362499999999998E-2</v>
      </c>
      <c r="I355" s="43">
        <v>4.3025000000000001E-2</v>
      </c>
      <c r="J355" s="43">
        <v>7.4999999999999997E-2</v>
      </c>
      <c r="K355" s="43">
        <v>5.3380000000000004E-2</v>
      </c>
      <c r="N355" s="44"/>
    </row>
    <row r="356" spans="4:14" ht="15.75" customHeight="1" x14ac:dyDescent="0.25">
      <c r="D356" s="39"/>
      <c r="E356" s="39"/>
      <c r="F356" s="98">
        <v>37012</v>
      </c>
      <c r="G356" s="43">
        <v>4.4325000000000003E-2</v>
      </c>
      <c r="H356" s="43">
        <v>4.3400000000000001E-2</v>
      </c>
      <c r="I356" s="43">
        <v>4.2987499999999998E-2</v>
      </c>
      <c r="J356" s="43">
        <v>7.4999999999999997E-2</v>
      </c>
      <c r="K356" s="43">
        <v>5.2919999999999995E-2</v>
      </c>
      <c r="N356" s="44"/>
    </row>
    <row r="357" spans="4:14" ht="15.75" customHeight="1" x14ac:dyDescent="0.25">
      <c r="D357" s="39"/>
      <c r="E357" s="39"/>
      <c r="F357" s="98">
        <v>37013</v>
      </c>
      <c r="G357" s="43">
        <v>4.4199999999999996E-2</v>
      </c>
      <c r="H357" s="43">
        <v>4.3075000000000002E-2</v>
      </c>
      <c r="I357" s="43">
        <v>4.2500000000000003E-2</v>
      </c>
      <c r="J357" s="43">
        <v>7.4999999999999997E-2</v>
      </c>
      <c r="K357" s="43">
        <v>5.2880000000000003E-2</v>
      </c>
      <c r="N357" s="44"/>
    </row>
    <row r="358" spans="4:14" ht="15.75" customHeight="1" x14ac:dyDescent="0.25">
      <c r="D358" s="39"/>
      <c r="E358" s="39"/>
      <c r="F358" s="98">
        <v>37014</v>
      </c>
      <c r="G358" s="43">
        <v>4.3825000000000003E-2</v>
      </c>
      <c r="H358" s="43">
        <v>4.2987499999999998E-2</v>
      </c>
      <c r="I358" s="43">
        <v>4.2500000000000003E-2</v>
      </c>
      <c r="J358" s="43">
        <v>7.4999999999999997E-2</v>
      </c>
      <c r="K358" s="43">
        <v>5.2049999999999999E-2</v>
      </c>
      <c r="N358" s="44"/>
    </row>
    <row r="359" spans="4:14" ht="15.75" customHeight="1" x14ac:dyDescent="0.25">
      <c r="D359" s="39"/>
      <c r="E359" s="39"/>
      <c r="F359" s="98">
        <v>37015</v>
      </c>
      <c r="G359" s="43">
        <v>4.3499999999999997E-2</v>
      </c>
      <c r="H359" s="43">
        <v>4.2699999999999995E-2</v>
      </c>
      <c r="I359" s="43">
        <v>4.2199999999999994E-2</v>
      </c>
      <c r="J359" s="43">
        <v>7.4999999999999997E-2</v>
      </c>
      <c r="K359" s="43">
        <v>5.2049999999999999E-2</v>
      </c>
      <c r="N359" s="44"/>
    </row>
    <row r="360" spans="4:14" ht="15.75" customHeight="1" x14ac:dyDescent="0.25">
      <c r="D360" s="39"/>
      <c r="E360" s="39"/>
      <c r="F360" s="98">
        <v>37018</v>
      </c>
      <c r="G360" s="43" t="s">
        <v>30</v>
      </c>
      <c r="H360" s="43" t="s">
        <v>30</v>
      </c>
      <c r="I360" s="43" t="s">
        <v>30</v>
      </c>
      <c r="J360" s="43">
        <v>7.4999999999999997E-2</v>
      </c>
      <c r="K360" s="43">
        <v>5.1970000000000002E-2</v>
      </c>
      <c r="N360" s="44"/>
    </row>
    <row r="361" spans="4:14" ht="15.75" customHeight="1" x14ac:dyDescent="0.25">
      <c r="D361" s="39"/>
      <c r="E361" s="39"/>
      <c r="F361" s="98">
        <v>37019</v>
      </c>
      <c r="G361" s="43">
        <v>4.1775E-2</v>
      </c>
      <c r="H361" s="43">
        <v>4.0987499999999996E-2</v>
      </c>
      <c r="I361" s="43">
        <v>4.0599999999999997E-2</v>
      </c>
      <c r="J361" s="43">
        <v>7.4999999999999997E-2</v>
      </c>
      <c r="K361" s="43">
        <v>5.2450000000000004E-2</v>
      </c>
      <c r="N361" s="44"/>
    </row>
    <row r="362" spans="4:14" ht="15.75" customHeight="1" x14ac:dyDescent="0.25">
      <c r="D362" s="39"/>
      <c r="E362" s="39"/>
      <c r="F362" s="98">
        <v>37020</v>
      </c>
      <c r="G362" s="43">
        <v>4.1675000000000004E-2</v>
      </c>
      <c r="H362" s="43">
        <v>4.0849999999999997E-2</v>
      </c>
      <c r="I362" s="43">
        <v>4.0399999999999998E-2</v>
      </c>
      <c r="J362" s="43">
        <v>7.4999999999999997E-2</v>
      </c>
      <c r="K362" s="43">
        <v>5.1740000000000001E-2</v>
      </c>
      <c r="N362" s="44"/>
    </row>
    <row r="363" spans="4:14" ht="15.75" customHeight="1" x14ac:dyDescent="0.25">
      <c r="D363" s="39"/>
      <c r="E363" s="39"/>
      <c r="F363" s="98">
        <v>37021</v>
      </c>
      <c r="G363" s="43">
        <v>4.1262500000000001E-2</v>
      </c>
      <c r="H363" s="43">
        <v>4.0599999999999997E-2</v>
      </c>
      <c r="I363" s="43">
        <v>4.0300000000000002E-2</v>
      </c>
      <c r="J363" s="43">
        <v>7.4999999999999997E-2</v>
      </c>
      <c r="K363" s="43">
        <v>5.2949999999999997E-2</v>
      </c>
      <c r="N363" s="44"/>
    </row>
    <row r="364" spans="4:14" ht="15.75" customHeight="1" x14ac:dyDescent="0.25">
      <c r="D364" s="39"/>
      <c r="E364" s="39"/>
      <c r="F364" s="98">
        <v>37022</v>
      </c>
      <c r="G364" s="43">
        <v>4.1224999999999998E-2</v>
      </c>
      <c r="H364" s="43">
        <v>4.07E-2</v>
      </c>
      <c r="I364" s="43">
        <v>4.0599999999999997E-2</v>
      </c>
      <c r="J364" s="43">
        <v>7.4999999999999997E-2</v>
      </c>
      <c r="K364" s="43">
        <v>5.4469999999999998E-2</v>
      </c>
      <c r="N364" s="44"/>
    </row>
    <row r="365" spans="4:14" ht="15.75" customHeight="1" x14ac:dyDescent="0.25">
      <c r="D365" s="39"/>
      <c r="E365" s="39"/>
      <c r="F365" s="98">
        <v>37025</v>
      </c>
      <c r="G365" s="43">
        <v>4.1512500000000001E-2</v>
      </c>
      <c r="H365" s="43">
        <v>4.1212499999999999E-2</v>
      </c>
      <c r="I365" s="43">
        <v>4.1399999999999999E-2</v>
      </c>
      <c r="J365" s="43">
        <v>7.4999999999999997E-2</v>
      </c>
      <c r="K365" s="43">
        <v>5.4199999999999998E-2</v>
      </c>
      <c r="N365" s="44"/>
    </row>
    <row r="366" spans="4:14" ht="15.75" customHeight="1" x14ac:dyDescent="0.25">
      <c r="D366" s="39"/>
      <c r="E366" s="39"/>
      <c r="F366" s="98">
        <v>37026</v>
      </c>
      <c r="G366" s="43">
        <v>4.1349999999999998E-2</v>
      </c>
      <c r="H366" s="43">
        <v>4.10313E-2</v>
      </c>
      <c r="I366" s="43">
        <v>4.0999999999999995E-2</v>
      </c>
      <c r="J366" s="43">
        <v>7.4999999999999997E-2</v>
      </c>
      <c r="K366" s="43">
        <v>5.5119999999999995E-2</v>
      </c>
      <c r="N366" s="44"/>
    </row>
    <row r="367" spans="4:14" ht="15.75" customHeight="1" x14ac:dyDescent="0.25">
      <c r="D367" s="39"/>
      <c r="E367" s="39"/>
      <c r="F367" s="98">
        <v>37027</v>
      </c>
      <c r="G367" s="43">
        <v>4.0812500000000002E-2</v>
      </c>
      <c r="H367" s="43">
        <v>4.0300000000000002E-2</v>
      </c>
      <c r="I367" s="43">
        <v>0.04</v>
      </c>
      <c r="J367" s="43">
        <v>7.0000000000000007E-2</v>
      </c>
      <c r="K367" s="43">
        <v>5.4450000000000005E-2</v>
      </c>
      <c r="N367" s="44"/>
    </row>
    <row r="368" spans="4:14" ht="15.75" customHeight="1" x14ac:dyDescent="0.25">
      <c r="D368" s="39"/>
      <c r="E368" s="39"/>
      <c r="F368" s="98">
        <v>37028</v>
      </c>
      <c r="G368" s="43">
        <v>4.0837499999999999E-2</v>
      </c>
      <c r="H368" s="43">
        <v>4.0399999999999998E-2</v>
      </c>
      <c r="I368" s="43">
        <v>4.0231299999999998E-2</v>
      </c>
      <c r="J368" s="43">
        <v>7.0000000000000007E-2</v>
      </c>
      <c r="K368" s="43">
        <v>5.407E-2</v>
      </c>
      <c r="N368" s="44"/>
    </row>
    <row r="369" spans="4:14" ht="15.75" customHeight="1" x14ac:dyDescent="0.25">
      <c r="D369" s="39"/>
      <c r="E369" s="39"/>
      <c r="F369" s="98">
        <v>37029</v>
      </c>
      <c r="G369" s="43">
        <v>4.0899999999999999E-2</v>
      </c>
      <c r="H369" s="43">
        <v>4.0549999999999996E-2</v>
      </c>
      <c r="I369" s="43">
        <v>4.0500000000000001E-2</v>
      </c>
      <c r="J369" s="43">
        <v>7.0000000000000007E-2</v>
      </c>
      <c r="K369" s="43">
        <v>5.4050000000000001E-2</v>
      </c>
      <c r="N369" s="44"/>
    </row>
    <row r="370" spans="4:14" ht="15.75" customHeight="1" x14ac:dyDescent="0.25">
      <c r="D370" s="39"/>
      <c r="E370" s="39"/>
      <c r="F370" s="98">
        <v>37032</v>
      </c>
      <c r="G370" s="43">
        <v>4.0899999999999999E-2</v>
      </c>
      <c r="H370" s="43">
        <v>4.07625E-2</v>
      </c>
      <c r="I370" s="43">
        <v>4.0858800000000001E-2</v>
      </c>
      <c r="J370" s="43">
        <v>7.0000000000000007E-2</v>
      </c>
      <c r="K370" s="43">
        <v>5.3739999999999996E-2</v>
      </c>
      <c r="N370" s="44"/>
    </row>
    <row r="371" spans="4:14" ht="15.75" customHeight="1" x14ac:dyDescent="0.25">
      <c r="D371" s="39"/>
      <c r="E371" s="39"/>
      <c r="F371" s="98">
        <v>37033</v>
      </c>
      <c r="G371" s="43">
        <v>4.0899999999999999E-2</v>
      </c>
      <c r="H371" s="43">
        <v>4.0750000000000001E-2</v>
      </c>
      <c r="I371" s="43">
        <v>4.0837499999999999E-2</v>
      </c>
      <c r="J371" s="43">
        <v>7.0000000000000007E-2</v>
      </c>
      <c r="K371" s="43">
        <v>5.4100000000000002E-2</v>
      </c>
      <c r="N371" s="44"/>
    </row>
    <row r="372" spans="4:14" ht="15.75" customHeight="1" x14ac:dyDescent="0.25">
      <c r="D372" s="39"/>
      <c r="E372" s="39"/>
      <c r="F372" s="98">
        <v>37034</v>
      </c>
      <c r="G372" s="43">
        <v>4.08875E-2</v>
      </c>
      <c r="H372" s="43">
        <v>4.07E-2</v>
      </c>
      <c r="I372" s="43">
        <v>4.0687499999999995E-2</v>
      </c>
      <c r="J372" s="43">
        <v>7.0000000000000007E-2</v>
      </c>
      <c r="K372" s="43">
        <v>5.4009999999999996E-2</v>
      </c>
      <c r="N372" s="44"/>
    </row>
    <row r="373" spans="4:14" ht="15.75" customHeight="1" x14ac:dyDescent="0.25">
      <c r="D373" s="39"/>
      <c r="E373" s="39"/>
      <c r="F373" s="98">
        <v>37035</v>
      </c>
      <c r="G373" s="43">
        <v>4.0800000000000003E-2</v>
      </c>
      <c r="H373" s="43">
        <v>4.0562500000000001E-2</v>
      </c>
      <c r="I373" s="43">
        <v>4.0425000000000003E-2</v>
      </c>
      <c r="J373" s="43">
        <v>7.0000000000000007E-2</v>
      </c>
      <c r="K373" s="43">
        <v>5.4909999999999994E-2</v>
      </c>
      <c r="N373" s="44"/>
    </row>
    <row r="374" spans="4:14" ht="15.75" customHeight="1" x14ac:dyDescent="0.25">
      <c r="D374" s="39"/>
      <c r="E374" s="39"/>
      <c r="F374" s="98">
        <v>37036</v>
      </c>
      <c r="G374" s="43">
        <v>4.06375E-2</v>
      </c>
      <c r="H374" s="43">
        <v>4.0300000000000002E-2</v>
      </c>
      <c r="I374" s="43">
        <v>4.0112500000000002E-2</v>
      </c>
      <c r="J374" s="43">
        <v>7.0000000000000007E-2</v>
      </c>
      <c r="K374" s="43">
        <v>5.5109999999999999E-2</v>
      </c>
      <c r="N374" s="44"/>
    </row>
    <row r="375" spans="4:14" ht="15.75" customHeight="1" x14ac:dyDescent="0.25">
      <c r="D375" s="39"/>
      <c r="E375" s="39"/>
      <c r="F375" s="98">
        <v>37039</v>
      </c>
      <c r="G375" s="43" t="s">
        <v>30</v>
      </c>
      <c r="H375" s="43" t="s">
        <v>30</v>
      </c>
      <c r="I375" s="43" t="s">
        <v>30</v>
      </c>
      <c r="J375" s="43" t="s">
        <v>30</v>
      </c>
      <c r="K375" s="43">
        <v>5.5109999999999999E-2</v>
      </c>
      <c r="N375" s="44"/>
    </row>
    <row r="376" spans="4:14" ht="15.75" customHeight="1" x14ac:dyDescent="0.25">
      <c r="D376" s="39"/>
      <c r="E376" s="39"/>
      <c r="F376" s="98">
        <v>37040</v>
      </c>
      <c r="G376" s="43">
        <v>4.0562500000000001E-2</v>
      </c>
      <c r="H376" s="43">
        <v>0.04</v>
      </c>
      <c r="I376" s="43">
        <v>3.9900000000000005E-2</v>
      </c>
      <c r="J376" s="43">
        <v>7.0000000000000007E-2</v>
      </c>
      <c r="K376" s="43">
        <v>5.5149999999999998E-2</v>
      </c>
      <c r="N376" s="44"/>
    </row>
    <row r="377" spans="4:14" ht="15.75" customHeight="1" x14ac:dyDescent="0.25">
      <c r="D377" s="39"/>
      <c r="E377" s="39"/>
      <c r="F377" s="98">
        <v>37041</v>
      </c>
      <c r="G377" s="43">
        <v>4.0599999999999997E-2</v>
      </c>
      <c r="H377" s="43">
        <v>0.04</v>
      </c>
      <c r="I377" s="43">
        <v>3.9900000000000005E-2</v>
      </c>
      <c r="J377" s="43">
        <v>7.0000000000000007E-2</v>
      </c>
      <c r="K377" s="43">
        <v>5.509E-2</v>
      </c>
      <c r="N377" s="44"/>
    </row>
    <row r="378" spans="4:14" ht="15.75" customHeight="1" x14ac:dyDescent="0.25">
      <c r="D378" s="39"/>
      <c r="E378" s="39"/>
      <c r="F378" s="98">
        <v>37042</v>
      </c>
      <c r="G378" s="43">
        <v>4.0575E-2</v>
      </c>
      <c r="H378" s="43">
        <v>3.9900000000000005E-2</v>
      </c>
      <c r="I378" s="43">
        <v>3.9800000000000002E-2</v>
      </c>
      <c r="J378" s="43">
        <v>7.0000000000000007E-2</v>
      </c>
      <c r="K378" s="43">
        <v>5.3810000000000004E-2</v>
      </c>
      <c r="N378" s="44"/>
    </row>
    <row r="379" spans="4:14" ht="15.75" customHeight="1" x14ac:dyDescent="0.25">
      <c r="D379" s="39"/>
      <c r="E379" s="39"/>
      <c r="F379" s="98">
        <v>37043</v>
      </c>
      <c r="G379" s="43">
        <v>4.0362499999999996E-2</v>
      </c>
      <c r="H379" s="43">
        <v>3.9425000000000002E-2</v>
      </c>
      <c r="I379" s="43">
        <v>3.9300000000000002E-2</v>
      </c>
      <c r="J379" s="43">
        <v>7.0000000000000007E-2</v>
      </c>
      <c r="K379" s="43">
        <v>5.364E-2</v>
      </c>
      <c r="N379" s="44"/>
    </row>
    <row r="380" spans="4:14" ht="15.75" customHeight="1" x14ac:dyDescent="0.25">
      <c r="D380" s="39"/>
      <c r="E380" s="39"/>
      <c r="F380" s="98">
        <v>37046</v>
      </c>
      <c r="G380" s="43">
        <v>4.0312500000000001E-2</v>
      </c>
      <c r="H380" s="43">
        <v>3.9399999999999998E-2</v>
      </c>
      <c r="I380" s="43">
        <v>3.9300000000000002E-2</v>
      </c>
      <c r="J380" s="43">
        <v>7.0000000000000007E-2</v>
      </c>
      <c r="K380" s="43">
        <v>5.3409999999999999E-2</v>
      </c>
      <c r="N380" s="44"/>
    </row>
    <row r="381" spans="4:14" ht="15.75" customHeight="1" x14ac:dyDescent="0.25">
      <c r="D381" s="39"/>
      <c r="E381" s="39"/>
      <c r="F381" s="98">
        <v>37047</v>
      </c>
      <c r="G381" s="43">
        <v>4.0312500000000001E-2</v>
      </c>
      <c r="H381" s="43">
        <v>3.9399999999999998E-2</v>
      </c>
      <c r="I381" s="43">
        <v>3.9399999999999998E-2</v>
      </c>
      <c r="J381" s="43">
        <v>7.0000000000000007E-2</v>
      </c>
      <c r="K381" s="43">
        <v>5.2690000000000001E-2</v>
      </c>
      <c r="N381" s="44"/>
    </row>
    <row r="382" spans="4:14" ht="15.75" customHeight="1" x14ac:dyDescent="0.25">
      <c r="D382" s="39"/>
      <c r="E382" s="39"/>
      <c r="F382" s="98">
        <v>37048</v>
      </c>
      <c r="G382" s="43">
        <v>4.0199999999999993E-2</v>
      </c>
      <c r="H382" s="43">
        <v>3.9275000000000004E-2</v>
      </c>
      <c r="I382" s="43">
        <v>3.9199999999999999E-2</v>
      </c>
      <c r="J382" s="43">
        <v>7.0000000000000007E-2</v>
      </c>
      <c r="K382" s="43">
        <v>5.2549999999999999E-2</v>
      </c>
      <c r="N382" s="44"/>
    </row>
    <row r="383" spans="4:14" ht="15.75" customHeight="1" x14ac:dyDescent="0.25">
      <c r="D383" s="39"/>
      <c r="E383" s="39"/>
      <c r="F383" s="98">
        <v>37049</v>
      </c>
      <c r="G383" s="43">
        <v>4.0112500000000002E-2</v>
      </c>
      <c r="H383" s="43">
        <v>3.9181300000000002E-2</v>
      </c>
      <c r="I383" s="43">
        <v>3.9125E-2</v>
      </c>
      <c r="J383" s="43">
        <v>7.0000000000000007E-2</v>
      </c>
      <c r="K383" s="43">
        <v>5.3239999999999996E-2</v>
      </c>
      <c r="N383" s="44"/>
    </row>
    <row r="384" spans="4:14" ht="15.75" customHeight="1" x14ac:dyDescent="0.25">
      <c r="D384" s="39"/>
      <c r="E384" s="39"/>
      <c r="F384" s="98">
        <v>37050</v>
      </c>
      <c r="G384" s="43">
        <v>4.0099999999999997E-2</v>
      </c>
      <c r="H384" s="43">
        <v>3.9156300000000005E-2</v>
      </c>
      <c r="I384" s="43">
        <v>3.9100000000000003E-2</v>
      </c>
      <c r="J384" s="43">
        <v>7.0000000000000007E-2</v>
      </c>
      <c r="K384" s="43">
        <v>5.3559999999999997E-2</v>
      </c>
      <c r="N384" s="44"/>
    </row>
    <row r="385" spans="4:14" ht="15.75" customHeight="1" x14ac:dyDescent="0.25">
      <c r="D385" s="39"/>
      <c r="E385" s="39"/>
      <c r="F385" s="98">
        <v>37053</v>
      </c>
      <c r="G385" s="43">
        <v>0.04</v>
      </c>
      <c r="H385" s="43">
        <v>3.9100000000000003E-2</v>
      </c>
      <c r="I385" s="43">
        <v>3.9087499999999997E-2</v>
      </c>
      <c r="J385" s="43">
        <v>7.0000000000000007E-2</v>
      </c>
      <c r="K385" s="43">
        <v>5.2839999999999998E-2</v>
      </c>
      <c r="N385" s="44"/>
    </row>
    <row r="386" spans="4:14" ht="15.75" customHeight="1" x14ac:dyDescent="0.25">
      <c r="D386" s="39"/>
      <c r="E386" s="39"/>
      <c r="F386" s="98">
        <v>37054</v>
      </c>
      <c r="G386" s="43">
        <v>3.9900000000000005E-2</v>
      </c>
      <c r="H386" s="43">
        <v>3.8987500000000001E-2</v>
      </c>
      <c r="I386" s="43">
        <v>3.8824999999999998E-2</v>
      </c>
      <c r="J386" s="43">
        <v>7.0000000000000007E-2</v>
      </c>
      <c r="K386" s="43">
        <v>5.253E-2</v>
      </c>
      <c r="N386" s="44"/>
    </row>
    <row r="387" spans="4:14" ht="15.75" customHeight="1" x14ac:dyDescent="0.25">
      <c r="D387" s="39"/>
      <c r="E387" s="39"/>
      <c r="F387" s="98">
        <v>37055</v>
      </c>
      <c r="G387" s="43">
        <v>3.9800000000000002E-2</v>
      </c>
      <c r="H387" s="43">
        <v>3.8900000000000004E-2</v>
      </c>
      <c r="I387" s="43">
        <v>3.8800000000000001E-2</v>
      </c>
      <c r="J387" s="43">
        <v>7.0000000000000007E-2</v>
      </c>
      <c r="K387" s="43">
        <v>5.2629999999999996E-2</v>
      </c>
      <c r="N387" s="44"/>
    </row>
    <row r="388" spans="4:14" ht="15.75" customHeight="1" x14ac:dyDescent="0.25">
      <c r="D388" s="39"/>
      <c r="E388" s="39"/>
      <c r="F388" s="98">
        <v>37056</v>
      </c>
      <c r="G388" s="43">
        <v>3.9699999999999999E-2</v>
      </c>
      <c r="H388" s="43">
        <v>3.8774999999999997E-2</v>
      </c>
      <c r="I388" s="43">
        <v>3.8587500000000004E-2</v>
      </c>
      <c r="J388" s="43">
        <v>7.0000000000000007E-2</v>
      </c>
      <c r="K388" s="43">
        <v>5.2209999999999999E-2</v>
      </c>
      <c r="N388" s="44"/>
    </row>
    <row r="389" spans="4:14" ht="15.75" customHeight="1" x14ac:dyDescent="0.25">
      <c r="D389" s="39"/>
      <c r="E389" s="39"/>
      <c r="F389" s="98">
        <v>37057</v>
      </c>
      <c r="G389" s="43">
        <v>3.95E-2</v>
      </c>
      <c r="H389" s="43">
        <v>3.8512499999999998E-2</v>
      </c>
      <c r="I389" s="43">
        <v>3.8399999999999997E-2</v>
      </c>
      <c r="J389" s="43">
        <v>7.0000000000000007E-2</v>
      </c>
      <c r="K389" s="43">
        <v>5.2320000000000005E-2</v>
      </c>
      <c r="N389" s="44"/>
    </row>
    <row r="390" spans="4:14" ht="15.75" customHeight="1" x14ac:dyDescent="0.25">
      <c r="D390" s="39"/>
      <c r="E390" s="39"/>
      <c r="F390" s="98">
        <v>37060</v>
      </c>
      <c r="G390" s="43">
        <v>3.88125E-2</v>
      </c>
      <c r="H390" s="43">
        <v>3.7868800000000001E-2</v>
      </c>
      <c r="I390" s="43">
        <v>3.76125E-2</v>
      </c>
      <c r="J390" s="43">
        <v>7.0000000000000007E-2</v>
      </c>
      <c r="K390" s="43">
        <v>5.2510000000000001E-2</v>
      </c>
      <c r="N390" s="44"/>
    </row>
    <row r="391" spans="4:14" ht="15.75" customHeight="1" x14ac:dyDescent="0.25">
      <c r="D391" s="39"/>
      <c r="E391" s="39"/>
      <c r="F391" s="98">
        <v>37061</v>
      </c>
      <c r="G391" s="43">
        <v>3.85E-2</v>
      </c>
      <c r="H391" s="43">
        <v>3.7574999999999997E-2</v>
      </c>
      <c r="I391" s="43">
        <v>3.74875E-2</v>
      </c>
      <c r="J391" s="43">
        <v>7.0000000000000007E-2</v>
      </c>
      <c r="K391" s="43">
        <v>5.2359999999999997E-2</v>
      </c>
      <c r="N391" s="44"/>
    </row>
    <row r="392" spans="4:14" ht="15.75" customHeight="1" x14ac:dyDescent="0.25">
      <c r="D392" s="39"/>
      <c r="E392" s="39"/>
      <c r="F392" s="98">
        <v>37062</v>
      </c>
      <c r="G392" s="43">
        <v>3.8337500000000004E-2</v>
      </c>
      <c r="H392" s="43">
        <v>3.7499999999999999E-2</v>
      </c>
      <c r="I392" s="43">
        <v>3.7400000000000003E-2</v>
      </c>
      <c r="J392" s="43">
        <v>7.0000000000000007E-2</v>
      </c>
      <c r="K392" s="43">
        <v>5.2049999999999999E-2</v>
      </c>
      <c r="N392" s="44"/>
    </row>
    <row r="393" spans="4:14" ht="15.75" customHeight="1" x14ac:dyDescent="0.25">
      <c r="D393" s="39"/>
      <c r="E393" s="39"/>
      <c r="F393" s="98">
        <v>37063</v>
      </c>
      <c r="G393" s="43">
        <v>3.805E-2</v>
      </c>
      <c r="H393" s="43">
        <v>3.7387499999999997E-2</v>
      </c>
      <c r="I393" s="43">
        <v>3.73E-2</v>
      </c>
      <c r="J393" s="43">
        <v>7.0000000000000007E-2</v>
      </c>
      <c r="K393" s="43">
        <v>5.1719999999999995E-2</v>
      </c>
      <c r="N393" s="44"/>
    </row>
    <row r="394" spans="4:14" ht="15.75" customHeight="1" x14ac:dyDescent="0.25">
      <c r="D394" s="39"/>
      <c r="E394" s="39"/>
      <c r="F394" s="98">
        <v>37064</v>
      </c>
      <c r="G394" s="43">
        <v>3.7900000000000003E-2</v>
      </c>
      <c r="H394" s="43">
        <v>3.73E-2</v>
      </c>
      <c r="I394" s="43">
        <v>3.73E-2</v>
      </c>
      <c r="J394" s="43">
        <v>7.0000000000000007E-2</v>
      </c>
      <c r="K394" s="43">
        <v>5.1150000000000001E-2</v>
      </c>
      <c r="N394" s="44"/>
    </row>
    <row r="395" spans="4:14" ht="15.75" customHeight="1" x14ac:dyDescent="0.25">
      <c r="D395" s="39"/>
      <c r="E395" s="39"/>
      <c r="F395" s="98">
        <v>37067</v>
      </c>
      <c r="G395" s="43">
        <v>3.7599999999999995E-2</v>
      </c>
      <c r="H395" s="43">
        <v>3.705E-2</v>
      </c>
      <c r="I395" s="43">
        <v>3.6799999999999999E-2</v>
      </c>
      <c r="J395" s="43">
        <v>7.0000000000000007E-2</v>
      </c>
      <c r="K395" s="43">
        <v>5.1299999999999998E-2</v>
      </c>
      <c r="N395" s="44"/>
    </row>
    <row r="396" spans="4:14" ht="15.75" customHeight="1" x14ac:dyDescent="0.25">
      <c r="D396" s="39"/>
      <c r="E396" s="39"/>
      <c r="F396" s="98">
        <v>37068</v>
      </c>
      <c r="G396" s="43">
        <v>3.7499999999999999E-2</v>
      </c>
      <c r="H396" s="43">
        <v>3.7000000000000005E-2</v>
      </c>
      <c r="I396" s="43">
        <v>3.6799999999999999E-2</v>
      </c>
      <c r="J396" s="43">
        <v>7.0000000000000007E-2</v>
      </c>
      <c r="K396" s="43">
        <v>5.2240000000000002E-2</v>
      </c>
      <c r="N396" s="44"/>
    </row>
    <row r="397" spans="4:14" ht="15.75" customHeight="1" x14ac:dyDescent="0.25">
      <c r="D397" s="39"/>
      <c r="E397" s="39"/>
      <c r="F397" s="98">
        <v>37069</v>
      </c>
      <c r="G397" s="43">
        <v>3.7512500000000004E-2</v>
      </c>
      <c r="H397" s="43">
        <v>3.7100000000000001E-2</v>
      </c>
      <c r="I397" s="43">
        <v>3.7100000000000001E-2</v>
      </c>
      <c r="J397" s="43">
        <v>7.0000000000000007E-2</v>
      </c>
      <c r="K397" s="43">
        <v>5.2350000000000001E-2</v>
      </c>
      <c r="N397" s="44"/>
    </row>
    <row r="398" spans="4:14" ht="15.75" customHeight="1" x14ac:dyDescent="0.25">
      <c r="D398" s="39"/>
      <c r="E398" s="39"/>
      <c r="F398" s="98">
        <v>37070</v>
      </c>
      <c r="G398" s="43">
        <v>3.8350000000000002E-2</v>
      </c>
      <c r="H398" s="43">
        <v>3.7900000000000003E-2</v>
      </c>
      <c r="I398" s="43">
        <v>3.8300000000000001E-2</v>
      </c>
      <c r="J398" s="43">
        <v>6.7500000000000004E-2</v>
      </c>
      <c r="K398" s="43">
        <v>5.3339999999999999E-2</v>
      </c>
      <c r="N398" s="44"/>
    </row>
    <row r="399" spans="4:14" ht="15.75" customHeight="1" x14ac:dyDescent="0.25">
      <c r="D399" s="39"/>
      <c r="E399" s="39"/>
      <c r="F399" s="98">
        <v>37071</v>
      </c>
      <c r="G399" s="43">
        <v>3.8625E-2</v>
      </c>
      <c r="H399" s="43">
        <v>3.8362500000000001E-2</v>
      </c>
      <c r="I399" s="43">
        <v>3.9087499999999997E-2</v>
      </c>
      <c r="J399" s="43">
        <v>6.7500000000000004E-2</v>
      </c>
      <c r="K399" s="43">
        <v>5.4120000000000001E-2</v>
      </c>
      <c r="N399" s="44"/>
    </row>
    <row r="400" spans="4:14" ht="15.75" customHeight="1" x14ac:dyDescent="0.25">
      <c r="D400" s="39"/>
      <c r="E400" s="39"/>
      <c r="F400" s="98">
        <v>37074</v>
      </c>
      <c r="G400" s="43">
        <v>3.8599999999999995E-2</v>
      </c>
      <c r="H400" s="43">
        <v>3.8300000000000001E-2</v>
      </c>
      <c r="I400" s="43">
        <v>3.9E-2</v>
      </c>
      <c r="J400" s="43">
        <v>6.7500000000000004E-2</v>
      </c>
      <c r="K400" s="43">
        <v>5.3220000000000003E-2</v>
      </c>
      <c r="N400" s="44"/>
    </row>
    <row r="401" spans="4:14" ht="15.75" customHeight="1" x14ac:dyDescent="0.25">
      <c r="D401" s="39"/>
      <c r="E401" s="39"/>
      <c r="F401" s="98">
        <v>37075</v>
      </c>
      <c r="G401" s="43">
        <v>3.85E-2</v>
      </c>
      <c r="H401" s="43">
        <v>3.8199999999999998E-2</v>
      </c>
      <c r="I401" s="43">
        <v>3.8800000000000001E-2</v>
      </c>
      <c r="J401" s="43">
        <v>6.7500000000000004E-2</v>
      </c>
      <c r="K401" s="43">
        <v>5.3800000000000001E-2</v>
      </c>
      <c r="N401" s="44"/>
    </row>
    <row r="402" spans="4:14" ht="15.75" customHeight="1" x14ac:dyDescent="0.25">
      <c r="D402" s="39"/>
      <c r="E402" s="39"/>
      <c r="F402" s="98">
        <v>37076</v>
      </c>
      <c r="G402" s="43">
        <v>3.85E-2</v>
      </c>
      <c r="H402" s="43">
        <v>3.8275000000000003E-2</v>
      </c>
      <c r="I402" s="43">
        <v>3.8993799999999995E-2</v>
      </c>
      <c r="J402" s="43" t="s">
        <v>30</v>
      </c>
      <c r="K402" s="43">
        <v>5.3800000000000001E-2</v>
      </c>
      <c r="N402" s="44"/>
    </row>
    <row r="403" spans="4:14" ht="15.75" customHeight="1" x14ac:dyDescent="0.25">
      <c r="D403" s="39"/>
      <c r="E403" s="39"/>
      <c r="F403" s="98">
        <v>37077</v>
      </c>
      <c r="G403" s="43">
        <v>3.85E-2</v>
      </c>
      <c r="H403" s="43">
        <v>3.8199999999999998E-2</v>
      </c>
      <c r="I403" s="43">
        <v>3.8900000000000004E-2</v>
      </c>
      <c r="J403" s="43">
        <v>6.7500000000000004E-2</v>
      </c>
      <c r="K403" s="43">
        <v>5.391E-2</v>
      </c>
      <c r="N403" s="44"/>
    </row>
    <row r="404" spans="4:14" ht="15.75" customHeight="1" x14ac:dyDescent="0.25">
      <c r="D404" s="39"/>
      <c r="E404" s="39"/>
      <c r="F404" s="98">
        <v>37078</v>
      </c>
      <c r="G404" s="43">
        <v>3.8481299999999996E-2</v>
      </c>
      <c r="H404" s="43">
        <v>3.8100000000000002E-2</v>
      </c>
      <c r="I404" s="43">
        <v>3.8762500000000005E-2</v>
      </c>
      <c r="J404" s="43">
        <v>6.7500000000000004E-2</v>
      </c>
      <c r="K404" s="43">
        <v>5.3589999999999999E-2</v>
      </c>
      <c r="N404" s="44"/>
    </row>
    <row r="405" spans="4:14" ht="15.75" customHeight="1" x14ac:dyDescent="0.25">
      <c r="D405" s="39"/>
      <c r="E405" s="39"/>
      <c r="F405" s="98">
        <v>37081</v>
      </c>
      <c r="G405" s="43">
        <v>3.8312499999999999E-2</v>
      </c>
      <c r="H405" s="43">
        <v>3.7900000000000003E-2</v>
      </c>
      <c r="I405" s="43">
        <v>3.8374999999999999E-2</v>
      </c>
      <c r="J405" s="43">
        <v>6.7500000000000004E-2</v>
      </c>
      <c r="K405" s="43">
        <v>5.3269999999999998E-2</v>
      </c>
      <c r="N405" s="44"/>
    </row>
    <row r="406" spans="4:14" ht="15.75" customHeight="1" x14ac:dyDescent="0.25">
      <c r="D406" s="39"/>
      <c r="E406" s="39"/>
      <c r="F406" s="98">
        <v>37082</v>
      </c>
      <c r="G406" s="43">
        <v>3.8300000000000001E-2</v>
      </c>
      <c r="H406" s="43">
        <v>3.7900000000000003E-2</v>
      </c>
      <c r="I406" s="43">
        <v>3.8368800000000002E-2</v>
      </c>
      <c r="J406" s="43">
        <v>6.7500000000000004E-2</v>
      </c>
      <c r="K406" s="43">
        <v>5.2740000000000002E-2</v>
      </c>
      <c r="N406" s="44"/>
    </row>
    <row r="407" spans="4:14" ht="15.75" customHeight="1" x14ac:dyDescent="0.25">
      <c r="D407" s="39"/>
      <c r="E407" s="39"/>
      <c r="F407" s="98">
        <v>37083</v>
      </c>
      <c r="G407" s="43">
        <v>3.8300000000000001E-2</v>
      </c>
      <c r="H407" s="43">
        <v>3.7599999999999995E-2</v>
      </c>
      <c r="I407" s="43">
        <v>3.7925E-2</v>
      </c>
      <c r="J407" s="43">
        <v>6.7500000000000004E-2</v>
      </c>
      <c r="K407" s="43">
        <v>5.289E-2</v>
      </c>
      <c r="N407" s="44"/>
    </row>
    <row r="408" spans="4:14" ht="15.75" customHeight="1" x14ac:dyDescent="0.25">
      <c r="D408" s="39"/>
      <c r="E408" s="39"/>
      <c r="F408" s="98">
        <v>37084</v>
      </c>
      <c r="G408" s="43">
        <v>3.8300000000000001E-2</v>
      </c>
      <c r="H408" s="43">
        <v>3.7699999999999997E-2</v>
      </c>
      <c r="I408" s="43">
        <v>3.8199999999999998E-2</v>
      </c>
      <c r="J408" s="43">
        <v>6.7500000000000004E-2</v>
      </c>
      <c r="K408" s="43">
        <v>5.2339999999999998E-2</v>
      </c>
      <c r="N408" s="44"/>
    </row>
    <row r="409" spans="4:14" ht="15.75" customHeight="1" x14ac:dyDescent="0.25">
      <c r="D409" s="39"/>
      <c r="E409" s="39"/>
      <c r="F409" s="98">
        <v>37085</v>
      </c>
      <c r="G409" s="43">
        <v>3.8287500000000002E-2</v>
      </c>
      <c r="H409" s="43">
        <v>3.7587500000000003E-2</v>
      </c>
      <c r="I409" s="43">
        <v>3.7975000000000002E-2</v>
      </c>
      <c r="J409" s="43">
        <v>6.7500000000000004E-2</v>
      </c>
      <c r="K409" s="43">
        <v>5.2169999999999994E-2</v>
      </c>
      <c r="N409" s="44"/>
    </row>
    <row r="410" spans="4:14" ht="15.75" customHeight="1" x14ac:dyDescent="0.25">
      <c r="D410" s="39"/>
      <c r="E410" s="39"/>
      <c r="F410" s="98">
        <v>37088</v>
      </c>
      <c r="G410" s="43">
        <v>3.8300000000000001E-2</v>
      </c>
      <c r="H410" s="43">
        <v>3.7599999999999995E-2</v>
      </c>
      <c r="I410" s="43">
        <v>3.8062499999999999E-2</v>
      </c>
      <c r="J410" s="43">
        <v>6.7500000000000004E-2</v>
      </c>
      <c r="K410" s="43">
        <v>5.1729999999999998E-2</v>
      </c>
      <c r="N410" s="44"/>
    </row>
    <row r="411" spans="4:14" ht="15.75" customHeight="1" x14ac:dyDescent="0.25">
      <c r="D411" s="39"/>
      <c r="E411" s="39"/>
      <c r="F411" s="98">
        <v>37089</v>
      </c>
      <c r="G411" s="43">
        <v>3.8287500000000002E-2</v>
      </c>
      <c r="H411" s="43">
        <v>3.7599999999999995E-2</v>
      </c>
      <c r="I411" s="43">
        <v>3.805E-2</v>
      </c>
      <c r="J411" s="43">
        <v>6.7500000000000004E-2</v>
      </c>
      <c r="K411" s="43">
        <v>5.2039999999999996E-2</v>
      </c>
      <c r="N411" s="44"/>
    </row>
    <row r="412" spans="4:14" ht="15.75" customHeight="1" x14ac:dyDescent="0.25">
      <c r="D412" s="39"/>
      <c r="E412" s="39"/>
      <c r="F412" s="98">
        <v>37090</v>
      </c>
      <c r="G412" s="43">
        <v>3.8287500000000002E-2</v>
      </c>
      <c r="H412" s="43">
        <v>3.7599999999999995E-2</v>
      </c>
      <c r="I412" s="43">
        <v>3.8037500000000002E-2</v>
      </c>
      <c r="J412" s="43">
        <v>6.7500000000000004E-2</v>
      </c>
      <c r="K412" s="43">
        <v>5.0910000000000004E-2</v>
      </c>
      <c r="N412" s="44"/>
    </row>
    <row r="413" spans="4:14" ht="15.75" customHeight="1" x14ac:dyDescent="0.25">
      <c r="D413" s="39"/>
      <c r="E413" s="39"/>
      <c r="F413" s="98">
        <v>37091</v>
      </c>
      <c r="G413" s="43">
        <v>3.8100000000000002E-2</v>
      </c>
      <c r="H413" s="43">
        <v>3.7100000000000001E-2</v>
      </c>
      <c r="I413" s="43">
        <v>3.7343799999999996E-2</v>
      </c>
      <c r="J413" s="43">
        <v>6.7500000000000004E-2</v>
      </c>
      <c r="K413" s="43">
        <v>5.1060000000000001E-2</v>
      </c>
      <c r="N413" s="44"/>
    </row>
    <row r="414" spans="4:14" ht="15.75" customHeight="1" x14ac:dyDescent="0.25">
      <c r="D414" s="39"/>
      <c r="E414" s="39"/>
      <c r="F414" s="98">
        <v>37092</v>
      </c>
      <c r="G414" s="43">
        <v>3.8012499999999998E-2</v>
      </c>
      <c r="H414" s="43">
        <v>3.7087500000000002E-2</v>
      </c>
      <c r="I414" s="43">
        <v>3.7293800000000002E-2</v>
      </c>
      <c r="J414" s="43">
        <v>6.7500000000000004E-2</v>
      </c>
      <c r="K414" s="43">
        <v>5.1289999999999995E-2</v>
      </c>
      <c r="N414" s="44"/>
    </row>
    <row r="415" spans="4:14" ht="15.75" customHeight="1" x14ac:dyDescent="0.25">
      <c r="D415" s="39"/>
      <c r="E415" s="39"/>
      <c r="F415" s="98">
        <v>37095</v>
      </c>
      <c r="G415" s="43">
        <v>3.7925E-2</v>
      </c>
      <c r="H415" s="43">
        <v>3.7000000000000005E-2</v>
      </c>
      <c r="I415" s="43">
        <v>3.7212500000000003E-2</v>
      </c>
      <c r="J415" s="43">
        <v>6.7500000000000004E-2</v>
      </c>
      <c r="K415" s="43">
        <v>5.1040000000000002E-2</v>
      </c>
      <c r="N415" s="44"/>
    </row>
    <row r="416" spans="4:14" ht="15.75" customHeight="1" x14ac:dyDescent="0.25">
      <c r="D416" s="39"/>
      <c r="E416" s="39"/>
      <c r="F416" s="98">
        <v>37096</v>
      </c>
      <c r="G416" s="43">
        <v>3.7937499999999999E-2</v>
      </c>
      <c r="H416" s="43">
        <v>3.7000000000000005E-2</v>
      </c>
      <c r="I416" s="43">
        <v>3.7200000000000004E-2</v>
      </c>
      <c r="J416" s="43">
        <v>6.7500000000000004E-2</v>
      </c>
      <c r="K416" s="43">
        <v>5.1100000000000007E-2</v>
      </c>
      <c r="N416" s="44"/>
    </row>
    <row r="417" spans="4:14" ht="15.75" customHeight="1" x14ac:dyDescent="0.25">
      <c r="D417" s="39"/>
      <c r="E417" s="39"/>
      <c r="F417" s="98">
        <v>37097</v>
      </c>
      <c r="G417" s="43">
        <v>3.7900000000000003E-2</v>
      </c>
      <c r="H417" s="43">
        <v>3.7000000000000005E-2</v>
      </c>
      <c r="I417" s="43">
        <v>3.7212500000000003E-2</v>
      </c>
      <c r="J417" s="43">
        <v>6.7500000000000004E-2</v>
      </c>
      <c r="K417" s="43">
        <v>5.1820000000000005E-2</v>
      </c>
      <c r="N417" s="44"/>
    </row>
    <row r="418" spans="4:14" ht="15.75" customHeight="1" x14ac:dyDescent="0.25">
      <c r="D418" s="39"/>
      <c r="E418" s="39"/>
      <c r="F418" s="98">
        <v>37098</v>
      </c>
      <c r="G418" s="43">
        <v>3.7837499999999996E-2</v>
      </c>
      <c r="H418" s="43">
        <v>3.705E-2</v>
      </c>
      <c r="I418" s="43">
        <v>3.73E-2</v>
      </c>
      <c r="J418" s="43">
        <v>6.7500000000000004E-2</v>
      </c>
      <c r="K418" s="43">
        <v>5.1289999999999995E-2</v>
      </c>
      <c r="N418" s="44"/>
    </row>
    <row r="419" spans="4:14" ht="15.75" customHeight="1" x14ac:dyDescent="0.25">
      <c r="D419" s="39"/>
      <c r="E419" s="39"/>
      <c r="F419" s="98">
        <v>37099</v>
      </c>
      <c r="G419" s="43">
        <v>3.7749999999999999E-2</v>
      </c>
      <c r="H419" s="43">
        <v>3.6962500000000002E-2</v>
      </c>
      <c r="I419" s="43">
        <v>3.7162500000000001E-2</v>
      </c>
      <c r="J419" s="43">
        <v>6.7500000000000004E-2</v>
      </c>
      <c r="K419" s="43">
        <v>5.0979999999999998E-2</v>
      </c>
      <c r="N419" s="44"/>
    </row>
    <row r="420" spans="4:14" ht="15.75" customHeight="1" x14ac:dyDescent="0.25">
      <c r="D420" s="39"/>
      <c r="E420" s="39"/>
      <c r="F420" s="98">
        <v>37102</v>
      </c>
      <c r="G420" s="43">
        <v>3.7599999999999995E-2</v>
      </c>
      <c r="H420" s="43">
        <v>3.6787500000000001E-2</v>
      </c>
      <c r="I420" s="43">
        <v>3.6981300000000002E-2</v>
      </c>
      <c r="J420" s="43">
        <v>6.7500000000000004E-2</v>
      </c>
      <c r="K420" s="43">
        <v>5.0659999999999997E-2</v>
      </c>
      <c r="N420" s="44"/>
    </row>
    <row r="421" spans="4:14" ht="15.75" customHeight="1" x14ac:dyDescent="0.25">
      <c r="D421" s="39"/>
      <c r="E421" s="39"/>
      <c r="F421" s="98">
        <v>37103</v>
      </c>
      <c r="G421" s="43">
        <v>3.7499999999999999E-2</v>
      </c>
      <c r="H421" s="43">
        <v>3.6699999999999997E-2</v>
      </c>
      <c r="I421" s="43">
        <v>3.6887500000000004E-2</v>
      </c>
      <c r="J421" s="43">
        <v>6.7500000000000004E-2</v>
      </c>
      <c r="K421" s="43">
        <v>5.0540000000000002E-2</v>
      </c>
      <c r="N421" s="44"/>
    </row>
    <row r="422" spans="4:14" ht="15.75" customHeight="1" x14ac:dyDescent="0.25">
      <c r="D422" s="39"/>
      <c r="E422" s="39"/>
      <c r="F422" s="98">
        <v>37104</v>
      </c>
      <c r="G422" s="43">
        <v>3.7400000000000003E-2</v>
      </c>
      <c r="H422" s="43">
        <v>3.6562499999999998E-2</v>
      </c>
      <c r="I422" s="43">
        <v>3.6687500000000005E-2</v>
      </c>
      <c r="J422" s="43">
        <v>6.7500000000000004E-2</v>
      </c>
      <c r="K422" s="43">
        <v>5.0709999999999998E-2</v>
      </c>
      <c r="N422" s="44"/>
    </row>
    <row r="423" spans="4:14" ht="15.75" customHeight="1" x14ac:dyDescent="0.25">
      <c r="D423" s="39"/>
      <c r="E423" s="39"/>
      <c r="F423" s="98">
        <v>37105</v>
      </c>
      <c r="G423" s="43">
        <v>3.73E-2</v>
      </c>
      <c r="H423" s="43">
        <v>3.6499999999999998E-2</v>
      </c>
      <c r="I423" s="43">
        <v>3.6600000000000001E-2</v>
      </c>
      <c r="J423" s="43">
        <v>6.7500000000000004E-2</v>
      </c>
      <c r="K423" s="43">
        <v>5.151E-2</v>
      </c>
      <c r="N423" s="44"/>
    </row>
    <row r="424" spans="4:14" ht="15.75" customHeight="1" x14ac:dyDescent="0.25">
      <c r="D424" s="39"/>
      <c r="E424" s="39"/>
      <c r="F424" s="98">
        <v>37106</v>
      </c>
      <c r="G424" s="43">
        <v>3.73E-2</v>
      </c>
      <c r="H424" s="43">
        <v>3.6562499999999998E-2</v>
      </c>
      <c r="I424" s="43">
        <v>3.6662500000000001E-2</v>
      </c>
      <c r="J424" s="43">
        <v>6.7500000000000004E-2</v>
      </c>
      <c r="K424" s="43">
        <v>5.1569999999999998E-2</v>
      </c>
      <c r="N424" s="44"/>
    </row>
    <row r="425" spans="4:14" ht="15.75" customHeight="1" x14ac:dyDescent="0.25">
      <c r="D425" s="39"/>
      <c r="E425" s="39"/>
      <c r="F425" s="98">
        <v>37109</v>
      </c>
      <c r="G425" s="43">
        <v>3.7200000000000004E-2</v>
      </c>
      <c r="H425" s="43">
        <v>3.6499999999999998E-2</v>
      </c>
      <c r="I425" s="43">
        <v>3.6600000000000001E-2</v>
      </c>
      <c r="J425" s="43">
        <v>6.7500000000000004E-2</v>
      </c>
      <c r="K425" s="43">
        <v>5.1529999999999992E-2</v>
      </c>
      <c r="N425" s="44"/>
    </row>
    <row r="426" spans="4:14" ht="15.75" customHeight="1" x14ac:dyDescent="0.25">
      <c r="D426" s="39"/>
      <c r="E426" s="39"/>
      <c r="F426" s="98">
        <v>37110</v>
      </c>
      <c r="G426" s="43">
        <v>3.7100000000000001E-2</v>
      </c>
      <c r="H426" s="43">
        <v>3.6437499999999998E-2</v>
      </c>
      <c r="I426" s="43">
        <v>3.6549999999999999E-2</v>
      </c>
      <c r="J426" s="43">
        <v>6.7500000000000004E-2</v>
      </c>
      <c r="K426" s="43">
        <v>5.1680000000000004E-2</v>
      </c>
      <c r="N426" s="44"/>
    </row>
    <row r="427" spans="4:14" ht="15.75" customHeight="1" x14ac:dyDescent="0.25">
      <c r="D427" s="39"/>
      <c r="E427" s="39"/>
      <c r="F427" s="98">
        <v>37111</v>
      </c>
      <c r="G427" s="43">
        <v>3.7062499999999998E-2</v>
      </c>
      <c r="H427" s="43">
        <v>3.6375000000000005E-2</v>
      </c>
      <c r="I427" s="43">
        <v>3.6600000000000001E-2</v>
      </c>
      <c r="J427" s="43">
        <v>6.7500000000000004E-2</v>
      </c>
      <c r="K427" s="43">
        <v>5.0499999999999996E-2</v>
      </c>
      <c r="N427" s="44"/>
    </row>
    <row r="428" spans="4:14" ht="15.75" customHeight="1" x14ac:dyDescent="0.25">
      <c r="D428" s="39"/>
      <c r="E428" s="39"/>
      <c r="F428" s="98">
        <v>37112</v>
      </c>
      <c r="G428" s="43">
        <v>3.6725000000000001E-2</v>
      </c>
      <c r="H428" s="43">
        <v>3.5950000000000003E-2</v>
      </c>
      <c r="I428" s="43">
        <v>3.6000000000000004E-2</v>
      </c>
      <c r="J428" s="43">
        <v>6.7500000000000004E-2</v>
      </c>
      <c r="K428" s="43">
        <v>5.0339999999999996E-2</v>
      </c>
      <c r="N428" s="44"/>
    </row>
    <row r="429" spans="4:14" ht="15.75" customHeight="1" x14ac:dyDescent="0.25">
      <c r="D429" s="39"/>
      <c r="E429" s="39"/>
      <c r="F429" s="98">
        <v>37113</v>
      </c>
      <c r="G429" s="43">
        <v>3.6600000000000001E-2</v>
      </c>
      <c r="H429" s="43">
        <v>3.5887500000000003E-2</v>
      </c>
      <c r="I429" s="43">
        <v>3.5900000000000001E-2</v>
      </c>
      <c r="J429" s="43">
        <v>6.7500000000000004E-2</v>
      </c>
      <c r="K429" s="43">
        <v>4.9800000000000004E-2</v>
      </c>
      <c r="N429" s="44"/>
    </row>
    <row r="430" spans="4:14" ht="15.75" customHeight="1" x14ac:dyDescent="0.25">
      <c r="D430" s="39"/>
      <c r="E430" s="39"/>
      <c r="F430" s="98">
        <v>37116</v>
      </c>
      <c r="G430" s="43">
        <v>3.6400000000000002E-2</v>
      </c>
      <c r="H430" s="43">
        <v>3.5699999999999996E-2</v>
      </c>
      <c r="I430" s="43">
        <v>3.5693800000000005E-2</v>
      </c>
      <c r="J430" s="43">
        <v>6.7500000000000004E-2</v>
      </c>
      <c r="K430" s="43">
        <v>4.9759999999999999E-2</v>
      </c>
      <c r="N430" s="44"/>
    </row>
    <row r="431" spans="4:14" ht="15.75" customHeight="1" x14ac:dyDescent="0.25">
      <c r="D431" s="39"/>
      <c r="E431" s="39"/>
      <c r="F431" s="98">
        <v>37117</v>
      </c>
      <c r="G431" s="43">
        <v>3.6299999999999999E-2</v>
      </c>
      <c r="H431" s="43">
        <v>3.56E-2</v>
      </c>
      <c r="I431" s="43">
        <v>3.56E-2</v>
      </c>
      <c r="J431" s="43">
        <v>6.7500000000000004E-2</v>
      </c>
      <c r="K431" s="43">
        <v>4.9660000000000003E-2</v>
      </c>
      <c r="N431" s="44"/>
    </row>
    <row r="432" spans="4:14" ht="15.75" customHeight="1" x14ac:dyDescent="0.25">
      <c r="D432" s="39"/>
      <c r="E432" s="39"/>
      <c r="F432" s="98">
        <v>37118</v>
      </c>
      <c r="G432" s="43">
        <v>3.6200000000000003E-2</v>
      </c>
      <c r="H432" s="43">
        <v>3.56E-2</v>
      </c>
      <c r="I432" s="43">
        <v>3.5631300000000005E-2</v>
      </c>
      <c r="J432" s="43">
        <v>6.7500000000000004E-2</v>
      </c>
      <c r="K432" s="43">
        <v>0.05</v>
      </c>
      <c r="N432" s="44"/>
    </row>
    <row r="433" spans="4:14" ht="15.75" customHeight="1" x14ac:dyDescent="0.25">
      <c r="D433" s="39"/>
      <c r="E433" s="39"/>
      <c r="F433" s="98">
        <v>37119</v>
      </c>
      <c r="G433" s="43">
        <v>3.61E-2</v>
      </c>
      <c r="H433" s="43">
        <v>3.5612499999999998E-2</v>
      </c>
      <c r="I433" s="43">
        <v>3.5806299999999999E-2</v>
      </c>
      <c r="J433" s="43">
        <v>6.7500000000000004E-2</v>
      </c>
      <c r="K433" s="43">
        <v>4.9400000000000006E-2</v>
      </c>
      <c r="N433" s="44"/>
    </row>
    <row r="434" spans="4:14" ht="15.75" customHeight="1" x14ac:dyDescent="0.25">
      <c r="D434" s="39"/>
      <c r="E434" s="39"/>
      <c r="F434" s="98">
        <v>37120</v>
      </c>
      <c r="G434" s="43">
        <v>3.6000000000000004E-2</v>
      </c>
      <c r="H434" s="43">
        <v>3.5475E-2</v>
      </c>
      <c r="I434" s="43">
        <v>3.56E-2</v>
      </c>
      <c r="J434" s="43">
        <v>6.7500000000000004E-2</v>
      </c>
      <c r="K434" s="43">
        <v>4.8390000000000002E-2</v>
      </c>
      <c r="N434" s="44"/>
    </row>
    <row r="435" spans="4:14" ht="15.75" customHeight="1" x14ac:dyDescent="0.25">
      <c r="D435" s="39"/>
      <c r="E435" s="39"/>
      <c r="F435" s="98">
        <v>37123</v>
      </c>
      <c r="G435" s="43">
        <v>3.5799999999999998E-2</v>
      </c>
      <c r="H435" s="43">
        <v>3.5287499999999999E-2</v>
      </c>
      <c r="I435" s="43">
        <v>3.5275000000000001E-2</v>
      </c>
      <c r="J435" s="43">
        <v>6.7500000000000004E-2</v>
      </c>
      <c r="K435" s="43">
        <v>4.9020000000000001E-2</v>
      </c>
      <c r="N435" s="44"/>
    </row>
    <row r="436" spans="4:14" ht="15.75" customHeight="1" x14ac:dyDescent="0.25">
      <c r="D436" s="39"/>
      <c r="E436" s="39"/>
      <c r="F436" s="98">
        <v>37124</v>
      </c>
      <c r="G436" s="43">
        <v>3.5799999999999998E-2</v>
      </c>
      <c r="H436" s="43">
        <v>3.5275000000000001E-2</v>
      </c>
      <c r="I436" s="43">
        <v>3.5375000000000004E-2</v>
      </c>
      <c r="J436" s="43">
        <v>6.7500000000000004E-2</v>
      </c>
      <c r="K436" s="43">
        <v>4.8639999999999996E-2</v>
      </c>
      <c r="N436" s="44"/>
    </row>
    <row r="437" spans="4:14" ht="15.75" customHeight="1" x14ac:dyDescent="0.25">
      <c r="D437" s="39"/>
      <c r="E437" s="39"/>
      <c r="F437" s="98">
        <v>37125</v>
      </c>
      <c r="G437" s="43">
        <v>3.5775000000000001E-2</v>
      </c>
      <c r="H437" s="43">
        <v>3.5125000000000003E-2</v>
      </c>
      <c r="I437" s="43">
        <v>3.5125000000000003E-2</v>
      </c>
      <c r="J437" s="43">
        <v>6.5000000000000002E-2</v>
      </c>
      <c r="K437" s="43">
        <v>4.8940000000000004E-2</v>
      </c>
      <c r="N437" s="44"/>
    </row>
    <row r="438" spans="4:14" ht="15.75" customHeight="1" x14ac:dyDescent="0.25">
      <c r="D438" s="39"/>
      <c r="E438" s="39"/>
      <c r="F438" s="98">
        <v>37126</v>
      </c>
      <c r="G438" s="43">
        <v>3.5799999999999998E-2</v>
      </c>
      <c r="H438" s="43">
        <v>3.5125000000000003E-2</v>
      </c>
      <c r="I438" s="43">
        <v>3.5162499999999999E-2</v>
      </c>
      <c r="J438" s="43">
        <v>6.5000000000000002E-2</v>
      </c>
      <c r="K438" s="43">
        <v>4.8799999999999996E-2</v>
      </c>
      <c r="N438" s="44"/>
    </row>
    <row r="439" spans="4:14" ht="15.75" customHeight="1" x14ac:dyDescent="0.25">
      <c r="D439" s="39"/>
      <c r="E439" s="39"/>
      <c r="F439" s="98">
        <v>37127</v>
      </c>
      <c r="G439" s="43">
        <v>3.5799999999999998E-2</v>
      </c>
      <c r="H439" s="43">
        <v>3.5174999999999998E-2</v>
      </c>
      <c r="I439" s="43">
        <v>3.5200000000000002E-2</v>
      </c>
      <c r="J439" s="43">
        <v>6.5000000000000002E-2</v>
      </c>
      <c r="K439" s="43">
        <v>4.922E-2</v>
      </c>
      <c r="N439" s="44"/>
    </row>
    <row r="440" spans="4:14" ht="15.75" customHeight="1" x14ac:dyDescent="0.25">
      <c r="D440" s="39"/>
      <c r="E440" s="39"/>
      <c r="F440" s="98">
        <v>37130</v>
      </c>
      <c r="G440" s="43" t="s">
        <v>30</v>
      </c>
      <c r="H440" s="43" t="s">
        <v>30</v>
      </c>
      <c r="I440" s="43" t="s">
        <v>30</v>
      </c>
      <c r="J440" s="43">
        <v>6.5000000000000002E-2</v>
      </c>
      <c r="K440" s="43">
        <v>4.9240000000000006E-2</v>
      </c>
      <c r="N440" s="44"/>
    </row>
    <row r="441" spans="4:14" ht="15.75" customHeight="1" x14ac:dyDescent="0.25">
      <c r="D441" s="39"/>
      <c r="E441" s="39"/>
      <c r="F441" s="98">
        <v>37131</v>
      </c>
      <c r="G441" s="43">
        <v>3.5799999999999998E-2</v>
      </c>
      <c r="H441" s="43">
        <v>3.5249999999999997E-2</v>
      </c>
      <c r="I441" s="43">
        <v>3.5287499999999999E-2</v>
      </c>
      <c r="J441" s="43">
        <v>6.5000000000000002E-2</v>
      </c>
      <c r="K441" s="43">
        <v>4.836E-2</v>
      </c>
      <c r="N441" s="44"/>
    </row>
    <row r="442" spans="4:14" ht="15.75" customHeight="1" x14ac:dyDescent="0.25">
      <c r="D442" s="39"/>
      <c r="E442" s="39"/>
      <c r="F442" s="98">
        <v>37132</v>
      </c>
      <c r="G442" s="43">
        <v>3.5799999999999998E-2</v>
      </c>
      <c r="H442" s="43">
        <v>3.5000000000000003E-2</v>
      </c>
      <c r="I442" s="43">
        <v>3.4950000000000002E-2</v>
      </c>
      <c r="J442" s="43">
        <v>6.5000000000000002E-2</v>
      </c>
      <c r="K442" s="43">
        <v>4.7710000000000002E-2</v>
      </c>
      <c r="N442" s="44"/>
    </row>
    <row r="443" spans="4:14" ht="15.75" customHeight="1" x14ac:dyDescent="0.25">
      <c r="D443" s="39"/>
      <c r="E443" s="39"/>
      <c r="F443" s="98">
        <v>37133</v>
      </c>
      <c r="G443" s="43">
        <v>3.5837500000000001E-2</v>
      </c>
      <c r="H443" s="43">
        <v>3.49E-2</v>
      </c>
      <c r="I443" s="43">
        <v>3.4799999999999998E-2</v>
      </c>
      <c r="J443" s="43">
        <v>6.5000000000000002E-2</v>
      </c>
      <c r="K443" s="43">
        <v>4.8120000000000003E-2</v>
      </c>
      <c r="N443" s="44"/>
    </row>
    <row r="444" spans="4:14" ht="15.75" customHeight="1" x14ac:dyDescent="0.25">
      <c r="D444" s="39"/>
      <c r="E444" s="39"/>
      <c r="F444" s="98">
        <v>37134</v>
      </c>
      <c r="G444" s="43">
        <v>3.5812499999999997E-2</v>
      </c>
      <c r="H444" s="43">
        <v>3.4624999999999996E-2</v>
      </c>
      <c r="I444" s="43">
        <v>3.4525E-2</v>
      </c>
      <c r="J444" s="43">
        <v>6.5000000000000002E-2</v>
      </c>
      <c r="K444" s="43">
        <v>4.8320000000000002E-2</v>
      </c>
      <c r="N444" s="44"/>
    </row>
    <row r="445" spans="4:14" ht="15.75" customHeight="1" x14ac:dyDescent="0.25">
      <c r="D445" s="39"/>
      <c r="E445" s="39"/>
      <c r="F445" s="98">
        <v>37137</v>
      </c>
      <c r="G445" s="43">
        <v>3.57875E-2</v>
      </c>
      <c r="H445" s="43">
        <v>3.4656300000000001E-2</v>
      </c>
      <c r="I445" s="43">
        <v>3.4599999999999999E-2</v>
      </c>
      <c r="J445" s="43" t="s">
        <v>30</v>
      </c>
      <c r="K445" s="43">
        <v>4.8320000000000002E-2</v>
      </c>
      <c r="N445" s="44"/>
    </row>
    <row r="446" spans="4:14" ht="15.75" customHeight="1" x14ac:dyDescent="0.25">
      <c r="D446" s="39"/>
      <c r="E446" s="39"/>
      <c r="F446" s="98">
        <v>37138</v>
      </c>
      <c r="G446" s="43">
        <v>3.5725E-2</v>
      </c>
      <c r="H446" s="43">
        <v>3.4662499999999999E-2</v>
      </c>
      <c r="I446" s="43">
        <v>3.465E-2</v>
      </c>
      <c r="J446" s="43">
        <v>6.5000000000000002E-2</v>
      </c>
      <c r="K446" s="43">
        <v>4.9589999999999995E-2</v>
      </c>
      <c r="N446" s="44"/>
    </row>
    <row r="447" spans="4:14" ht="15.75" customHeight="1" x14ac:dyDescent="0.25">
      <c r="D447" s="39"/>
      <c r="E447" s="39"/>
      <c r="F447" s="98">
        <v>37139</v>
      </c>
      <c r="G447" s="43">
        <v>3.5799999999999998E-2</v>
      </c>
      <c r="H447" s="43">
        <v>3.5200000000000002E-2</v>
      </c>
      <c r="I447" s="43">
        <v>3.5499999999999997E-2</v>
      </c>
      <c r="J447" s="43">
        <v>6.5000000000000002E-2</v>
      </c>
      <c r="K447" s="43">
        <v>4.9669999999999999E-2</v>
      </c>
      <c r="N447" s="44"/>
    </row>
    <row r="448" spans="4:14" ht="15.75" customHeight="1" x14ac:dyDescent="0.25">
      <c r="D448" s="39"/>
      <c r="E448" s="39"/>
      <c r="F448" s="98">
        <v>37140</v>
      </c>
      <c r="G448" s="43">
        <v>3.5768800000000003E-2</v>
      </c>
      <c r="H448" s="43">
        <v>3.5200000000000002E-2</v>
      </c>
      <c r="I448" s="43">
        <v>3.5400000000000001E-2</v>
      </c>
      <c r="J448" s="43">
        <v>6.5000000000000002E-2</v>
      </c>
      <c r="K448" s="43">
        <v>4.8730000000000002E-2</v>
      </c>
      <c r="N448" s="44"/>
    </row>
    <row r="449" spans="4:14" ht="15.75" customHeight="1" x14ac:dyDescent="0.25">
      <c r="D449" s="39"/>
      <c r="E449" s="39"/>
      <c r="F449" s="98">
        <v>37141</v>
      </c>
      <c r="G449" s="43">
        <v>3.5699999999999996E-2</v>
      </c>
      <c r="H449" s="43">
        <v>3.4862499999999998E-2</v>
      </c>
      <c r="I449" s="43">
        <v>3.4874999999999996E-2</v>
      </c>
      <c r="J449" s="43">
        <v>6.5000000000000002E-2</v>
      </c>
      <c r="K449" s="43">
        <v>4.7899999999999998E-2</v>
      </c>
      <c r="N449" s="44"/>
    </row>
    <row r="450" spans="4:14" ht="15.75" customHeight="1" x14ac:dyDescent="0.25">
      <c r="D450" s="39"/>
      <c r="E450" s="39"/>
      <c r="F450" s="98">
        <v>37144</v>
      </c>
      <c r="G450" s="43">
        <v>3.5012500000000002E-2</v>
      </c>
      <c r="H450" s="43">
        <v>3.3599999999999998E-2</v>
      </c>
      <c r="I450" s="43">
        <v>3.3224999999999998E-2</v>
      </c>
      <c r="J450" s="43">
        <v>6.5000000000000002E-2</v>
      </c>
      <c r="K450" s="43">
        <v>4.8349999999999997E-2</v>
      </c>
      <c r="N450" s="44"/>
    </row>
    <row r="451" spans="4:14" ht="15.75" customHeight="1" x14ac:dyDescent="0.25">
      <c r="D451" s="39"/>
      <c r="E451" s="39"/>
      <c r="F451" s="98">
        <v>37145</v>
      </c>
      <c r="G451" s="43">
        <v>3.49E-2</v>
      </c>
      <c r="H451" s="43">
        <v>3.3599999999999998E-2</v>
      </c>
      <c r="I451" s="43">
        <v>3.3399999999999999E-2</v>
      </c>
      <c r="J451" s="43">
        <v>6.5000000000000002E-2</v>
      </c>
      <c r="K451" s="43">
        <v>4.8090000000000001E-2</v>
      </c>
      <c r="N451" s="44"/>
    </row>
    <row r="452" spans="4:14" ht="15.75" customHeight="1" x14ac:dyDescent="0.25">
      <c r="D452" s="39"/>
      <c r="E452" s="39"/>
      <c r="F452" s="98">
        <v>37146</v>
      </c>
      <c r="G452" s="43">
        <v>3.5012500000000002E-2</v>
      </c>
      <c r="H452" s="43">
        <v>3.15625E-2</v>
      </c>
      <c r="I452" s="43">
        <v>3.09375E-2</v>
      </c>
      <c r="J452" s="43">
        <v>6.5000000000000002E-2</v>
      </c>
      <c r="K452" s="43">
        <v>4.8090000000000001E-2</v>
      </c>
      <c r="N452" s="44"/>
    </row>
    <row r="453" spans="4:14" ht="15.75" customHeight="1" x14ac:dyDescent="0.25">
      <c r="D453" s="39"/>
      <c r="E453" s="39"/>
      <c r="F453" s="98">
        <v>37147</v>
      </c>
      <c r="G453" s="43">
        <v>3.4874999999999996E-2</v>
      </c>
      <c r="H453" s="43">
        <v>3.15E-2</v>
      </c>
      <c r="I453" s="43">
        <v>3.0899999999999997E-2</v>
      </c>
      <c r="J453" s="43">
        <v>6.5000000000000002E-2</v>
      </c>
      <c r="K453" s="43">
        <v>4.623E-2</v>
      </c>
      <c r="N453" s="44"/>
    </row>
    <row r="454" spans="4:14" ht="15.75" customHeight="1" x14ac:dyDescent="0.25">
      <c r="D454" s="39"/>
      <c r="E454" s="39"/>
      <c r="F454" s="98">
        <v>37148</v>
      </c>
      <c r="G454" s="43">
        <v>3.4962500000000001E-2</v>
      </c>
      <c r="H454" s="43">
        <v>3.15E-2</v>
      </c>
      <c r="I454" s="43">
        <v>3.0800000000000001E-2</v>
      </c>
      <c r="J454" s="43">
        <v>6.5000000000000002E-2</v>
      </c>
      <c r="K454" s="43">
        <v>4.5530000000000001E-2</v>
      </c>
      <c r="N454" s="44"/>
    </row>
    <row r="455" spans="4:14" ht="15.75" customHeight="1" x14ac:dyDescent="0.25">
      <c r="D455" s="39"/>
      <c r="E455" s="39"/>
      <c r="F455" s="98">
        <v>37151</v>
      </c>
      <c r="G455" s="43">
        <v>3.38375E-2</v>
      </c>
      <c r="H455" s="43">
        <v>3.1099999999999999E-2</v>
      </c>
      <c r="I455" s="43">
        <v>3.0299999999999997E-2</v>
      </c>
      <c r="J455" s="43">
        <v>6.5000000000000002E-2</v>
      </c>
      <c r="K455" s="43">
        <v>4.623E-2</v>
      </c>
      <c r="N455" s="44"/>
    </row>
    <row r="456" spans="4:14" ht="15.75" customHeight="1" x14ac:dyDescent="0.25">
      <c r="D456" s="39"/>
      <c r="E456" s="39"/>
      <c r="F456" s="98">
        <v>37152</v>
      </c>
      <c r="G456" s="43">
        <v>3.0575000000000001E-2</v>
      </c>
      <c r="H456" s="43">
        <v>2.9649999999999999E-2</v>
      </c>
      <c r="I456" s="43">
        <v>2.8937499999999998E-2</v>
      </c>
      <c r="J456" s="43">
        <v>0.06</v>
      </c>
      <c r="K456" s="43">
        <v>4.7070000000000001E-2</v>
      </c>
      <c r="N456" s="44"/>
    </row>
    <row r="457" spans="4:14" ht="15.75" customHeight="1" x14ac:dyDescent="0.25">
      <c r="D457" s="39"/>
      <c r="E457" s="39"/>
      <c r="F457" s="98">
        <v>37153</v>
      </c>
      <c r="G457" s="43">
        <v>2.785E-2</v>
      </c>
      <c r="H457" s="43">
        <v>2.78313E-2</v>
      </c>
      <c r="I457" s="43">
        <v>2.7425000000000001E-2</v>
      </c>
      <c r="J457" s="43">
        <v>0.06</v>
      </c>
      <c r="K457" s="43">
        <v>4.691E-2</v>
      </c>
      <c r="N457" s="44"/>
    </row>
    <row r="458" spans="4:14" ht="15.75" customHeight="1" x14ac:dyDescent="0.25">
      <c r="D458" s="39"/>
      <c r="E458" s="39"/>
      <c r="F458" s="98">
        <v>37154</v>
      </c>
      <c r="G458" s="43">
        <v>2.6137500000000001E-2</v>
      </c>
      <c r="H458" s="43">
        <v>2.6025E-2</v>
      </c>
      <c r="I458" s="43">
        <v>2.5937499999999999E-2</v>
      </c>
      <c r="J458" s="43">
        <v>0.06</v>
      </c>
      <c r="K458" s="43">
        <v>4.7419999999999997E-2</v>
      </c>
      <c r="N458" s="44"/>
    </row>
    <row r="459" spans="4:14" ht="15.75" customHeight="1" x14ac:dyDescent="0.25">
      <c r="D459" s="39"/>
      <c r="E459" s="39"/>
      <c r="F459" s="98">
        <v>37155</v>
      </c>
      <c r="G459" s="43">
        <v>2.6612499999999997E-2</v>
      </c>
      <c r="H459" s="43">
        <v>2.6150000000000003E-2</v>
      </c>
      <c r="I459" s="43">
        <v>2.5849999999999998E-2</v>
      </c>
      <c r="J459" s="43">
        <v>0.06</v>
      </c>
      <c r="K459" s="43">
        <v>4.691E-2</v>
      </c>
      <c r="N459" s="44"/>
    </row>
    <row r="460" spans="4:14" ht="15.75" customHeight="1" x14ac:dyDescent="0.25">
      <c r="D460" s="39"/>
      <c r="E460" s="39"/>
      <c r="F460" s="98">
        <v>37158</v>
      </c>
      <c r="G460" s="43">
        <v>2.6437499999999999E-2</v>
      </c>
      <c r="H460" s="43">
        <v>2.6000000000000002E-2</v>
      </c>
      <c r="I460" s="43">
        <v>2.5762500000000001E-2</v>
      </c>
      <c r="J460" s="43">
        <v>0.06</v>
      </c>
      <c r="K460" s="43">
        <v>4.7160000000000001E-2</v>
      </c>
      <c r="N460" s="44"/>
    </row>
    <row r="461" spans="4:14" ht="15.75" customHeight="1" x14ac:dyDescent="0.25">
      <c r="D461" s="39"/>
      <c r="E461" s="39"/>
      <c r="F461" s="98">
        <v>37159</v>
      </c>
      <c r="G461" s="43">
        <v>2.6662499999999999E-2</v>
      </c>
      <c r="H461" s="43">
        <v>2.6000000000000002E-2</v>
      </c>
      <c r="I461" s="43">
        <v>2.5649999999999999E-2</v>
      </c>
      <c r="J461" s="43">
        <v>0.06</v>
      </c>
      <c r="K461" s="43">
        <v>4.7E-2</v>
      </c>
      <c r="N461" s="44"/>
    </row>
    <row r="462" spans="4:14" ht="15.75" customHeight="1" x14ac:dyDescent="0.25">
      <c r="D462" s="39"/>
      <c r="E462" s="39"/>
      <c r="F462" s="98">
        <v>37160</v>
      </c>
      <c r="G462" s="43">
        <v>2.6637499999999998E-2</v>
      </c>
      <c r="H462" s="43">
        <v>2.5912500000000002E-2</v>
      </c>
      <c r="I462" s="43">
        <v>2.55125E-2</v>
      </c>
      <c r="J462" s="43">
        <v>0.06</v>
      </c>
      <c r="K462" s="43">
        <v>4.6280000000000002E-2</v>
      </c>
      <c r="N462" s="44"/>
    </row>
    <row r="463" spans="4:14" ht="15.75" customHeight="1" x14ac:dyDescent="0.25">
      <c r="D463" s="39"/>
      <c r="E463" s="39"/>
      <c r="F463" s="98">
        <v>37161</v>
      </c>
      <c r="G463" s="43">
        <v>2.6387499999999998E-2</v>
      </c>
      <c r="H463" s="43">
        <v>2.6000000000000002E-2</v>
      </c>
      <c r="I463" s="43">
        <v>2.5337499999999999E-2</v>
      </c>
      <c r="J463" s="43">
        <v>0.06</v>
      </c>
      <c r="K463" s="43">
        <v>4.548E-2</v>
      </c>
      <c r="N463" s="44"/>
    </row>
    <row r="464" spans="4:14" ht="15.75" customHeight="1" x14ac:dyDescent="0.25">
      <c r="D464" s="39"/>
      <c r="E464" s="39"/>
      <c r="F464" s="98">
        <v>37162</v>
      </c>
      <c r="G464" s="43">
        <v>2.63E-2</v>
      </c>
      <c r="H464" s="43">
        <v>2.5899999999999999E-2</v>
      </c>
      <c r="I464" s="43">
        <v>2.5225000000000001E-2</v>
      </c>
      <c r="J464" s="43">
        <v>0.06</v>
      </c>
      <c r="K464" s="43">
        <v>4.5880000000000004E-2</v>
      </c>
      <c r="N464" s="44"/>
    </row>
    <row r="465" spans="4:14" ht="15.75" customHeight="1" x14ac:dyDescent="0.25">
      <c r="D465" s="39"/>
      <c r="E465" s="39"/>
      <c r="F465" s="98">
        <v>37165</v>
      </c>
      <c r="G465" s="43">
        <v>2.6375000000000003E-2</v>
      </c>
      <c r="H465" s="43">
        <v>2.6000000000000002E-2</v>
      </c>
      <c r="I465" s="43">
        <v>2.5399999999999999E-2</v>
      </c>
      <c r="J465" s="43">
        <v>0.06</v>
      </c>
      <c r="K465" s="43">
        <v>4.5400000000000003E-2</v>
      </c>
      <c r="N465" s="44"/>
    </row>
    <row r="466" spans="4:14" ht="15.75" customHeight="1" x14ac:dyDescent="0.25">
      <c r="D466" s="39"/>
      <c r="E466" s="39"/>
      <c r="F466" s="98">
        <v>37166</v>
      </c>
      <c r="G466" s="43">
        <v>2.6375000000000003E-2</v>
      </c>
      <c r="H466" s="43">
        <v>2.5924999999999997E-2</v>
      </c>
      <c r="I466" s="43">
        <v>2.53E-2</v>
      </c>
      <c r="J466" s="43">
        <v>0.06</v>
      </c>
      <c r="K466" s="43">
        <v>4.5010000000000001E-2</v>
      </c>
      <c r="N466" s="44"/>
    </row>
    <row r="467" spans="4:14" ht="15.75" customHeight="1" x14ac:dyDescent="0.25">
      <c r="D467" s="39"/>
      <c r="E467" s="39"/>
      <c r="F467" s="98">
        <v>37167</v>
      </c>
      <c r="G467" s="43">
        <v>2.5887500000000001E-2</v>
      </c>
      <c r="H467" s="43">
        <v>2.5000000000000001E-2</v>
      </c>
      <c r="I467" s="43">
        <v>2.4150000000000001E-2</v>
      </c>
      <c r="J467" s="43">
        <v>5.5E-2</v>
      </c>
      <c r="K467" s="43">
        <v>4.4679999999999997E-2</v>
      </c>
      <c r="N467" s="44"/>
    </row>
    <row r="468" spans="4:14" ht="15.75" customHeight="1" x14ac:dyDescent="0.25">
      <c r="D468" s="39"/>
      <c r="E468" s="39"/>
      <c r="F468" s="98">
        <v>37168</v>
      </c>
      <c r="G468" s="43">
        <v>2.58E-2</v>
      </c>
      <c r="H468" s="43">
        <v>2.5000000000000001E-2</v>
      </c>
      <c r="I468" s="43">
        <v>2.4237500000000002E-2</v>
      </c>
      <c r="J468" s="43">
        <v>5.5E-2</v>
      </c>
      <c r="K468" s="43">
        <v>4.5060000000000003E-2</v>
      </c>
      <c r="N468" s="44"/>
    </row>
    <row r="469" spans="4:14" ht="15.75" customHeight="1" x14ac:dyDescent="0.25">
      <c r="D469" s="39"/>
      <c r="E469" s="39"/>
      <c r="F469" s="98">
        <v>37169</v>
      </c>
      <c r="G469" s="43">
        <v>2.5624999999999998E-2</v>
      </c>
      <c r="H469" s="43">
        <v>2.4812500000000001E-2</v>
      </c>
      <c r="I469" s="43">
        <v>2.3925000000000002E-2</v>
      </c>
      <c r="J469" s="43">
        <v>5.5E-2</v>
      </c>
      <c r="K469" s="43">
        <v>4.5039999999999997E-2</v>
      </c>
      <c r="N469" s="44"/>
    </row>
    <row r="470" spans="4:14" ht="15.75" customHeight="1" x14ac:dyDescent="0.25">
      <c r="D470" s="39"/>
      <c r="E470" s="39"/>
      <c r="F470" s="98">
        <v>37172</v>
      </c>
      <c r="G470" s="43">
        <v>2.5412499999999998E-2</v>
      </c>
      <c r="H470" s="43">
        <v>2.4399999999999998E-2</v>
      </c>
      <c r="I470" s="43">
        <v>2.3337500000000001E-2</v>
      </c>
      <c r="J470" s="43" t="s">
        <v>30</v>
      </c>
      <c r="K470" s="43">
        <v>4.5039999999999997E-2</v>
      </c>
      <c r="N470" s="44"/>
    </row>
    <row r="471" spans="4:14" ht="15.75" customHeight="1" x14ac:dyDescent="0.25">
      <c r="D471" s="39"/>
      <c r="E471" s="39"/>
      <c r="F471" s="98">
        <v>37173</v>
      </c>
      <c r="G471" s="43">
        <v>2.5312500000000002E-2</v>
      </c>
      <c r="H471" s="43">
        <v>2.4312500000000001E-2</v>
      </c>
      <c r="I471" s="43">
        <v>2.3399999999999997E-2</v>
      </c>
      <c r="J471" s="43">
        <v>5.5E-2</v>
      </c>
      <c r="K471" s="43">
        <v>4.5929999999999999E-2</v>
      </c>
      <c r="N471" s="44"/>
    </row>
    <row r="472" spans="4:14" ht="15.75" customHeight="1" x14ac:dyDescent="0.25">
      <c r="D472" s="39"/>
      <c r="E472" s="39"/>
      <c r="F472" s="98">
        <v>37174</v>
      </c>
      <c r="G472" s="43">
        <v>2.5312500000000002E-2</v>
      </c>
      <c r="H472" s="43">
        <v>2.4300000000000002E-2</v>
      </c>
      <c r="I472" s="43">
        <v>2.3587500000000001E-2</v>
      </c>
      <c r="J472" s="43">
        <v>5.5E-2</v>
      </c>
      <c r="K472" s="43">
        <v>4.5970000000000004E-2</v>
      </c>
      <c r="N472" s="44"/>
    </row>
    <row r="473" spans="4:14" ht="15.75" customHeight="1" x14ac:dyDescent="0.25">
      <c r="D473" s="39"/>
      <c r="E473" s="39"/>
      <c r="F473" s="98">
        <v>37175</v>
      </c>
      <c r="G473" s="43">
        <v>2.5249999999999998E-2</v>
      </c>
      <c r="H473" s="43">
        <v>2.4300000000000002E-2</v>
      </c>
      <c r="I473" s="43">
        <v>2.3712499999999997E-2</v>
      </c>
      <c r="J473" s="43">
        <v>5.5E-2</v>
      </c>
      <c r="K473" s="43">
        <v>4.6660000000000007E-2</v>
      </c>
      <c r="N473" s="44"/>
    </row>
    <row r="474" spans="4:14" ht="15.75" customHeight="1" x14ac:dyDescent="0.25">
      <c r="D474" s="39"/>
      <c r="E474" s="39"/>
      <c r="F474" s="98">
        <v>37176</v>
      </c>
      <c r="G474" s="43">
        <v>2.5293800000000002E-2</v>
      </c>
      <c r="H474" s="43">
        <v>2.4562499999999998E-2</v>
      </c>
      <c r="I474" s="43">
        <v>2.4225E-2</v>
      </c>
      <c r="J474" s="43">
        <v>5.5E-2</v>
      </c>
      <c r="K474" s="43">
        <v>4.6689999999999995E-2</v>
      </c>
      <c r="N474" s="44"/>
    </row>
    <row r="475" spans="4:14" ht="15.75" customHeight="1" x14ac:dyDescent="0.25">
      <c r="D475" s="39"/>
      <c r="E475" s="39"/>
      <c r="F475" s="98">
        <v>37179</v>
      </c>
      <c r="G475" s="43">
        <v>2.5174999999999999E-2</v>
      </c>
      <c r="H475" s="43">
        <v>2.4312500000000001E-2</v>
      </c>
      <c r="I475" s="43">
        <v>2.3799999999999998E-2</v>
      </c>
      <c r="J475" s="43">
        <v>5.5E-2</v>
      </c>
      <c r="K475" s="43">
        <v>4.5990000000000003E-2</v>
      </c>
      <c r="N475" s="44"/>
    </row>
    <row r="476" spans="4:14" ht="15.75" customHeight="1" x14ac:dyDescent="0.25">
      <c r="D476" s="39"/>
      <c r="E476" s="39"/>
      <c r="F476" s="98">
        <v>37180</v>
      </c>
      <c r="G476" s="43">
        <v>2.5099999999999997E-2</v>
      </c>
      <c r="H476" s="43">
        <v>2.4199999999999999E-2</v>
      </c>
      <c r="I476" s="43">
        <v>2.3599999999999999E-2</v>
      </c>
      <c r="J476" s="43">
        <v>5.5E-2</v>
      </c>
      <c r="K476" s="43">
        <v>4.5589999999999999E-2</v>
      </c>
      <c r="N476" s="44"/>
    </row>
    <row r="477" spans="4:14" ht="15.75" customHeight="1" x14ac:dyDescent="0.25">
      <c r="D477" s="39"/>
      <c r="E477" s="39"/>
      <c r="F477" s="98">
        <v>37181</v>
      </c>
      <c r="G477" s="43">
        <v>2.5012500000000003E-2</v>
      </c>
      <c r="H477" s="43">
        <v>2.41E-2</v>
      </c>
      <c r="I477" s="43">
        <v>2.3599999999999999E-2</v>
      </c>
      <c r="J477" s="43">
        <v>5.5E-2</v>
      </c>
      <c r="K477" s="43">
        <v>4.5670000000000002E-2</v>
      </c>
      <c r="N477" s="44"/>
    </row>
    <row r="478" spans="4:14" ht="15.75" customHeight="1" x14ac:dyDescent="0.25">
      <c r="D478" s="39"/>
      <c r="E478" s="39"/>
      <c r="F478" s="98">
        <v>37182</v>
      </c>
      <c r="G478" s="43">
        <v>2.4624999999999998E-2</v>
      </c>
      <c r="H478" s="43">
        <v>2.3900000000000001E-2</v>
      </c>
      <c r="I478" s="43">
        <v>2.3525000000000001E-2</v>
      </c>
      <c r="J478" s="43">
        <v>5.5E-2</v>
      </c>
      <c r="K478" s="43">
        <v>4.5769999999999998E-2</v>
      </c>
      <c r="N478" s="44"/>
    </row>
    <row r="479" spans="4:14" ht="15.75" customHeight="1" x14ac:dyDescent="0.25">
      <c r="D479" s="39"/>
      <c r="E479" s="39"/>
      <c r="F479" s="98">
        <v>37183</v>
      </c>
      <c r="G479" s="43">
        <v>2.445E-2</v>
      </c>
      <c r="H479" s="43">
        <v>2.36625E-2</v>
      </c>
      <c r="I479" s="43">
        <v>2.32125E-2</v>
      </c>
      <c r="J479" s="43">
        <v>5.5E-2</v>
      </c>
      <c r="K479" s="43">
        <v>4.6210000000000001E-2</v>
      </c>
      <c r="N479" s="44"/>
    </row>
    <row r="480" spans="4:14" ht="15.75" customHeight="1" x14ac:dyDescent="0.25">
      <c r="D480" s="39"/>
      <c r="E480" s="39"/>
      <c r="F480" s="98">
        <v>37186</v>
      </c>
      <c r="G480" s="43">
        <v>2.4262499999999999E-2</v>
      </c>
      <c r="H480" s="43">
        <v>2.3525000000000001E-2</v>
      </c>
      <c r="I480" s="43">
        <v>2.315E-2</v>
      </c>
      <c r="J480" s="43">
        <v>5.5E-2</v>
      </c>
      <c r="K480" s="43">
        <v>4.6330000000000003E-2</v>
      </c>
      <c r="N480" s="44"/>
    </row>
    <row r="481" spans="4:14" ht="15.75" customHeight="1" x14ac:dyDescent="0.25">
      <c r="D481" s="39"/>
      <c r="E481" s="39"/>
      <c r="F481" s="98">
        <v>37187</v>
      </c>
      <c r="G481" s="43">
        <v>2.4199999999999999E-2</v>
      </c>
      <c r="H481" s="43">
        <v>2.35E-2</v>
      </c>
      <c r="I481" s="43">
        <v>2.32125E-2</v>
      </c>
      <c r="J481" s="43">
        <v>5.5E-2</v>
      </c>
      <c r="K481" s="43">
        <v>4.6429999999999999E-2</v>
      </c>
      <c r="N481" s="44"/>
    </row>
    <row r="482" spans="4:14" ht="15.75" customHeight="1" x14ac:dyDescent="0.25">
      <c r="D482" s="39"/>
      <c r="E482" s="39"/>
      <c r="F482" s="98">
        <v>37188</v>
      </c>
      <c r="G482" s="43">
        <v>2.4075000000000003E-2</v>
      </c>
      <c r="H482" s="43">
        <v>2.3300000000000001E-2</v>
      </c>
      <c r="I482" s="43">
        <v>2.3012500000000002E-2</v>
      </c>
      <c r="J482" s="43">
        <v>5.5E-2</v>
      </c>
      <c r="K482" s="43">
        <v>4.5960000000000001E-2</v>
      </c>
      <c r="N482" s="44"/>
    </row>
    <row r="483" spans="4:14" ht="15.75" customHeight="1" x14ac:dyDescent="0.25">
      <c r="D483" s="39"/>
      <c r="E483" s="39"/>
      <c r="F483" s="98">
        <v>37189</v>
      </c>
      <c r="G483" s="43">
        <v>2.3762500000000002E-2</v>
      </c>
      <c r="H483" s="43">
        <v>2.3099999999999999E-2</v>
      </c>
      <c r="I483" s="43">
        <v>2.2700000000000001E-2</v>
      </c>
      <c r="J483" s="43">
        <v>5.5E-2</v>
      </c>
      <c r="K483" s="43">
        <v>4.5510000000000002E-2</v>
      </c>
      <c r="N483" s="44"/>
    </row>
    <row r="484" spans="4:14" ht="15.75" customHeight="1" x14ac:dyDescent="0.25">
      <c r="D484" s="39"/>
      <c r="E484" s="39"/>
      <c r="F484" s="98">
        <v>37190</v>
      </c>
      <c r="G484" s="43">
        <v>2.3537499999999999E-2</v>
      </c>
      <c r="H484" s="43">
        <v>2.2799999999999997E-2</v>
      </c>
      <c r="I484" s="43">
        <v>2.2324999999999998E-2</v>
      </c>
      <c r="J484" s="43">
        <v>5.5E-2</v>
      </c>
      <c r="K484" s="43">
        <v>4.5289999999999997E-2</v>
      </c>
      <c r="N484" s="44"/>
    </row>
    <row r="485" spans="4:14" ht="15.75" customHeight="1" x14ac:dyDescent="0.25">
      <c r="D485" s="39"/>
      <c r="E485" s="39"/>
      <c r="F485" s="98">
        <v>37193</v>
      </c>
      <c r="G485" s="43">
        <v>2.3424999999999998E-2</v>
      </c>
      <c r="H485" s="43">
        <v>2.2700000000000001E-2</v>
      </c>
      <c r="I485" s="43">
        <v>2.2200000000000001E-2</v>
      </c>
      <c r="J485" s="43">
        <v>5.5E-2</v>
      </c>
      <c r="K485" s="43">
        <v>4.4800000000000006E-2</v>
      </c>
      <c r="N485" s="44"/>
    </row>
    <row r="486" spans="4:14" ht="15.75" customHeight="1" x14ac:dyDescent="0.25">
      <c r="D486" s="39"/>
      <c r="E486" s="39"/>
      <c r="F486" s="98">
        <v>37194</v>
      </c>
      <c r="G486" s="43">
        <v>2.3199999999999998E-2</v>
      </c>
      <c r="H486" s="43">
        <v>2.23E-2</v>
      </c>
      <c r="I486" s="43">
        <v>2.1712500000000003E-2</v>
      </c>
      <c r="J486" s="43">
        <v>5.5E-2</v>
      </c>
      <c r="K486" s="43">
        <v>4.41E-2</v>
      </c>
      <c r="N486" s="44"/>
    </row>
    <row r="487" spans="4:14" ht="15.75" customHeight="1" x14ac:dyDescent="0.25">
      <c r="D487" s="39"/>
      <c r="E487" s="39"/>
      <c r="F487" s="98">
        <v>37195</v>
      </c>
      <c r="G487" s="43">
        <v>2.2875E-2</v>
      </c>
      <c r="H487" s="43">
        <v>2.2000000000000002E-2</v>
      </c>
      <c r="I487" s="43">
        <v>2.1462500000000002E-2</v>
      </c>
      <c r="J487" s="43">
        <v>5.5E-2</v>
      </c>
      <c r="K487" s="43">
        <v>4.2320000000000003E-2</v>
      </c>
      <c r="N487" s="44"/>
    </row>
    <row r="488" spans="4:14" ht="15.75" customHeight="1" x14ac:dyDescent="0.25">
      <c r="D488" s="39"/>
      <c r="E488" s="39"/>
      <c r="F488" s="98">
        <v>37196</v>
      </c>
      <c r="G488" s="43">
        <v>2.2799999999999997E-2</v>
      </c>
      <c r="H488" s="43">
        <v>2.2099999999999998E-2</v>
      </c>
      <c r="I488" s="43">
        <v>2.1675E-2</v>
      </c>
      <c r="J488" s="43">
        <v>5.5E-2</v>
      </c>
      <c r="K488" s="43">
        <v>4.24E-2</v>
      </c>
      <c r="N488" s="44"/>
    </row>
    <row r="489" spans="4:14" ht="15.75" customHeight="1" x14ac:dyDescent="0.25">
      <c r="D489" s="39"/>
      <c r="E489" s="39"/>
      <c r="F489" s="98">
        <v>37197</v>
      </c>
      <c r="G489" s="43">
        <v>2.2700000000000001E-2</v>
      </c>
      <c r="H489" s="43">
        <v>2.2000000000000002E-2</v>
      </c>
      <c r="I489" s="43">
        <v>2.1600000000000001E-2</v>
      </c>
      <c r="J489" s="43">
        <v>5.5E-2</v>
      </c>
      <c r="K489" s="43">
        <v>4.3579999999999994E-2</v>
      </c>
      <c r="N489" s="44"/>
    </row>
    <row r="490" spans="4:14" ht="15.75" customHeight="1" x14ac:dyDescent="0.25">
      <c r="D490" s="39"/>
      <c r="E490" s="39"/>
      <c r="F490" s="98">
        <v>37200</v>
      </c>
      <c r="G490" s="43">
        <v>2.2200000000000001E-2</v>
      </c>
      <c r="H490" s="43">
        <v>2.1649999999999999E-2</v>
      </c>
      <c r="I490" s="43">
        <v>2.12E-2</v>
      </c>
      <c r="J490" s="43">
        <v>5.5E-2</v>
      </c>
      <c r="K490" s="43">
        <v>4.2960000000000005E-2</v>
      </c>
      <c r="N490" s="44"/>
    </row>
    <row r="491" spans="4:14" ht="15.75" customHeight="1" x14ac:dyDescent="0.25">
      <c r="D491" s="39"/>
      <c r="E491" s="39"/>
      <c r="F491" s="98">
        <v>37201</v>
      </c>
      <c r="G491" s="43">
        <v>2.1899999999999999E-2</v>
      </c>
      <c r="H491" s="43">
        <v>2.1349999999999997E-2</v>
      </c>
      <c r="I491" s="43">
        <v>2.0899999999999998E-2</v>
      </c>
      <c r="J491" s="43">
        <v>5.5E-2</v>
      </c>
      <c r="K491" s="43">
        <v>4.2560000000000001E-2</v>
      </c>
      <c r="N491" s="44"/>
    </row>
    <row r="492" spans="4:14" ht="15.75" customHeight="1" x14ac:dyDescent="0.25">
      <c r="D492" s="39"/>
      <c r="E492" s="39"/>
      <c r="F492" s="98">
        <v>37202</v>
      </c>
      <c r="G492" s="43">
        <v>2.0906299999999999E-2</v>
      </c>
      <c r="H492" s="43">
        <v>0.02</v>
      </c>
      <c r="I492" s="43">
        <v>1.9462500000000001E-2</v>
      </c>
      <c r="J492" s="43">
        <v>0.05</v>
      </c>
      <c r="K492" s="43">
        <v>4.1779999999999998E-2</v>
      </c>
      <c r="N492" s="44"/>
    </row>
    <row r="493" spans="4:14" ht="15.75" customHeight="1" x14ac:dyDescent="0.25">
      <c r="D493" s="39"/>
      <c r="E493" s="39"/>
      <c r="F493" s="98">
        <v>37203</v>
      </c>
      <c r="G493" s="43">
        <v>2.0899999999999998E-2</v>
      </c>
      <c r="H493" s="43">
        <v>1.9987500000000002E-2</v>
      </c>
      <c r="I493" s="43">
        <v>1.9474999999999999E-2</v>
      </c>
      <c r="J493" s="43">
        <v>0.05</v>
      </c>
      <c r="K493" s="43">
        <v>4.2859999999999995E-2</v>
      </c>
      <c r="N493" s="44"/>
    </row>
    <row r="494" spans="4:14" ht="15.75" customHeight="1" x14ac:dyDescent="0.25">
      <c r="D494" s="39"/>
      <c r="E494" s="39"/>
      <c r="F494" s="98">
        <v>37204</v>
      </c>
      <c r="G494" s="43">
        <v>2.0912500000000001E-2</v>
      </c>
      <c r="H494" s="43">
        <v>2.01625E-2</v>
      </c>
      <c r="I494" s="43">
        <v>1.9699999999999999E-2</v>
      </c>
      <c r="J494" s="43">
        <v>0.05</v>
      </c>
      <c r="K494" s="43">
        <v>4.3029999999999999E-2</v>
      </c>
      <c r="N494" s="44"/>
    </row>
    <row r="495" spans="4:14" ht="15.75" customHeight="1" x14ac:dyDescent="0.25">
      <c r="D495" s="39"/>
      <c r="E495" s="39"/>
      <c r="F495" s="98">
        <v>37207</v>
      </c>
      <c r="G495" s="43">
        <v>2.0899999999999998E-2</v>
      </c>
      <c r="H495" s="43">
        <v>2.0250000000000001E-2</v>
      </c>
      <c r="I495" s="43">
        <v>1.9900000000000001E-2</v>
      </c>
      <c r="J495" s="43" t="s">
        <v>30</v>
      </c>
      <c r="K495" s="43">
        <v>4.3029999999999999E-2</v>
      </c>
      <c r="N495" s="44"/>
    </row>
    <row r="496" spans="4:14" ht="15.75" customHeight="1" x14ac:dyDescent="0.25">
      <c r="D496" s="39"/>
      <c r="E496" s="39"/>
      <c r="F496" s="98">
        <v>37208</v>
      </c>
      <c r="G496" s="43">
        <v>2.0799999999999999E-2</v>
      </c>
      <c r="H496" s="43">
        <v>2.0112499999999998E-2</v>
      </c>
      <c r="I496" s="43">
        <v>1.9737499999999998E-2</v>
      </c>
      <c r="J496" s="43">
        <v>0.05</v>
      </c>
      <c r="K496" s="43">
        <v>4.3779999999999999E-2</v>
      </c>
      <c r="N496" s="44"/>
    </row>
    <row r="497" spans="4:14" ht="15.75" customHeight="1" x14ac:dyDescent="0.25">
      <c r="D497" s="39"/>
      <c r="E497" s="39"/>
      <c r="F497" s="98">
        <v>37209</v>
      </c>
      <c r="G497" s="43">
        <v>2.0812499999999998E-2</v>
      </c>
      <c r="H497" s="43">
        <v>2.0212500000000001E-2</v>
      </c>
      <c r="I497" s="43">
        <v>2.0012500000000003E-2</v>
      </c>
      <c r="J497" s="43">
        <v>0.05</v>
      </c>
      <c r="K497" s="43">
        <v>4.539E-2</v>
      </c>
      <c r="N497" s="44"/>
    </row>
    <row r="498" spans="4:14" ht="15.75" customHeight="1" x14ac:dyDescent="0.25">
      <c r="D498" s="39"/>
      <c r="E498" s="39"/>
      <c r="F498" s="98">
        <v>37210</v>
      </c>
      <c r="G498" s="43">
        <v>2.1000000000000001E-2</v>
      </c>
      <c r="H498" s="43">
        <v>2.1000000000000001E-2</v>
      </c>
      <c r="I498" s="43">
        <v>2.1049999999999999E-2</v>
      </c>
      <c r="J498" s="43">
        <v>0.05</v>
      </c>
      <c r="K498" s="43">
        <v>4.7619999999999996E-2</v>
      </c>
      <c r="N498" s="44"/>
    </row>
    <row r="499" spans="4:14" ht="15.75" customHeight="1" x14ac:dyDescent="0.25">
      <c r="D499" s="39"/>
      <c r="E499" s="39"/>
      <c r="F499" s="98">
        <v>37211</v>
      </c>
      <c r="G499" s="43">
        <v>2.1025000000000002E-2</v>
      </c>
      <c r="H499" s="43">
        <v>2.13875E-2</v>
      </c>
      <c r="I499" s="43">
        <v>2.1700000000000001E-2</v>
      </c>
      <c r="J499" s="43">
        <v>0.05</v>
      </c>
      <c r="K499" s="43">
        <v>4.8430000000000001E-2</v>
      </c>
      <c r="N499" s="44"/>
    </row>
    <row r="500" spans="4:14" ht="15.75" customHeight="1" x14ac:dyDescent="0.25">
      <c r="D500" s="39"/>
      <c r="E500" s="39"/>
      <c r="F500" s="98">
        <v>37214</v>
      </c>
      <c r="G500" s="43">
        <v>2.1037499999999997E-2</v>
      </c>
      <c r="H500" s="43">
        <v>2.1499999999999998E-2</v>
      </c>
      <c r="I500" s="43">
        <v>2.1899999999999999E-2</v>
      </c>
      <c r="J500" s="43">
        <v>0.05</v>
      </c>
      <c r="K500" s="43">
        <v>4.7980000000000002E-2</v>
      </c>
      <c r="N500" s="44"/>
    </row>
    <row r="501" spans="4:14" ht="15.75" customHeight="1" x14ac:dyDescent="0.25">
      <c r="D501" s="39"/>
      <c r="E501" s="39"/>
      <c r="F501" s="98">
        <v>37215</v>
      </c>
      <c r="G501" s="43">
        <v>2.0899999999999998E-2</v>
      </c>
      <c r="H501" s="43">
        <v>2.1131299999999999E-2</v>
      </c>
      <c r="I501" s="43">
        <v>2.1418800000000002E-2</v>
      </c>
      <c r="J501" s="43">
        <v>0.05</v>
      </c>
      <c r="K501" s="43">
        <v>4.8630000000000007E-2</v>
      </c>
      <c r="N501" s="44"/>
    </row>
    <row r="502" spans="4:14" ht="15.75" customHeight="1" x14ac:dyDescent="0.25">
      <c r="D502" s="39"/>
      <c r="E502" s="39"/>
      <c r="F502" s="98">
        <v>37216</v>
      </c>
      <c r="G502" s="43">
        <v>2.1000000000000001E-2</v>
      </c>
      <c r="H502" s="43">
        <v>2.1299999999999999E-2</v>
      </c>
      <c r="I502" s="43">
        <v>2.1837499999999999E-2</v>
      </c>
      <c r="J502" s="43">
        <v>0.05</v>
      </c>
      <c r="K502" s="43">
        <v>5.0130000000000001E-2</v>
      </c>
      <c r="N502" s="44"/>
    </row>
    <row r="503" spans="4:14" ht="15.75" customHeight="1" x14ac:dyDescent="0.25">
      <c r="D503" s="39"/>
      <c r="E503" s="39"/>
      <c r="F503" s="98">
        <v>37217</v>
      </c>
      <c r="G503" s="43">
        <v>2.1075E-2</v>
      </c>
      <c r="H503" s="43">
        <v>2.1625000000000002E-2</v>
      </c>
      <c r="I503" s="43">
        <v>2.24625E-2</v>
      </c>
      <c r="J503" s="43" t="s">
        <v>30</v>
      </c>
      <c r="K503" s="43">
        <v>5.0130000000000001E-2</v>
      </c>
      <c r="N503" s="44"/>
    </row>
    <row r="504" spans="4:14" ht="15.75" customHeight="1" x14ac:dyDescent="0.25">
      <c r="D504" s="39"/>
      <c r="E504" s="39"/>
      <c r="F504" s="98">
        <v>37218</v>
      </c>
      <c r="G504" s="43">
        <v>2.1087500000000002E-2</v>
      </c>
      <c r="H504" s="43">
        <v>2.1562499999999998E-2</v>
      </c>
      <c r="I504" s="43">
        <v>2.2225000000000002E-2</v>
      </c>
      <c r="J504" s="43">
        <v>0.05</v>
      </c>
      <c r="K504" s="43">
        <v>4.9869999999999998E-2</v>
      </c>
      <c r="N504" s="44"/>
    </row>
    <row r="505" spans="4:14" ht="15.75" customHeight="1" x14ac:dyDescent="0.25">
      <c r="D505" s="39"/>
      <c r="E505" s="39"/>
      <c r="F505" s="98">
        <v>37221</v>
      </c>
      <c r="G505" s="43">
        <v>2.1081300000000001E-2</v>
      </c>
      <c r="H505" s="43">
        <v>2.15563E-2</v>
      </c>
      <c r="I505" s="43">
        <v>2.22125E-2</v>
      </c>
      <c r="J505" s="43">
        <v>0.05</v>
      </c>
      <c r="K505" s="43">
        <v>5.015E-2</v>
      </c>
      <c r="N505" s="44"/>
    </row>
    <row r="506" spans="4:14" ht="15.75" customHeight="1" x14ac:dyDescent="0.25">
      <c r="D506" s="39"/>
      <c r="E506" s="39"/>
      <c r="F506" s="98">
        <v>37222</v>
      </c>
      <c r="G506" s="43">
        <v>2.1099999999999997E-2</v>
      </c>
      <c r="H506" s="43">
        <v>2.1675E-2</v>
      </c>
      <c r="I506" s="43">
        <v>2.2400000000000003E-2</v>
      </c>
      <c r="J506" s="43">
        <v>0.05</v>
      </c>
      <c r="K506" s="43">
        <v>4.9189999999999998E-2</v>
      </c>
      <c r="N506" s="44"/>
    </row>
    <row r="507" spans="4:14" ht="15.75" customHeight="1" x14ac:dyDescent="0.25">
      <c r="D507" s="39"/>
      <c r="E507" s="39"/>
      <c r="F507" s="98">
        <v>37223</v>
      </c>
      <c r="G507" s="43">
        <v>2.0799999999999999E-2</v>
      </c>
      <c r="H507" s="43">
        <v>2.0962499999999998E-2</v>
      </c>
      <c r="I507" s="43">
        <v>2.1287500000000001E-2</v>
      </c>
      <c r="J507" s="43">
        <v>0.05</v>
      </c>
      <c r="K507" s="43">
        <v>4.9249999999999995E-2</v>
      </c>
      <c r="N507" s="44"/>
    </row>
    <row r="508" spans="4:14" ht="15.75" customHeight="1" x14ac:dyDescent="0.25">
      <c r="D508" s="39"/>
      <c r="E508" s="39"/>
      <c r="F508" s="98">
        <v>37224</v>
      </c>
      <c r="G508" s="43">
        <v>2.1437499999999998E-2</v>
      </c>
      <c r="H508" s="43">
        <v>2.0812499999999998E-2</v>
      </c>
      <c r="I508" s="43">
        <v>2.0975000000000001E-2</v>
      </c>
      <c r="J508" s="43">
        <v>0.05</v>
      </c>
      <c r="K508" s="43">
        <v>4.7560000000000005E-2</v>
      </c>
      <c r="N508" s="44"/>
    </row>
    <row r="509" spans="4:14" ht="15.75" customHeight="1" x14ac:dyDescent="0.25">
      <c r="D509" s="39"/>
      <c r="E509" s="39"/>
      <c r="F509" s="98">
        <v>37225</v>
      </c>
      <c r="G509" s="43">
        <v>2.1187499999999998E-2</v>
      </c>
      <c r="H509" s="43">
        <v>2.0318800000000001E-2</v>
      </c>
      <c r="I509" s="43">
        <v>2.0299999999999999E-2</v>
      </c>
      <c r="J509" s="43">
        <v>0.05</v>
      </c>
      <c r="K509" s="43">
        <v>4.752E-2</v>
      </c>
      <c r="N509" s="44"/>
    </row>
    <row r="510" spans="4:14" ht="15.75" customHeight="1" x14ac:dyDescent="0.25">
      <c r="D510" s="39"/>
      <c r="E510" s="39"/>
      <c r="F510" s="98">
        <v>37228</v>
      </c>
      <c r="G510" s="43">
        <v>2.1062500000000001E-2</v>
      </c>
      <c r="H510" s="43">
        <v>2.0074999999999999E-2</v>
      </c>
      <c r="I510" s="43">
        <v>2.0012500000000003E-2</v>
      </c>
      <c r="J510" s="43">
        <v>0.05</v>
      </c>
      <c r="K510" s="43">
        <v>4.6870000000000002E-2</v>
      </c>
      <c r="N510" s="44"/>
    </row>
    <row r="511" spans="4:14" ht="15.75" customHeight="1" x14ac:dyDescent="0.25">
      <c r="D511" s="39"/>
      <c r="E511" s="39"/>
      <c r="F511" s="98">
        <v>37229</v>
      </c>
      <c r="G511" s="43">
        <v>2.0912500000000001E-2</v>
      </c>
      <c r="H511" s="43">
        <v>0.02</v>
      </c>
      <c r="I511" s="43">
        <v>0.02</v>
      </c>
      <c r="J511" s="43">
        <v>0.05</v>
      </c>
      <c r="K511" s="43">
        <v>4.6600000000000003E-2</v>
      </c>
      <c r="N511" s="44"/>
    </row>
    <row r="512" spans="4:14" ht="15.75" customHeight="1" x14ac:dyDescent="0.25">
      <c r="D512" s="39"/>
      <c r="E512" s="39"/>
      <c r="F512" s="98">
        <v>37230</v>
      </c>
      <c r="G512" s="43">
        <v>2.0437500000000001E-2</v>
      </c>
      <c r="H512" s="43">
        <v>1.98125E-2</v>
      </c>
      <c r="I512" s="43">
        <v>1.9987500000000002E-2</v>
      </c>
      <c r="J512" s="43">
        <v>0.05</v>
      </c>
      <c r="K512" s="43">
        <v>4.8930000000000001E-2</v>
      </c>
      <c r="N512" s="44"/>
    </row>
    <row r="513" spans="4:14" ht="15.75" customHeight="1" x14ac:dyDescent="0.25">
      <c r="D513" s="39"/>
      <c r="E513" s="39"/>
      <c r="F513" s="98">
        <v>37231</v>
      </c>
      <c r="G513" s="43">
        <v>2.0424999999999999E-2</v>
      </c>
      <c r="H513" s="43">
        <v>2.0199999999999999E-2</v>
      </c>
      <c r="I513" s="43">
        <v>2.1062500000000001E-2</v>
      </c>
      <c r="J513" s="43">
        <v>0.05</v>
      </c>
      <c r="K513" s="43">
        <v>5.0130000000000001E-2</v>
      </c>
      <c r="N513" s="44"/>
    </row>
    <row r="514" spans="4:14" ht="15.75" customHeight="1" x14ac:dyDescent="0.25">
      <c r="D514" s="39"/>
      <c r="E514" s="39"/>
      <c r="F514" s="98">
        <v>37232</v>
      </c>
      <c r="G514" s="43">
        <v>2.0225E-2</v>
      </c>
      <c r="H514" s="43">
        <v>2.00375E-2</v>
      </c>
      <c r="I514" s="43">
        <v>2.0862500000000003E-2</v>
      </c>
      <c r="J514" s="43">
        <v>0.05</v>
      </c>
      <c r="K514" s="43">
        <v>5.1670000000000001E-2</v>
      </c>
      <c r="N514" s="44"/>
    </row>
    <row r="515" spans="4:14" ht="15.75" customHeight="1" x14ac:dyDescent="0.25">
      <c r="D515" s="39"/>
      <c r="E515" s="39"/>
      <c r="F515" s="98">
        <v>37235</v>
      </c>
      <c r="G515" s="43">
        <v>1.9412499999999999E-2</v>
      </c>
      <c r="H515" s="43">
        <v>1.9299999999999998E-2</v>
      </c>
      <c r="I515" s="43">
        <v>1.9837499999999997E-2</v>
      </c>
      <c r="J515" s="43">
        <v>0.05</v>
      </c>
      <c r="K515" s="43">
        <v>5.0979999999999998E-2</v>
      </c>
      <c r="N515" s="44"/>
    </row>
    <row r="516" spans="4:14" ht="15.75" customHeight="1" x14ac:dyDescent="0.25">
      <c r="D516" s="39"/>
      <c r="E516" s="39"/>
      <c r="F516" s="98">
        <v>37236</v>
      </c>
      <c r="G516" s="43">
        <v>1.9199999999999998E-2</v>
      </c>
      <c r="H516" s="43">
        <v>1.9E-2</v>
      </c>
      <c r="I516" s="43">
        <v>1.9299999999999998E-2</v>
      </c>
      <c r="J516" s="43">
        <v>0.05</v>
      </c>
      <c r="K516" s="43">
        <v>5.0509999999999999E-2</v>
      </c>
      <c r="N516" s="44"/>
    </row>
    <row r="517" spans="4:14" ht="15.75" customHeight="1" x14ac:dyDescent="0.25">
      <c r="D517" s="39"/>
      <c r="E517" s="39"/>
      <c r="F517" s="98">
        <v>37237</v>
      </c>
      <c r="G517" s="43">
        <v>1.8974999999999999E-2</v>
      </c>
      <c r="H517" s="43">
        <v>1.86313E-2</v>
      </c>
      <c r="I517" s="43">
        <v>1.90875E-2</v>
      </c>
      <c r="J517" s="43">
        <v>4.7500000000000001E-2</v>
      </c>
      <c r="K517" s="43">
        <v>5.0049999999999997E-2</v>
      </c>
      <c r="N517" s="44"/>
    </row>
    <row r="518" spans="4:14" ht="15.75" customHeight="1" x14ac:dyDescent="0.25">
      <c r="D518" s="39"/>
      <c r="E518" s="39"/>
      <c r="F518" s="98">
        <v>37238</v>
      </c>
      <c r="G518" s="43">
        <v>1.8956299999999999E-2</v>
      </c>
      <c r="H518" s="43">
        <v>1.8700000000000001E-2</v>
      </c>
      <c r="I518" s="43">
        <v>1.9175000000000001E-2</v>
      </c>
      <c r="J518" s="43">
        <v>4.7500000000000001E-2</v>
      </c>
      <c r="K518" s="43">
        <v>5.0730000000000004E-2</v>
      </c>
      <c r="N518" s="44"/>
    </row>
    <row r="519" spans="4:14" ht="15.75" customHeight="1" x14ac:dyDescent="0.25">
      <c r="D519" s="39"/>
      <c r="E519" s="39"/>
      <c r="F519" s="98">
        <v>37239</v>
      </c>
      <c r="G519" s="43">
        <v>1.9099999999999999E-2</v>
      </c>
      <c r="H519" s="43">
        <v>1.8950000000000002E-2</v>
      </c>
      <c r="I519" s="43">
        <v>1.9599999999999999E-2</v>
      </c>
      <c r="J519" s="43">
        <v>4.7500000000000001E-2</v>
      </c>
      <c r="K519" s="43">
        <v>5.1879999999999996E-2</v>
      </c>
      <c r="N519" s="44"/>
    </row>
    <row r="520" spans="4:14" ht="15.75" customHeight="1" x14ac:dyDescent="0.25">
      <c r="D520" s="39"/>
      <c r="E520" s="39"/>
      <c r="F520" s="98">
        <v>37242</v>
      </c>
      <c r="G520" s="43">
        <v>1.9199999999999998E-2</v>
      </c>
      <c r="H520" s="43">
        <v>1.9012500000000002E-2</v>
      </c>
      <c r="I520" s="43">
        <v>1.99563E-2</v>
      </c>
      <c r="J520" s="43">
        <v>4.7500000000000001E-2</v>
      </c>
      <c r="K520" s="43">
        <v>5.1859999999999996E-2</v>
      </c>
      <c r="N520" s="44"/>
    </row>
    <row r="521" spans="4:14" ht="15.75" customHeight="1" x14ac:dyDescent="0.25">
      <c r="D521" s="39"/>
      <c r="E521" s="39"/>
      <c r="F521" s="98">
        <v>37243</v>
      </c>
      <c r="G521" s="43">
        <v>1.9325000000000002E-2</v>
      </c>
      <c r="H521" s="43">
        <v>1.9099999999999999E-2</v>
      </c>
      <c r="I521" s="43">
        <v>1.9968799999999998E-2</v>
      </c>
      <c r="J521" s="43">
        <v>4.7500000000000001E-2</v>
      </c>
      <c r="K521" s="43">
        <v>5.1210000000000006E-2</v>
      </c>
      <c r="N521" s="44"/>
    </row>
    <row r="522" spans="4:14" ht="15.75" customHeight="1" x14ac:dyDescent="0.25">
      <c r="D522" s="39"/>
      <c r="E522" s="39"/>
      <c r="F522" s="98">
        <v>37244</v>
      </c>
      <c r="G522" s="43">
        <v>1.93125E-2</v>
      </c>
      <c r="H522" s="43">
        <v>1.9025E-2</v>
      </c>
      <c r="I522" s="43">
        <v>1.9799999999999998E-2</v>
      </c>
      <c r="J522" s="43">
        <v>4.7500000000000001E-2</v>
      </c>
      <c r="K522" s="43">
        <v>5.0469999999999994E-2</v>
      </c>
      <c r="N522" s="44"/>
    </row>
    <row r="523" spans="4:14" ht="15.75" customHeight="1" x14ac:dyDescent="0.25">
      <c r="D523" s="39"/>
      <c r="E523" s="39"/>
      <c r="F523" s="98">
        <v>37245</v>
      </c>
      <c r="G523" s="43">
        <v>1.93125E-2</v>
      </c>
      <c r="H523" s="43">
        <v>1.9025E-2</v>
      </c>
      <c r="I523" s="43">
        <v>1.9799999999999998E-2</v>
      </c>
      <c r="J523" s="43">
        <v>4.7500000000000001E-2</v>
      </c>
      <c r="K523" s="43">
        <v>5.0300000000000004E-2</v>
      </c>
      <c r="N523" s="44"/>
    </row>
    <row r="524" spans="4:14" ht="15.75" customHeight="1" x14ac:dyDescent="0.25">
      <c r="D524" s="39"/>
      <c r="E524" s="39"/>
      <c r="F524" s="98">
        <v>37246</v>
      </c>
      <c r="G524" s="43">
        <v>1.9299999999999998E-2</v>
      </c>
      <c r="H524" s="43">
        <v>1.9E-2</v>
      </c>
      <c r="I524" s="43">
        <v>1.9799999999999998E-2</v>
      </c>
      <c r="J524" s="43">
        <v>4.7500000000000001E-2</v>
      </c>
      <c r="K524" s="43">
        <v>5.0839999999999996E-2</v>
      </c>
      <c r="N524" s="44"/>
    </row>
    <row r="525" spans="4:14" ht="15.75" customHeight="1" x14ac:dyDescent="0.25">
      <c r="D525" s="39"/>
      <c r="E525" s="39"/>
      <c r="F525" s="98">
        <v>37249</v>
      </c>
      <c r="G525" s="43">
        <v>1.92563E-2</v>
      </c>
      <c r="H525" s="43">
        <v>1.9037499999999999E-2</v>
      </c>
      <c r="I525" s="43">
        <v>1.9824999999999999E-2</v>
      </c>
      <c r="J525" s="43">
        <v>4.7500000000000001E-2</v>
      </c>
      <c r="K525" s="43">
        <v>5.1360000000000003E-2</v>
      </c>
      <c r="N525" s="44"/>
    </row>
    <row r="526" spans="4:14" ht="15.75" customHeight="1" x14ac:dyDescent="0.25">
      <c r="D526" s="39"/>
      <c r="E526" s="39"/>
      <c r="F526" s="98">
        <v>37250</v>
      </c>
      <c r="G526" s="43" t="s">
        <v>30</v>
      </c>
      <c r="H526" s="43" t="s">
        <v>30</v>
      </c>
      <c r="I526" s="43" t="s">
        <v>30</v>
      </c>
      <c r="J526" s="43" t="s">
        <v>30</v>
      </c>
      <c r="K526" s="43">
        <v>5.1360000000000003E-2</v>
      </c>
      <c r="N526" s="44"/>
    </row>
    <row r="527" spans="4:14" ht="15.75" customHeight="1" x14ac:dyDescent="0.25">
      <c r="D527" s="39"/>
      <c r="E527" s="39"/>
      <c r="F527" s="98">
        <v>37251</v>
      </c>
      <c r="G527" s="43" t="s">
        <v>30</v>
      </c>
      <c r="H527" s="43" t="s">
        <v>30</v>
      </c>
      <c r="I527" s="43" t="s">
        <v>30</v>
      </c>
      <c r="J527" s="43">
        <v>4.7500000000000001E-2</v>
      </c>
      <c r="K527" s="43">
        <v>5.1990000000000001E-2</v>
      </c>
      <c r="N527" s="44"/>
    </row>
    <row r="528" spans="4:14" ht="15.75" customHeight="1" x14ac:dyDescent="0.25">
      <c r="D528" s="39"/>
      <c r="E528" s="39"/>
      <c r="F528" s="98">
        <v>37252</v>
      </c>
      <c r="G528" s="43">
        <v>1.9299999999999998E-2</v>
      </c>
      <c r="H528" s="43">
        <v>1.90875E-2</v>
      </c>
      <c r="I528" s="43">
        <v>2.0074999999999999E-2</v>
      </c>
      <c r="J528" s="43">
        <v>4.7500000000000001E-2</v>
      </c>
      <c r="K528" s="43">
        <v>5.0650000000000001E-2</v>
      </c>
      <c r="N528" s="44"/>
    </row>
    <row r="529" spans="4:14" ht="15.75" customHeight="1" x14ac:dyDescent="0.25">
      <c r="D529" s="39"/>
      <c r="E529" s="39"/>
      <c r="F529" s="98">
        <v>37253</v>
      </c>
      <c r="G529" s="43">
        <v>1.8737500000000001E-2</v>
      </c>
      <c r="H529" s="43">
        <v>1.8812499999999999E-2</v>
      </c>
      <c r="I529" s="43">
        <v>1.98125E-2</v>
      </c>
      <c r="J529" s="43">
        <v>4.7500000000000001E-2</v>
      </c>
      <c r="K529" s="43">
        <v>5.1130000000000002E-2</v>
      </c>
      <c r="N529" s="44"/>
    </row>
    <row r="530" spans="4:14" ht="15.75" customHeight="1" x14ac:dyDescent="0.25">
      <c r="D530" s="39"/>
      <c r="E530" s="39"/>
      <c r="F530" s="98">
        <v>37256</v>
      </c>
      <c r="G530" s="43">
        <v>1.8737500000000001E-2</v>
      </c>
      <c r="H530" s="43">
        <v>1.8812499999999999E-2</v>
      </c>
      <c r="I530" s="43">
        <v>1.98125E-2</v>
      </c>
      <c r="J530" s="43">
        <v>4.7500000000000001E-2</v>
      </c>
      <c r="K530" s="43">
        <v>5.0509999999999999E-2</v>
      </c>
      <c r="N530" s="44"/>
    </row>
    <row r="531" spans="4:14" ht="15.75" customHeight="1" x14ac:dyDescent="0.25">
      <c r="D531" s="39"/>
      <c r="E531" s="39"/>
      <c r="F531" s="98">
        <v>37257</v>
      </c>
      <c r="G531" s="43" t="s">
        <v>30</v>
      </c>
      <c r="H531" s="43" t="s">
        <v>30</v>
      </c>
      <c r="I531" s="43" t="s">
        <v>30</v>
      </c>
      <c r="J531" s="43" t="s">
        <v>30</v>
      </c>
      <c r="K531" s="43">
        <v>5.0509999999999999E-2</v>
      </c>
      <c r="N531" s="44"/>
    </row>
    <row r="532" spans="4:14" ht="15.75" customHeight="1" x14ac:dyDescent="0.25">
      <c r="D532" s="39"/>
      <c r="E532" s="39"/>
      <c r="F532" s="98">
        <v>37258</v>
      </c>
      <c r="G532" s="43">
        <v>1.8600000000000002E-2</v>
      </c>
      <c r="H532" s="43">
        <v>1.8637500000000001E-2</v>
      </c>
      <c r="I532" s="43">
        <v>1.9625E-2</v>
      </c>
      <c r="J532" s="43">
        <v>4.7500000000000001E-2</v>
      </c>
      <c r="K532" s="43">
        <v>5.16E-2</v>
      </c>
      <c r="N532" s="44"/>
    </row>
    <row r="533" spans="4:14" ht="15.75" customHeight="1" x14ac:dyDescent="0.25">
      <c r="D533" s="39"/>
      <c r="E533" s="39"/>
      <c r="F533" s="98">
        <v>37259</v>
      </c>
      <c r="G533" s="43">
        <v>1.8662499999999999E-2</v>
      </c>
      <c r="H533" s="43">
        <v>1.87563E-2</v>
      </c>
      <c r="I533" s="43">
        <v>0.02</v>
      </c>
      <c r="J533" s="43">
        <v>4.7500000000000001E-2</v>
      </c>
      <c r="K533" s="43">
        <v>5.1109999999999996E-2</v>
      </c>
      <c r="N533" s="44"/>
    </row>
    <row r="534" spans="4:14" ht="15.75" customHeight="1" x14ac:dyDescent="0.25">
      <c r="D534" s="39"/>
      <c r="E534" s="39"/>
      <c r="F534" s="98">
        <v>37260</v>
      </c>
      <c r="G534" s="43">
        <v>1.8600000000000002E-2</v>
      </c>
      <c r="H534" s="43">
        <v>1.8700000000000001E-2</v>
      </c>
      <c r="I534" s="43">
        <v>1.9824999999999999E-2</v>
      </c>
      <c r="J534" s="43">
        <v>4.7500000000000001E-2</v>
      </c>
      <c r="K534" s="43">
        <v>5.1279999999999999E-2</v>
      </c>
      <c r="N534" s="44"/>
    </row>
    <row r="535" spans="4:14" ht="15.75" customHeight="1" x14ac:dyDescent="0.25">
      <c r="D535" s="39"/>
      <c r="E535" s="39"/>
      <c r="F535" s="98">
        <v>37263</v>
      </c>
      <c r="G535" s="43">
        <v>1.8525E-2</v>
      </c>
      <c r="H535" s="43">
        <v>1.8700000000000001E-2</v>
      </c>
      <c r="I535" s="43">
        <v>1.9799999999999998E-2</v>
      </c>
      <c r="J535" s="43">
        <v>4.7500000000000001E-2</v>
      </c>
      <c r="K535" s="43">
        <v>5.0490000000000007E-2</v>
      </c>
      <c r="N535" s="44"/>
    </row>
    <row r="536" spans="4:14" ht="15.75" customHeight="1" x14ac:dyDescent="0.25">
      <c r="D536" s="39"/>
      <c r="E536" s="39"/>
      <c r="F536" s="98">
        <v>37264</v>
      </c>
      <c r="G536" s="43">
        <v>1.84E-2</v>
      </c>
      <c r="H536" s="43">
        <v>1.8425E-2</v>
      </c>
      <c r="I536" s="43">
        <v>1.9325000000000002E-2</v>
      </c>
      <c r="J536" s="43">
        <v>4.7500000000000001E-2</v>
      </c>
      <c r="K536" s="43">
        <v>5.0799999999999998E-2</v>
      </c>
      <c r="N536" s="44"/>
    </row>
    <row r="537" spans="4:14" ht="15.75" customHeight="1" x14ac:dyDescent="0.25">
      <c r="D537" s="39"/>
      <c r="E537" s="39"/>
      <c r="F537" s="98">
        <v>37265</v>
      </c>
      <c r="G537" s="43">
        <v>1.84E-2</v>
      </c>
      <c r="H537" s="43">
        <v>1.8437499999999999E-2</v>
      </c>
      <c r="I537" s="43">
        <v>1.9424999999999998E-2</v>
      </c>
      <c r="J537" s="43">
        <v>4.7500000000000001E-2</v>
      </c>
      <c r="K537" s="43">
        <v>5.0509999999999999E-2</v>
      </c>
      <c r="N537" s="44"/>
    </row>
    <row r="538" spans="4:14" ht="15.75" customHeight="1" x14ac:dyDescent="0.25">
      <c r="D538" s="39"/>
      <c r="E538" s="39"/>
      <c r="F538" s="98">
        <v>37266</v>
      </c>
      <c r="G538" s="43">
        <v>1.83E-2</v>
      </c>
      <c r="H538" s="43">
        <v>1.8312499999999999E-2</v>
      </c>
      <c r="I538" s="43">
        <v>1.9349999999999999E-2</v>
      </c>
      <c r="J538" s="43">
        <v>4.7500000000000001E-2</v>
      </c>
      <c r="K538" s="43">
        <v>4.9790000000000001E-2</v>
      </c>
      <c r="N538" s="44"/>
    </row>
    <row r="539" spans="4:14" ht="15.75" customHeight="1" x14ac:dyDescent="0.25">
      <c r="D539" s="39"/>
      <c r="E539" s="39"/>
      <c r="F539" s="98">
        <v>37267</v>
      </c>
      <c r="G539" s="43">
        <v>1.8200000000000001E-2</v>
      </c>
      <c r="H539" s="43">
        <v>1.8268800000000002E-2</v>
      </c>
      <c r="I539" s="43">
        <v>1.9275E-2</v>
      </c>
      <c r="J539" s="43">
        <v>4.7500000000000001E-2</v>
      </c>
      <c r="K539" s="43">
        <v>4.8659999999999995E-2</v>
      </c>
      <c r="N539" s="44"/>
    </row>
    <row r="540" spans="4:14" ht="15.75" customHeight="1" x14ac:dyDescent="0.25">
      <c r="D540" s="39"/>
      <c r="E540" s="39"/>
      <c r="F540" s="98">
        <v>37270</v>
      </c>
      <c r="G540" s="43">
        <v>1.7412500000000001E-2</v>
      </c>
      <c r="H540" s="43">
        <v>1.7237499999999999E-2</v>
      </c>
      <c r="I540" s="43">
        <v>1.7912500000000001E-2</v>
      </c>
      <c r="J540" s="43">
        <v>4.7500000000000001E-2</v>
      </c>
      <c r="K540" s="43">
        <v>4.8760000000000005E-2</v>
      </c>
      <c r="N540" s="44"/>
    </row>
    <row r="541" spans="4:14" ht="15.75" customHeight="1" x14ac:dyDescent="0.25">
      <c r="D541" s="39"/>
      <c r="E541" s="39"/>
      <c r="F541" s="98">
        <v>37271</v>
      </c>
      <c r="G541" s="43">
        <v>1.7399999999999999E-2</v>
      </c>
      <c r="H541" s="43">
        <v>1.7237499999999999E-2</v>
      </c>
      <c r="I541" s="43">
        <v>1.8000000000000002E-2</v>
      </c>
      <c r="J541" s="43">
        <v>4.7500000000000001E-2</v>
      </c>
      <c r="K541" s="43">
        <v>4.8349999999999997E-2</v>
      </c>
      <c r="N541" s="44"/>
    </row>
    <row r="542" spans="4:14" ht="15.75" customHeight="1" x14ac:dyDescent="0.25">
      <c r="D542" s="39"/>
      <c r="E542" s="39"/>
      <c r="F542" s="98">
        <v>37272</v>
      </c>
      <c r="G542" s="43">
        <v>1.7312499999999998E-2</v>
      </c>
      <c r="H542" s="43">
        <v>1.7156299999999999E-2</v>
      </c>
      <c r="I542" s="43">
        <v>1.79063E-2</v>
      </c>
      <c r="J542" s="43">
        <v>4.7500000000000001E-2</v>
      </c>
      <c r="K542" s="43">
        <v>4.8390000000000002E-2</v>
      </c>
      <c r="N542" s="44"/>
    </row>
    <row r="543" spans="4:14" ht="15.75" customHeight="1" x14ac:dyDescent="0.25">
      <c r="D543" s="39"/>
      <c r="E543" s="39"/>
      <c r="F543" s="98">
        <v>37273</v>
      </c>
      <c r="G543" s="43">
        <v>1.73875E-2</v>
      </c>
      <c r="H543" s="43">
        <v>1.7399999999999999E-2</v>
      </c>
      <c r="I543" s="43">
        <v>1.84E-2</v>
      </c>
      <c r="J543" s="43">
        <v>4.7500000000000001E-2</v>
      </c>
      <c r="K543" s="43">
        <v>4.9249999999999995E-2</v>
      </c>
      <c r="N543" s="44"/>
    </row>
    <row r="544" spans="4:14" ht="15.75" customHeight="1" x14ac:dyDescent="0.25">
      <c r="D544" s="39"/>
      <c r="E544" s="39"/>
      <c r="F544" s="98">
        <v>37274</v>
      </c>
      <c r="G544" s="43">
        <v>1.7500000000000002E-2</v>
      </c>
      <c r="H544" s="43">
        <v>1.77E-2</v>
      </c>
      <c r="I544" s="43">
        <v>1.8812499999999999E-2</v>
      </c>
      <c r="J544" s="43">
        <v>4.7500000000000001E-2</v>
      </c>
      <c r="K544" s="43">
        <v>4.8940000000000004E-2</v>
      </c>
      <c r="N544" s="44"/>
    </row>
    <row r="545" spans="4:14" ht="15.75" customHeight="1" x14ac:dyDescent="0.25">
      <c r="D545" s="39"/>
      <c r="E545" s="39"/>
      <c r="F545" s="98">
        <v>37277</v>
      </c>
      <c r="G545" s="43">
        <v>1.76125E-2</v>
      </c>
      <c r="H545" s="43">
        <v>1.7962499999999999E-2</v>
      </c>
      <c r="I545" s="43">
        <v>1.9162499999999999E-2</v>
      </c>
      <c r="J545" s="43" t="s">
        <v>30</v>
      </c>
      <c r="K545" s="43">
        <v>4.8940000000000004E-2</v>
      </c>
      <c r="N545" s="44"/>
    </row>
    <row r="546" spans="4:14" ht="15.75" customHeight="1" x14ac:dyDescent="0.25">
      <c r="D546" s="39"/>
      <c r="E546" s="39"/>
      <c r="F546" s="98">
        <v>37278</v>
      </c>
      <c r="G546" s="43">
        <v>1.76125E-2</v>
      </c>
      <c r="H546" s="43">
        <v>1.8000000000000002E-2</v>
      </c>
      <c r="I546" s="43">
        <v>1.9225000000000003E-2</v>
      </c>
      <c r="J546" s="43">
        <v>4.7500000000000001E-2</v>
      </c>
      <c r="K546" s="43">
        <v>4.9189999999999998E-2</v>
      </c>
      <c r="N546" s="44"/>
    </row>
    <row r="547" spans="4:14" ht="15.75" customHeight="1" x14ac:dyDescent="0.25">
      <c r="D547" s="39"/>
      <c r="E547" s="39"/>
      <c r="F547" s="98">
        <v>37279</v>
      </c>
      <c r="G547" s="43">
        <v>1.7600000000000001E-2</v>
      </c>
      <c r="H547" s="43">
        <v>1.8000000000000002E-2</v>
      </c>
      <c r="I547" s="43">
        <v>1.9225000000000003E-2</v>
      </c>
      <c r="J547" s="43">
        <v>4.7500000000000001E-2</v>
      </c>
      <c r="K547" s="43">
        <v>5.0290000000000001E-2</v>
      </c>
      <c r="N547" s="44"/>
    </row>
    <row r="548" spans="4:14" ht="15.75" customHeight="1" x14ac:dyDescent="0.25">
      <c r="D548" s="39"/>
      <c r="E548" s="39"/>
      <c r="F548" s="98">
        <v>37280</v>
      </c>
      <c r="G548" s="43">
        <v>1.77E-2</v>
      </c>
      <c r="H548" s="43">
        <v>1.8100000000000002E-2</v>
      </c>
      <c r="I548" s="43">
        <v>1.9400000000000001E-2</v>
      </c>
      <c r="J548" s="43">
        <v>4.7500000000000001E-2</v>
      </c>
      <c r="K548" s="43">
        <v>5.008E-2</v>
      </c>
      <c r="N548" s="44"/>
    </row>
    <row r="549" spans="4:14" ht="15.75" customHeight="1" x14ac:dyDescent="0.25">
      <c r="D549" s="39"/>
      <c r="E549" s="39"/>
      <c r="F549" s="98">
        <v>37281</v>
      </c>
      <c r="G549" s="43">
        <v>1.8275E-2</v>
      </c>
      <c r="H549" s="43">
        <v>1.8700000000000001E-2</v>
      </c>
      <c r="I549" s="43">
        <v>2.0199999999999999E-2</v>
      </c>
      <c r="J549" s="43">
        <v>4.7500000000000001E-2</v>
      </c>
      <c r="K549" s="43">
        <v>5.0709999999999998E-2</v>
      </c>
      <c r="N549" s="44"/>
    </row>
    <row r="550" spans="4:14" ht="15.75" customHeight="1" x14ac:dyDescent="0.25">
      <c r="D550" s="39"/>
      <c r="E550" s="39"/>
      <c r="F550" s="98">
        <v>37284</v>
      </c>
      <c r="G550" s="43">
        <v>1.83E-2</v>
      </c>
      <c r="H550" s="43">
        <v>1.8700000000000001E-2</v>
      </c>
      <c r="I550" s="43">
        <v>2.0225E-2</v>
      </c>
      <c r="J550" s="43">
        <v>4.7500000000000001E-2</v>
      </c>
      <c r="K550" s="43">
        <v>5.0730000000000004E-2</v>
      </c>
      <c r="N550" s="44"/>
    </row>
    <row r="551" spans="4:14" ht="15.75" customHeight="1" x14ac:dyDescent="0.25">
      <c r="D551" s="39"/>
      <c r="E551" s="39"/>
      <c r="F551" s="98">
        <v>37285</v>
      </c>
      <c r="G551" s="43">
        <v>1.83E-2</v>
      </c>
      <c r="H551" s="43">
        <v>1.8700000000000001E-2</v>
      </c>
      <c r="I551" s="43">
        <v>2.0199999999999999E-2</v>
      </c>
      <c r="J551" s="43">
        <v>4.7500000000000001E-2</v>
      </c>
      <c r="K551" s="43">
        <v>4.9419999999999999E-2</v>
      </c>
      <c r="N551" s="44"/>
    </row>
    <row r="552" spans="4:14" ht="15.75" customHeight="1" x14ac:dyDescent="0.25">
      <c r="D552" s="39"/>
      <c r="E552" s="39"/>
      <c r="F552" s="98">
        <v>37286</v>
      </c>
      <c r="G552" s="43">
        <v>1.83E-2</v>
      </c>
      <c r="H552" s="43">
        <v>1.8600000000000002E-2</v>
      </c>
      <c r="I552" s="43">
        <v>1.9887499999999999E-2</v>
      </c>
      <c r="J552" s="43">
        <v>4.7500000000000001E-2</v>
      </c>
      <c r="K552" s="43">
        <v>5.0140000000000004E-2</v>
      </c>
      <c r="N552" s="44"/>
    </row>
    <row r="553" spans="4:14" ht="15.75" customHeight="1" x14ac:dyDescent="0.25">
      <c r="D553" s="39"/>
      <c r="E553" s="39"/>
      <c r="F553" s="98">
        <v>37287</v>
      </c>
      <c r="G553" s="43">
        <v>1.8474999999999998E-2</v>
      </c>
      <c r="H553" s="43">
        <v>1.8799999999999997E-2</v>
      </c>
      <c r="I553" s="43">
        <v>2.0337499999999998E-2</v>
      </c>
      <c r="J553" s="43">
        <v>4.7500000000000001E-2</v>
      </c>
      <c r="K553" s="43">
        <v>5.0330000000000007E-2</v>
      </c>
      <c r="N553" s="44"/>
    </row>
    <row r="554" spans="4:14" ht="15.75" customHeight="1" x14ac:dyDescent="0.25">
      <c r="D554" s="39"/>
      <c r="E554" s="39"/>
      <c r="F554" s="98">
        <v>37288</v>
      </c>
      <c r="G554" s="43">
        <v>1.8600000000000002E-2</v>
      </c>
      <c r="H554" s="43">
        <v>1.9199999999999998E-2</v>
      </c>
      <c r="I554" s="43">
        <v>2.0837500000000002E-2</v>
      </c>
      <c r="J554" s="43">
        <v>4.7500000000000001E-2</v>
      </c>
      <c r="K554" s="43">
        <v>4.9850000000000005E-2</v>
      </c>
      <c r="N554" s="44"/>
    </row>
    <row r="555" spans="4:14" ht="15.75" customHeight="1" x14ac:dyDescent="0.25">
      <c r="D555" s="39"/>
      <c r="E555" s="39"/>
      <c r="F555" s="98">
        <v>37291</v>
      </c>
      <c r="G555" s="43">
        <v>1.8500000000000003E-2</v>
      </c>
      <c r="H555" s="43">
        <v>1.90875E-2</v>
      </c>
      <c r="I555" s="43">
        <v>2.0437500000000001E-2</v>
      </c>
      <c r="J555" s="43">
        <v>4.7500000000000001E-2</v>
      </c>
      <c r="K555" s="43">
        <v>4.9020000000000001E-2</v>
      </c>
      <c r="N555" s="44"/>
    </row>
    <row r="556" spans="4:14" ht="15.75" customHeight="1" x14ac:dyDescent="0.25">
      <c r="D556" s="39"/>
      <c r="E556" s="39"/>
      <c r="F556" s="98">
        <v>37292</v>
      </c>
      <c r="G556" s="43">
        <v>1.8412500000000002E-2</v>
      </c>
      <c r="H556" s="43">
        <v>1.9E-2</v>
      </c>
      <c r="I556" s="43">
        <v>2.0199999999999999E-2</v>
      </c>
      <c r="J556" s="43">
        <v>4.7500000000000001E-2</v>
      </c>
      <c r="K556" s="43">
        <v>4.8940000000000004E-2</v>
      </c>
      <c r="N556" s="44"/>
    </row>
    <row r="557" spans="4:14" ht="15.75" customHeight="1" x14ac:dyDescent="0.25">
      <c r="D557" s="39"/>
      <c r="E557" s="39"/>
      <c r="F557" s="98">
        <v>37293</v>
      </c>
      <c r="G557" s="43">
        <v>1.84E-2</v>
      </c>
      <c r="H557" s="43">
        <v>1.9E-2</v>
      </c>
      <c r="I557" s="43">
        <v>2.0199999999999999E-2</v>
      </c>
      <c r="J557" s="43">
        <v>4.7500000000000001E-2</v>
      </c>
      <c r="K557" s="43">
        <v>4.9230000000000003E-2</v>
      </c>
      <c r="N557" s="44"/>
    </row>
    <row r="558" spans="4:14" ht="15.75" customHeight="1" x14ac:dyDescent="0.25">
      <c r="D558" s="39"/>
      <c r="E558" s="39"/>
      <c r="F558" s="98">
        <v>37294</v>
      </c>
      <c r="G558" s="43">
        <v>1.84E-2</v>
      </c>
      <c r="H558" s="43">
        <v>1.9E-2</v>
      </c>
      <c r="I558" s="43">
        <v>2.0099999999999996E-2</v>
      </c>
      <c r="J558" s="43">
        <v>4.7500000000000001E-2</v>
      </c>
      <c r="K558" s="43">
        <v>4.9390000000000003E-2</v>
      </c>
      <c r="N558" s="44"/>
    </row>
    <row r="559" spans="4:14" ht="15.75" customHeight="1" x14ac:dyDescent="0.25">
      <c r="D559" s="39"/>
      <c r="E559" s="39"/>
      <c r="F559" s="98">
        <v>37295</v>
      </c>
      <c r="G559" s="43">
        <v>1.84E-2</v>
      </c>
      <c r="H559" s="43">
        <v>1.9E-2</v>
      </c>
      <c r="I559" s="43">
        <v>2.0212500000000001E-2</v>
      </c>
      <c r="J559" s="43">
        <v>4.7500000000000001E-2</v>
      </c>
      <c r="K559" s="43">
        <v>4.8789999999999993E-2</v>
      </c>
      <c r="N559" s="44"/>
    </row>
    <row r="560" spans="4:14" ht="15.75" customHeight="1" x14ac:dyDescent="0.25">
      <c r="D560" s="39"/>
      <c r="E560" s="39"/>
      <c r="F560" s="98">
        <v>37298</v>
      </c>
      <c r="G560" s="43">
        <v>1.8374999999999999E-2</v>
      </c>
      <c r="H560" s="43">
        <v>1.8925000000000001E-2</v>
      </c>
      <c r="I560" s="43">
        <v>2.00375E-2</v>
      </c>
      <c r="J560" s="43">
        <v>4.7500000000000001E-2</v>
      </c>
      <c r="K560" s="43">
        <v>4.9070000000000003E-2</v>
      </c>
      <c r="N560" s="44"/>
    </row>
    <row r="561" spans="4:14" ht="15.75" customHeight="1" x14ac:dyDescent="0.25">
      <c r="D561" s="39"/>
      <c r="E561" s="39"/>
      <c r="F561" s="98">
        <v>37299</v>
      </c>
      <c r="G561" s="43">
        <v>1.84E-2</v>
      </c>
      <c r="H561" s="43">
        <v>1.89E-2</v>
      </c>
      <c r="I561" s="43">
        <v>0.02</v>
      </c>
      <c r="J561" s="43">
        <v>4.7500000000000001E-2</v>
      </c>
      <c r="K561" s="43">
        <v>4.9749999999999996E-2</v>
      </c>
      <c r="N561" s="44"/>
    </row>
    <row r="562" spans="4:14" ht="15.75" customHeight="1" x14ac:dyDescent="0.25">
      <c r="D562" s="39"/>
      <c r="E562" s="39"/>
      <c r="F562" s="98">
        <v>37300</v>
      </c>
      <c r="G562" s="43">
        <v>1.8474999999999998E-2</v>
      </c>
      <c r="H562" s="43">
        <v>1.9E-2</v>
      </c>
      <c r="I562" s="43">
        <v>2.0274999999999998E-2</v>
      </c>
      <c r="J562" s="43">
        <v>4.7500000000000001E-2</v>
      </c>
      <c r="K562" s="43">
        <v>4.9869999999999998E-2</v>
      </c>
      <c r="N562" s="44"/>
    </row>
    <row r="563" spans="4:14" ht="15.75" customHeight="1" x14ac:dyDescent="0.25">
      <c r="D563" s="39"/>
      <c r="E563" s="39"/>
      <c r="F563" s="98">
        <v>37301</v>
      </c>
      <c r="G563" s="43">
        <v>1.8500000000000003E-2</v>
      </c>
      <c r="H563" s="43">
        <v>1.9099999999999999E-2</v>
      </c>
      <c r="I563" s="43">
        <v>2.0550000000000002E-2</v>
      </c>
      <c r="J563" s="43">
        <v>4.7500000000000001E-2</v>
      </c>
      <c r="K563" s="43">
        <v>4.9450000000000001E-2</v>
      </c>
      <c r="N563" s="44"/>
    </row>
    <row r="564" spans="4:14" ht="15.75" customHeight="1" x14ac:dyDescent="0.25">
      <c r="D564" s="39"/>
      <c r="E564" s="39"/>
      <c r="F564" s="98">
        <v>37302</v>
      </c>
      <c r="G564" s="43">
        <v>1.8500000000000003E-2</v>
      </c>
      <c r="H564" s="43">
        <v>1.9099999999999999E-2</v>
      </c>
      <c r="I564" s="43">
        <v>2.06E-2</v>
      </c>
      <c r="J564" s="43">
        <v>4.7500000000000001E-2</v>
      </c>
      <c r="K564" s="43">
        <v>4.8750000000000002E-2</v>
      </c>
      <c r="N564" s="44"/>
    </row>
    <row r="565" spans="4:14" ht="15.75" customHeight="1" x14ac:dyDescent="0.25">
      <c r="D565" s="39"/>
      <c r="E565" s="39"/>
      <c r="F565" s="98">
        <v>37305</v>
      </c>
      <c r="G565" s="43">
        <v>1.8500000000000003E-2</v>
      </c>
      <c r="H565" s="43">
        <v>1.9037499999999999E-2</v>
      </c>
      <c r="I565" s="43">
        <v>2.0318800000000001E-2</v>
      </c>
      <c r="J565" s="43" t="s">
        <v>30</v>
      </c>
      <c r="K565" s="43">
        <v>4.8750000000000002E-2</v>
      </c>
      <c r="N565" s="44"/>
    </row>
    <row r="566" spans="4:14" ht="15.75" customHeight="1" x14ac:dyDescent="0.25">
      <c r="D566" s="39"/>
      <c r="E566" s="39"/>
      <c r="F566" s="98">
        <v>37306</v>
      </c>
      <c r="G566" s="43">
        <v>1.8500000000000003E-2</v>
      </c>
      <c r="H566" s="43">
        <v>1.9012500000000002E-2</v>
      </c>
      <c r="I566" s="43">
        <v>2.0299999999999999E-2</v>
      </c>
      <c r="J566" s="43">
        <v>4.7500000000000001E-2</v>
      </c>
      <c r="K566" s="43">
        <v>4.8730000000000002E-2</v>
      </c>
      <c r="N566" s="44"/>
    </row>
    <row r="567" spans="4:14" ht="15.75" customHeight="1" x14ac:dyDescent="0.25">
      <c r="D567" s="39"/>
      <c r="E567" s="39"/>
      <c r="F567" s="98">
        <v>37307</v>
      </c>
      <c r="G567" s="43">
        <v>1.8500000000000003E-2</v>
      </c>
      <c r="H567" s="43">
        <v>1.9025E-2</v>
      </c>
      <c r="I567" s="43">
        <v>2.0400000000000001E-2</v>
      </c>
      <c r="J567" s="43">
        <v>4.7500000000000001E-2</v>
      </c>
      <c r="K567" s="43">
        <v>4.8890000000000003E-2</v>
      </c>
      <c r="N567" s="44"/>
    </row>
    <row r="568" spans="4:14" ht="15.75" customHeight="1" x14ac:dyDescent="0.25">
      <c r="D568" s="39"/>
      <c r="E568" s="39"/>
      <c r="F568" s="98">
        <v>37308</v>
      </c>
      <c r="G568" s="43">
        <v>1.8500000000000003E-2</v>
      </c>
      <c r="H568" s="43">
        <v>1.9099999999999999E-2</v>
      </c>
      <c r="I568" s="43">
        <v>2.0499999999999997E-2</v>
      </c>
      <c r="J568" s="43">
        <v>4.7500000000000001E-2</v>
      </c>
      <c r="K568" s="43">
        <v>4.8529999999999997E-2</v>
      </c>
      <c r="N568" s="44"/>
    </row>
    <row r="569" spans="4:14" ht="15.75" customHeight="1" x14ac:dyDescent="0.25">
      <c r="D569" s="39"/>
      <c r="E569" s="39"/>
      <c r="F569" s="98">
        <v>37309</v>
      </c>
      <c r="G569" s="43">
        <v>1.8500000000000003E-2</v>
      </c>
      <c r="H569" s="43">
        <v>1.9012500000000002E-2</v>
      </c>
      <c r="I569" s="43">
        <v>2.035E-2</v>
      </c>
      <c r="J569" s="43">
        <v>4.7500000000000001E-2</v>
      </c>
      <c r="K569" s="43">
        <v>4.8310000000000006E-2</v>
      </c>
      <c r="N569" s="44"/>
    </row>
    <row r="570" spans="4:14" ht="15.75" customHeight="1" x14ac:dyDescent="0.25">
      <c r="D570" s="39"/>
      <c r="E570" s="39"/>
      <c r="F570" s="98">
        <v>37312</v>
      </c>
      <c r="G570" s="43">
        <v>1.8500000000000003E-2</v>
      </c>
      <c r="H570" s="43">
        <v>1.9012500000000002E-2</v>
      </c>
      <c r="I570" s="43">
        <v>2.0400000000000001E-2</v>
      </c>
      <c r="J570" s="43">
        <v>4.7500000000000001E-2</v>
      </c>
      <c r="K570" s="43">
        <v>4.8490000000000005E-2</v>
      </c>
      <c r="N570" s="44"/>
    </row>
    <row r="571" spans="4:14" ht="15.75" customHeight="1" x14ac:dyDescent="0.25">
      <c r="D571" s="39"/>
      <c r="E571" s="39"/>
      <c r="F571" s="98">
        <v>37313</v>
      </c>
      <c r="G571" s="43">
        <v>1.8500000000000003E-2</v>
      </c>
      <c r="H571" s="43">
        <v>1.9012500000000002E-2</v>
      </c>
      <c r="I571" s="43">
        <v>2.0499999999999997E-2</v>
      </c>
      <c r="J571" s="43">
        <v>4.7500000000000001E-2</v>
      </c>
      <c r="K571" s="43">
        <v>4.9269999999999994E-2</v>
      </c>
      <c r="N571" s="44"/>
    </row>
    <row r="572" spans="4:14" ht="15.75" customHeight="1" x14ac:dyDescent="0.25">
      <c r="D572" s="39"/>
      <c r="E572" s="39"/>
      <c r="F572" s="98">
        <v>37314</v>
      </c>
      <c r="G572" s="43">
        <v>1.8700000000000001E-2</v>
      </c>
      <c r="H572" s="43">
        <v>1.9112499999999998E-2</v>
      </c>
      <c r="I572" s="43">
        <v>2.06E-2</v>
      </c>
      <c r="J572" s="43">
        <v>4.7500000000000001E-2</v>
      </c>
      <c r="K572" s="43">
        <v>4.8330000000000005E-2</v>
      </c>
      <c r="N572" s="44"/>
    </row>
    <row r="573" spans="4:14" ht="15.75" customHeight="1" x14ac:dyDescent="0.25">
      <c r="D573" s="39"/>
      <c r="E573" s="39"/>
      <c r="F573" s="98">
        <v>37315</v>
      </c>
      <c r="G573" s="43">
        <v>1.8700000000000001E-2</v>
      </c>
      <c r="H573" s="43">
        <v>1.9E-2</v>
      </c>
      <c r="I573" s="43">
        <v>2.0299999999999999E-2</v>
      </c>
      <c r="J573" s="43">
        <v>4.7500000000000001E-2</v>
      </c>
      <c r="K573" s="43">
        <v>4.8770000000000001E-2</v>
      </c>
      <c r="N573" s="44"/>
    </row>
    <row r="574" spans="4:14" ht="15.75" customHeight="1" x14ac:dyDescent="0.25">
      <c r="D574" s="39"/>
      <c r="E574" s="39"/>
      <c r="F574" s="98">
        <v>37316</v>
      </c>
      <c r="G574" s="43">
        <v>1.8700000000000001E-2</v>
      </c>
      <c r="H574" s="43">
        <v>1.9012500000000002E-2</v>
      </c>
      <c r="I574" s="43">
        <v>2.0400000000000001E-2</v>
      </c>
      <c r="J574" s="43">
        <v>4.7500000000000001E-2</v>
      </c>
      <c r="K574" s="43">
        <v>4.981E-2</v>
      </c>
      <c r="N574" s="44"/>
    </row>
    <row r="575" spans="4:14" ht="15.75" customHeight="1" x14ac:dyDescent="0.25">
      <c r="D575" s="39"/>
      <c r="E575" s="39"/>
      <c r="F575" s="98">
        <v>37319</v>
      </c>
      <c r="G575" s="43">
        <v>1.8799999999999997E-2</v>
      </c>
      <c r="H575" s="43">
        <v>1.9199999999999998E-2</v>
      </c>
      <c r="I575" s="43">
        <v>2.0906299999999999E-2</v>
      </c>
      <c r="J575" s="43">
        <v>4.7500000000000001E-2</v>
      </c>
      <c r="K575" s="43">
        <v>4.999E-2</v>
      </c>
      <c r="N575" s="44"/>
    </row>
    <row r="576" spans="4:14" ht="15.75" customHeight="1" x14ac:dyDescent="0.25">
      <c r="D576" s="39"/>
      <c r="E576" s="39"/>
      <c r="F576" s="98">
        <v>37320</v>
      </c>
      <c r="G576" s="43">
        <v>1.8799999999999997E-2</v>
      </c>
      <c r="H576" s="43">
        <v>1.9199999999999998E-2</v>
      </c>
      <c r="I576" s="43">
        <v>2.0899999999999998E-2</v>
      </c>
      <c r="J576" s="43">
        <v>4.7500000000000001E-2</v>
      </c>
      <c r="K576" s="43">
        <v>5.0010000000000006E-2</v>
      </c>
      <c r="N576" s="44"/>
    </row>
    <row r="577" spans="4:14" ht="15.75" customHeight="1" x14ac:dyDescent="0.25">
      <c r="D577" s="39"/>
      <c r="E577" s="39"/>
      <c r="F577" s="98">
        <v>37321</v>
      </c>
      <c r="G577" s="43">
        <v>1.8799999999999997E-2</v>
      </c>
      <c r="H577" s="43">
        <v>1.9199999999999998E-2</v>
      </c>
      <c r="I577" s="43">
        <v>2.0899999999999998E-2</v>
      </c>
      <c r="J577" s="43">
        <v>4.7500000000000001E-2</v>
      </c>
      <c r="K577" s="43">
        <v>5.0519999999999995E-2</v>
      </c>
      <c r="N577" s="44"/>
    </row>
    <row r="578" spans="4:14" ht="15.75" customHeight="1" x14ac:dyDescent="0.25">
      <c r="D578" s="39"/>
      <c r="E578" s="39"/>
      <c r="F578" s="98">
        <v>37322</v>
      </c>
      <c r="G578" s="43">
        <v>1.8799999999999997E-2</v>
      </c>
      <c r="H578" s="43">
        <v>1.92125E-2</v>
      </c>
      <c r="I578" s="43">
        <v>2.1000000000000001E-2</v>
      </c>
      <c r="J578" s="43">
        <v>4.7500000000000001E-2</v>
      </c>
      <c r="K578" s="43">
        <v>5.2270000000000004E-2</v>
      </c>
      <c r="N578" s="44"/>
    </row>
    <row r="579" spans="4:14" ht="15.75" customHeight="1" x14ac:dyDescent="0.25">
      <c r="D579" s="39"/>
      <c r="E579" s="39"/>
      <c r="F579" s="98">
        <v>37323</v>
      </c>
      <c r="G579" s="43">
        <v>1.9E-2</v>
      </c>
      <c r="H579" s="43">
        <v>1.9599999999999999E-2</v>
      </c>
      <c r="I579" s="43">
        <v>2.1837499999999999E-2</v>
      </c>
      <c r="J579" s="43">
        <v>4.7500000000000001E-2</v>
      </c>
      <c r="K579" s="43">
        <v>5.3249999999999999E-2</v>
      </c>
      <c r="N579" s="44"/>
    </row>
    <row r="580" spans="4:14" ht="15.75" customHeight="1" x14ac:dyDescent="0.25">
      <c r="D580" s="39"/>
      <c r="E580" s="39"/>
      <c r="F580" s="98">
        <v>37326</v>
      </c>
      <c r="G580" s="43">
        <v>1.9E-2</v>
      </c>
      <c r="H580" s="43">
        <v>0.02</v>
      </c>
      <c r="I580" s="43">
        <v>2.2293799999999999E-2</v>
      </c>
      <c r="J580" s="43">
        <v>4.7500000000000001E-2</v>
      </c>
      <c r="K580" s="43">
        <v>5.3200000000000004E-2</v>
      </c>
      <c r="N580" s="44"/>
    </row>
    <row r="581" spans="4:14" ht="15.75" customHeight="1" x14ac:dyDescent="0.25">
      <c r="D581" s="39"/>
      <c r="E581" s="39"/>
      <c r="F581" s="98">
        <v>37327</v>
      </c>
      <c r="G581" s="43">
        <v>1.9E-2</v>
      </c>
      <c r="H581" s="43">
        <v>0.02</v>
      </c>
      <c r="I581" s="43">
        <v>2.23E-2</v>
      </c>
      <c r="J581" s="43">
        <v>4.7500000000000001E-2</v>
      </c>
      <c r="K581" s="43">
        <v>5.3099999999999994E-2</v>
      </c>
      <c r="N581" s="44"/>
    </row>
    <row r="582" spans="4:14" ht="15.75" customHeight="1" x14ac:dyDescent="0.25">
      <c r="D582" s="39"/>
      <c r="E582" s="39"/>
      <c r="F582" s="98">
        <v>37328</v>
      </c>
      <c r="G582" s="43">
        <v>1.9E-2</v>
      </c>
      <c r="H582" s="43">
        <v>0.02</v>
      </c>
      <c r="I582" s="43">
        <v>2.24625E-2</v>
      </c>
      <c r="J582" s="43">
        <v>4.7500000000000001E-2</v>
      </c>
      <c r="K582" s="43">
        <v>5.2789999999999997E-2</v>
      </c>
      <c r="N582" s="44"/>
    </row>
    <row r="583" spans="4:14" ht="15.75" customHeight="1" x14ac:dyDescent="0.25">
      <c r="D583" s="39"/>
      <c r="E583" s="39"/>
      <c r="F583" s="98">
        <v>37329</v>
      </c>
      <c r="G583" s="43">
        <v>1.9E-2</v>
      </c>
      <c r="H583" s="43">
        <v>1.9900000000000001E-2</v>
      </c>
      <c r="I583" s="43">
        <v>2.2187499999999999E-2</v>
      </c>
      <c r="J583" s="43">
        <v>4.7500000000000001E-2</v>
      </c>
      <c r="K583" s="43">
        <v>5.4089999999999999E-2</v>
      </c>
      <c r="N583" s="44"/>
    </row>
    <row r="584" spans="4:14" ht="15.75" customHeight="1" x14ac:dyDescent="0.25">
      <c r="D584" s="39"/>
      <c r="E584" s="39"/>
      <c r="F584" s="98">
        <v>37330</v>
      </c>
      <c r="G584" s="43">
        <v>1.9E-2</v>
      </c>
      <c r="H584" s="43">
        <v>2.0099999999999996E-2</v>
      </c>
      <c r="I584" s="43">
        <v>2.2812499999999999E-2</v>
      </c>
      <c r="J584" s="43">
        <v>4.7500000000000001E-2</v>
      </c>
      <c r="K584" s="43">
        <v>5.3269999999999998E-2</v>
      </c>
      <c r="N584" s="44"/>
    </row>
    <row r="585" spans="4:14" ht="15.75" customHeight="1" x14ac:dyDescent="0.25">
      <c r="D585" s="39"/>
      <c r="E585" s="39"/>
      <c r="F585" s="98">
        <v>37333</v>
      </c>
      <c r="G585" s="43">
        <v>1.9012500000000002E-2</v>
      </c>
      <c r="H585" s="43">
        <v>2.0099999999999996E-2</v>
      </c>
      <c r="I585" s="43">
        <v>2.2799999999999997E-2</v>
      </c>
      <c r="J585" s="43">
        <v>4.7500000000000001E-2</v>
      </c>
      <c r="K585" s="43">
        <v>5.2999999999999999E-2</v>
      </c>
      <c r="N585" s="44"/>
    </row>
    <row r="586" spans="4:14" ht="15.75" customHeight="1" x14ac:dyDescent="0.25">
      <c r="D586" s="39"/>
      <c r="E586" s="39"/>
      <c r="F586" s="98">
        <v>37334</v>
      </c>
      <c r="G586" s="43">
        <v>1.9E-2</v>
      </c>
      <c r="H586" s="43">
        <v>2.0099999999999996E-2</v>
      </c>
      <c r="I586" s="43">
        <v>2.29625E-2</v>
      </c>
      <c r="J586" s="43">
        <v>4.7500000000000001E-2</v>
      </c>
      <c r="K586" s="43">
        <v>5.2859999999999997E-2</v>
      </c>
      <c r="N586" s="44"/>
    </row>
    <row r="587" spans="4:14" ht="15.75" customHeight="1" x14ac:dyDescent="0.25">
      <c r="D587" s="39"/>
      <c r="E587" s="39"/>
      <c r="F587" s="98">
        <v>37335</v>
      </c>
      <c r="G587" s="43">
        <v>1.9E-2</v>
      </c>
      <c r="H587" s="43">
        <v>1.99375E-2</v>
      </c>
      <c r="I587" s="43">
        <v>2.2499999999999999E-2</v>
      </c>
      <c r="J587" s="43">
        <v>4.7500000000000001E-2</v>
      </c>
      <c r="K587" s="43">
        <v>5.4059999999999997E-2</v>
      </c>
      <c r="N587" s="44"/>
    </row>
    <row r="588" spans="4:14" ht="15.75" customHeight="1" x14ac:dyDescent="0.25">
      <c r="D588" s="39"/>
      <c r="E588" s="39"/>
      <c r="F588" s="98">
        <v>37336</v>
      </c>
      <c r="G588" s="43">
        <v>1.9E-2</v>
      </c>
      <c r="H588" s="43">
        <v>2.0187499999999997E-2</v>
      </c>
      <c r="I588" s="43">
        <v>2.3300000000000001E-2</v>
      </c>
      <c r="J588" s="43">
        <v>4.7500000000000001E-2</v>
      </c>
      <c r="K588" s="43">
        <v>5.3650000000000003E-2</v>
      </c>
      <c r="N588" s="44"/>
    </row>
    <row r="589" spans="4:14" ht="15.75" customHeight="1" x14ac:dyDescent="0.25">
      <c r="D589" s="39"/>
      <c r="E589" s="39"/>
      <c r="F589" s="98">
        <v>37337</v>
      </c>
      <c r="G589" s="43">
        <v>1.9E-2</v>
      </c>
      <c r="H589" s="43">
        <v>2.0299999999999999E-2</v>
      </c>
      <c r="I589" s="43">
        <v>2.3399999999999997E-2</v>
      </c>
      <c r="J589" s="43">
        <v>4.7500000000000001E-2</v>
      </c>
      <c r="K589" s="43">
        <v>5.4039999999999998E-2</v>
      </c>
      <c r="N589" s="44"/>
    </row>
    <row r="590" spans="4:14" ht="15.75" customHeight="1" x14ac:dyDescent="0.25">
      <c r="D590" s="39"/>
      <c r="E590" s="39"/>
      <c r="F590" s="98">
        <v>37340</v>
      </c>
      <c r="G590" s="43">
        <v>1.9E-2</v>
      </c>
      <c r="H590" s="43">
        <v>2.0375000000000001E-2</v>
      </c>
      <c r="I590" s="43">
        <v>2.3599999999999999E-2</v>
      </c>
      <c r="J590" s="43">
        <v>4.7500000000000001E-2</v>
      </c>
      <c r="K590" s="43">
        <v>5.4080000000000003E-2</v>
      </c>
      <c r="N590" s="44"/>
    </row>
    <row r="591" spans="4:14" ht="15.75" customHeight="1" x14ac:dyDescent="0.25">
      <c r="D591" s="39"/>
      <c r="E591" s="39"/>
      <c r="F591" s="98">
        <v>37341</v>
      </c>
      <c r="G591" s="43">
        <v>1.90875E-2</v>
      </c>
      <c r="H591" s="43">
        <v>2.0475E-2</v>
      </c>
      <c r="I591" s="43">
        <v>2.3787500000000003E-2</v>
      </c>
      <c r="J591" s="43">
        <v>4.7500000000000001E-2</v>
      </c>
      <c r="K591" s="43">
        <v>5.3449999999999998E-2</v>
      </c>
      <c r="N591" s="44"/>
    </row>
    <row r="592" spans="4:14" ht="15.75" customHeight="1" x14ac:dyDescent="0.25">
      <c r="D592" s="39"/>
      <c r="E592" s="39"/>
      <c r="F592" s="98">
        <v>37342</v>
      </c>
      <c r="G592" s="43">
        <v>1.88375E-2</v>
      </c>
      <c r="H592" s="43">
        <v>2.0375000000000001E-2</v>
      </c>
      <c r="I592" s="43">
        <v>2.3412499999999999E-2</v>
      </c>
      <c r="J592" s="43">
        <v>4.7500000000000001E-2</v>
      </c>
      <c r="K592" s="43">
        <v>5.3409999999999999E-2</v>
      </c>
      <c r="N592" s="44"/>
    </row>
    <row r="593" spans="4:14" ht="15.75" customHeight="1" x14ac:dyDescent="0.25">
      <c r="D593" s="39"/>
      <c r="E593" s="39"/>
      <c r="F593" s="98">
        <v>37343</v>
      </c>
      <c r="G593" s="43">
        <v>1.8787499999999999E-2</v>
      </c>
      <c r="H593" s="43">
        <v>2.0299999999999999E-2</v>
      </c>
      <c r="I593" s="43">
        <v>2.3300000000000001E-2</v>
      </c>
      <c r="J593" s="43">
        <v>4.7500000000000001E-2</v>
      </c>
      <c r="K593" s="43">
        <v>5.4000000000000006E-2</v>
      </c>
      <c r="N593" s="44"/>
    </row>
    <row r="594" spans="4:14" ht="15.75" customHeight="1" x14ac:dyDescent="0.25">
      <c r="D594" s="39"/>
      <c r="E594" s="39"/>
      <c r="F594" s="98">
        <v>37344</v>
      </c>
      <c r="G594" s="43" t="s">
        <v>30</v>
      </c>
      <c r="H594" s="43" t="s">
        <v>30</v>
      </c>
      <c r="I594" s="43" t="s">
        <v>30</v>
      </c>
      <c r="J594" s="43" t="s">
        <v>30</v>
      </c>
      <c r="K594" s="43">
        <v>5.4000000000000006E-2</v>
      </c>
      <c r="N594" s="44"/>
    </row>
    <row r="595" spans="4:14" ht="15.75" customHeight="1" x14ac:dyDescent="0.25">
      <c r="D595" s="39"/>
      <c r="E595" s="39"/>
      <c r="F595" s="98">
        <v>37347</v>
      </c>
      <c r="G595" s="43" t="s">
        <v>30</v>
      </c>
      <c r="H595" s="43" t="s">
        <v>30</v>
      </c>
      <c r="I595" s="43" t="s">
        <v>30</v>
      </c>
      <c r="J595" s="43">
        <v>4.7500000000000001E-2</v>
      </c>
      <c r="K595" s="43">
        <v>5.4260000000000003E-2</v>
      </c>
      <c r="N595" s="44"/>
    </row>
    <row r="596" spans="4:14" ht="15.75" customHeight="1" x14ac:dyDescent="0.25">
      <c r="D596" s="39"/>
      <c r="E596" s="39"/>
      <c r="F596" s="98">
        <v>37348</v>
      </c>
      <c r="G596" s="43">
        <v>1.8799999999999997E-2</v>
      </c>
      <c r="H596" s="43">
        <v>2.0400000000000001E-2</v>
      </c>
      <c r="I596" s="43">
        <v>2.3599999999999999E-2</v>
      </c>
      <c r="J596" s="43">
        <v>4.7500000000000001E-2</v>
      </c>
      <c r="K596" s="43">
        <v>5.3409999999999999E-2</v>
      </c>
      <c r="N596" s="44"/>
    </row>
    <row r="597" spans="4:14" ht="15.75" customHeight="1" x14ac:dyDescent="0.25">
      <c r="D597" s="39"/>
      <c r="E597" s="39"/>
      <c r="F597" s="98">
        <v>37349</v>
      </c>
      <c r="G597" s="43">
        <v>1.8725000000000002E-2</v>
      </c>
      <c r="H597" s="43">
        <v>2.0262500000000003E-2</v>
      </c>
      <c r="I597" s="43">
        <v>2.3399999999999997E-2</v>
      </c>
      <c r="J597" s="43">
        <v>4.7500000000000001E-2</v>
      </c>
      <c r="K597" s="43">
        <v>5.2779999999999994E-2</v>
      </c>
      <c r="N597" s="44"/>
    </row>
    <row r="598" spans="4:14" ht="15.75" customHeight="1" x14ac:dyDescent="0.25">
      <c r="D598" s="39"/>
      <c r="E598" s="39"/>
      <c r="F598" s="98">
        <v>37350</v>
      </c>
      <c r="G598" s="43">
        <v>1.8700000000000001E-2</v>
      </c>
      <c r="H598" s="43">
        <v>2.0125000000000001E-2</v>
      </c>
      <c r="I598" s="43">
        <v>2.3099999999999999E-2</v>
      </c>
      <c r="J598" s="43">
        <v>4.7500000000000001E-2</v>
      </c>
      <c r="K598" s="43">
        <v>5.2580000000000002E-2</v>
      </c>
      <c r="N598" s="44"/>
    </row>
    <row r="599" spans="4:14" ht="15.75" customHeight="1" x14ac:dyDescent="0.25">
      <c r="D599" s="39"/>
      <c r="E599" s="39"/>
      <c r="F599" s="98">
        <v>37351</v>
      </c>
      <c r="G599" s="43">
        <v>1.8700000000000001E-2</v>
      </c>
      <c r="H599" s="43">
        <v>2.0099999999999996E-2</v>
      </c>
      <c r="I599" s="43">
        <v>2.3E-2</v>
      </c>
      <c r="J599" s="43">
        <v>4.7500000000000001E-2</v>
      </c>
      <c r="K599" s="43">
        <v>5.2060000000000002E-2</v>
      </c>
      <c r="N599" s="44"/>
    </row>
    <row r="600" spans="4:14" ht="15.75" customHeight="1" x14ac:dyDescent="0.25">
      <c r="D600" s="39"/>
      <c r="E600" s="39"/>
      <c r="F600" s="98">
        <v>37354</v>
      </c>
      <c r="G600" s="43">
        <v>1.8600000000000002E-2</v>
      </c>
      <c r="H600" s="43">
        <v>1.9862500000000002E-2</v>
      </c>
      <c r="I600" s="43">
        <v>2.2400000000000003E-2</v>
      </c>
      <c r="J600" s="43">
        <v>4.7500000000000001E-2</v>
      </c>
      <c r="K600" s="43">
        <v>5.2619999999999993E-2</v>
      </c>
      <c r="N600" s="44"/>
    </row>
    <row r="601" spans="4:14" ht="15.75" customHeight="1" x14ac:dyDescent="0.25">
      <c r="D601" s="39"/>
      <c r="E601" s="39"/>
      <c r="F601" s="98">
        <v>37355</v>
      </c>
      <c r="G601" s="43">
        <v>1.8600000000000002E-2</v>
      </c>
      <c r="H601" s="43">
        <v>1.9900000000000001E-2</v>
      </c>
      <c r="I601" s="43">
        <v>2.2499999999999999E-2</v>
      </c>
      <c r="J601" s="43">
        <v>4.7500000000000001E-2</v>
      </c>
      <c r="K601" s="43">
        <v>5.2019999999999997E-2</v>
      </c>
      <c r="N601" s="44"/>
    </row>
    <row r="602" spans="4:14" ht="15.75" customHeight="1" x14ac:dyDescent="0.25">
      <c r="D602" s="39"/>
      <c r="E602" s="39"/>
      <c r="F602" s="98">
        <v>37356</v>
      </c>
      <c r="G602" s="43">
        <v>1.8600000000000002E-2</v>
      </c>
      <c r="H602" s="43">
        <v>1.9799999999999998E-2</v>
      </c>
      <c r="I602" s="43">
        <v>2.22125E-2</v>
      </c>
      <c r="J602" s="43">
        <v>4.7500000000000001E-2</v>
      </c>
      <c r="K602" s="43">
        <v>5.2329999999999995E-2</v>
      </c>
      <c r="N602" s="44"/>
    </row>
    <row r="603" spans="4:14" ht="15.75" customHeight="1" x14ac:dyDescent="0.25">
      <c r="D603" s="39"/>
      <c r="E603" s="39"/>
      <c r="F603" s="98">
        <v>37357</v>
      </c>
      <c r="G603" s="43">
        <v>1.8600000000000002E-2</v>
      </c>
      <c r="H603" s="43">
        <v>1.9799999999999998E-2</v>
      </c>
      <c r="I603" s="43">
        <v>2.2400000000000003E-2</v>
      </c>
      <c r="J603" s="43">
        <v>4.7500000000000001E-2</v>
      </c>
      <c r="K603" s="43">
        <v>5.2060000000000002E-2</v>
      </c>
      <c r="N603" s="44"/>
    </row>
    <row r="604" spans="4:14" ht="15.75" customHeight="1" x14ac:dyDescent="0.25">
      <c r="D604" s="39"/>
      <c r="E604" s="39"/>
      <c r="F604" s="98">
        <v>37358</v>
      </c>
      <c r="G604" s="43">
        <v>1.8600000000000002E-2</v>
      </c>
      <c r="H604" s="43">
        <v>1.9799999999999998E-2</v>
      </c>
      <c r="I604" s="43">
        <v>2.23E-2</v>
      </c>
      <c r="J604" s="43">
        <v>4.7500000000000001E-2</v>
      </c>
      <c r="K604" s="43">
        <v>5.1559999999999995E-2</v>
      </c>
      <c r="N604" s="44"/>
    </row>
    <row r="605" spans="4:14" ht="15.75" customHeight="1" x14ac:dyDescent="0.25">
      <c r="D605" s="39"/>
      <c r="E605" s="39"/>
      <c r="F605" s="98">
        <v>37361</v>
      </c>
      <c r="G605" s="43">
        <v>1.8600000000000002E-2</v>
      </c>
      <c r="H605" s="43">
        <v>1.9699999999999999E-2</v>
      </c>
      <c r="I605" s="43">
        <v>2.2012500000000001E-2</v>
      </c>
      <c r="J605" s="43">
        <v>4.7500000000000001E-2</v>
      </c>
      <c r="K605" s="43">
        <v>5.1380000000000002E-2</v>
      </c>
      <c r="N605" s="44"/>
    </row>
    <row r="606" spans="4:14" ht="15.75" customHeight="1" x14ac:dyDescent="0.25">
      <c r="D606" s="39"/>
      <c r="E606" s="39"/>
      <c r="F606" s="98">
        <v>37362</v>
      </c>
      <c r="G606" s="43">
        <v>1.8600000000000002E-2</v>
      </c>
      <c r="H606" s="43">
        <v>1.9699999999999999E-2</v>
      </c>
      <c r="I606" s="43">
        <v>2.2000000000000002E-2</v>
      </c>
      <c r="J606" s="43">
        <v>4.7500000000000001E-2</v>
      </c>
      <c r="K606" s="43">
        <v>5.1920000000000001E-2</v>
      </c>
      <c r="N606" s="44"/>
    </row>
    <row r="607" spans="4:14" ht="15.75" customHeight="1" x14ac:dyDescent="0.25">
      <c r="D607" s="39"/>
      <c r="E607" s="39"/>
      <c r="F607" s="98">
        <v>37363</v>
      </c>
      <c r="G607" s="43">
        <v>1.8600000000000002E-2</v>
      </c>
      <c r="H607" s="43">
        <v>1.9699999999999999E-2</v>
      </c>
      <c r="I607" s="43">
        <v>2.2099999999999998E-2</v>
      </c>
      <c r="J607" s="43">
        <v>4.7500000000000001E-2</v>
      </c>
      <c r="K607" s="43">
        <v>5.2329999999999995E-2</v>
      </c>
      <c r="N607" s="44"/>
    </row>
    <row r="608" spans="4:14" ht="15.75" customHeight="1" x14ac:dyDescent="0.25">
      <c r="D608" s="39"/>
      <c r="E608" s="39"/>
      <c r="F608" s="98">
        <v>37364</v>
      </c>
      <c r="G608" s="43">
        <v>1.8574999999999998E-2</v>
      </c>
      <c r="H608" s="43">
        <v>1.9487500000000001E-2</v>
      </c>
      <c r="I608" s="43">
        <v>2.1600000000000001E-2</v>
      </c>
      <c r="J608" s="43">
        <v>4.7500000000000001E-2</v>
      </c>
      <c r="K608" s="43">
        <v>5.1980000000000005E-2</v>
      </c>
      <c r="N608" s="44"/>
    </row>
    <row r="609" spans="4:14" ht="15.75" customHeight="1" x14ac:dyDescent="0.25">
      <c r="D609" s="39"/>
      <c r="E609" s="39"/>
      <c r="F609" s="98">
        <v>37365</v>
      </c>
      <c r="G609" s="43">
        <v>1.8500000000000003E-2</v>
      </c>
      <c r="H609" s="43">
        <v>1.9400000000000001E-2</v>
      </c>
      <c r="I609" s="43">
        <v>2.1487500000000003E-2</v>
      </c>
      <c r="J609" s="43">
        <v>4.7500000000000001E-2</v>
      </c>
      <c r="K609" s="43">
        <v>5.1962000000000001E-2</v>
      </c>
      <c r="N609" s="44"/>
    </row>
    <row r="610" spans="4:14" ht="15.75" customHeight="1" x14ac:dyDescent="0.25">
      <c r="D610" s="39"/>
      <c r="E610" s="39"/>
      <c r="F610" s="98">
        <v>37368</v>
      </c>
      <c r="G610" s="43">
        <v>1.8500000000000003E-2</v>
      </c>
      <c r="H610" s="43">
        <v>1.9400000000000001E-2</v>
      </c>
      <c r="I610" s="43">
        <v>2.1600000000000001E-2</v>
      </c>
      <c r="J610" s="43">
        <v>4.7500000000000001E-2</v>
      </c>
      <c r="K610" s="43">
        <v>5.1755000000000002E-2</v>
      </c>
      <c r="N610" s="44"/>
    </row>
    <row r="611" spans="4:14" ht="15.75" customHeight="1" x14ac:dyDescent="0.25">
      <c r="D611" s="39"/>
      <c r="E611" s="39"/>
      <c r="F611" s="98">
        <v>37369</v>
      </c>
      <c r="G611" s="43">
        <v>1.8500000000000003E-2</v>
      </c>
      <c r="H611" s="43">
        <v>1.9400000000000001E-2</v>
      </c>
      <c r="I611" s="43">
        <v>2.1499999999999998E-2</v>
      </c>
      <c r="J611" s="43">
        <v>4.7500000000000001E-2</v>
      </c>
      <c r="K611" s="43">
        <v>5.1609999999999996E-2</v>
      </c>
      <c r="N611" s="44"/>
    </row>
    <row r="612" spans="4:14" ht="15.75" customHeight="1" x14ac:dyDescent="0.25">
      <c r="D612" s="39"/>
      <c r="E612" s="39"/>
      <c r="F612" s="98">
        <v>37370</v>
      </c>
      <c r="G612" s="43">
        <v>1.8500000000000003E-2</v>
      </c>
      <c r="H612" s="43">
        <v>1.9400000000000001E-2</v>
      </c>
      <c r="I612" s="43">
        <v>2.1600000000000001E-2</v>
      </c>
      <c r="J612" s="43">
        <v>4.7500000000000001E-2</v>
      </c>
      <c r="K612" s="43">
        <v>5.1112999999999999E-2</v>
      </c>
      <c r="N612" s="44"/>
    </row>
    <row r="613" spans="4:14" ht="15.75" customHeight="1" x14ac:dyDescent="0.25">
      <c r="D613" s="39"/>
      <c r="E613" s="39"/>
      <c r="F613" s="98">
        <v>37371</v>
      </c>
      <c r="G613" s="43">
        <v>1.8437499999999999E-2</v>
      </c>
      <c r="H613" s="43">
        <v>1.9287499999999999E-2</v>
      </c>
      <c r="I613" s="43">
        <v>2.1237499999999999E-2</v>
      </c>
      <c r="J613" s="43">
        <v>4.7500000000000001E-2</v>
      </c>
      <c r="K613" s="43">
        <v>5.0928000000000001E-2</v>
      </c>
      <c r="N613" s="44"/>
    </row>
    <row r="614" spans="4:14" ht="15.75" customHeight="1" x14ac:dyDescent="0.25">
      <c r="D614" s="39"/>
      <c r="E614" s="39"/>
      <c r="F614" s="98">
        <v>37372</v>
      </c>
      <c r="G614" s="43">
        <v>1.8425E-2</v>
      </c>
      <c r="H614" s="43">
        <v>1.92125E-2</v>
      </c>
      <c r="I614" s="43">
        <v>2.1237499999999999E-2</v>
      </c>
      <c r="J614" s="43">
        <v>4.7500000000000001E-2</v>
      </c>
      <c r="K614" s="43">
        <v>5.0536999999999999E-2</v>
      </c>
      <c r="N614" s="44"/>
    </row>
    <row r="615" spans="4:14" ht="15.75" customHeight="1" x14ac:dyDescent="0.25">
      <c r="D615" s="39"/>
      <c r="E615" s="39"/>
      <c r="F615" s="98">
        <v>37375</v>
      </c>
      <c r="G615" s="43">
        <v>1.8412500000000002E-2</v>
      </c>
      <c r="H615" s="43">
        <v>1.9125E-2</v>
      </c>
      <c r="I615" s="43">
        <v>2.0975000000000001E-2</v>
      </c>
      <c r="J615" s="43">
        <v>4.7500000000000001E-2</v>
      </c>
      <c r="K615" s="43">
        <v>5.1197999999999994E-2</v>
      </c>
      <c r="N615" s="44"/>
    </row>
    <row r="616" spans="4:14" ht="15.75" customHeight="1" x14ac:dyDescent="0.25">
      <c r="D616" s="39"/>
      <c r="E616" s="39"/>
      <c r="F616" s="98">
        <v>37376</v>
      </c>
      <c r="G616" s="43">
        <v>1.84E-2</v>
      </c>
      <c r="H616" s="43">
        <v>1.9199999999999998E-2</v>
      </c>
      <c r="I616" s="43">
        <v>2.12E-2</v>
      </c>
      <c r="J616" s="43">
        <v>4.7500000000000001E-2</v>
      </c>
      <c r="K616" s="43">
        <v>5.0846999999999996E-2</v>
      </c>
      <c r="N616" s="44"/>
    </row>
    <row r="617" spans="4:14" ht="15.75" customHeight="1" x14ac:dyDescent="0.25">
      <c r="D617" s="39"/>
      <c r="E617" s="39"/>
      <c r="F617" s="98">
        <v>37377</v>
      </c>
      <c r="G617" s="43">
        <v>1.84E-2</v>
      </c>
      <c r="H617" s="43">
        <v>1.9199999999999998E-2</v>
      </c>
      <c r="I617" s="43">
        <v>2.12E-2</v>
      </c>
      <c r="J617" s="43">
        <v>4.7500000000000001E-2</v>
      </c>
      <c r="K617" s="43">
        <v>5.0578999999999999E-2</v>
      </c>
      <c r="N617" s="44"/>
    </row>
    <row r="618" spans="4:14" ht="15.75" customHeight="1" x14ac:dyDescent="0.25">
      <c r="D618" s="39"/>
      <c r="E618" s="39"/>
      <c r="F618" s="98">
        <v>37378</v>
      </c>
      <c r="G618" s="43">
        <v>1.84E-2</v>
      </c>
      <c r="H618" s="43">
        <v>1.9199999999999998E-2</v>
      </c>
      <c r="I618" s="43">
        <v>2.12E-2</v>
      </c>
      <c r="J618" s="43">
        <v>4.7500000000000001E-2</v>
      </c>
      <c r="K618" s="43">
        <v>5.0930999999999997E-2</v>
      </c>
      <c r="N618" s="44"/>
    </row>
    <row r="619" spans="4:14" ht="15.75" customHeight="1" x14ac:dyDescent="0.25">
      <c r="D619" s="39"/>
      <c r="E619" s="39"/>
      <c r="F619" s="98">
        <v>37379</v>
      </c>
      <c r="G619" s="43">
        <v>1.84E-2</v>
      </c>
      <c r="H619" s="43">
        <v>1.9199999999999998E-2</v>
      </c>
      <c r="I619" s="43">
        <v>2.1299999999999999E-2</v>
      </c>
      <c r="J619" s="43">
        <v>4.7500000000000001E-2</v>
      </c>
      <c r="K619" s="43">
        <v>5.0540000000000002E-2</v>
      </c>
      <c r="N619" s="44"/>
    </row>
    <row r="620" spans="4:14" ht="15.75" customHeight="1" x14ac:dyDescent="0.25">
      <c r="D620" s="39"/>
      <c r="E620" s="39"/>
      <c r="F620" s="98">
        <v>37382</v>
      </c>
      <c r="G620" s="43" t="s">
        <v>30</v>
      </c>
      <c r="H620" s="43" t="s">
        <v>30</v>
      </c>
      <c r="I620" s="43" t="s">
        <v>30</v>
      </c>
      <c r="J620" s="43">
        <v>4.7500000000000001E-2</v>
      </c>
      <c r="K620" s="43">
        <v>5.0643000000000001E-2</v>
      </c>
      <c r="N620" s="44"/>
    </row>
    <row r="621" spans="4:14" ht="15.75" customHeight="1" x14ac:dyDescent="0.25">
      <c r="D621" s="39"/>
      <c r="E621" s="39"/>
      <c r="F621" s="98">
        <v>37383</v>
      </c>
      <c r="G621" s="43">
        <v>1.84E-2</v>
      </c>
      <c r="H621" s="43">
        <v>1.9E-2</v>
      </c>
      <c r="I621" s="43">
        <v>2.07E-2</v>
      </c>
      <c r="J621" s="43">
        <v>4.7500000000000001E-2</v>
      </c>
      <c r="K621" s="43">
        <v>5.0540000000000002E-2</v>
      </c>
      <c r="N621" s="44"/>
    </row>
    <row r="622" spans="4:14" ht="15.75" customHeight="1" x14ac:dyDescent="0.25">
      <c r="D622" s="39"/>
      <c r="E622" s="39"/>
      <c r="F622" s="98">
        <v>37384</v>
      </c>
      <c r="G622" s="43">
        <v>1.84E-2</v>
      </c>
      <c r="H622" s="43">
        <v>1.89625E-2</v>
      </c>
      <c r="I622" s="43">
        <v>2.06E-2</v>
      </c>
      <c r="J622" s="43">
        <v>4.7500000000000001E-2</v>
      </c>
      <c r="K622" s="43">
        <v>5.2162E-2</v>
      </c>
      <c r="N622" s="44"/>
    </row>
    <row r="623" spans="4:14" ht="15.75" customHeight="1" x14ac:dyDescent="0.25">
      <c r="D623" s="39"/>
      <c r="E623" s="39"/>
      <c r="F623" s="98">
        <v>37385</v>
      </c>
      <c r="G623" s="43">
        <v>1.84E-2</v>
      </c>
      <c r="H623" s="43">
        <v>1.915E-2</v>
      </c>
      <c r="I623" s="43">
        <v>2.12E-2</v>
      </c>
      <c r="J623" s="43">
        <v>4.7500000000000001E-2</v>
      </c>
      <c r="K623" s="43">
        <v>5.1618999999999998E-2</v>
      </c>
      <c r="N623" s="44"/>
    </row>
    <row r="624" spans="4:14" ht="15.75" customHeight="1" x14ac:dyDescent="0.25">
      <c r="D624" s="39"/>
      <c r="E624" s="39"/>
      <c r="F624" s="98">
        <v>37386</v>
      </c>
      <c r="G624" s="43">
        <v>1.84E-2</v>
      </c>
      <c r="H624" s="43">
        <v>1.9E-2</v>
      </c>
      <c r="I624" s="43">
        <v>2.0799999999999999E-2</v>
      </c>
      <c r="J624" s="43">
        <v>4.7500000000000001E-2</v>
      </c>
      <c r="K624" s="43">
        <v>5.1163E-2</v>
      </c>
      <c r="N624" s="44"/>
    </row>
    <row r="625" spans="4:14" ht="15.75" customHeight="1" x14ac:dyDescent="0.25">
      <c r="D625" s="39"/>
      <c r="E625" s="39"/>
      <c r="F625" s="98">
        <v>37389</v>
      </c>
      <c r="G625" s="43">
        <v>1.84E-2</v>
      </c>
      <c r="H625" s="43">
        <v>1.9E-2</v>
      </c>
      <c r="I625" s="43">
        <v>2.06E-2</v>
      </c>
      <c r="J625" s="43">
        <v>4.7500000000000001E-2</v>
      </c>
      <c r="K625" s="43">
        <v>5.2206999999999996E-2</v>
      </c>
      <c r="N625" s="44"/>
    </row>
    <row r="626" spans="4:14" ht="15.75" customHeight="1" x14ac:dyDescent="0.25">
      <c r="D626" s="39"/>
      <c r="E626" s="39"/>
      <c r="F626" s="98">
        <v>37390</v>
      </c>
      <c r="G626" s="43">
        <v>1.84E-2</v>
      </c>
      <c r="H626" s="43">
        <v>1.9E-2</v>
      </c>
      <c r="I626" s="43">
        <v>2.0825E-2</v>
      </c>
      <c r="J626" s="43">
        <v>4.7500000000000001E-2</v>
      </c>
      <c r="K626" s="43">
        <v>5.2755000000000003E-2</v>
      </c>
      <c r="N626" s="44"/>
    </row>
    <row r="627" spans="4:14" ht="15.75" customHeight="1" x14ac:dyDescent="0.25">
      <c r="D627" s="39"/>
      <c r="E627" s="39"/>
      <c r="F627" s="98">
        <v>37391</v>
      </c>
      <c r="G627" s="43">
        <v>1.84E-2</v>
      </c>
      <c r="H627" s="43">
        <v>1.9199999999999998E-2</v>
      </c>
      <c r="I627" s="43">
        <v>2.1337499999999999E-2</v>
      </c>
      <c r="J627" s="43">
        <v>4.7500000000000001E-2</v>
      </c>
      <c r="K627" s="43">
        <v>5.2440000000000001E-2</v>
      </c>
      <c r="N627" s="44"/>
    </row>
    <row r="628" spans="4:14" ht="15.75" customHeight="1" x14ac:dyDescent="0.25">
      <c r="D628" s="39"/>
      <c r="E628" s="39"/>
      <c r="F628" s="98">
        <v>37392</v>
      </c>
      <c r="G628" s="43">
        <v>1.84E-2</v>
      </c>
      <c r="H628" s="43">
        <v>1.9099999999999999E-2</v>
      </c>
      <c r="I628" s="43">
        <v>2.1225000000000001E-2</v>
      </c>
      <c r="J628" s="43">
        <v>4.7500000000000001E-2</v>
      </c>
      <c r="K628" s="43">
        <v>5.1665000000000003E-2</v>
      </c>
      <c r="N628" s="44"/>
    </row>
    <row r="629" spans="4:14" ht="15.75" customHeight="1" x14ac:dyDescent="0.25">
      <c r="D629" s="39"/>
      <c r="E629" s="39"/>
      <c r="F629" s="98">
        <v>37393</v>
      </c>
      <c r="G629" s="43">
        <v>1.84E-2</v>
      </c>
      <c r="H629" s="43">
        <v>1.9025E-2</v>
      </c>
      <c r="I629" s="43">
        <v>2.1062500000000001E-2</v>
      </c>
      <c r="J629" s="43">
        <v>4.7500000000000001E-2</v>
      </c>
      <c r="K629" s="43">
        <v>5.2506000000000004E-2</v>
      </c>
      <c r="N629" s="44"/>
    </row>
    <row r="630" spans="4:14" ht="15.75" customHeight="1" x14ac:dyDescent="0.25">
      <c r="D630" s="39"/>
      <c r="E630" s="39"/>
      <c r="F630" s="98">
        <v>37396</v>
      </c>
      <c r="G630" s="43">
        <v>1.84E-2</v>
      </c>
      <c r="H630" s="43">
        <v>1.9074999999999998E-2</v>
      </c>
      <c r="I630" s="43">
        <v>2.1231300000000002E-2</v>
      </c>
      <c r="J630" s="43">
        <v>4.7500000000000001E-2</v>
      </c>
      <c r="K630" s="43">
        <v>5.1982E-2</v>
      </c>
      <c r="N630" s="44"/>
    </row>
    <row r="631" spans="4:14" ht="15.75" customHeight="1" x14ac:dyDescent="0.25">
      <c r="D631" s="39"/>
      <c r="E631" s="39"/>
      <c r="F631" s="98">
        <v>37397</v>
      </c>
      <c r="G631" s="43">
        <v>1.84E-2</v>
      </c>
      <c r="H631" s="43">
        <v>1.9E-2</v>
      </c>
      <c r="I631" s="43">
        <v>2.1099999999999997E-2</v>
      </c>
      <c r="J631" s="43">
        <v>4.7500000000000001E-2</v>
      </c>
      <c r="K631" s="43">
        <v>5.1481000000000006E-2</v>
      </c>
      <c r="N631" s="44"/>
    </row>
    <row r="632" spans="4:14" ht="15.75" customHeight="1" x14ac:dyDescent="0.25">
      <c r="D632" s="39"/>
      <c r="E632" s="39"/>
      <c r="F632" s="98">
        <v>37398</v>
      </c>
      <c r="G632" s="43">
        <v>1.84E-2</v>
      </c>
      <c r="H632" s="43">
        <v>1.89625E-2</v>
      </c>
      <c r="I632" s="43">
        <v>2.0750000000000001E-2</v>
      </c>
      <c r="J632" s="43">
        <v>4.7500000000000001E-2</v>
      </c>
      <c r="K632" s="43">
        <v>5.1127000000000006E-2</v>
      </c>
      <c r="N632" s="44"/>
    </row>
    <row r="633" spans="4:14" ht="15.75" customHeight="1" x14ac:dyDescent="0.25">
      <c r="D633" s="39"/>
      <c r="E633" s="39"/>
      <c r="F633" s="98">
        <v>37399</v>
      </c>
      <c r="G633" s="43">
        <v>1.84E-2</v>
      </c>
      <c r="H633" s="43">
        <v>1.9E-2</v>
      </c>
      <c r="I633" s="43">
        <v>2.0899999999999998E-2</v>
      </c>
      <c r="J633" s="43">
        <v>4.7500000000000001E-2</v>
      </c>
      <c r="K633" s="43">
        <v>5.1482E-2</v>
      </c>
      <c r="N633" s="44"/>
    </row>
    <row r="634" spans="4:14" ht="15.75" customHeight="1" x14ac:dyDescent="0.25">
      <c r="D634" s="39"/>
      <c r="E634" s="39"/>
      <c r="F634" s="98">
        <v>37400</v>
      </c>
      <c r="G634" s="43">
        <v>1.84E-2</v>
      </c>
      <c r="H634" s="43">
        <v>1.9E-2</v>
      </c>
      <c r="I634" s="43">
        <v>2.1099999999999997E-2</v>
      </c>
      <c r="J634" s="43">
        <v>4.7500000000000001E-2</v>
      </c>
      <c r="K634" s="43">
        <v>5.1443000000000003E-2</v>
      </c>
      <c r="N634" s="44"/>
    </row>
    <row r="635" spans="4:14" ht="15.75" customHeight="1" x14ac:dyDescent="0.25">
      <c r="D635" s="39"/>
      <c r="E635" s="39"/>
      <c r="F635" s="98">
        <v>37403</v>
      </c>
      <c r="G635" s="43">
        <v>1.84E-2</v>
      </c>
      <c r="H635" s="43">
        <v>1.9E-2</v>
      </c>
      <c r="I635" s="43">
        <v>2.1099999999999997E-2</v>
      </c>
      <c r="J635" s="43" t="s">
        <v>30</v>
      </c>
      <c r="K635" s="43">
        <v>5.1443000000000003E-2</v>
      </c>
      <c r="N635" s="44"/>
    </row>
    <row r="636" spans="4:14" ht="15.75" customHeight="1" x14ac:dyDescent="0.25">
      <c r="D636" s="39"/>
      <c r="E636" s="39"/>
      <c r="F636" s="98">
        <v>37404</v>
      </c>
      <c r="G636" s="43">
        <v>1.84E-2</v>
      </c>
      <c r="H636" s="43">
        <v>1.9E-2</v>
      </c>
      <c r="I636" s="43">
        <v>2.1206299999999997E-2</v>
      </c>
      <c r="J636" s="43">
        <v>4.7500000000000001E-2</v>
      </c>
      <c r="K636" s="43">
        <v>5.1276999999999996E-2</v>
      </c>
      <c r="N636" s="44"/>
    </row>
    <row r="637" spans="4:14" ht="15.75" customHeight="1" x14ac:dyDescent="0.25">
      <c r="D637" s="39"/>
      <c r="E637" s="39"/>
      <c r="F637" s="98">
        <v>37405</v>
      </c>
      <c r="G637" s="43">
        <v>1.84E-2</v>
      </c>
      <c r="H637" s="43">
        <v>1.8987500000000001E-2</v>
      </c>
      <c r="I637" s="43">
        <v>2.0975000000000001E-2</v>
      </c>
      <c r="J637" s="43">
        <v>4.7500000000000001E-2</v>
      </c>
      <c r="K637" s="43">
        <v>5.0610999999999996E-2</v>
      </c>
      <c r="N637" s="44"/>
    </row>
    <row r="638" spans="4:14" ht="15.75" customHeight="1" x14ac:dyDescent="0.25">
      <c r="D638" s="39"/>
      <c r="E638" s="39"/>
      <c r="F638" s="98">
        <v>37406</v>
      </c>
      <c r="G638" s="43">
        <v>1.8437499999999999E-2</v>
      </c>
      <c r="H638" s="43">
        <v>1.8974999999999999E-2</v>
      </c>
      <c r="I638" s="43">
        <v>2.0899999999999998E-2</v>
      </c>
      <c r="J638" s="43">
        <v>4.7500000000000001E-2</v>
      </c>
      <c r="K638" s="43">
        <v>5.0198E-2</v>
      </c>
      <c r="N638" s="44"/>
    </row>
    <row r="639" spans="4:14" ht="15.75" customHeight="1" x14ac:dyDescent="0.25">
      <c r="D639" s="39"/>
      <c r="E639" s="39"/>
      <c r="F639" s="98">
        <v>37407</v>
      </c>
      <c r="G639" s="43">
        <v>1.8437499999999999E-2</v>
      </c>
      <c r="H639" s="43">
        <v>1.89625E-2</v>
      </c>
      <c r="I639" s="43">
        <v>2.0799999999999999E-2</v>
      </c>
      <c r="J639" s="43">
        <v>4.7500000000000001E-2</v>
      </c>
      <c r="K639" s="43">
        <v>5.0427E-2</v>
      </c>
      <c r="N639" s="44"/>
    </row>
    <row r="640" spans="4:14" ht="15.75" customHeight="1" x14ac:dyDescent="0.25">
      <c r="D640" s="39"/>
      <c r="E640" s="39"/>
      <c r="F640" s="98">
        <v>37410</v>
      </c>
      <c r="G640" s="43" t="s">
        <v>30</v>
      </c>
      <c r="H640" s="43" t="s">
        <v>30</v>
      </c>
      <c r="I640" s="43" t="s">
        <v>30</v>
      </c>
      <c r="J640" s="43">
        <v>4.7500000000000001E-2</v>
      </c>
      <c r="K640" s="43">
        <v>4.9972000000000003E-2</v>
      </c>
      <c r="N640" s="44"/>
    </row>
    <row r="641" spans="4:14" ht="15.75" customHeight="1" x14ac:dyDescent="0.25">
      <c r="D641" s="39"/>
      <c r="E641" s="39"/>
      <c r="F641" s="98">
        <v>37411</v>
      </c>
      <c r="G641" s="43" t="s">
        <v>30</v>
      </c>
      <c r="H641" s="43" t="s">
        <v>30</v>
      </c>
      <c r="I641" s="43" t="s">
        <v>30</v>
      </c>
      <c r="J641" s="43">
        <v>4.7500000000000001E-2</v>
      </c>
      <c r="K641" s="43">
        <v>5.0262000000000001E-2</v>
      </c>
      <c r="N641" s="44"/>
    </row>
    <row r="642" spans="4:14" ht="15.75" customHeight="1" x14ac:dyDescent="0.25">
      <c r="D642" s="39"/>
      <c r="E642" s="39"/>
      <c r="F642" s="98">
        <v>37412</v>
      </c>
      <c r="G642" s="43">
        <v>1.84E-2</v>
      </c>
      <c r="H642" s="43">
        <v>1.8912500000000002E-2</v>
      </c>
      <c r="I642" s="43">
        <v>2.0799999999999999E-2</v>
      </c>
      <c r="J642" s="43">
        <v>4.7500000000000001E-2</v>
      </c>
      <c r="K642" s="43">
        <v>5.0469E-2</v>
      </c>
      <c r="N642" s="44"/>
    </row>
    <row r="643" spans="4:14" ht="15.75" customHeight="1" x14ac:dyDescent="0.25">
      <c r="D643" s="39"/>
      <c r="E643" s="39"/>
      <c r="F643" s="98">
        <v>37413</v>
      </c>
      <c r="G643" s="43">
        <v>1.84E-2</v>
      </c>
      <c r="H643" s="43">
        <v>1.89E-2</v>
      </c>
      <c r="I643" s="43">
        <v>2.07E-2</v>
      </c>
      <c r="J643" s="43">
        <v>4.7500000000000001E-2</v>
      </c>
      <c r="K643" s="43">
        <v>4.9745999999999999E-2</v>
      </c>
      <c r="N643" s="44"/>
    </row>
    <row r="644" spans="4:14" ht="15.75" customHeight="1" x14ac:dyDescent="0.25">
      <c r="D644" s="39"/>
      <c r="E644" s="39"/>
      <c r="F644" s="98">
        <v>37414</v>
      </c>
      <c r="G644" s="43">
        <v>1.84E-2</v>
      </c>
      <c r="H644" s="43">
        <v>1.89E-2</v>
      </c>
      <c r="I644" s="43">
        <v>2.06E-2</v>
      </c>
      <c r="J644" s="43">
        <v>4.7500000000000001E-2</v>
      </c>
      <c r="K644" s="43">
        <v>5.0658000000000002E-2</v>
      </c>
      <c r="N644" s="44"/>
    </row>
    <row r="645" spans="4:14" ht="15.75" customHeight="1" x14ac:dyDescent="0.25">
      <c r="D645" s="39"/>
      <c r="E645" s="39"/>
      <c r="F645" s="98">
        <v>37417</v>
      </c>
      <c r="G645" s="43">
        <v>1.84E-2</v>
      </c>
      <c r="H645" s="43">
        <v>1.89E-2</v>
      </c>
      <c r="I645" s="43">
        <v>2.07E-2</v>
      </c>
      <c r="J645" s="43">
        <v>4.7500000000000001E-2</v>
      </c>
      <c r="K645" s="43">
        <v>5.0263999999999996E-2</v>
      </c>
      <c r="N645" s="44"/>
    </row>
    <row r="646" spans="4:14" ht="15.75" customHeight="1" x14ac:dyDescent="0.25">
      <c r="D646" s="39"/>
      <c r="E646" s="39"/>
      <c r="F646" s="98">
        <v>37418</v>
      </c>
      <c r="G646" s="43">
        <v>1.84E-2</v>
      </c>
      <c r="H646" s="43">
        <v>1.89E-2</v>
      </c>
      <c r="I646" s="43">
        <v>2.0499999999999997E-2</v>
      </c>
      <c r="J646" s="43">
        <v>4.7500000000000001E-2</v>
      </c>
      <c r="K646" s="43">
        <v>4.9726999999999993E-2</v>
      </c>
      <c r="N646" s="44"/>
    </row>
    <row r="647" spans="4:14" ht="15.75" customHeight="1" x14ac:dyDescent="0.25">
      <c r="D647" s="39"/>
      <c r="E647" s="39"/>
      <c r="F647" s="98">
        <v>37419</v>
      </c>
      <c r="G647" s="43">
        <v>1.84E-2</v>
      </c>
      <c r="H647" s="43">
        <v>1.8868799999999998E-2</v>
      </c>
      <c r="I647" s="43">
        <v>2.02875E-2</v>
      </c>
      <c r="J647" s="43">
        <v>4.7500000000000001E-2</v>
      </c>
      <c r="K647" s="43">
        <v>4.9623999999999995E-2</v>
      </c>
      <c r="N647" s="44"/>
    </row>
    <row r="648" spans="4:14" ht="15.75" customHeight="1" x14ac:dyDescent="0.25">
      <c r="D648" s="39"/>
      <c r="E648" s="39"/>
      <c r="F648" s="98">
        <v>37420</v>
      </c>
      <c r="G648" s="43">
        <v>1.84E-2</v>
      </c>
      <c r="H648" s="43">
        <v>1.8868799999999998E-2</v>
      </c>
      <c r="I648" s="43">
        <v>2.0299999999999999E-2</v>
      </c>
      <c r="J648" s="43">
        <v>4.7500000000000001E-2</v>
      </c>
      <c r="K648" s="43">
        <v>4.8986999999999996E-2</v>
      </c>
      <c r="N648" s="44"/>
    </row>
    <row r="649" spans="4:14" ht="15.75" customHeight="1" x14ac:dyDescent="0.25">
      <c r="D649" s="39"/>
      <c r="E649" s="39"/>
      <c r="F649" s="98">
        <v>37421</v>
      </c>
      <c r="G649" s="43">
        <v>1.8393800000000002E-2</v>
      </c>
      <c r="H649" s="43">
        <v>1.8793799999999999E-2</v>
      </c>
      <c r="I649" s="43">
        <v>1.9837499999999997E-2</v>
      </c>
      <c r="J649" s="43">
        <v>4.7500000000000001E-2</v>
      </c>
      <c r="K649" s="43">
        <v>4.7967000000000003E-2</v>
      </c>
      <c r="N649" s="44"/>
    </row>
    <row r="650" spans="4:14" ht="15.75" customHeight="1" x14ac:dyDescent="0.25">
      <c r="D650" s="39"/>
      <c r="E650" s="39"/>
      <c r="F650" s="98">
        <v>37424</v>
      </c>
      <c r="G650" s="43">
        <v>1.84E-2</v>
      </c>
      <c r="H650" s="43">
        <v>1.8787499999999999E-2</v>
      </c>
      <c r="I650" s="43">
        <v>1.9799999999999998E-2</v>
      </c>
      <c r="J650" s="43">
        <v>4.7500000000000001E-2</v>
      </c>
      <c r="K650" s="43">
        <v>4.8434999999999999E-2</v>
      </c>
      <c r="N650" s="44"/>
    </row>
    <row r="651" spans="4:14" ht="15.75" customHeight="1" x14ac:dyDescent="0.25">
      <c r="D651" s="39"/>
      <c r="E651" s="39"/>
      <c r="F651" s="98">
        <v>37425</v>
      </c>
      <c r="G651" s="43">
        <v>1.8387500000000001E-2</v>
      </c>
      <c r="H651" s="43">
        <v>1.8799999999999997E-2</v>
      </c>
      <c r="I651" s="43">
        <v>1.9900000000000001E-2</v>
      </c>
      <c r="J651" s="43">
        <v>4.7500000000000001E-2</v>
      </c>
      <c r="K651" s="43">
        <v>4.8333000000000001E-2</v>
      </c>
      <c r="N651" s="44"/>
    </row>
    <row r="652" spans="4:14" ht="15.75" customHeight="1" x14ac:dyDescent="0.25">
      <c r="D652" s="39"/>
      <c r="E652" s="39"/>
      <c r="F652" s="98">
        <v>37426</v>
      </c>
      <c r="G652" s="43">
        <v>1.84E-2</v>
      </c>
      <c r="H652" s="43">
        <v>1.8743799999999998E-2</v>
      </c>
      <c r="I652" s="43">
        <v>1.9737499999999998E-2</v>
      </c>
      <c r="J652" s="43">
        <v>4.7500000000000001E-2</v>
      </c>
      <c r="K652" s="43">
        <v>4.7257E-2</v>
      </c>
      <c r="N652" s="44"/>
    </row>
    <row r="653" spans="4:14" ht="15.75" customHeight="1" x14ac:dyDescent="0.25">
      <c r="D653" s="39"/>
      <c r="E653" s="39"/>
      <c r="F653" s="98">
        <v>37427</v>
      </c>
      <c r="G653" s="43">
        <v>1.84E-2</v>
      </c>
      <c r="H653" s="43">
        <v>1.8700000000000001E-2</v>
      </c>
      <c r="I653" s="43">
        <v>1.9699999999999999E-2</v>
      </c>
      <c r="J653" s="43">
        <v>4.7500000000000001E-2</v>
      </c>
      <c r="K653" s="43">
        <v>4.7884999999999997E-2</v>
      </c>
      <c r="N653" s="44"/>
    </row>
    <row r="654" spans="4:14" ht="15.75" customHeight="1" x14ac:dyDescent="0.25">
      <c r="D654" s="39"/>
      <c r="E654" s="39"/>
      <c r="F654" s="98">
        <v>37428</v>
      </c>
      <c r="G654" s="43">
        <v>1.84E-2</v>
      </c>
      <c r="H654" s="43">
        <v>1.8743799999999998E-2</v>
      </c>
      <c r="I654" s="43">
        <v>1.98125E-2</v>
      </c>
      <c r="J654" s="43">
        <v>4.7500000000000001E-2</v>
      </c>
      <c r="K654" s="43">
        <v>4.7660999999999995E-2</v>
      </c>
      <c r="N654" s="44"/>
    </row>
    <row r="655" spans="4:14" ht="15.75" customHeight="1" x14ac:dyDescent="0.25">
      <c r="D655" s="39"/>
      <c r="E655" s="39"/>
      <c r="F655" s="98">
        <v>37431</v>
      </c>
      <c r="G655" s="43">
        <v>1.84E-2</v>
      </c>
      <c r="H655" s="43">
        <v>1.8700000000000001E-2</v>
      </c>
      <c r="I655" s="43">
        <v>1.97313E-2</v>
      </c>
      <c r="J655" s="43">
        <v>4.7500000000000001E-2</v>
      </c>
      <c r="K655" s="43">
        <v>4.8272000000000002E-2</v>
      </c>
      <c r="N655" s="44"/>
    </row>
    <row r="656" spans="4:14" ht="15.75" customHeight="1" x14ac:dyDescent="0.25">
      <c r="D656" s="39"/>
      <c r="E656" s="39"/>
      <c r="F656" s="98">
        <v>37432</v>
      </c>
      <c r="G656" s="43">
        <v>1.84E-2</v>
      </c>
      <c r="H656" s="43">
        <v>1.8700000000000001E-2</v>
      </c>
      <c r="I656" s="43">
        <v>1.9724999999999999E-2</v>
      </c>
      <c r="J656" s="43">
        <v>4.7500000000000001E-2</v>
      </c>
      <c r="K656" s="43">
        <v>4.8170000000000004E-2</v>
      </c>
      <c r="N656" s="44"/>
    </row>
    <row r="657" spans="4:14" ht="15.75" customHeight="1" x14ac:dyDescent="0.25">
      <c r="D657" s="39"/>
      <c r="E657" s="39"/>
      <c r="F657" s="98">
        <v>37433</v>
      </c>
      <c r="G657" s="43">
        <v>1.8387500000000001E-2</v>
      </c>
      <c r="H657" s="43">
        <v>1.8550000000000001E-2</v>
      </c>
      <c r="I657" s="43">
        <v>1.9137500000000002E-2</v>
      </c>
      <c r="J657" s="43">
        <v>4.7500000000000001E-2</v>
      </c>
      <c r="K657" s="43">
        <v>4.7417000000000001E-2</v>
      </c>
      <c r="N657" s="44"/>
    </row>
    <row r="658" spans="4:14" ht="15.75" customHeight="1" x14ac:dyDescent="0.25">
      <c r="D658" s="39"/>
      <c r="E658" s="39"/>
      <c r="F658" s="98">
        <v>37434</v>
      </c>
      <c r="G658" s="43">
        <v>1.8387500000000001E-2</v>
      </c>
      <c r="H658" s="43">
        <v>1.8600000000000002E-2</v>
      </c>
      <c r="I658" s="43">
        <v>1.9487500000000001E-2</v>
      </c>
      <c r="J658" s="43">
        <v>4.7500000000000001E-2</v>
      </c>
      <c r="K658" s="43">
        <v>4.8209999999999996E-2</v>
      </c>
      <c r="N658" s="44"/>
    </row>
    <row r="659" spans="4:14" ht="15.75" customHeight="1" x14ac:dyDescent="0.25">
      <c r="D659" s="39"/>
      <c r="E659" s="39"/>
      <c r="F659" s="98">
        <v>37435</v>
      </c>
      <c r="G659" s="43">
        <v>1.8387500000000001E-2</v>
      </c>
      <c r="H659" s="43">
        <v>1.8600000000000002E-2</v>
      </c>
      <c r="I659" s="43">
        <v>1.95625E-2</v>
      </c>
      <c r="J659" s="43">
        <v>4.7500000000000001E-2</v>
      </c>
      <c r="K659" s="43">
        <v>4.7965000000000001E-2</v>
      </c>
      <c r="N659" s="44"/>
    </row>
    <row r="660" spans="4:14" ht="15.75" customHeight="1" x14ac:dyDescent="0.25">
      <c r="D660" s="39"/>
      <c r="E660" s="39"/>
      <c r="F660" s="98">
        <v>37438</v>
      </c>
      <c r="G660" s="43">
        <v>1.8387500000000001E-2</v>
      </c>
      <c r="H660" s="43">
        <v>1.8600000000000002E-2</v>
      </c>
      <c r="I660" s="43">
        <v>1.95E-2</v>
      </c>
      <c r="J660" s="43">
        <v>4.7500000000000001E-2</v>
      </c>
      <c r="K660" s="43">
        <v>4.7801999999999997E-2</v>
      </c>
      <c r="N660" s="44"/>
    </row>
    <row r="661" spans="4:14" ht="15.75" customHeight="1" x14ac:dyDescent="0.25">
      <c r="D661" s="39"/>
      <c r="E661" s="39"/>
      <c r="F661" s="98">
        <v>37439</v>
      </c>
      <c r="G661" s="43">
        <v>1.8387500000000001E-2</v>
      </c>
      <c r="H661" s="43">
        <v>1.8600000000000002E-2</v>
      </c>
      <c r="I661" s="43">
        <v>1.95E-2</v>
      </c>
      <c r="J661" s="43">
        <v>4.7500000000000001E-2</v>
      </c>
      <c r="K661" s="43">
        <v>4.7253999999999997E-2</v>
      </c>
      <c r="N661" s="44"/>
    </row>
    <row r="662" spans="4:14" ht="15.75" customHeight="1" x14ac:dyDescent="0.25">
      <c r="D662" s="39"/>
      <c r="E662" s="39"/>
      <c r="F662" s="98">
        <v>37440</v>
      </c>
      <c r="G662" s="43">
        <v>1.8387500000000001E-2</v>
      </c>
      <c r="H662" s="43">
        <v>1.8600000000000002E-2</v>
      </c>
      <c r="I662" s="43">
        <v>1.9462500000000001E-2</v>
      </c>
      <c r="J662" s="43">
        <v>4.7500000000000001E-2</v>
      </c>
      <c r="K662" s="43">
        <v>4.7638999999999994E-2</v>
      </c>
      <c r="N662" s="44"/>
    </row>
    <row r="663" spans="4:14" ht="15.75" customHeight="1" x14ac:dyDescent="0.25">
      <c r="D663" s="39"/>
      <c r="E663" s="39"/>
      <c r="F663" s="98">
        <v>37441</v>
      </c>
      <c r="G663" s="43">
        <v>1.84E-2</v>
      </c>
      <c r="H663" s="43">
        <v>1.8600000000000002E-2</v>
      </c>
      <c r="I663" s="43">
        <v>1.9493799999999999E-2</v>
      </c>
      <c r="J663" s="43" t="s">
        <v>30</v>
      </c>
      <c r="K663" s="43">
        <v>4.7638999999999994E-2</v>
      </c>
      <c r="N663" s="44"/>
    </row>
    <row r="664" spans="4:14" ht="15.75" customHeight="1" x14ac:dyDescent="0.25">
      <c r="D664" s="39"/>
      <c r="E664" s="39"/>
      <c r="F664" s="98">
        <v>37442</v>
      </c>
      <c r="G664" s="43">
        <v>1.84E-2</v>
      </c>
      <c r="H664" s="43">
        <v>1.8600000000000002E-2</v>
      </c>
      <c r="I664" s="43">
        <v>1.9599999999999999E-2</v>
      </c>
      <c r="J664" s="43">
        <v>4.7500000000000001E-2</v>
      </c>
      <c r="K664" s="43">
        <v>4.8559999999999999E-2</v>
      </c>
      <c r="N664" s="44"/>
    </row>
    <row r="665" spans="4:14" ht="15.75" customHeight="1" x14ac:dyDescent="0.25">
      <c r="D665" s="39"/>
      <c r="E665" s="39"/>
      <c r="F665" s="98">
        <v>37445</v>
      </c>
      <c r="G665" s="43">
        <v>1.84E-2</v>
      </c>
      <c r="H665" s="43">
        <v>1.8600000000000002E-2</v>
      </c>
      <c r="I665" s="43">
        <v>1.95E-2</v>
      </c>
      <c r="J665" s="43">
        <v>4.7500000000000001E-2</v>
      </c>
      <c r="K665" s="43">
        <v>4.7945000000000002E-2</v>
      </c>
      <c r="N665" s="44"/>
    </row>
    <row r="666" spans="4:14" ht="15.75" customHeight="1" x14ac:dyDescent="0.25">
      <c r="D666" s="39"/>
      <c r="E666" s="39"/>
      <c r="F666" s="98">
        <v>37446</v>
      </c>
      <c r="G666" s="43">
        <v>1.84E-2</v>
      </c>
      <c r="H666" s="43">
        <v>1.8600000000000002E-2</v>
      </c>
      <c r="I666" s="43">
        <v>1.95E-2</v>
      </c>
      <c r="J666" s="43">
        <v>4.7500000000000001E-2</v>
      </c>
      <c r="K666" s="43">
        <v>4.7252000000000002E-2</v>
      </c>
      <c r="N666" s="44"/>
    </row>
    <row r="667" spans="4:14" ht="15.75" customHeight="1" x14ac:dyDescent="0.25">
      <c r="D667" s="39"/>
      <c r="E667" s="39"/>
      <c r="F667" s="98">
        <v>37447</v>
      </c>
      <c r="G667" s="43">
        <v>1.84E-2</v>
      </c>
      <c r="H667" s="43">
        <v>1.8600000000000002E-2</v>
      </c>
      <c r="I667" s="43">
        <v>1.9299999999999998E-2</v>
      </c>
      <c r="J667" s="43">
        <v>4.7500000000000001E-2</v>
      </c>
      <c r="K667" s="43">
        <v>4.6120999999999995E-2</v>
      </c>
      <c r="N667" s="44"/>
    </row>
    <row r="668" spans="4:14" ht="15.75" customHeight="1" x14ac:dyDescent="0.25">
      <c r="D668" s="39"/>
      <c r="E668" s="39"/>
      <c r="F668" s="98">
        <v>37448</v>
      </c>
      <c r="G668" s="43">
        <v>1.8387500000000001E-2</v>
      </c>
      <c r="H668" s="43">
        <v>1.8600000000000002E-2</v>
      </c>
      <c r="I668" s="43">
        <v>1.9199999999999998E-2</v>
      </c>
      <c r="J668" s="43">
        <v>4.7500000000000001E-2</v>
      </c>
      <c r="K668" s="43">
        <v>4.6361999999999993E-2</v>
      </c>
      <c r="N668" s="44"/>
    </row>
    <row r="669" spans="4:14" ht="15.75" customHeight="1" x14ac:dyDescent="0.25">
      <c r="D669" s="39"/>
      <c r="E669" s="39"/>
      <c r="F669" s="98">
        <v>37449</v>
      </c>
      <c r="G669" s="43">
        <v>1.84E-2</v>
      </c>
      <c r="H669" s="43">
        <v>1.8600000000000002E-2</v>
      </c>
      <c r="I669" s="43">
        <v>1.9349999999999999E-2</v>
      </c>
      <c r="J669" s="43">
        <v>4.7500000000000001E-2</v>
      </c>
      <c r="K669" s="43">
        <v>4.5717999999999995E-2</v>
      </c>
      <c r="N669" s="44"/>
    </row>
    <row r="670" spans="4:14" ht="15.75" customHeight="1" x14ac:dyDescent="0.25">
      <c r="D670" s="39"/>
      <c r="E670" s="39"/>
      <c r="F670" s="98">
        <v>37452</v>
      </c>
      <c r="G670" s="43">
        <v>1.8387500000000001E-2</v>
      </c>
      <c r="H670" s="43">
        <v>1.8600000000000002E-2</v>
      </c>
      <c r="I670" s="43">
        <v>1.9099999999999999E-2</v>
      </c>
      <c r="J670" s="43">
        <v>4.7500000000000001E-2</v>
      </c>
      <c r="K670" s="43">
        <v>4.6260000000000003E-2</v>
      </c>
      <c r="N670" s="44"/>
    </row>
    <row r="671" spans="4:14" ht="15.75" customHeight="1" x14ac:dyDescent="0.25">
      <c r="D671" s="39"/>
      <c r="E671" s="39"/>
      <c r="F671" s="98">
        <v>37453</v>
      </c>
      <c r="G671" s="43">
        <v>1.8374999999999999E-2</v>
      </c>
      <c r="H671" s="43">
        <v>1.8550000000000001E-2</v>
      </c>
      <c r="I671" s="43">
        <v>1.8937499999999999E-2</v>
      </c>
      <c r="J671" s="43">
        <v>4.7500000000000001E-2</v>
      </c>
      <c r="K671" s="43">
        <v>4.6805000000000006E-2</v>
      </c>
      <c r="N671" s="44"/>
    </row>
    <row r="672" spans="4:14" ht="15.75" customHeight="1" x14ac:dyDescent="0.25">
      <c r="D672" s="39"/>
      <c r="E672" s="39"/>
      <c r="F672" s="98">
        <v>37454</v>
      </c>
      <c r="G672" s="43">
        <v>1.84E-2</v>
      </c>
      <c r="H672" s="43">
        <v>1.8600000000000002E-2</v>
      </c>
      <c r="I672" s="43">
        <v>1.9175000000000001E-2</v>
      </c>
      <c r="J672" s="43">
        <v>4.7500000000000001E-2</v>
      </c>
      <c r="K672" s="43">
        <v>4.6824999999999999E-2</v>
      </c>
      <c r="N672" s="44"/>
    </row>
    <row r="673" spans="4:14" ht="15.75" customHeight="1" x14ac:dyDescent="0.25">
      <c r="D673" s="39"/>
      <c r="E673" s="39"/>
      <c r="F673" s="98">
        <v>37455</v>
      </c>
      <c r="G673" s="43">
        <v>1.84E-2</v>
      </c>
      <c r="H673" s="43">
        <v>1.8600000000000002E-2</v>
      </c>
      <c r="I673" s="43">
        <v>1.9237500000000001E-2</v>
      </c>
      <c r="J673" s="43">
        <v>4.7500000000000001E-2</v>
      </c>
      <c r="K673" s="43">
        <v>4.6056999999999994E-2</v>
      </c>
      <c r="N673" s="44"/>
    </row>
    <row r="674" spans="4:14" ht="15.75" customHeight="1" x14ac:dyDescent="0.25">
      <c r="D674" s="39"/>
      <c r="E674" s="39"/>
      <c r="F674" s="98">
        <v>37456</v>
      </c>
      <c r="G674" s="43">
        <v>1.84E-2</v>
      </c>
      <c r="H674" s="43">
        <v>1.8600000000000002E-2</v>
      </c>
      <c r="I674" s="43">
        <v>1.90875E-2</v>
      </c>
      <c r="J674" s="43">
        <v>4.7500000000000001E-2</v>
      </c>
      <c r="K674" s="43">
        <v>4.5193999999999998E-2</v>
      </c>
      <c r="N674" s="44"/>
    </row>
    <row r="675" spans="4:14" ht="15.75" customHeight="1" x14ac:dyDescent="0.25">
      <c r="D675" s="39"/>
      <c r="E675" s="39"/>
      <c r="F675" s="98">
        <v>37459</v>
      </c>
      <c r="G675" s="43">
        <v>1.8387500000000001E-2</v>
      </c>
      <c r="H675" s="43">
        <v>1.8543799999999999E-2</v>
      </c>
      <c r="I675" s="43">
        <v>1.8862500000000001E-2</v>
      </c>
      <c r="J675" s="43">
        <v>4.7500000000000001E-2</v>
      </c>
      <c r="K675" s="43">
        <v>4.4436999999999997E-2</v>
      </c>
      <c r="N675" s="44"/>
    </row>
    <row r="676" spans="4:14" ht="15.75" customHeight="1" x14ac:dyDescent="0.25">
      <c r="D676" s="39"/>
      <c r="E676" s="39"/>
      <c r="F676" s="98">
        <v>37460</v>
      </c>
      <c r="G676" s="43">
        <v>1.8368800000000001E-2</v>
      </c>
      <c r="H676" s="43">
        <v>1.8512500000000001E-2</v>
      </c>
      <c r="I676" s="43">
        <v>1.89E-2</v>
      </c>
      <c r="J676" s="43">
        <v>4.7500000000000001E-2</v>
      </c>
      <c r="K676" s="43">
        <v>4.4059000000000001E-2</v>
      </c>
      <c r="N676" s="44"/>
    </row>
    <row r="677" spans="4:14" ht="15.75" customHeight="1" x14ac:dyDescent="0.25">
      <c r="D677" s="39"/>
      <c r="E677" s="39"/>
      <c r="F677" s="98">
        <v>37461</v>
      </c>
      <c r="G677" s="43">
        <v>1.8175E-2</v>
      </c>
      <c r="H677" s="43">
        <v>1.8200000000000001E-2</v>
      </c>
      <c r="I677" s="43">
        <v>1.82125E-2</v>
      </c>
      <c r="J677" s="43">
        <v>4.7500000000000001E-2</v>
      </c>
      <c r="K677" s="43">
        <v>4.4851999999999996E-2</v>
      </c>
      <c r="N677" s="44"/>
    </row>
    <row r="678" spans="4:14" ht="15.75" customHeight="1" x14ac:dyDescent="0.25">
      <c r="D678" s="39"/>
      <c r="E678" s="39"/>
      <c r="F678" s="98">
        <v>37462</v>
      </c>
      <c r="G678" s="43">
        <v>1.8200000000000001E-2</v>
      </c>
      <c r="H678" s="43">
        <v>1.8275E-2</v>
      </c>
      <c r="I678" s="43">
        <v>1.8474999999999998E-2</v>
      </c>
      <c r="J678" s="43">
        <v>4.7500000000000001E-2</v>
      </c>
      <c r="K678" s="43">
        <v>4.3801E-2</v>
      </c>
      <c r="N678" s="44"/>
    </row>
    <row r="679" spans="4:14" ht="15.75" customHeight="1" x14ac:dyDescent="0.25">
      <c r="D679" s="39"/>
      <c r="E679" s="39"/>
      <c r="F679" s="98">
        <v>37463</v>
      </c>
      <c r="G679" s="43">
        <v>1.8100000000000002E-2</v>
      </c>
      <c r="H679" s="43">
        <v>1.8100000000000002E-2</v>
      </c>
      <c r="I679" s="43">
        <v>1.8200000000000001E-2</v>
      </c>
      <c r="J679" s="43">
        <v>4.7500000000000001E-2</v>
      </c>
      <c r="K679" s="43">
        <v>4.3817000000000002E-2</v>
      </c>
      <c r="N679" s="44"/>
    </row>
    <row r="680" spans="4:14" ht="15.75" customHeight="1" x14ac:dyDescent="0.25">
      <c r="D680" s="39"/>
      <c r="E680" s="39"/>
      <c r="F680" s="98">
        <v>37466</v>
      </c>
      <c r="G680" s="43">
        <v>1.8100000000000002E-2</v>
      </c>
      <c r="H680" s="43">
        <v>1.8100000000000002E-2</v>
      </c>
      <c r="I680" s="43">
        <v>1.83E-2</v>
      </c>
      <c r="J680" s="43">
        <v>4.7500000000000001E-2</v>
      </c>
      <c r="K680" s="43">
        <v>4.5609000000000004E-2</v>
      </c>
      <c r="N680" s="44"/>
    </row>
    <row r="681" spans="4:14" ht="15.75" customHeight="1" x14ac:dyDescent="0.25">
      <c r="D681" s="39"/>
      <c r="E681" s="39"/>
      <c r="F681" s="98">
        <v>37467</v>
      </c>
      <c r="G681" s="43">
        <v>1.8187500000000002E-2</v>
      </c>
      <c r="H681" s="43">
        <v>1.8225000000000002E-2</v>
      </c>
      <c r="I681" s="43">
        <v>1.8612500000000001E-2</v>
      </c>
      <c r="J681" s="43">
        <v>4.7500000000000001E-2</v>
      </c>
      <c r="K681" s="43">
        <v>4.5850000000000002E-2</v>
      </c>
      <c r="N681" s="44"/>
    </row>
    <row r="682" spans="4:14" ht="15.75" customHeight="1" x14ac:dyDescent="0.25">
      <c r="D682" s="39"/>
      <c r="E682" s="39"/>
      <c r="F682" s="98">
        <v>37468</v>
      </c>
      <c r="G682" s="43">
        <v>1.8200000000000001E-2</v>
      </c>
      <c r="H682" s="43">
        <v>1.82375E-2</v>
      </c>
      <c r="I682" s="43">
        <v>1.8700000000000001E-2</v>
      </c>
      <c r="J682" s="43">
        <v>4.7500000000000001E-2</v>
      </c>
      <c r="K682" s="43">
        <v>4.4588000000000003E-2</v>
      </c>
      <c r="N682" s="44"/>
    </row>
    <row r="683" spans="4:14" ht="15.75" customHeight="1" x14ac:dyDescent="0.25">
      <c r="D683" s="39"/>
      <c r="E683" s="39"/>
      <c r="F683" s="98">
        <v>37469</v>
      </c>
      <c r="G683" s="43">
        <v>1.8100000000000002E-2</v>
      </c>
      <c r="H683" s="43">
        <v>1.8124999999999999E-2</v>
      </c>
      <c r="I683" s="43">
        <v>1.83E-2</v>
      </c>
      <c r="J683" s="43">
        <v>4.7500000000000001E-2</v>
      </c>
      <c r="K683" s="43">
        <v>4.3893000000000001E-2</v>
      </c>
      <c r="N683" s="44"/>
    </row>
    <row r="684" spans="4:14" ht="15.75" customHeight="1" x14ac:dyDescent="0.25">
      <c r="D684" s="39"/>
      <c r="E684" s="39"/>
      <c r="F684" s="98">
        <v>37470</v>
      </c>
      <c r="G684" s="43">
        <v>1.8000000000000002E-2</v>
      </c>
      <c r="H684" s="43">
        <v>1.8000000000000002E-2</v>
      </c>
      <c r="I684" s="43">
        <v>1.8100000000000002E-2</v>
      </c>
      <c r="J684" s="43">
        <v>4.7500000000000001E-2</v>
      </c>
      <c r="K684" s="43">
        <v>4.2903999999999998E-2</v>
      </c>
      <c r="N684" s="44"/>
    </row>
    <row r="685" spans="4:14" ht="15.75" customHeight="1" x14ac:dyDescent="0.25">
      <c r="D685" s="39"/>
      <c r="E685" s="39"/>
      <c r="F685" s="98">
        <v>37473</v>
      </c>
      <c r="G685" s="43">
        <v>1.7887500000000001E-2</v>
      </c>
      <c r="H685" s="43">
        <v>1.77E-2</v>
      </c>
      <c r="I685" s="43">
        <v>1.7362499999999999E-2</v>
      </c>
      <c r="J685" s="43">
        <v>4.7500000000000001E-2</v>
      </c>
      <c r="K685" s="43">
        <v>4.2081999999999994E-2</v>
      </c>
      <c r="N685" s="44"/>
    </row>
    <row r="686" spans="4:14" ht="15.75" customHeight="1" x14ac:dyDescent="0.25">
      <c r="D686" s="39"/>
      <c r="E686" s="39"/>
      <c r="F686" s="98">
        <v>37474</v>
      </c>
      <c r="G686" s="43">
        <v>1.78E-2</v>
      </c>
      <c r="H686" s="43">
        <v>1.7575E-2</v>
      </c>
      <c r="I686" s="43">
        <v>1.7312499999999998E-2</v>
      </c>
      <c r="J686" s="43">
        <v>4.7500000000000001E-2</v>
      </c>
      <c r="K686" s="43">
        <v>4.3314999999999999E-2</v>
      </c>
      <c r="N686" s="44"/>
    </row>
    <row r="687" spans="4:14" ht="15.75" customHeight="1" x14ac:dyDescent="0.25">
      <c r="D687" s="39"/>
      <c r="E687" s="39"/>
      <c r="F687" s="98">
        <v>37475</v>
      </c>
      <c r="G687" s="43">
        <v>1.78E-2</v>
      </c>
      <c r="H687" s="43">
        <v>1.7600000000000001E-2</v>
      </c>
      <c r="I687" s="43">
        <v>1.73875E-2</v>
      </c>
      <c r="J687" s="43">
        <v>4.7500000000000001E-2</v>
      </c>
      <c r="K687" s="43">
        <v>4.3038E-2</v>
      </c>
      <c r="N687" s="44"/>
    </row>
    <row r="688" spans="4:14" ht="15.75" customHeight="1" x14ac:dyDescent="0.25">
      <c r="D688" s="39"/>
      <c r="E688" s="39"/>
      <c r="F688" s="98">
        <v>37476</v>
      </c>
      <c r="G688" s="43">
        <v>1.7774999999999999E-2</v>
      </c>
      <c r="H688" s="43">
        <v>1.7425E-2</v>
      </c>
      <c r="I688" s="43">
        <v>1.7100000000000001E-2</v>
      </c>
      <c r="J688" s="43">
        <v>4.7500000000000001E-2</v>
      </c>
      <c r="K688" s="43">
        <v>4.3944999999999998E-2</v>
      </c>
      <c r="N688" s="44"/>
    </row>
    <row r="689" spans="4:14" ht="15.75" customHeight="1" x14ac:dyDescent="0.25">
      <c r="D689" s="39"/>
      <c r="E689" s="39"/>
      <c r="F689" s="98">
        <v>37477</v>
      </c>
      <c r="G689" s="43">
        <v>1.78E-2</v>
      </c>
      <c r="H689" s="43">
        <v>1.7524999999999999E-2</v>
      </c>
      <c r="I689" s="43">
        <v>1.7456300000000001E-2</v>
      </c>
      <c r="J689" s="43">
        <v>4.7500000000000001E-2</v>
      </c>
      <c r="K689" s="43">
        <v>4.2549999999999998E-2</v>
      </c>
      <c r="N689" s="44"/>
    </row>
    <row r="690" spans="4:14" ht="15.75" customHeight="1" x14ac:dyDescent="0.25">
      <c r="D690" s="39"/>
      <c r="E690" s="39"/>
      <c r="F690" s="98">
        <v>37480</v>
      </c>
      <c r="G690" s="43">
        <v>1.78E-2</v>
      </c>
      <c r="H690" s="43">
        <v>1.7500000000000002E-2</v>
      </c>
      <c r="I690" s="43">
        <v>1.72E-2</v>
      </c>
      <c r="J690" s="43">
        <v>4.7500000000000001E-2</v>
      </c>
      <c r="K690" s="43">
        <v>4.215E-2</v>
      </c>
      <c r="N690" s="44"/>
    </row>
    <row r="691" spans="4:14" ht="15.75" customHeight="1" x14ac:dyDescent="0.25">
      <c r="D691" s="39"/>
      <c r="E691" s="39"/>
      <c r="F691" s="98">
        <v>37481</v>
      </c>
      <c r="G691" s="43">
        <v>1.78E-2</v>
      </c>
      <c r="H691" s="43">
        <v>1.7500000000000002E-2</v>
      </c>
      <c r="I691" s="43">
        <v>1.7381299999999999E-2</v>
      </c>
      <c r="J691" s="43">
        <v>4.7500000000000001E-2</v>
      </c>
      <c r="K691" s="43">
        <v>4.0852000000000006E-2</v>
      </c>
      <c r="N691" s="44"/>
    </row>
    <row r="692" spans="4:14" ht="15.75" customHeight="1" x14ac:dyDescent="0.25">
      <c r="D692" s="39"/>
      <c r="E692" s="39"/>
      <c r="F692" s="98">
        <v>37482</v>
      </c>
      <c r="G692" s="43">
        <v>1.78E-2</v>
      </c>
      <c r="H692" s="43">
        <v>1.7331300000000001E-2</v>
      </c>
      <c r="I692" s="43">
        <v>1.685E-2</v>
      </c>
      <c r="J692" s="43">
        <v>4.7500000000000001E-2</v>
      </c>
      <c r="K692" s="43">
        <v>4.1193999999999995E-2</v>
      </c>
      <c r="N692" s="44"/>
    </row>
    <row r="693" spans="4:14" ht="15.75" customHeight="1" x14ac:dyDescent="0.25">
      <c r="D693" s="39"/>
      <c r="E693" s="39"/>
      <c r="F693" s="98">
        <v>37483</v>
      </c>
      <c r="G693" s="43">
        <v>1.7899999999999999E-2</v>
      </c>
      <c r="H693" s="43">
        <v>1.7575E-2</v>
      </c>
      <c r="I693" s="43">
        <v>1.73875E-2</v>
      </c>
      <c r="J693" s="43">
        <v>4.7500000000000001E-2</v>
      </c>
      <c r="K693" s="43">
        <v>4.1801999999999999E-2</v>
      </c>
      <c r="N693" s="44"/>
    </row>
    <row r="694" spans="4:14" ht="15.75" customHeight="1" x14ac:dyDescent="0.25">
      <c r="D694" s="39"/>
      <c r="E694" s="39"/>
      <c r="F694" s="98">
        <v>37484</v>
      </c>
      <c r="G694" s="43">
        <v>1.7975000000000001E-2</v>
      </c>
      <c r="H694" s="43">
        <v>1.7600000000000001E-2</v>
      </c>
      <c r="I694" s="43">
        <v>1.7462500000000002E-2</v>
      </c>
      <c r="J694" s="43">
        <v>4.7500000000000001E-2</v>
      </c>
      <c r="K694" s="43">
        <v>4.3243999999999998E-2</v>
      </c>
      <c r="N694" s="44"/>
    </row>
    <row r="695" spans="4:14" ht="15.75" customHeight="1" x14ac:dyDescent="0.25">
      <c r="D695" s="39"/>
      <c r="E695" s="39"/>
      <c r="F695" s="98">
        <v>37487</v>
      </c>
      <c r="G695" s="43">
        <v>1.805E-2</v>
      </c>
      <c r="H695" s="43">
        <v>1.77E-2</v>
      </c>
      <c r="I695" s="43">
        <v>1.7659400000000002E-2</v>
      </c>
      <c r="J695" s="43">
        <v>4.7500000000000001E-2</v>
      </c>
      <c r="K695" s="43">
        <v>4.2838000000000001E-2</v>
      </c>
      <c r="N695" s="44"/>
    </row>
    <row r="696" spans="4:14" ht="15.75" customHeight="1" x14ac:dyDescent="0.25">
      <c r="D696" s="39"/>
      <c r="E696" s="39"/>
      <c r="F696" s="98">
        <v>37488</v>
      </c>
      <c r="G696" s="43">
        <v>1.8075000000000001E-2</v>
      </c>
      <c r="H696" s="43">
        <v>1.77E-2</v>
      </c>
      <c r="I696" s="43">
        <v>1.76375E-2</v>
      </c>
      <c r="J696" s="43">
        <v>4.7500000000000001E-2</v>
      </c>
      <c r="K696" s="43">
        <v>4.1474999999999998E-2</v>
      </c>
      <c r="N696" s="44"/>
    </row>
    <row r="697" spans="4:14" ht="15.75" customHeight="1" x14ac:dyDescent="0.25">
      <c r="D697" s="39"/>
      <c r="E697" s="39"/>
      <c r="F697" s="98">
        <v>37489</v>
      </c>
      <c r="G697" s="43">
        <v>1.8062499999999999E-2</v>
      </c>
      <c r="H697" s="43">
        <v>1.77E-2</v>
      </c>
      <c r="I697" s="43">
        <v>1.7600000000000001E-2</v>
      </c>
      <c r="J697" s="43">
        <v>4.7500000000000001E-2</v>
      </c>
      <c r="K697" s="43">
        <v>4.1971000000000001E-2</v>
      </c>
      <c r="N697" s="44"/>
    </row>
    <row r="698" spans="4:14" ht="15.75" customHeight="1" x14ac:dyDescent="0.25">
      <c r="D698" s="39"/>
      <c r="E698" s="39"/>
      <c r="F698" s="98">
        <v>37490</v>
      </c>
      <c r="G698" s="43">
        <v>1.8100000000000002E-2</v>
      </c>
      <c r="H698" s="43">
        <v>1.78E-2</v>
      </c>
      <c r="I698" s="43">
        <v>1.78E-2</v>
      </c>
      <c r="J698" s="43">
        <v>4.7500000000000001E-2</v>
      </c>
      <c r="K698" s="43">
        <v>4.3166000000000003E-2</v>
      </c>
      <c r="N698" s="44"/>
    </row>
    <row r="699" spans="4:14" ht="15.75" customHeight="1" x14ac:dyDescent="0.25">
      <c r="D699" s="39"/>
      <c r="E699" s="39"/>
      <c r="F699" s="98">
        <v>37491</v>
      </c>
      <c r="G699" s="43">
        <v>1.81125E-2</v>
      </c>
      <c r="H699" s="43">
        <v>1.7962499999999999E-2</v>
      </c>
      <c r="I699" s="43">
        <v>1.8000000000000002E-2</v>
      </c>
      <c r="J699" s="43">
        <v>4.7500000000000001E-2</v>
      </c>
      <c r="K699" s="43">
        <v>4.2333999999999997E-2</v>
      </c>
      <c r="N699" s="44"/>
    </row>
    <row r="700" spans="4:14" ht="15.75" customHeight="1" x14ac:dyDescent="0.25">
      <c r="D700" s="39"/>
      <c r="E700" s="39"/>
      <c r="F700" s="98">
        <v>37494</v>
      </c>
      <c r="G700" s="43" t="s">
        <v>30</v>
      </c>
      <c r="H700" s="43" t="s">
        <v>30</v>
      </c>
      <c r="I700" s="43" t="s">
        <v>30</v>
      </c>
      <c r="J700" s="43">
        <v>4.7500000000000001E-2</v>
      </c>
      <c r="K700" s="43">
        <v>4.2236999999999997E-2</v>
      </c>
      <c r="N700" s="44"/>
    </row>
    <row r="701" spans="4:14" ht="15.75" customHeight="1" x14ac:dyDescent="0.25">
      <c r="D701" s="39"/>
      <c r="E701" s="39"/>
      <c r="F701" s="98">
        <v>37495</v>
      </c>
      <c r="G701" s="43">
        <v>1.81125E-2</v>
      </c>
      <c r="H701" s="43">
        <v>1.8000000000000002E-2</v>
      </c>
      <c r="I701" s="43">
        <v>1.8000000000000002E-2</v>
      </c>
      <c r="J701" s="43">
        <v>4.7500000000000001E-2</v>
      </c>
      <c r="K701" s="43">
        <v>4.2816E-2</v>
      </c>
      <c r="N701" s="44"/>
    </row>
    <row r="702" spans="4:14" ht="15.75" customHeight="1" x14ac:dyDescent="0.25">
      <c r="D702" s="39"/>
      <c r="E702" s="39"/>
      <c r="F702" s="98">
        <v>37496</v>
      </c>
      <c r="G702" s="43">
        <v>1.8200000000000001E-2</v>
      </c>
      <c r="H702" s="43">
        <v>1.8200000000000001E-2</v>
      </c>
      <c r="I702" s="43">
        <v>1.8312499999999999E-2</v>
      </c>
      <c r="J702" s="43">
        <v>4.7500000000000001E-2</v>
      </c>
      <c r="K702" s="43">
        <v>4.2121000000000006E-2</v>
      </c>
      <c r="N702" s="44"/>
    </row>
    <row r="703" spans="4:14" ht="15.75" customHeight="1" x14ac:dyDescent="0.25">
      <c r="D703" s="39"/>
      <c r="E703" s="39"/>
      <c r="F703" s="98">
        <v>37497</v>
      </c>
      <c r="G703" s="43">
        <v>1.8200000000000001E-2</v>
      </c>
      <c r="H703" s="43">
        <v>1.8137500000000001E-2</v>
      </c>
      <c r="I703" s="43">
        <v>1.8149999999999999E-2</v>
      </c>
      <c r="J703" s="43">
        <v>4.7500000000000001E-2</v>
      </c>
      <c r="K703" s="43">
        <v>4.1374000000000001E-2</v>
      </c>
      <c r="N703" s="44"/>
    </row>
    <row r="704" spans="4:14" ht="15.75" customHeight="1" x14ac:dyDescent="0.25">
      <c r="D704" s="39"/>
      <c r="E704" s="39"/>
      <c r="F704" s="98">
        <v>37498</v>
      </c>
      <c r="G704" s="43">
        <v>1.8200000000000001E-2</v>
      </c>
      <c r="H704" s="43">
        <v>1.8062499999999999E-2</v>
      </c>
      <c r="I704" s="43">
        <v>1.7950000000000001E-2</v>
      </c>
      <c r="J704" s="43">
        <v>4.7500000000000001E-2</v>
      </c>
      <c r="K704" s="43">
        <v>4.1409000000000001E-2</v>
      </c>
      <c r="N704" s="44"/>
    </row>
    <row r="705" spans="4:14" ht="15.75" customHeight="1" x14ac:dyDescent="0.25">
      <c r="D705" s="39"/>
      <c r="E705" s="39"/>
      <c r="F705" s="98">
        <v>37501</v>
      </c>
      <c r="G705" s="43">
        <v>1.8200000000000001E-2</v>
      </c>
      <c r="H705" s="43">
        <v>1.8087499999999999E-2</v>
      </c>
      <c r="I705" s="43">
        <v>1.8000000000000002E-2</v>
      </c>
      <c r="J705" s="43" t="s">
        <v>30</v>
      </c>
      <c r="K705" s="43">
        <v>4.1409000000000001E-2</v>
      </c>
      <c r="N705" s="44"/>
    </row>
    <row r="706" spans="4:14" ht="15.75" customHeight="1" x14ac:dyDescent="0.25">
      <c r="D706" s="39"/>
      <c r="E706" s="39"/>
      <c r="F706" s="98">
        <v>37502</v>
      </c>
      <c r="G706" s="43">
        <v>1.8200000000000001E-2</v>
      </c>
      <c r="H706" s="43">
        <v>1.8018799999999998E-2</v>
      </c>
      <c r="I706" s="43">
        <v>1.7899999999999999E-2</v>
      </c>
      <c r="J706" s="43">
        <v>4.7500000000000001E-2</v>
      </c>
      <c r="K706" s="43">
        <v>3.9626999999999996E-2</v>
      </c>
      <c r="N706" s="44"/>
    </row>
    <row r="707" spans="4:14" ht="15.75" customHeight="1" x14ac:dyDescent="0.25">
      <c r="D707" s="39"/>
      <c r="E707" s="39"/>
      <c r="F707" s="98">
        <v>37503</v>
      </c>
      <c r="G707" s="43">
        <v>1.8100000000000002E-2</v>
      </c>
      <c r="H707" s="43">
        <v>1.7825000000000001E-2</v>
      </c>
      <c r="I707" s="43">
        <v>1.74688E-2</v>
      </c>
      <c r="J707" s="43">
        <v>4.7500000000000001E-2</v>
      </c>
      <c r="K707" s="43">
        <v>3.9607999999999997E-2</v>
      </c>
      <c r="N707" s="44"/>
    </row>
    <row r="708" spans="4:14" ht="15.75" customHeight="1" x14ac:dyDescent="0.25">
      <c r="D708" s="39"/>
      <c r="E708" s="39"/>
      <c r="F708" s="98">
        <v>37504</v>
      </c>
      <c r="G708" s="43">
        <v>1.8100000000000002E-2</v>
      </c>
      <c r="H708" s="43">
        <v>1.78E-2</v>
      </c>
      <c r="I708" s="43">
        <v>1.7399999999999999E-2</v>
      </c>
      <c r="J708" s="43">
        <v>4.7500000000000001E-2</v>
      </c>
      <c r="K708" s="43">
        <v>3.925E-2</v>
      </c>
      <c r="N708" s="44"/>
    </row>
    <row r="709" spans="4:14" ht="15.75" customHeight="1" x14ac:dyDescent="0.25">
      <c r="D709" s="39"/>
      <c r="E709" s="39"/>
      <c r="F709" s="98">
        <v>37505</v>
      </c>
      <c r="G709" s="43">
        <v>1.8100000000000002E-2</v>
      </c>
      <c r="H709" s="43">
        <v>1.7749999999999998E-2</v>
      </c>
      <c r="I709" s="43">
        <v>1.72E-2</v>
      </c>
      <c r="J709" s="43">
        <v>4.7500000000000001E-2</v>
      </c>
      <c r="K709" s="43">
        <v>4.0113000000000003E-2</v>
      </c>
      <c r="N709" s="44"/>
    </row>
    <row r="710" spans="4:14" ht="15.75" customHeight="1" x14ac:dyDescent="0.25">
      <c r="D710" s="39"/>
      <c r="E710" s="39"/>
      <c r="F710" s="98">
        <v>37508</v>
      </c>
      <c r="G710" s="43">
        <v>1.8124999999999999E-2</v>
      </c>
      <c r="H710" s="43">
        <v>1.8012500000000001E-2</v>
      </c>
      <c r="I710" s="43">
        <v>1.7931299999999997E-2</v>
      </c>
      <c r="J710" s="43">
        <v>4.7500000000000001E-2</v>
      </c>
      <c r="K710" s="43">
        <v>4.0585000000000003E-2</v>
      </c>
      <c r="N710" s="44"/>
    </row>
    <row r="711" spans="4:14" ht="15.75" customHeight="1" x14ac:dyDescent="0.25">
      <c r="D711" s="39"/>
      <c r="E711" s="39"/>
      <c r="F711" s="98">
        <v>37509</v>
      </c>
      <c r="G711" s="43">
        <v>1.8200000000000001E-2</v>
      </c>
      <c r="H711" s="43">
        <v>1.8162499999999998E-2</v>
      </c>
      <c r="I711" s="43">
        <v>1.81938E-2</v>
      </c>
      <c r="J711" s="43">
        <v>4.7500000000000001E-2</v>
      </c>
      <c r="K711" s="43">
        <v>3.9940999999999997E-2</v>
      </c>
      <c r="N711" s="44"/>
    </row>
    <row r="712" spans="4:14" ht="15.75" customHeight="1" x14ac:dyDescent="0.25">
      <c r="D712" s="39"/>
      <c r="E712" s="39"/>
      <c r="F712" s="98">
        <v>37510</v>
      </c>
      <c r="G712" s="43">
        <v>1.8200000000000001E-2</v>
      </c>
      <c r="H712" s="43">
        <v>1.81938E-2</v>
      </c>
      <c r="I712" s="43">
        <v>1.8200000000000001E-2</v>
      </c>
      <c r="J712" s="43">
        <v>4.7500000000000001E-2</v>
      </c>
      <c r="K712" s="43">
        <v>4.0583999999999995E-2</v>
      </c>
      <c r="N712" s="44"/>
    </row>
    <row r="713" spans="4:14" ht="15.75" customHeight="1" x14ac:dyDescent="0.25">
      <c r="D713" s="39"/>
      <c r="E713" s="39"/>
      <c r="F713" s="98">
        <v>37511</v>
      </c>
      <c r="G713" s="43">
        <v>1.8231299999999999E-2</v>
      </c>
      <c r="H713" s="43">
        <v>1.8262500000000001E-2</v>
      </c>
      <c r="I713" s="43">
        <v>1.8287500000000002E-2</v>
      </c>
      <c r="J713" s="43">
        <v>4.7500000000000001E-2</v>
      </c>
      <c r="K713" s="43">
        <v>3.9599999999999996E-2</v>
      </c>
      <c r="N713" s="44"/>
    </row>
    <row r="714" spans="4:14" ht="15.75" customHeight="1" x14ac:dyDescent="0.25">
      <c r="D714" s="39"/>
      <c r="E714" s="39"/>
      <c r="F714" s="98">
        <v>37512</v>
      </c>
      <c r="G714" s="43">
        <v>1.8200000000000001E-2</v>
      </c>
      <c r="H714" s="43">
        <v>1.8200000000000001E-2</v>
      </c>
      <c r="I714" s="43">
        <v>1.8149999999999999E-2</v>
      </c>
      <c r="J714" s="43">
        <v>4.7500000000000001E-2</v>
      </c>
      <c r="K714" s="43">
        <v>3.9051999999999996E-2</v>
      </c>
      <c r="N714" s="44"/>
    </row>
    <row r="715" spans="4:14" ht="15.75" customHeight="1" x14ac:dyDescent="0.25">
      <c r="D715" s="39"/>
      <c r="E715" s="39"/>
      <c r="F715" s="98">
        <v>37515</v>
      </c>
      <c r="G715" s="43">
        <v>1.8200000000000001E-2</v>
      </c>
      <c r="H715" s="43">
        <v>1.8200000000000001E-2</v>
      </c>
      <c r="I715" s="43">
        <v>1.8143800000000002E-2</v>
      </c>
      <c r="J715" s="43">
        <v>4.7500000000000001E-2</v>
      </c>
      <c r="K715" s="43">
        <v>3.9126000000000001E-2</v>
      </c>
      <c r="N715" s="44"/>
    </row>
    <row r="716" spans="4:14" ht="15.75" customHeight="1" x14ac:dyDescent="0.25">
      <c r="D716" s="39"/>
      <c r="E716" s="39"/>
      <c r="F716" s="98">
        <v>37516</v>
      </c>
      <c r="G716" s="43">
        <v>1.8243799999999998E-2</v>
      </c>
      <c r="H716" s="43">
        <v>1.83E-2</v>
      </c>
      <c r="I716" s="43">
        <v>1.8306300000000001E-2</v>
      </c>
      <c r="J716" s="43">
        <v>4.7500000000000001E-2</v>
      </c>
      <c r="K716" s="43">
        <v>3.8172000000000005E-2</v>
      </c>
      <c r="N716" s="44"/>
    </row>
    <row r="717" spans="4:14" ht="15.75" customHeight="1" x14ac:dyDescent="0.25">
      <c r="D717" s="39"/>
      <c r="E717" s="39"/>
      <c r="F717" s="98">
        <v>37517</v>
      </c>
      <c r="G717" s="43">
        <v>1.8200000000000001E-2</v>
      </c>
      <c r="H717" s="43">
        <v>1.8200000000000001E-2</v>
      </c>
      <c r="I717" s="43">
        <v>1.805E-2</v>
      </c>
      <c r="J717" s="43">
        <v>4.7500000000000001E-2</v>
      </c>
      <c r="K717" s="43">
        <v>3.8413000000000003E-2</v>
      </c>
      <c r="N717" s="44"/>
    </row>
    <row r="718" spans="4:14" ht="15.75" customHeight="1" x14ac:dyDescent="0.25">
      <c r="D718" s="39"/>
      <c r="E718" s="39"/>
      <c r="F718" s="98">
        <v>37518</v>
      </c>
      <c r="G718" s="43">
        <v>1.8200000000000001E-2</v>
      </c>
      <c r="H718" s="43">
        <v>1.8200000000000001E-2</v>
      </c>
      <c r="I718" s="43">
        <v>1.8068799999999999E-2</v>
      </c>
      <c r="J718" s="43">
        <v>4.7500000000000001E-2</v>
      </c>
      <c r="K718" s="43">
        <v>3.7761000000000003E-2</v>
      </c>
      <c r="N718" s="44"/>
    </row>
    <row r="719" spans="4:14" ht="15.75" customHeight="1" x14ac:dyDescent="0.25">
      <c r="D719" s="39"/>
      <c r="E719" s="39"/>
      <c r="F719" s="98">
        <v>37519</v>
      </c>
      <c r="G719" s="43">
        <v>1.8149999999999999E-2</v>
      </c>
      <c r="H719" s="43">
        <v>1.8000000000000002E-2</v>
      </c>
      <c r="I719" s="43">
        <v>1.7712499999999999E-2</v>
      </c>
      <c r="J719" s="43">
        <v>4.7500000000000001E-2</v>
      </c>
      <c r="K719" s="43">
        <v>3.7850000000000002E-2</v>
      </c>
      <c r="N719" s="44"/>
    </row>
    <row r="720" spans="4:14" ht="15.75" customHeight="1" x14ac:dyDescent="0.25">
      <c r="D720" s="39"/>
      <c r="E720" s="39"/>
      <c r="F720" s="98">
        <v>37522</v>
      </c>
      <c r="G720" s="43">
        <v>1.8137500000000001E-2</v>
      </c>
      <c r="H720" s="43">
        <v>1.7962499999999999E-2</v>
      </c>
      <c r="I720" s="43">
        <v>1.7575E-2</v>
      </c>
      <c r="J720" s="43">
        <v>4.7500000000000001E-2</v>
      </c>
      <c r="K720" s="43">
        <v>3.6943000000000004E-2</v>
      </c>
      <c r="N720" s="44"/>
    </row>
    <row r="721" spans="4:14" ht="15.75" customHeight="1" x14ac:dyDescent="0.25">
      <c r="D721" s="39"/>
      <c r="E721" s="39"/>
      <c r="F721" s="98">
        <v>37523</v>
      </c>
      <c r="G721" s="43">
        <v>1.8106299999999999E-2</v>
      </c>
      <c r="H721" s="43">
        <v>1.7943799999999999E-2</v>
      </c>
      <c r="I721" s="43">
        <v>1.7524999999999999E-2</v>
      </c>
      <c r="J721" s="43">
        <v>4.7500000000000001E-2</v>
      </c>
      <c r="K721" s="43">
        <v>3.6445999999999999E-2</v>
      </c>
      <c r="N721" s="44"/>
    </row>
    <row r="722" spans="4:14" ht="15.75" customHeight="1" x14ac:dyDescent="0.25">
      <c r="D722" s="39"/>
      <c r="E722" s="39"/>
      <c r="F722" s="98">
        <v>37524</v>
      </c>
      <c r="G722" s="43">
        <v>1.8100000000000002E-2</v>
      </c>
      <c r="H722" s="43">
        <v>1.79063E-2</v>
      </c>
      <c r="I722" s="43">
        <v>1.7506299999999999E-2</v>
      </c>
      <c r="J722" s="43">
        <v>4.7500000000000001E-2</v>
      </c>
      <c r="K722" s="43">
        <v>3.7475000000000001E-2</v>
      </c>
      <c r="N722" s="44"/>
    </row>
    <row r="723" spans="4:14" ht="15.75" customHeight="1" x14ac:dyDescent="0.25">
      <c r="D723" s="39"/>
      <c r="E723" s="39"/>
      <c r="F723" s="98">
        <v>37525</v>
      </c>
      <c r="G723" s="43">
        <v>1.8137500000000001E-2</v>
      </c>
      <c r="H723" s="43">
        <v>1.7981299999999999E-2</v>
      </c>
      <c r="I723" s="43">
        <v>1.7568799999999999E-2</v>
      </c>
      <c r="J723" s="43">
        <v>4.7500000000000001E-2</v>
      </c>
      <c r="K723" s="43">
        <v>3.764E-2</v>
      </c>
      <c r="N723" s="44"/>
    </row>
    <row r="724" spans="4:14" ht="15.75" customHeight="1" x14ac:dyDescent="0.25">
      <c r="D724" s="39"/>
      <c r="E724" s="39"/>
      <c r="F724" s="98">
        <v>37526</v>
      </c>
      <c r="G724" s="43">
        <v>1.8200000000000001E-2</v>
      </c>
      <c r="H724" s="43">
        <v>1.8062499999999999E-2</v>
      </c>
      <c r="I724" s="43">
        <v>1.7500000000000002E-2</v>
      </c>
      <c r="J724" s="43">
        <v>4.7500000000000001E-2</v>
      </c>
      <c r="K724" s="43">
        <v>3.6583999999999998E-2</v>
      </c>
      <c r="N724" s="44"/>
    </row>
    <row r="725" spans="4:14" ht="15.75" customHeight="1" x14ac:dyDescent="0.25">
      <c r="D725" s="39"/>
      <c r="E725" s="39"/>
      <c r="F725" s="98">
        <v>37529</v>
      </c>
      <c r="G725" s="43">
        <v>1.81125E-2</v>
      </c>
      <c r="H725" s="43">
        <v>1.7899999999999999E-2</v>
      </c>
      <c r="I725" s="43">
        <v>1.7100000000000001E-2</v>
      </c>
      <c r="J725" s="43">
        <v>4.7500000000000001E-2</v>
      </c>
      <c r="K725" s="43">
        <v>3.5942000000000002E-2</v>
      </c>
      <c r="N725" s="44"/>
    </row>
    <row r="726" spans="4:14" ht="15.75" customHeight="1" x14ac:dyDescent="0.25">
      <c r="D726" s="39"/>
      <c r="E726" s="39"/>
      <c r="F726" s="98">
        <v>37530</v>
      </c>
      <c r="G726" s="43">
        <v>1.7975000000000001E-2</v>
      </c>
      <c r="H726" s="43">
        <v>1.76188E-2</v>
      </c>
      <c r="I726" s="43">
        <v>1.66E-2</v>
      </c>
      <c r="J726" s="43">
        <v>4.7500000000000001E-2</v>
      </c>
      <c r="K726" s="43">
        <v>3.7151999999999998E-2</v>
      </c>
      <c r="N726" s="44"/>
    </row>
    <row r="727" spans="4:14" ht="15.75" customHeight="1" x14ac:dyDescent="0.25">
      <c r="D727" s="39"/>
      <c r="E727" s="39"/>
      <c r="F727" s="98">
        <v>37531</v>
      </c>
      <c r="G727" s="43">
        <v>1.8000000000000002E-2</v>
      </c>
      <c r="H727" s="43">
        <v>1.77E-2</v>
      </c>
      <c r="I727" s="43">
        <v>1.68875E-2</v>
      </c>
      <c r="J727" s="43">
        <v>4.7500000000000001E-2</v>
      </c>
      <c r="K727" s="43">
        <v>3.6671000000000002E-2</v>
      </c>
      <c r="N727" s="44"/>
    </row>
    <row r="728" spans="4:14" ht="15.75" customHeight="1" x14ac:dyDescent="0.25">
      <c r="D728" s="39"/>
      <c r="E728" s="39"/>
      <c r="F728" s="98">
        <v>37532</v>
      </c>
      <c r="G728" s="43">
        <v>1.8000000000000002E-2</v>
      </c>
      <c r="H728" s="43">
        <v>1.7600000000000001E-2</v>
      </c>
      <c r="I728" s="43">
        <v>1.66E-2</v>
      </c>
      <c r="J728" s="43">
        <v>4.7500000000000001E-2</v>
      </c>
      <c r="K728" s="43">
        <v>3.6835E-2</v>
      </c>
      <c r="N728" s="44"/>
    </row>
    <row r="729" spans="4:14" ht="15.75" customHeight="1" x14ac:dyDescent="0.25">
      <c r="D729" s="39"/>
      <c r="E729" s="39"/>
      <c r="F729" s="98">
        <v>37533</v>
      </c>
      <c r="G729" s="43">
        <v>1.8000000000000002E-2</v>
      </c>
      <c r="H729" s="43">
        <v>1.7600000000000001E-2</v>
      </c>
      <c r="I729" s="43">
        <v>1.67E-2</v>
      </c>
      <c r="J729" s="43">
        <v>4.7500000000000001E-2</v>
      </c>
      <c r="K729" s="43">
        <v>3.6645999999999998E-2</v>
      </c>
      <c r="N729" s="44"/>
    </row>
    <row r="730" spans="4:14" ht="15.75" customHeight="1" x14ac:dyDescent="0.25">
      <c r="D730" s="39"/>
      <c r="E730" s="39"/>
      <c r="F730" s="98">
        <v>37536</v>
      </c>
      <c r="G730" s="43">
        <v>1.8000000000000002E-2</v>
      </c>
      <c r="H730" s="43">
        <v>1.7600000000000001E-2</v>
      </c>
      <c r="I730" s="43">
        <v>1.6799999999999999E-2</v>
      </c>
      <c r="J730" s="43">
        <v>4.7500000000000001E-2</v>
      </c>
      <c r="K730" s="43">
        <v>3.6131000000000003E-2</v>
      </c>
      <c r="N730" s="44"/>
    </row>
    <row r="731" spans="4:14" ht="15.75" customHeight="1" x14ac:dyDescent="0.25">
      <c r="D731" s="39"/>
      <c r="E731" s="39"/>
      <c r="F731" s="98">
        <v>37537</v>
      </c>
      <c r="G731" s="43">
        <v>1.8000000000000002E-2</v>
      </c>
      <c r="H731" s="43">
        <v>1.76563E-2</v>
      </c>
      <c r="I731" s="43">
        <v>1.7100000000000001E-2</v>
      </c>
      <c r="J731" s="43">
        <v>4.7500000000000001E-2</v>
      </c>
      <c r="K731" s="43">
        <v>3.6331000000000002E-2</v>
      </c>
      <c r="N731" s="44"/>
    </row>
    <row r="732" spans="4:14" ht="15.75" customHeight="1" x14ac:dyDescent="0.25">
      <c r="D732" s="39"/>
      <c r="E732" s="39"/>
      <c r="F732" s="98">
        <v>37538</v>
      </c>
      <c r="G732" s="43">
        <v>1.8000000000000002E-2</v>
      </c>
      <c r="H732" s="43">
        <v>1.77E-2</v>
      </c>
      <c r="I732" s="43">
        <v>1.72E-2</v>
      </c>
      <c r="J732" s="43">
        <v>4.7500000000000001E-2</v>
      </c>
      <c r="K732" s="43">
        <v>3.567E-2</v>
      </c>
      <c r="N732" s="44"/>
    </row>
    <row r="733" spans="4:14" ht="15.75" customHeight="1" x14ac:dyDescent="0.25">
      <c r="D733" s="39"/>
      <c r="E733" s="39"/>
      <c r="F733" s="98">
        <v>37539</v>
      </c>
      <c r="G733" s="43">
        <v>1.8000000000000002E-2</v>
      </c>
      <c r="H733" s="43">
        <v>1.76375E-2</v>
      </c>
      <c r="I733" s="43">
        <v>1.68875E-2</v>
      </c>
      <c r="J733" s="43">
        <v>4.7500000000000001E-2</v>
      </c>
      <c r="K733" s="43">
        <v>3.6566000000000001E-2</v>
      </c>
      <c r="N733" s="44"/>
    </row>
    <row r="734" spans="4:14" ht="15.75" customHeight="1" x14ac:dyDescent="0.25">
      <c r="D734" s="39"/>
      <c r="E734" s="39"/>
      <c r="F734" s="98">
        <v>37540</v>
      </c>
      <c r="G734" s="43">
        <v>1.8024999999999999E-2</v>
      </c>
      <c r="H734" s="43">
        <v>1.7749999999999998E-2</v>
      </c>
      <c r="I734" s="43">
        <v>1.72E-2</v>
      </c>
      <c r="J734" s="43">
        <v>4.7500000000000001E-2</v>
      </c>
      <c r="K734" s="43">
        <v>3.7782000000000003E-2</v>
      </c>
      <c r="N734" s="44"/>
    </row>
    <row r="735" spans="4:14" ht="15.75" customHeight="1" x14ac:dyDescent="0.25">
      <c r="D735" s="39"/>
      <c r="E735" s="39"/>
      <c r="F735" s="98">
        <v>37543</v>
      </c>
      <c r="G735" s="43">
        <v>1.805E-2</v>
      </c>
      <c r="H735" s="43">
        <v>1.78E-2</v>
      </c>
      <c r="I735" s="43">
        <v>1.7500000000000002E-2</v>
      </c>
      <c r="J735" s="43" t="s">
        <v>30</v>
      </c>
      <c r="K735" s="43">
        <v>3.7782000000000003E-2</v>
      </c>
      <c r="N735" s="44"/>
    </row>
    <row r="736" spans="4:14" ht="15.75" customHeight="1" x14ac:dyDescent="0.25">
      <c r="D736" s="39"/>
      <c r="E736" s="39"/>
      <c r="F736" s="98">
        <v>37544</v>
      </c>
      <c r="G736" s="43">
        <v>1.8149999999999999E-2</v>
      </c>
      <c r="H736" s="43">
        <v>1.8024999999999999E-2</v>
      </c>
      <c r="I736" s="43">
        <v>1.7918799999999999E-2</v>
      </c>
      <c r="J736" s="43">
        <v>4.7500000000000001E-2</v>
      </c>
      <c r="K736" s="43">
        <v>3.9927000000000004E-2</v>
      </c>
      <c r="N736" s="44"/>
    </row>
    <row r="737" spans="4:14" ht="15.75" customHeight="1" x14ac:dyDescent="0.25">
      <c r="D737" s="39"/>
      <c r="E737" s="39"/>
      <c r="F737" s="98">
        <v>37545</v>
      </c>
      <c r="G737" s="43">
        <v>1.82125E-2</v>
      </c>
      <c r="H737" s="43">
        <v>1.8225000000000002E-2</v>
      </c>
      <c r="I737" s="43">
        <v>1.82375E-2</v>
      </c>
      <c r="J737" s="43">
        <v>4.7500000000000001E-2</v>
      </c>
      <c r="K737" s="43">
        <v>4.0480000000000002E-2</v>
      </c>
      <c r="N737" s="44"/>
    </row>
    <row r="738" spans="4:14" ht="15.75" customHeight="1" x14ac:dyDescent="0.25">
      <c r="D738" s="39"/>
      <c r="E738" s="39"/>
      <c r="F738" s="98">
        <v>37546</v>
      </c>
      <c r="G738" s="43">
        <v>1.83E-2</v>
      </c>
      <c r="H738" s="43">
        <v>1.84E-2</v>
      </c>
      <c r="I738" s="43">
        <v>1.8418799999999999E-2</v>
      </c>
      <c r="J738" s="43">
        <v>4.7500000000000001E-2</v>
      </c>
      <c r="K738" s="43">
        <v>4.2001999999999998E-2</v>
      </c>
      <c r="N738" s="44"/>
    </row>
    <row r="739" spans="4:14" ht="15.75" customHeight="1" x14ac:dyDescent="0.25">
      <c r="D739" s="39"/>
      <c r="E739" s="39"/>
      <c r="F739" s="98">
        <v>37547</v>
      </c>
      <c r="G739" s="43">
        <v>1.8287500000000002E-2</v>
      </c>
      <c r="H739" s="43">
        <v>1.8275E-2</v>
      </c>
      <c r="I739" s="43">
        <v>1.82375E-2</v>
      </c>
      <c r="J739" s="43">
        <v>4.7500000000000001E-2</v>
      </c>
      <c r="K739" s="43">
        <v>4.1052999999999999E-2</v>
      </c>
      <c r="N739" s="44"/>
    </row>
    <row r="740" spans="4:14" ht="15.75" customHeight="1" x14ac:dyDescent="0.25">
      <c r="D740" s="39"/>
      <c r="E740" s="39"/>
      <c r="F740" s="98">
        <v>37550</v>
      </c>
      <c r="G740" s="43">
        <v>1.8275E-2</v>
      </c>
      <c r="H740" s="43">
        <v>1.8262500000000001E-2</v>
      </c>
      <c r="I740" s="43">
        <v>1.8200000000000001E-2</v>
      </c>
      <c r="J740" s="43">
        <v>4.7500000000000001E-2</v>
      </c>
      <c r="K740" s="43">
        <v>4.2510000000000006E-2</v>
      </c>
      <c r="N740" s="44"/>
    </row>
    <row r="741" spans="4:14" ht="15.75" customHeight="1" x14ac:dyDescent="0.25">
      <c r="D741" s="39"/>
      <c r="E741" s="39"/>
      <c r="F741" s="98">
        <v>37551</v>
      </c>
      <c r="G741" s="43">
        <v>1.8325000000000001E-2</v>
      </c>
      <c r="H741" s="43">
        <v>1.84E-2</v>
      </c>
      <c r="I741" s="43">
        <v>1.8412500000000002E-2</v>
      </c>
      <c r="J741" s="43">
        <v>4.7500000000000001E-2</v>
      </c>
      <c r="K741" s="43">
        <v>4.2583999999999997E-2</v>
      </c>
      <c r="N741" s="44"/>
    </row>
    <row r="742" spans="4:14" ht="15.75" customHeight="1" x14ac:dyDescent="0.25">
      <c r="D742" s="39"/>
      <c r="E742" s="39"/>
      <c r="F742" s="98">
        <v>37552</v>
      </c>
      <c r="G742" s="43">
        <v>1.83E-2</v>
      </c>
      <c r="H742" s="43">
        <v>1.8387500000000001E-2</v>
      </c>
      <c r="I742" s="43">
        <v>1.84E-2</v>
      </c>
      <c r="J742" s="43">
        <v>4.7500000000000001E-2</v>
      </c>
      <c r="K742" s="43">
        <v>4.231E-2</v>
      </c>
      <c r="N742" s="44"/>
    </row>
    <row r="743" spans="4:14" ht="15.75" customHeight="1" x14ac:dyDescent="0.25">
      <c r="D743" s="39"/>
      <c r="E743" s="39"/>
      <c r="F743" s="98">
        <v>37553</v>
      </c>
      <c r="G743" s="43">
        <v>1.83E-2</v>
      </c>
      <c r="H743" s="43">
        <v>1.83E-2</v>
      </c>
      <c r="I743" s="43">
        <v>1.82188E-2</v>
      </c>
      <c r="J743" s="43">
        <v>4.7500000000000001E-2</v>
      </c>
      <c r="K743" s="43">
        <v>4.1147000000000003E-2</v>
      </c>
      <c r="N743" s="44"/>
    </row>
    <row r="744" spans="4:14" ht="15.75" customHeight="1" x14ac:dyDescent="0.25">
      <c r="D744" s="39"/>
      <c r="E744" s="39"/>
      <c r="F744" s="98">
        <v>37554</v>
      </c>
      <c r="G744" s="43">
        <v>1.8200000000000001E-2</v>
      </c>
      <c r="H744" s="43">
        <v>1.8200000000000001E-2</v>
      </c>
      <c r="I744" s="43">
        <v>1.8000000000000002E-2</v>
      </c>
      <c r="J744" s="43">
        <v>4.7500000000000001E-2</v>
      </c>
      <c r="K744" s="43">
        <v>4.0913999999999999E-2</v>
      </c>
      <c r="N744" s="44"/>
    </row>
    <row r="745" spans="4:14" ht="15.75" customHeight="1" x14ac:dyDescent="0.25">
      <c r="D745" s="39"/>
      <c r="E745" s="39"/>
      <c r="F745" s="98">
        <v>37557</v>
      </c>
      <c r="G745" s="43">
        <v>1.8000000000000002E-2</v>
      </c>
      <c r="H745" s="43">
        <v>1.7774999999999999E-2</v>
      </c>
      <c r="I745" s="43">
        <v>1.7049999999999999E-2</v>
      </c>
      <c r="J745" s="43">
        <v>4.7500000000000001E-2</v>
      </c>
      <c r="K745" s="43">
        <v>4.0854999999999995E-2</v>
      </c>
      <c r="N745" s="44"/>
    </row>
    <row r="746" spans="4:14" ht="15.75" customHeight="1" x14ac:dyDescent="0.25">
      <c r="D746" s="39"/>
      <c r="E746" s="39"/>
      <c r="F746" s="98">
        <v>37558</v>
      </c>
      <c r="G746" s="43">
        <v>1.7899999999999999E-2</v>
      </c>
      <c r="H746" s="43">
        <v>1.7600000000000001E-2</v>
      </c>
      <c r="I746" s="43">
        <v>1.67E-2</v>
      </c>
      <c r="J746" s="43">
        <v>4.7500000000000001E-2</v>
      </c>
      <c r="K746" s="43">
        <v>3.9382E-2</v>
      </c>
      <c r="N746" s="44"/>
    </row>
    <row r="747" spans="4:14" ht="15.75" customHeight="1" x14ac:dyDescent="0.25">
      <c r="D747" s="39"/>
      <c r="E747" s="39"/>
      <c r="F747" s="98">
        <v>37559</v>
      </c>
      <c r="G747" s="43">
        <v>1.7399999999999999E-2</v>
      </c>
      <c r="H747" s="43">
        <v>1.7068799999999999E-2</v>
      </c>
      <c r="I747" s="43">
        <v>1.61875E-2</v>
      </c>
      <c r="J747" s="43">
        <v>4.7500000000000001E-2</v>
      </c>
      <c r="K747" s="43">
        <v>3.9609999999999999E-2</v>
      </c>
      <c r="N747" s="44"/>
    </row>
    <row r="748" spans="4:14" ht="15.75" customHeight="1" x14ac:dyDescent="0.25">
      <c r="D748" s="39"/>
      <c r="E748" s="39"/>
      <c r="F748" s="98">
        <v>37560</v>
      </c>
      <c r="G748" s="43">
        <v>1.7162500000000001E-2</v>
      </c>
      <c r="H748" s="43">
        <v>1.6862499999999999E-2</v>
      </c>
      <c r="I748" s="43">
        <v>1.6E-2</v>
      </c>
      <c r="J748" s="43">
        <v>4.7500000000000001E-2</v>
      </c>
      <c r="K748" s="43">
        <v>3.8925000000000001E-2</v>
      </c>
      <c r="N748" s="44"/>
    </row>
    <row r="749" spans="4:14" ht="15.75" customHeight="1" x14ac:dyDescent="0.25">
      <c r="D749" s="39"/>
      <c r="E749" s="39"/>
      <c r="F749" s="98">
        <v>37561</v>
      </c>
      <c r="G749" s="43">
        <v>1.6899999999999998E-2</v>
      </c>
      <c r="H749" s="43">
        <v>1.6587499999999998E-2</v>
      </c>
      <c r="I749" s="43">
        <v>1.5743799999999999E-2</v>
      </c>
      <c r="J749" s="43">
        <v>4.7500000000000001E-2</v>
      </c>
      <c r="K749" s="43">
        <v>4.0045000000000004E-2</v>
      </c>
      <c r="N749" s="44"/>
    </row>
    <row r="750" spans="4:14" ht="15.75" customHeight="1" x14ac:dyDescent="0.25">
      <c r="D750" s="39"/>
      <c r="E750" s="39"/>
      <c r="F750" s="98">
        <v>37564</v>
      </c>
      <c r="G750" s="43">
        <v>1.6525000000000001E-2</v>
      </c>
      <c r="H750" s="43">
        <v>1.6337500000000001E-2</v>
      </c>
      <c r="I750" s="43">
        <v>1.5693800000000001E-2</v>
      </c>
      <c r="J750" s="43">
        <v>4.7500000000000001E-2</v>
      </c>
      <c r="K750" s="43">
        <v>4.0426999999999998E-2</v>
      </c>
      <c r="N750" s="44"/>
    </row>
    <row r="751" spans="4:14" ht="15.75" customHeight="1" x14ac:dyDescent="0.25">
      <c r="D751" s="39"/>
      <c r="E751" s="39"/>
      <c r="F751" s="98">
        <v>37565</v>
      </c>
      <c r="G751" s="43">
        <v>1.6387499999999999E-2</v>
      </c>
      <c r="H751" s="43">
        <v>1.6200000000000003E-2</v>
      </c>
      <c r="I751" s="43">
        <v>1.55313E-2</v>
      </c>
      <c r="J751" s="43">
        <v>4.7500000000000001E-2</v>
      </c>
      <c r="K751" s="43">
        <v>4.0696000000000003E-2</v>
      </c>
      <c r="N751" s="44"/>
    </row>
    <row r="752" spans="4:14" ht="15.75" customHeight="1" x14ac:dyDescent="0.25">
      <c r="D752" s="39"/>
      <c r="E752" s="39"/>
      <c r="F752" s="98">
        <v>37566</v>
      </c>
      <c r="G752" s="43">
        <v>1.6262499999999999E-2</v>
      </c>
      <c r="H752" s="43">
        <v>1.61E-2</v>
      </c>
      <c r="I752" s="43">
        <v>1.55313E-2</v>
      </c>
      <c r="J752" s="43">
        <v>4.7500000000000001E-2</v>
      </c>
      <c r="K752" s="43">
        <v>4.0330000000000005E-2</v>
      </c>
      <c r="N752" s="44"/>
    </row>
    <row r="753" spans="4:14" ht="15.75" customHeight="1" x14ac:dyDescent="0.25">
      <c r="D753" s="39"/>
      <c r="E753" s="39"/>
      <c r="F753" s="98">
        <v>37567</v>
      </c>
      <c r="G753" s="43">
        <v>1.38E-2</v>
      </c>
      <c r="H753" s="43">
        <v>1.3950000000000001E-2</v>
      </c>
      <c r="I753" s="43">
        <v>1.4074999999999999E-2</v>
      </c>
      <c r="J753" s="43">
        <v>4.2500000000000003E-2</v>
      </c>
      <c r="K753" s="43">
        <v>3.8915999999999999E-2</v>
      </c>
      <c r="N753" s="44"/>
    </row>
    <row r="754" spans="4:14" ht="15.75" customHeight="1" x14ac:dyDescent="0.25">
      <c r="D754" s="39"/>
      <c r="E754" s="39"/>
      <c r="F754" s="98">
        <v>37568</v>
      </c>
      <c r="G754" s="43">
        <v>1.3787499999999999E-2</v>
      </c>
      <c r="H754" s="43">
        <v>1.3950000000000001E-2</v>
      </c>
      <c r="I754" s="43">
        <v>1.3999999999999999E-2</v>
      </c>
      <c r="J754" s="43">
        <v>4.2500000000000003E-2</v>
      </c>
      <c r="K754" s="43">
        <v>3.8558000000000002E-2</v>
      </c>
      <c r="N754" s="44"/>
    </row>
    <row r="755" spans="4:14" ht="15.75" customHeight="1" x14ac:dyDescent="0.25">
      <c r="D755" s="39"/>
      <c r="E755" s="39"/>
      <c r="F755" s="98">
        <v>37571</v>
      </c>
      <c r="G755" s="43">
        <v>1.38E-2</v>
      </c>
      <c r="H755" s="43">
        <v>1.3975E-2</v>
      </c>
      <c r="I755" s="43">
        <v>1.3999999999999999E-2</v>
      </c>
      <c r="J755" s="43" t="s">
        <v>30</v>
      </c>
      <c r="K755" s="43">
        <v>3.8558000000000002E-2</v>
      </c>
      <c r="N755" s="44"/>
    </row>
    <row r="756" spans="4:14" ht="15.75" customHeight="1" x14ac:dyDescent="0.25">
      <c r="D756" s="39"/>
      <c r="E756" s="39"/>
      <c r="F756" s="98">
        <v>37572</v>
      </c>
      <c r="G756" s="43">
        <v>1.38E-2</v>
      </c>
      <c r="H756" s="43">
        <v>1.3999999999999999E-2</v>
      </c>
      <c r="I756" s="43">
        <v>1.3999999999999999E-2</v>
      </c>
      <c r="J756" s="43">
        <v>4.2500000000000003E-2</v>
      </c>
      <c r="K756" s="43">
        <v>3.8481999999999995E-2</v>
      </c>
      <c r="N756" s="44"/>
    </row>
    <row r="757" spans="4:14" ht="15.75" customHeight="1" x14ac:dyDescent="0.25">
      <c r="D757" s="39"/>
      <c r="E757" s="39"/>
      <c r="F757" s="98">
        <v>37573</v>
      </c>
      <c r="G757" s="43">
        <v>1.38125E-2</v>
      </c>
      <c r="H757" s="43">
        <v>1.3999999999999999E-2</v>
      </c>
      <c r="I757" s="43">
        <v>1.4006300000000001E-2</v>
      </c>
      <c r="J757" s="43">
        <v>4.2500000000000003E-2</v>
      </c>
      <c r="K757" s="43">
        <v>3.8387999999999999E-2</v>
      </c>
      <c r="N757" s="44"/>
    </row>
    <row r="758" spans="4:14" ht="15.75" customHeight="1" x14ac:dyDescent="0.25">
      <c r="D758" s="39"/>
      <c r="E758" s="39"/>
      <c r="F758" s="98">
        <v>37574</v>
      </c>
      <c r="G758" s="43">
        <v>1.38125E-2</v>
      </c>
      <c r="H758" s="43">
        <v>1.405E-2</v>
      </c>
      <c r="I758" s="43">
        <v>1.40938E-2</v>
      </c>
      <c r="J758" s="43">
        <v>4.2500000000000003E-2</v>
      </c>
      <c r="K758" s="43">
        <v>4.0556000000000002E-2</v>
      </c>
      <c r="N758" s="44"/>
    </row>
    <row r="759" spans="4:14" ht="15.75" customHeight="1" x14ac:dyDescent="0.25">
      <c r="D759" s="39"/>
      <c r="E759" s="39"/>
      <c r="F759" s="98">
        <v>37575</v>
      </c>
      <c r="G759" s="43">
        <v>1.3899999999999999E-2</v>
      </c>
      <c r="H759" s="43">
        <v>1.42031E-2</v>
      </c>
      <c r="I759" s="43">
        <v>1.4499999999999999E-2</v>
      </c>
      <c r="J759" s="43">
        <v>4.2500000000000003E-2</v>
      </c>
      <c r="K759" s="43">
        <v>4.0286999999999996E-2</v>
      </c>
      <c r="N759" s="44"/>
    </row>
    <row r="760" spans="4:14" ht="15.75" customHeight="1" x14ac:dyDescent="0.25">
      <c r="D760" s="39"/>
      <c r="E760" s="39"/>
      <c r="F760" s="98">
        <v>37578</v>
      </c>
      <c r="G760" s="43">
        <v>1.3881300000000001E-2</v>
      </c>
      <c r="H760" s="43">
        <v>1.4199999999999999E-2</v>
      </c>
      <c r="I760" s="43">
        <v>1.4475E-2</v>
      </c>
      <c r="J760" s="43">
        <v>4.2500000000000003E-2</v>
      </c>
      <c r="K760" s="43">
        <v>3.9961000000000003E-2</v>
      </c>
      <c r="N760" s="44"/>
    </row>
    <row r="761" spans="4:14" ht="15.75" customHeight="1" x14ac:dyDescent="0.25">
      <c r="D761" s="39"/>
      <c r="E761" s="39"/>
      <c r="F761" s="98">
        <v>37579</v>
      </c>
      <c r="G761" s="43">
        <v>1.3868799999999999E-2</v>
      </c>
      <c r="H761" s="43">
        <v>1.4199999999999999E-2</v>
      </c>
      <c r="I761" s="43">
        <v>1.44E-2</v>
      </c>
      <c r="J761" s="43">
        <v>4.2500000000000003E-2</v>
      </c>
      <c r="K761" s="43">
        <v>3.977E-2</v>
      </c>
      <c r="N761" s="44"/>
    </row>
    <row r="762" spans="4:14" ht="15.75" customHeight="1" x14ac:dyDescent="0.25">
      <c r="D762" s="39"/>
      <c r="E762" s="39"/>
      <c r="F762" s="98">
        <v>37580</v>
      </c>
      <c r="G762" s="43">
        <v>1.38125E-2</v>
      </c>
      <c r="H762" s="43">
        <v>1.4199999999999999E-2</v>
      </c>
      <c r="I762" s="43">
        <v>1.44E-2</v>
      </c>
      <c r="J762" s="43">
        <v>4.2500000000000003E-2</v>
      </c>
      <c r="K762" s="43">
        <v>4.0575E-2</v>
      </c>
      <c r="N762" s="44"/>
    </row>
    <row r="763" spans="4:14" ht="15.75" customHeight="1" x14ac:dyDescent="0.25">
      <c r="D763" s="39"/>
      <c r="E763" s="39"/>
      <c r="F763" s="98">
        <v>37581</v>
      </c>
      <c r="G763" s="43">
        <v>1.38E-2</v>
      </c>
      <c r="H763" s="43">
        <v>1.42375E-2</v>
      </c>
      <c r="I763" s="43">
        <v>1.45688E-2</v>
      </c>
      <c r="J763" s="43">
        <v>4.2500000000000003E-2</v>
      </c>
      <c r="K763" s="43">
        <v>4.1521999999999996E-2</v>
      </c>
      <c r="N763" s="44"/>
    </row>
    <row r="764" spans="4:14" ht="15.75" customHeight="1" x14ac:dyDescent="0.25">
      <c r="D764" s="39"/>
      <c r="E764" s="39"/>
      <c r="F764" s="98">
        <v>37582</v>
      </c>
      <c r="G764" s="43">
        <v>1.38E-2</v>
      </c>
      <c r="H764" s="43">
        <v>1.4262500000000001E-2</v>
      </c>
      <c r="I764" s="43">
        <v>1.4650000000000002E-2</v>
      </c>
      <c r="J764" s="43">
        <v>4.2500000000000003E-2</v>
      </c>
      <c r="K764" s="43">
        <v>4.1776000000000001E-2</v>
      </c>
      <c r="N764" s="44"/>
    </row>
    <row r="765" spans="4:14" ht="15.75" customHeight="1" x14ac:dyDescent="0.25">
      <c r="D765" s="39"/>
      <c r="E765" s="39"/>
      <c r="F765" s="98">
        <v>37585</v>
      </c>
      <c r="G765" s="43">
        <v>1.38E-2</v>
      </c>
      <c r="H765" s="43">
        <v>1.43E-2</v>
      </c>
      <c r="I765" s="43">
        <v>1.4800000000000001E-2</v>
      </c>
      <c r="J765" s="43">
        <v>4.2500000000000003E-2</v>
      </c>
      <c r="K765" s="43">
        <v>4.1737000000000003E-2</v>
      </c>
      <c r="N765" s="44"/>
    </row>
    <row r="766" spans="4:14" ht="15.75" customHeight="1" x14ac:dyDescent="0.25">
      <c r="D766" s="39"/>
      <c r="E766" s="39"/>
      <c r="F766" s="98">
        <v>37586</v>
      </c>
      <c r="G766" s="43">
        <v>1.38E-2</v>
      </c>
      <c r="H766" s="43">
        <v>1.4274999999999999E-2</v>
      </c>
      <c r="I766" s="43">
        <v>1.4675000000000001E-2</v>
      </c>
      <c r="J766" s="43">
        <v>4.2500000000000003E-2</v>
      </c>
      <c r="K766" s="43">
        <v>4.0652000000000001E-2</v>
      </c>
      <c r="N766" s="44"/>
    </row>
    <row r="767" spans="4:14" ht="15.75" customHeight="1" x14ac:dyDescent="0.25">
      <c r="D767" s="39"/>
      <c r="E767" s="39"/>
      <c r="F767" s="98">
        <v>37587</v>
      </c>
      <c r="G767" s="43">
        <v>1.38E-2</v>
      </c>
      <c r="H767" s="43">
        <v>1.4199999999999999E-2</v>
      </c>
      <c r="I767" s="43">
        <v>1.44125E-2</v>
      </c>
      <c r="J767" s="43">
        <v>4.2500000000000003E-2</v>
      </c>
      <c r="K767" s="43">
        <v>4.258E-2</v>
      </c>
      <c r="N767" s="44"/>
    </row>
    <row r="768" spans="4:14" ht="15.75" customHeight="1" x14ac:dyDescent="0.25">
      <c r="D768" s="39"/>
      <c r="E768" s="39"/>
      <c r="F768" s="98">
        <v>37588</v>
      </c>
      <c r="G768" s="43">
        <v>1.4387499999999999E-2</v>
      </c>
      <c r="H768" s="43">
        <v>1.42563E-2</v>
      </c>
      <c r="I768" s="43">
        <v>1.47E-2</v>
      </c>
      <c r="J768" s="43" t="s">
        <v>30</v>
      </c>
      <c r="K768" s="43">
        <v>4.258E-2</v>
      </c>
      <c r="N768" s="44"/>
    </row>
    <row r="769" spans="4:14" ht="15.75" customHeight="1" x14ac:dyDescent="0.25">
      <c r="D769" s="39"/>
      <c r="E769" s="39"/>
      <c r="F769" s="98">
        <v>37589</v>
      </c>
      <c r="G769" s="43">
        <v>1.4387499999999999E-2</v>
      </c>
      <c r="H769" s="43">
        <v>1.4250000000000001E-2</v>
      </c>
      <c r="I769" s="43">
        <v>1.4687499999999999E-2</v>
      </c>
      <c r="J769" s="43">
        <v>4.2500000000000003E-2</v>
      </c>
      <c r="K769" s="43">
        <v>4.2051999999999999E-2</v>
      </c>
      <c r="N769" s="44"/>
    </row>
    <row r="770" spans="4:14" ht="15.75" customHeight="1" x14ac:dyDescent="0.25">
      <c r="D770" s="39"/>
      <c r="E770" s="39"/>
      <c r="F770" s="98">
        <v>37592</v>
      </c>
      <c r="G770" s="43">
        <v>1.44E-2</v>
      </c>
      <c r="H770" s="43">
        <v>1.4225000000000002E-2</v>
      </c>
      <c r="I770" s="43">
        <v>1.47E-2</v>
      </c>
      <c r="J770" s="43">
        <v>4.2500000000000003E-2</v>
      </c>
      <c r="K770" s="43">
        <v>4.2286999999999998E-2</v>
      </c>
      <c r="N770" s="44"/>
    </row>
    <row r="771" spans="4:14" ht="15.75" customHeight="1" x14ac:dyDescent="0.25">
      <c r="D771" s="39"/>
      <c r="E771" s="39"/>
      <c r="F771" s="98">
        <v>37593</v>
      </c>
      <c r="G771" s="43">
        <v>1.44E-2</v>
      </c>
      <c r="H771" s="43">
        <v>1.4212499999999999E-2</v>
      </c>
      <c r="I771" s="43">
        <v>1.46438E-2</v>
      </c>
      <c r="J771" s="43">
        <v>4.2500000000000003E-2</v>
      </c>
      <c r="K771" s="43">
        <v>4.2012999999999995E-2</v>
      </c>
      <c r="N771" s="44"/>
    </row>
    <row r="772" spans="4:14" ht="15.75" customHeight="1" x14ac:dyDescent="0.25">
      <c r="D772" s="39"/>
      <c r="E772" s="39"/>
      <c r="F772" s="98">
        <v>37594</v>
      </c>
      <c r="G772" s="43">
        <v>1.44E-2</v>
      </c>
      <c r="H772" s="43">
        <v>1.4199999999999999E-2</v>
      </c>
      <c r="I772" s="43">
        <v>1.45188E-2</v>
      </c>
      <c r="J772" s="43">
        <v>4.2500000000000003E-2</v>
      </c>
      <c r="K772" s="43">
        <v>4.1506000000000001E-2</v>
      </c>
      <c r="N772" s="44"/>
    </row>
    <row r="773" spans="4:14" ht="15.75" customHeight="1" x14ac:dyDescent="0.25">
      <c r="D773" s="39"/>
      <c r="E773" s="39"/>
      <c r="F773" s="98">
        <v>37595</v>
      </c>
      <c r="G773" s="43">
        <v>1.4337500000000001E-2</v>
      </c>
      <c r="H773" s="43">
        <v>1.4199999999999999E-2</v>
      </c>
      <c r="I773" s="43">
        <v>1.4499999999999999E-2</v>
      </c>
      <c r="J773" s="43">
        <v>4.2500000000000003E-2</v>
      </c>
      <c r="K773" s="43">
        <v>4.1369999999999997E-2</v>
      </c>
      <c r="N773" s="44"/>
    </row>
    <row r="774" spans="4:14" ht="15.75" customHeight="1" x14ac:dyDescent="0.25">
      <c r="D774" s="39"/>
      <c r="E774" s="39"/>
      <c r="F774" s="98">
        <v>37596</v>
      </c>
      <c r="G774" s="43">
        <v>1.4312499999999999E-2</v>
      </c>
      <c r="H774" s="43">
        <v>1.4199999999999999E-2</v>
      </c>
      <c r="I774" s="43">
        <v>1.4499999999999999E-2</v>
      </c>
      <c r="J774" s="43">
        <v>4.2500000000000003E-2</v>
      </c>
      <c r="K774" s="43">
        <v>4.0827000000000002E-2</v>
      </c>
      <c r="N774" s="44"/>
    </row>
    <row r="775" spans="4:14" ht="15.75" customHeight="1" x14ac:dyDescent="0.25">
      <c r="D775" s="39"/>
      <c r="E775" s="39"/>
      <c r="F775" s="98">
        <v>37599</v>
      </c>
      <c r="G775" s="43">
        <v>1.4225000000000002E-2</v>
      </c>
      <c r="H775" s="43">
        <v>1.4112499999999998E-2</v>
      </c>
      <c r="I775" s="43">
        <v>1.43E-2</v>
      </c>
      <c r="J775" s="43">
        <v>4.2500000000000003E-2</v>
      </c>
      <c r="K775" s="43">
        <v>4.0343999999999998E-2</v>
      </c>
      <c r="N775" s="44"/>
    </row>
    <row r="776" spans="4:14" ht="15.75" customHeight="1" x14ac:dyDescent="0.25">
      <c r="D776" s="39"/>
      <c r="E776" s="39"/>
      <c r="F776" s="98">
        <v>37600</v>
      </c>
      <c r="G776" s="43">
        <v>1.4212499999999999E-2</v>
      </c>
      <c r="H776" s="43">
        <v>1.41E-2</v>
      </c>
      <c r="I776" s="43">
        <v>1.43E-2</v>
      </c>
      <c r="J776" s="43">
        <v>4.2500000000000003E-2</v>
      </c>
      <c r="K776" s="43">
        <v>4.0458999999999995E-2</v>
      </c>
      <c r="N776" s="44"/>
    </row>
    <row r="777" spans="4:14" ht="15.75" customHeight="1" x14ac:dyDescent="0.25">
      <c r="D777" s="39"/>
      <c r="E777" s="39"/>
      <c r="F777" s="98">
        <v>37601</v>
      </c>
      <c r="G777" s="43">
        <v>1.4199999999999999E-2</v>
      </c>
      <c r="H777" s="43">
        <v>1.41E-2</v>
      </c>
      <c r="I777" s="43">
        <v>1.43E-2</v>
      </c>
      <c r="J777" s="43">
        <v>4.2500000000000003E-2</v>
      </c>
      <c r="K777" s="43">
        <v>4.0228E-2</v>
      </c>
      <c r="N777" s="44"/>
    </row>
    <row r="778" spans="4:14" ht="15.75" customHeight="1" x14ac:dyDescent="0.25">
      <c r="D778" s="39"/>
      <c r="E778" s="39"/>
      <c r="F778" s="98">
        <v>37602</v>
      </c>
      <c r="G778" s="43">
        <v>1.4199999999999999E-2</v>
      </c>
      <c r="H778" s="43">
        <v>1.41E-2</v>
      </c>
      <c r="I778" s="43">
        <v>1.4231300000000001E-2</v>
      </c>
      <c r="J778" s="43">
        <v>4.2500000000000003E-2</v>
      </c>
      <c r="K778" s="43">
        <v>4.0228E-2</v>
      </c>
      <c r="N778" s="44"/>
    </row>
    <row r="779" spans="4:14" ht="15.75" customHeight="1" x14ac:dyDescent="0.25">
      <c r="D779" s="39"/>
      <c r="E779" s="39"/>
      <c r="F779" s="98">
        <v>37603</v>
      </c>
      <c r="G779" s="43">
        <v>1.4199999999999999E-2</v>
      </c>
      <c r="H779" s="43">
        <v>1.41E-2</v>
      </c>
      <c r="I779" s="43">
        <v>1.4199999999999999E-2</v>
      </c>
      <c r="J779" s="43">
        <v>4.2500000000000003E-2</v>
      </c>
      <c r="K779" s="43">
        <v>4.0672E-2</v>
      </c>
      <c r="N779" s="44"/>
    </row>
    <row r="780" spans="4:14" ht="15.75" customHeight="1" x14ac:dyDescent="0.25">
      <c r="D780" s="39"/>
      <c r="E780" s="39"/>
      <c r="F780" s="98">
        <v>37606</v>
      </c>
      <c r="G780" s="43">
        <v>1.4199999999999999E-2</v>
      </c>
      <c r="H780" s="43">
        <v>1.41E-2</v>
      </c>
      <c r="I780" s="43">
        <v>1.4199999999999999E-2</v>
      </c>
      <c r="J780" s="43">
        <v>4.2500000000000003E-2</v>
      </c>
      <c r="K780" s="43">
        <v>4.1586999999999999E-2</v>
      </c>
      <c r="N780" s="44"/>
    </row>
    <row r="781" spans="4:14" ht="15.75" customHeight="1" x14ac:dyDescent="0.25">
      <c r="D781" s="39"/>
      <c r="E781" s="39"/>
      <c r="F781" s="98">
        <v>37607</v>
      </c>
      <c r="G781" s="43">
        <v>1.4199999999999999E-2</v>
      </c>
      <c r="H781" s="43">
        <v>1.41E-2</v>
      </c>
      <c r="I781" s="43">
        <v>1.43E-2</v>
      </c>
      <c r="J781" s="43">
        <v>4.2500000000000003E-2</v>
      </c>
      <c r="K781" s="43">
        <v>4.1235999999999995E-2</v>
      </c>
      <c r="N781" s="44"/>
    </row>
    <row r="782" spans="4:14" ht="15.75" customHeight="1" x14ac:dyDescent="0.25">
      <c r="D782" s="39"/>
      <c r="E782" s="39"/>
      <c r="F782" s="98">
        <v>37608</v>
      </c>
      <c r="G782" s="43">
        <v>1.4199999999999999E-2</v>
      </c>
      <c r="H782" s="43">
        <v>1.41E-2</v>
      </c>
      <c r="I782" s="43">
        <v>1.4199999999999999E-2</v>
      </c>
      <c r="J782" s="43">
        <v>4.2500000000000003E-2</v>
      </c>
      <c r="K782" s="43">
        <v>4.0342999999999997E-2</v>
      </c>
      <c r="N782" s="44"/>
    </row>
    <row r="783" spans="4:14" ht="15.75" customHeight="1" x14ac:dyDescent="0.25">
      <c r="D783" s="39"/>
      <c r="E783" s="39"/>
      <c r="F783" s="98">
        <v>37609</v>
      </c>
      <c r="G783" s="43">
        <v>1.4187499999999999E-2</v>
      </c>
      <c r="H783" s="43">
        <v>1.3999999999999999E-2</v>
      </c>
      <c r="I783" s="43">
        <v>1.4025000000000001E-2</v>
      </c>
      <c r="J783" s="43">
        <v>4.2500000000000003E-2</v>
      </c>
      <c r="K783" s="43">
        <v>3.9382E-2</v>
      </c>
      <c r="N783" s="44"/>
    </row>
    <row r="784" spans="4:14" ht="15.75" customHeight="1" x14ac:dyDescent="0.25">
      <c r="D784" s="39"/>
      <c r="E784" s="39"/>
      <c r="F784" s="98">
        <v>37610</v>
      </c>
      <c r="G784" s="43">
        <v>1.4193800000000001E-2</v>
      </c>
      <c r="H784" s="43">
        <v>1.3999999999999999E-2</v>
      </c>
      <c r="I784" s="43">
        <v>1.3999999999999999E-2</v>
      </c>
      <c r="J784" s="43">
        <v>4.2500000000000003E-2</v>
      </c>
      <c r="K784" s="43">
        <v>3.9572999999999997E-2</v>
      </c>
      <c r="N784" s="44"/>
    </row>
    <row r="785" spans="4:14" ht="15.75" customHeight="1" x14ac:dyDescent="0.25">
      <c r="D785" s="39"/>
      <c r="E785" s="39"/>
      <c r="F785" s="98">
        <v>37613</v>
      </c>
      <c r="G785" s="43">
        <v>1.4199999999999999E-2</v>
      </c>
      <c r="H785" s="43">
        <v>1.3999999999999999E-2</v>
      </c>
      <c r="I785" s="43">
        <v>1.3999999999999999E-2</v>
      </c>
      <c r="J785" s="43">
        <v>4.2500000000000003E-2</v>
      </c>
      <c r="K785" s="43">
        <v>3.9706999999999999E-2</v>
      </c>
      <c r="N785" s="44"/>
    </row>
    <row r="786" spans="4:14" ht="15.75" customHeight="1" x14ac:dyDescent="0.25">
      <c r="D786" s="39"/>
      <c r="E786" s="39"/>
      <c r="F786" s="98">
        <v>37614</v>
      </c>
      <c r="G786" s="43">
        <v>1.4199999999999999E-2</v>
      </c>
      <c r="H786" s="43">
        <v>1.3999999999999999E-2</v>
      </c>
      <c r="I786" s="43">
        <v>1.3999999999999999E-2</v>
      </c>
      <c r="J786" s="43">
        <v>4.2500000000000003E-2</v>
      </c>
      <c r="K786" s="43">
        <v>3.9342000000000002E-2</v>
      </c>
      <c r="N786" s="44"/>
    </row>
    <row r="787" spans="4:14" ht="15.75" customHeight="1" x14ac:dyDescent="0.25">
      <c r="D787" s="39"/>
      <c r="E787" s="39"/>
      <c r="F787" s="98">
        <v>37615</v>
      </c>
      <c r="G787" s="43" t="s">
        <v>30</v>
      </c>
      <c r="H787" s="43" t="s">
        <v>30</v>
      </c>
      <c r="I787" s="43" t="s">
        <v>30</v>
      </c>
      <c r="J787" s="43" t="s">
        <v>30</v>
      </c>
      <c r="K787" s="43">
        <v>3.9342000000000002E-2</v>
      </c>
      <c r="N787" s="44"/>
    </row>
    <row r="788" spans="4:14" ht="15.75" customHeight="1" x14ac:dyDescent="0.25">
      <c r="D788" s="39"/>
      <c r="E788" s="39"/>
      <c r="F788" s="98">
        <v>37616</v>
      </c>
      <c r="G788" s="43" t="s">
        <v>30</v>
      </c>
      <c r="H788" s="43" t="s">
        <v>30</v>
      </c>
      <c r="I788" s="43" t="s">
        <v>30</v>
      </c>
      <c r="J788" s="43">
        <v>4.2500000000000003E-2</v>
      </c>
      <c r="K788" s="43">
        <v>3.9016000000000002E-2</v>
      </c>
      <c r="N788" s="44"/>
    </row>
    <row r="789" spans="4:14" ht="15.75" customHeight="1" x14ac:dyDescent="0.25">
      <c r="D789" s="39"/>
      <c r="E789" s="39"/>
      <c r="F789" s="98">
        <v>37617</v>
      </c>
      <c r="G789" s="43">
        <v>1.4175E-2</v>
      </c>
      <c r="H789" s="43">
        <v>1.3999999999999999E-2</v>
      </c>
      <c r="I789" s="43">
        <v>1.3925E-2</v>
      </c>
      <c r="J789" s="43">
        <v>4.2500000000000003E-2</v>
      </c>
      <c r="K789" s="43">
        <v>3.8082999999999999E-2</v>
      </c>
      <c r="N789" s="44"/>
    </row>
    <row r="790" spans="4:14" ht="15.75" customHeight="1" x14ac:dyDescent="0.25">
      <c r="D790" s="39"/>
      <c r="E790" s="39"/>
      <c r="F790" s="98">
        <v>37620</v>
      </c>
      <c r="G790" s="43">
        <v>1.38E-2</v>
      </c>
      <c r="H790" s="43">
        <v>1.38E-2</v>
      </c>
      <c r="I790" s="43">
        <v>1.38E-2</v>
      </c>
      <c r="J790" s="43">
        <v>4.2500000000000003E-2</v>
      </c>
      <c r="K790" s="43">
        <v>3.7949000000000004E-2</v>
      </c>
      <c r="N790" s="44"/>
    </row>
    <row r="791" spans="4:14" ht="15.75" customHeight="1" x14ac:dyDescent="0.25">
      <c r="D791" s="39"/>
      <c r="E791" s="39"/>
      <c r="F791" s="98">
        <v>37621</v>
      </c>
      <c r="G791" s="43">
        <v>1.38E-2</v>
      </c>
      <c r="H791" s="43">
        <v>1.38E-2</v>
      </c>
      <c r="I791" s="43">
        <v>1.38E-2</v>
      </c>
      <c r="J791" s="43">
        <v>4.2500000000000003E-2</v>
      </c>
      <c r="K791" s="43">
        <v>3.8159999999999999E-2</v>
      </c>
      <c r="N791" s="44"/>
    </row>
    <row r="792" spans="4:14" ht="15.75" customHeight="1" x14ac:dyDescent="0.25">
      <c r="D792" s="39"/>
      <c r="E792" s="39"/>
      <c r="F792" s="98">
        <v>37622</v>
      </c>
      <c r="G792" s="43" t="s">
        <v>30</v>
      </c>
      <c r="H792" s="43" t="s">
        <v>30</v>
      </c>
      <c r="I792" s="43" t="s">
        <v>30</v>
      </c>
      <c r="J792" s="43" t="s">
        <v>30</v>
      </c>
      <c r="K792" s="43">
        <v>3.8159999999999999E-2</v>
      </c>
      <c r="N792" s="44"/>
    </row>
    <row r="793" spans="4:14" ht="15.75" customHeight="1" x14ac:dyDescent="0.25">
      <c r="D793" s="39"/>
      <c r="E793" s="39"/>
      <c r="F793" s="98">
        <v>37623</v>
      </c>
      <c r="G793" s="43">
        <v>1.38E-2</v>
      </c>
      <c r="H793" s="43">
        <v>1.38E-2</v>
      </c>
      <c r="I793" s="43">
        <v>1.38E-2</v>
      </c>
      <c r="J793" s="43">
        <v>4.2500000000000003E-2</v>
      </c>
      <c r="K793" s="43">
        <v>4.0305000000000001E-2</v>
      </c>
      <c r="N793" s="44"/>
    </row>
    <row r="794" spans="4:14" ht="15.75" customHeight="1" x14ac:dyDescent="0.25">
      <c r="D794" s="39"/>
      <c r="E794" s="39"/>
      <c r="F794" s="98">
        <v>37624</v>
      </c>
      <c r="G794" s="43">
        <v>1.38E-2</v>
      </c>
      <c r="H794" s="43">
        <v>1.3899999999999999E-2</v>
      </c>
      <c r="I794" s="43">
        <v>1.4037500000000001E-2</v>
      </c>
      <c r="J794" s="43">
        <v>4.2500000000000003E-2</v>
      </c>
      <c r="K794" s="43">
        <v>4.0168999999999996E-2</v>
      </c>
      <c r="N794" s="44"/>
    </row>
    <row r="795" spans="4:14" ht="15.75" customHeight="1" x14ac:dyDescent="0.25">
      <c r="D795" s="39"/>
      <c r="E795" s="39"/>
      <c r="F795" s="98">
        <v>37627</v>
      </c>
      <c r="G795" s="43">
        <v>1.38E-2</v>
      </c>
      <c r="H795" s="43">
        <v>1.3887499999999999E-2</v>
      </c>
      <c r="I795" s="43">
        <v>1.4056299999999999E-2</v>
      </c>
      <c r="J795" s="43">
        <v>4.2500000000000003E-2</v>
      </c>
      <c r="K795" s="43">
        <v>4.0517999999999998E-2</v>
      </c>
      <c r="N795" s="44"/>
    </row>
    <row r="796" spans="4:14" ht="15.75" customHeight="1" x14ac:dyDescent="0.25">
      <c r="D796" s="39"/>
      <c r="E796" s="39"/>
      <c r="F796" s="98">
        <v>37628</v>
      </c>
      <c r="G796" s="43">
        <v>1.3787499999999999E-2</v>
      </c>
      <c r="H796" s="43">
        <v>1.3875E-2</v>
      </c>
      <c r="I796" s="43">
        <v>1.4006300000000001E-2</v>
      </c>
      <c r="J796" s="43">
        <v>4.2500000000000003E-2</v>
      </c>
      <c r="K796" s="43">
        <v>4.0052999999999998E-2</v>
      </c>
      <c r="N796" s="44"/>
    </row>
    <row r="797" spans="4:14" ht="15.75" customHeight="1" x14ac:dyDescent="0.25">
      <c r="D797" s="39"/>
      <c r="E797" s="39"/>
      <c r="F797" s="98">
        <v>37629</v>
      </c>
      <c r="G797" s="43">
        <v>1.3787499999999999E-2</v>
      </c>
      <c r="H797" s="43">
        <v>1.38E-2</v>
      </c>
      <c r="I797" s="43">
        <v>1.3899999999999999E-2</v>
      </c>
      <c r="J797" s="43">
        <v>4.2500000000000003E-2</v>
      </c>
      <c r="K797" s="43">
        <v>4.0168999999999996E-2</v>
      </c>
      <c r="N797" s="44"/>
    </row>
    <row r="798" spans="4:14" ht="15.75" customHeight="1" x14ac:dyDescent="0.25">
      <c r="D798" s="39"/>
      <c r="E798" s="39"/>
      <c r="F798" s="98">
        <v>37630</v>
      </c>
      <c r="G798" s="43">
        <v>1.375E-2</v>
      </c>
      <c r="H798" s="43">
        <v>1.38E-2</v>
      </c>
      <c r="I798" s="43">
        <v>1.3899999999999999E-2</v>
      </c>
      <c r="J798" s="43">
        <v>4.2500000000000003E-2</v>
      </c>
      <c r="K798" s="43">
        <v>4.1790000000000001E-2</v>
      </c>
      <c r="N798" s="44"/>
    </row>
    <row r="799" spans="4:14" ht="15.75" customHeight="1" x14ac:dyDescent="0.25">
      <c r="D799" s="39"/>
      <c r="E799" s="39"/>
      <c r="F799" s="98">
        <v>37631</v>
      </c>
      <c r="G799" s="43">
        <v>1.3725000000000001E-2</v>
      </c>
      <c r="H799" s="43">
        <v>1.38E-2</v>
      </c>
      <c r="I799" s="43">
        <v>1.3999999999999999E-2</v>
      </c>
      <c r="J799" s="43">
        <v>4.2500000000000003E-2</v>
      </c>
      <c r="K799" s="43">
        <v>4.1319999999999996E-2</v>
      </c>
      <c r="N799" s="44"/>
    </row>
    <row r="800" spans="4:14" ht="15.75" customHeight="1" x14ac:dyDescent="0.25">
      <c r="D800" s="39"/>
      <c r="E800" s="39"/>
      <c r="F800" s="98">
        <v>37634</v>
      </c>
      <c r="G800" s="43">
        <v>1.37E-2</v>
      </c>
      <c r="H800" s="43">
        <v>1.3756299999999999E-2</v>
      </c>
      <c r="I800" s="43">
        <v>1.3899999999999999E-2</v>
      </c>
      <c r="J800" s="43">
        <v>4.2500000000000003E-2</v>
      </c>
      <c r="K800" s="43">
        <v>4.1201999999999996E-2</v>
      </c>
      <c r="N800" s="44"/>
    </row>
    <row r="801" spans="4:14" ht="15.75" customHeight="1" x14ac:dyDescent="0.25">
      <c r="D801" s="39"/>
      <c r="E801" s="39"/>
      <c r="F801" s="98">
        <v>37635</v>
      </c>
      <c r="G801" s="43">
        <v>1.3687499999999998E-2</v>
      </c>
      <c r="H801" s="43">
        <v>1.37313E-2</v>
      </c>
      <c r="I801" s="43">
        <v>1.3899999999999999E-2</v>
      </c>
      <c r="J801" s="43">
        <v>4.2500000000000003E-2</v>
      </c>
      <c r="K801" s="43">
        <v>4.0772000000000003E-2</v>
      </c>
      <c r="N801" s="44"/>
    </row>
    <row r="802" spans="4:14" ht="15.75" customHeight="1" x14ac:dyDescent="0.25">
      <c r="D802" s="39"/>
      <c r="E802" s="39"/>
      <c r="F802" s="98">
        <v>37636</v>
      </c>
      <c r="G802" s="43">
        <v>1.3662499999999999E-2</v>
      </c>
      <c r="H802" s="43">
        <v>1.37E-2</v>
      </c>
      <c r="I802" s="43">
        <v>1.38E-2</v>
      </c>
      <c r="J802" s="43">
        <v>4.2500000000000003E-2</v>
      </c>
      <c r="K802" s="43">
        <v>4.0597000000000001E-2</v>
      </c>
      <c r="N802" s="44"/>
    </row>
    <row r="803" spans="4:14" ht="15.75" customHeight="1" x14ac:dyDescent="0.25">
      <c r="D803" s="39"/>
      <c r="E803" s="39"/>
      <c r="F803" s="98">
        <v>37637</v>
      </c>
      <c r="G803" s="43">
        <v>1.3612500000000001E-2</v>
      </c>
      <c r="H803" s="43">
        <v>1.37E-2</v>
      </c>
      <c r="I803" s="43">
        <v>1.38E-2</v>
      </c>
      <c r="J803" s="43">
        <v>4.2500000000000003E-2</v>
      </c>
      <c r="K803" s="43">
        <v>4.0773000000000004E-2</v>
      </c>
      <c r="N803" s="44"/>
    </row>
    <row r="804" spans="4:14" ht="15.75" customHeight="1" x14ac:dyDescent="0.25">
      <c r="D804" s="39"/>
      <c r="E804" s="39"/>
      <c r="F804" s="98">
        <v>37638</v>
      </c>
      <c r="G804" s="43">
        <v>1.3600000000000001E-2</v>
      </c>
      <c r="H804" s="43">
        <v>1.3687499999999998E-2</v>
      </c>
      <c r="I804" s="43">
        <v>1.37E-2</v>
      </c>
      <c r="J804" s="43">
        <v>4.2500000000000003E-2</v>
      </c>
      <c r="K804" s="43">
        <v>4.0091000000000002E-2</v>
      </c>
      <c r="N804" s="44"/>
    </row>
    <row r="805" spans="4:14" ht="15.75" customHeight="1" x14ac:dyDescent="0.25">
      <c r="D805" s="39"/>
      <c r="E805" s="39"/>
      <c r="F805" s="98">
        <v>37641</v>
      </c>
      <c r="G805" s="43">
        <v>1.3600000000000001E-2</v>
      </c>
      <c r="H805" s="43">
        <v>1.36375E-2</v>
      </c>
      <c r="I805" s="43">
        <v>1.3687499999999998E-2</v>
      </c>
      <c r="J805" s="43" t="s">
        <v>30</v>
      </c>
      <c r="K805" s="43">
        <v>4.0091000000000002E-2</v>
      </c>
      <c r="N805" s="44"/>
    </row>
    <row r="806" spans="4:14" ht="15.75" customHeight="1" x14ac:dyDescent="0.25">
      <c r="D806" s="39"/>
      <c r="E806" s="39"/>
      <c r="F806" s="98">
        <v>37642</v>
      </c>
      <c r="G806" s="43">
        <v>1.3600000000000001E-2</v>
      </c>
      <c r="H806" s="43">
        <v>1.3625E-2</v>
      </c>
      <c r="I806" s="43">
        <v>1.3687499999999998E-2</v>
      </c>
      <c r="J806" s="43">
        <v>4.2500000000000003E-2</v>
      </c>
      <c r="K806" s="43">
        <v>3.9703000000000002E-2</v>
      </c>
      <c r="N806" s="44"/>
    </row>
    <row r="807" spans="4:14" ht="15.75" customHeight="1" x14ac:dyDescent="0.25">
      <c r="D807" s="39"/>
      <c r="E807" s="39"/>
      <c r="F807" s="98">
        <v>37643</v>
      </c>
      <c r="G807" s="43">
        <v>1.3600000000000001E-2</v>
      </c>
      <c r="H807" s="43">
        <v>1.3600000000000001E-2</v>
      </c>
      <c r="I807" s="43">
        <v>1.3600000000000001E-2</v>
      </c>
      <c r="J807" s="43">
        <v>4.2500000000000003E-2</v>
      </c>
      <c r="K807" s="43">
        <v>3.9143999999999998E-2</v>
      </c>
      <c r="N807" s="44"/>
    </row>
    <row r="808" spans="4:14" ht="15.75" customHeight="1" x14ac:dyDescent="0.25">
      <c r="D808" s="39"/>
      <c r="E808" s="39"/>
      <c r="F808" s="98">
        <v>37644</v>
      </c>
      <c r="G808" s="43">
        <v>1.3525000000000001E-2</v>
      </c>
      <c r="H808" s="43">
        <v>1.3525000000000001E-2</v>
      </c>
      <c r="I808" s="43">
        <v>1.3525000000000001E-2</v>
      </c>
      <c r="J808" s="43">
        <v>4.2500000000000003E-2</v>
      </c>
      <c r="K808" s="43">
        <v>3.9355000000000001E-2</v>
      </c>
      <c r="N808" s="44"/>
    </row>
    <row r="809" spans="4:14" ht="15.75" customHeight="1" x14ac:dyDescent="0.25">
      <c r="D809" s="39"/>
      <c r="E809" s="39"/>
      <c r="F809" s="98">
        <v>37645</v>
      </c>
      <c r="G809" s="43">
        <v>1.3487499999999999E-2</v>
      </c>
      <c r="H809" s="43">
        <v>1.34938E-2</v>
      </c>
      <c r="I809" s="43">
        <v>1.3500000000000002E-2</v>
      </c>
      <c r="J809" s="43">
        <v>4.2500000000000003E-2</v>
      </c>
      <c r="K809" s="43">
        <v>3.9278E-2</v>
      </c>
      <c r="N809" s="44"/>
    </row>
    <row r="810" spans="4:14" ht="15.75" customHeight="1" x14ac:dyDescent="0.25">
      <c r="D810" s="39"/>
      <c r="E810" s="39"/>
      <c r="F810" s="98">
        <v>37648</v>
      </c>
      <c r="G810" s="43">
        <v>1.3412500000000001E-2</v>
      </c>
      <c r="H810" s="43">
        <v>1.3412500000000001E-2</v>
      </c>
      <c r="I810" s="43">
        <v>1.34188E-2</v>
      </c>
      <c r="J810" s="43">
        <v>4.2500000000000003E-2</v>
      </c>
      <c r="K810" s="43">
        <v>3.9625E-2</v>
      </c>
      <c r="N810" s="44"/>
    </row>
    <row r="811" spans="4:14" ht="15.75" customHeight="1" x14ac:dyDescent="0.25">
      <c r="D811" s="39"/>
      <c r="E811" s="39"/>
      <c r="F811" s="98">
        <v>37649</v>
      </c>
      <c r="G811" s="43">
        <v>1.34E-2</v>
      </c>
      <c r="H811" s="43">
        <v>1.34E-2</v>
      </c>
      <c r="I811" s="43">
        <v>1.34375E-2</v>
      </c>
      <c r="J811" s="43">
        <v>4.2500000000000003E-2</v>
      </c>
      <c r="K811" s="43">
        <v>3.9683000000000003E-2</v>
      </c>
      <c r="N811" s="44"/>
    </row>
    <row r="812" spans="4:14" ht="15.75" customHeight="1" x14ac:dyDescent="0.25">
      <c r="D812" s="39"/>
      <c r="E812" s="39"/>
      <c r="F812" s="98">
        <v>37650</v>
      </c>
      <c r="G812" s="43">
        <v>1.34E-2</v>
      </c>
      <c r="H812" s="43">
        <v>1.34E-2</v>
      </c>
      <c r="I812" s="43">
        <v>1.34E-2</v>
      </c>
      <c r="J812" s="43">
        <v>4.2500000000000003E-2</v>
      </c>
      <c r="K812" s="43">
        <v>4.0208000000000001E-2</v>
      </c>
      <c r="N812" s="44"/>
    </row>
    <row r="813" spans="4:14" ht="15.75" customHeight="1" x14ac:dyDescent="0.25">
      <c r="D813" s="39"/>
      <c r="E813" s="39"/>
      <c r="F813" s="98">
        <v>37651</v>
      </c>
      <c r="G813" s="43">
        <v>1.34E-2</v>
      </c>
      <c r="H813" s="43">
        <v>1.3500000000000002E-2</v>
      </c>
      <c r="I813" s="43">
        <v>1.3500000000000002E-2</v>
      </c>
      <c r="J813" s="43">
        <v>4.2500000000000003E-2</v>
      </c>
      <c r="K813" s="43">
        <v>3.9606000000000002E-2</v>
      </c>
      <c r="N813" s="44"/>
    </row>
    <row r="814" spans="4:14" ht="15.75" customHeight="1" x14ac:dyDescent="0.25">
      <c r="D814" s="39"/>
      <c r="E814" s="39"/>
      <c r="F814" s="98">
        <v>37652</v>
      </c>
      <c r="G814" s="43">
        <v>1.34E-2</v>
      </c>
      <c r="H814" s="43">
        <v>1.3500000000000002E-2</v>
      </c>
      <c r="I814" s="43">
        <v>1.3487499999999999E-2</v>
      </c>
      <c r="J814" s="43">
        <v>4.2500000000000003E-2</v>
      </c>
      <c r="K814" s="43">
        <v>3.9625E-2</v>
      </c>
      <c r="N814" s="44"/>
    </row>
    <row r="815" spans="4:14" ht="15.75" customHeight="1" x14ac:dyDescent="0.25">
      <c r="D815" s="39"/>
      <c r="E815" s="39"/>
      <c r="F815" s="98">
        <v>37655</v>
      </c>
      <c r="G815" s="43">
        <v>1.34E-2</v>
      </c>
      <c r="H815" s="43">
        <v>1.3500000000000002E-2</v>
      </c>
      <c r="I815" s="43">
        <v>1.3500000000000002E-2</v>
      </c>
      <c r="J815" s="43">
        <v>4.2500000000000003E-2</v>
      </c>
      <c r="K815" s="43">
        <v>3.9916E-2</v>
      </c>
      <c r="N815" s="44"/>
    </row>
    <row r="816" spans="4:14" ht="15.75" customHeight="1" x14ac:dyDescent="0.25">
      <c r="D816" s="39"/>
      <c r="E816" s="39"/>
      <c r="F816" s="98">
        <v>37656</v>
      </c>
      <c r="G816" s="43">
        <v>1.34E-2</v>
      </c>
      <c r="H816" s="43">
        <v>1.3500000000000002E-2</v>
      </c>
      <c r="I816" s="43">
        <v>1.3500000000000002E-2</v>
      </c>
      <c r="J816" s="43">
        <v>4.2500000000000003E-2</v>
      </c>
      <c r="K816" s="43">
        <v>3.9199000000000005E-2</v>
      </c>
      <c r="N816" s="44"/>
    </row>
    <row r="817" spans="4:14" ht="15.75" customHeight="1" x14ac:dyDescent="0.25">
      <c r="D817" s="39"/>
      <c r="E817" s="39"/>
      <c r="F817" s="98">
        <v>37657</v>
      </c>
      <c r="G817" s="43">
        <v>1.34E-2</v>
      </c>
      <c r="H817" s="43">
        <v>1.3487499999999999E-2</v>
      </c>
      <c r="I817" s="43">
        <v>1.3487499999999999E-2</v>
      </c>
      <c r="J817" s="43">
        <v>4.2500000000000003E-2</v>
      </c>
      <c r="K817" s="43">
        <v>3.9954999999999997E-2</v>
      </c>
      <c r="N817" s="44"/>
    </row>
    <row r="818" spans="4:14" ht="15.75" customHeight="1" x14ac:dyDescent="0.25">
      <c r="D818" s="39"/>
      <c r="E818" s="39"/>
      <c r="F818" s="98">
        <v>37658</v>
      </c>
      <c r="G818" s="43">
        <v>1.34E-2</v>
      </c>
      <c r="H818" s="43">
        <v>1.3500000000000002E-2</v>
      </c>
      <c r="I818" s="43">
        <v>1.3500000000000002E-2</v>
      </c>
      <c r="J818" s="43">
        <v>4.2500000000000003E-2</v>
      </c>
      <c r="K818" s="43">
        <v>3.9449999999999999E-2</v>
      </c>
      <c r="N818" s="44"/>
    </row>
    <row r="819" spans="4:14" ht="15.75" customHeight="1" x14ac:dyDescent="0.25">
      <c r="D819" s="39"/>
      <c r="E819" s="39"/>
      <c r="F819" s="98">
        <v>37659</v>
      </c>
      <c r="G819" s="43">
        <v>1.34E-2</v>
      </c>
      <c r="H819" s="43">
        <v>1.3500000000000002E-2</v>
      </c>
      <c r="I819" s="43">
        <v>1.3500000000000002E-2</v>
      </c>
      <c r="J819" s="43">
        <v>4.2500000000000003E-2</v>
      </c>
      <c r="K819" s="43">
        <v>3.9293999999999996E-2</v>
      </c>
      <c r="N819" s="44"/>
    </row>
    <row r="820" spans="4:14" ht="15.75" customHeight="1" x14ac:dyDescent="0.25">
      <c r="D820" s="39"/>
      <c r="E820" s="39"/>
      <c r="F820" s="98">
        <v>37662</v>
      </c>
      <c r="G820" s="43">
        <v>1.34E-2</v>
      </c>
      <c r="H820" s="43">
        <v>1.34938E-2</v>
      </c>
      <c r="I820" s="43">
        <v>1.3500000000000002E-2</v>
      </c>
      <c r="J820" s="43">
        <v>4.2500000000000003E-2</v>
      </c>
      <c r="K820" s="43">
        <v>3.9643000000000005E-2</v>
      </c>
      <c r="N820" s="44"/>
    </row>
    <row r="821" spans="4:14" ht="15.75" customHeight="1" x14ac:dyDescent="0.25">
      <c r="D821" s="39"/>
      <c r="E821" s="39"/>
      <c r="F821" s="98">
        <v>37663</v>
      </c>
      <c r="G821" s="43">
        <v>1.34E-2</v>
      </c>
      <c r="H821" s="43">
        <v>1.3500000000000002E-2</v>
      </c>
      <c r="I821" s="43">
        <v>1.3500000000000002E-2</v>
      </c>
      <c r="J821" s="43">
        <v>4.2500000000000003E-2</v>
      </c>
      <c r="K821" s="43">
        <v>3.9565999999999997E-2</v>
      </c>
      <c r="N821" s="44"/>
    </row>
    <row r="822" spans="4:14" ht="15.75" customHeight="1" x14ac:dyDescent="0.25">
      <c r="D822" s="39"/>
      <c r="E822" s="39"/>
      <c r="F822" s="98">
        <v>37664</v>
      </c>
      <c r="G822" s="43">
        <v>1.34E-2</v>
      </c>
      <c r="H822" s="43">
        <v>1.34E-2</v>
      </c>
      <c r="I822" s="43">
        <v>1.34E-2</v>
      </c>
      <c r="J822" s="43">
        <v>4.2500000000000003E-2</v>
      </c>
      <c r="K822" s="43">
        <v>3.9081000000000005E-2</v>
      </c>
      <c r="N822" s="44"/>
    </row>
    <row r="823" spans="4:14" ht="15.75" customHeight="1" x14ac:dyDescent="0.25">
      <c r="D823" s="39"/>
      <c r="E823" s="39"/>
      <c r="F823" s="98">
        <v>37665</v>
      </c>
      <c r="G823" s="43">
        <v>1.34E-2</v>
      </c>
      <c r="H823" s="43">
        <v>1.34E-2</v>
      </c>
      <c r="I823" s="43">
        <v>1.34E-2</v>
      </c>
      <c r="J823" s="43">
        <v>4.2500000000000003E-2</v>
      </c>
      <c r="K823" s="43">
        <v>3.8768999999999998E-2</v>
      </c>
      <c r="N823" s="44"/>
    </row>
    <row r="824" spans="4:14" ht="15.75" customHeight="1" x14ac:dyDescent="0.25">
      <c r="D824" s="39"/>
      <c r="E824" s="39"/>
      <c r="F824" s="98">
        <v>37666</v>
      </c>
      <c r="G824" s="43">
        <v>1.3387500000000002E-2</v>
      </c>
      <c r="H824" s="43">
        <v>1.34E-2</v>
      </c>
      <c r="I824" s="43">
        <v>1.34E-2</v>
      </c>
      <c r="J824" s="43">
        <v>4.2500000000000003E-2</v>
      </c>
      <c r="K824" s="43">
        <v>3.9609999999999999E-2</v>
      </c>
      <c r="N824" s="44"/>
    </row>
    <row r="825" spans="4:14" ht="15.75" customHeight="1" x14ac:dyDescent="0.25">
      <c r="D825" s="39"/>
      <c r="E825" s="39"/>
      <c r="F825" s="98">
        <v>37669</v>
      </c>
      <c r="G825" s="43">
        <v>1.34E-2</v>
      </c>
      <c r="H825" s="43">
        <v>1.34E-2</v>
      </c>
      <c r="I825" s="43">
        <v>1.34E-2</v>
      </c>
      <c r="J825" s="43" t="s">
        <v>30</v>
      </c>
      <c r="K825" s="43">
        <v>3.9609999999999999E-2</v>
      </c>
      <c r="N825" s="44"/>
    </row>
    <row r="826" spans="4:14" ht="15.75" customHeight="1" x14ac:dyDescent="0.25">
      <c r="D826" s="39"/>
      <c r="E826" s="39"/>
      <c r="F826" s="98">
        <v>37670</v>
      </c>
      <c r="G826" s="43">
        <v>1.34E-2</v>
      </c>
      <c r="H826" s="43">
        <v>1.34E-2</v>
      </c>
      <c r="I826" s="43">
        <v>1.34E-2</v>
      </c>
      <c r="J826" s="43">
        <v>4.2500000000000003E-2</v>
      </c>
      <c r="K826" s="43">
        <v>3.9494000000000001E-2</v>
      </c>
      <c r="N826" s="44"/>
    </row>
    <row r="827" spans="4:14" ht="15.75" customHeight="1" x14ac:dyDescent="0.25">
      <c r="D827" s="39"/>
      <c r="E827" s="39"/>
      <c r="F827" s="98">
        <v>37671</v>
      </c>
      <c r="G827" s="43">
        <v>1.34E-2</v>
      </c>
      <c r="H827" s="43">
        <v>1.34E-2</v>
      </c>
      <c r="I827" s="43">
        <v>1.34E-2</v>
      </c>
      <c r="J827" s="43">
        <v>4.2500000000000003E-2</v>
      </c>
      <c r="K827" s="43">
        <v>3.8824999999999998E-2</v>
      </c>
      <c r="N827" s="44"/>
    </row>
    <row r="828" spans="4:14" ht="15.75" customHeight="1" x14ac:dyDescent="0.25">
      <c r="D828" s="39"/>
      <c r="E828" s="39"/>
      <c r="F828" s="98">
        <v>37672</v>
      </c>
      <c r="G828" s="43">
        <v>1.3375E-2</v>
      </c>
      <c r="H828" s="43">
        <v>1.34E-2</v>
      </c>
      <c r="I828" s="43">
        <v>1.34E-2</v>
      </c>
      <c r="J828" s="43">
        <v>4.2500000000000003E-2</v>
      </c>
      <c r="K828" s="43">
        <v>3.8672999999999999E-2</v>
      </c>
      <c r="N828" s="44"/>
    </row>
    <row r="829" spans="4:14" ht="15.75" customHeight="1" x14ac:dyDescent="0.25">
      <c r="D829" s="39"/>
      <c r="E829" s="39"/>
      <c r="F829" s="98">
        <v>37673</v>
      </c>
      <c r="G829" s="43">
        <v>1.3362499999999999E-2</v>
      </c>
      <c r="H829" s="43">
        <v>1.34E-2</v>
      </c>
      <c r="I829" s="43">
        <v>1.34E-2</v>
      </c>
      <c r="J829" s="43">
        <v>4.2500000000000003E-2</v>
      </c>
      <c r="K829" s="43">
        <v>3.8882E-2</v>
      </c>
      <c r="N829" s="44"/>
    </row>
    <row r="830" spans="4:14" ht="15.75" customHeight="1" x14ac:dyDescent="0.25">
      <c r="D830" s="39"/>
      <c r="E830" s="39"/>
      <c r="F830" s="98">
        <v>37676</v>
      </c>
      <c r="G830" s="43">
        <v>1.3362499999999999E-2</v>
      </c>
      <c r="H830" s="43">
        <v>1.34E-2</v>
      </c>
      <c r="I830" s="43">
        <v>1.34E-2</v>
      </c>
      <c r="J830" s="43">
        <v>4.2500000000000003E-2</v>
      </c>
      <c r="K830" s="43">
        <v>3.8445E-2</v>
      </c>
      <c r="N830" s="44"/>
    </row>
    <row r="831" spans="4:14" ht="15.75" customHeight="1" x14ac:dyDescent="0.25">
      <c r="D831" s="39"/>
      <c r="E831" s="39"/>
      <c r="F831" s="98">
        <v>37677</v>
      </c>
      <c r="G831" s="43">
        <v>1.3375E-2</v>
      </c>
      <c r="H831" s="43">
        <v>1.34E-2</v>
      </c>
      <c r="I831" s="43">
        <v>1.34E-2</v>
      </c>
      <c r="J831" s="43">
        <v>4.2500000000000003E-2</v>
      </c>
      <c r="K831" s="43">
        <v>3.8197999999999996E-2</v>
      </c>
      <c r="N831" s="44"/>
    </row>
    <row r="832" spans="4:14" ht="15.75" customHeight="1" x14ac:dyDescent="0.25">
      <c r="D832" s="39"/>
      <c r="E832" s="39"/>
      <c r="F832" s="98">
        <v>37678</v>
      </c>
      <c r="G832" s="43">
        <v>1.3375E-2</v>
      </c>
      <c r="H832" s="43">
        <v>1.34E-2</v>
      </c>
      <c r="I832" s="43">
        <v>1.34E-2</v>
      </c>
      <c r="J832" s="43">
        <v>4.2500000000000003E-2</v>
      </c>
      <c r="K832" s="43">
        <v>3.7650000000000003E-2</v>
      </c>
      <c r="N832" s="44"/>
    </row>
    <row r="833" spans="4:14" ht="15.75" customHeight="1" x14ac:dyDescent="0.25">
      <c r="D833" s="39"/>
      <c r="E833" s="39"/>
      <c r="F833" s="98">
        <v>37679</v>
      </c>
      <c r="G833" s="43">
        <v>1.3375E-2</v>
      </c>
      <c r="H833" s="43">
        <v>1.3387500000000002E-2</v>
      </c>
      <c r="I833" s="43">
        <v>1.3387500000000002E-2</v>
      </c>
      <c r="J833" s="43">
        <v>4.2500000000000003E-2</v>
      </c>
      <c r="K833" s="43">
        <v>3.7366999999999997E-2</v>
      </c>
      <c r="N833" s="44"/>
    </row>
    <row r="834" spans="4:14" ht="15.75" customHeight="1" x14ac:dyDescent="0.25">
      <c r="D834" s="39"/>
      <c r="E834" s="39"/>
      <c r="F834" s="98">
        <v>37680</v>
      </c>
      <c r="G834" s="43">
        <v>1.3375E-2</v>
      </c>
      <c r="H834" s="43">
        <v>1.34E-2</v>
      </c>
      <c r="I834" s="43">
        <v>1.34E-2</v>
      </c>
      <c r="J834" s="43">
        <v>4.2500000000000003E-2</v>
      </c>
      <c r="K834" s="43">
        <v>3.6896999999999999E-2</v>
      </c>
      <c r="N834" s="44"/>
    </row>
    <row r="835" spans="4:14" ht="15.75" customHeight="1" x14ac:dyDescent="0.25">
      <c r="D835" s="39"/>
      <c r="E835" s="39"/>
      <c r="F835" s="98">
        <v>37683</v>
      </c>
      <c r="G835" s="43">
        <v>1.3375E-2</v>
      </c>
      <c r="H835" s="43">
        <v>1.3387500000000002E-2</v>
      </c>
      <c r="I835" s="43">
        <v>1.3393800000000001E-2</v>
      </c>
      <c r="J835" s="43">
        <v>4.2500000000000003E-2</v>
      </c>
      <c r="K835" s="43">
        <v>3.6728000000000004E-2</v>
      </c>
      <c r="N835" s="44"/>
    </row>
    <row r="836" spans="4:14" ht="15.75" customHeight="1" x14ac:dyDescent="0.25">
      <c r="D836" s="39"/>
      <c r="E836" s="39"/>
      <c r="F836" s="98">
        <v>37684</v>
      </c>
      <c r="G836" s="43">
        <v>1.3318799999999999E-2</v>
      </c>
      <c r="H836" s="43">
        <v>1.33063E-2</v>
      </c>
      <c r="I836" s="43">
        <v>1.3300000000000001E-2</v>
      </c>
      <c r="J836" s="43">
        <v>4.2500000000000003E-2</v>
      </c>
      <c r="K836" s="43">
        <v>3.6464999999999997E-2</v>
      </c>
      <c r="N836" s="44"/>
    </row>
    <row r="837" spans="4:14" ht="15.75" customHeight="1" x14ac:dyDescent="0.25">
      <c r="D837" s="39"/>
      <c r="E837" s="39"/>
      <c r="F837" s="98">
        <v>37685</v>
      </c>
      <c r="G837" s="43">
        <v>1.3287500000000001E-2</v>
      </c>
      <c r="H837" s="43">
        <v>1.3225000000000001E-2</v>
      </c>
      <c r="I837" s="43">
        <v>1.32125E-2</v>
      </c>
      <c r="J837" s="43">
        <v>4.2500000000000003E-2</v>
      </c>
      <c r="K837" s="43">
        <v>3.6278000000000005E-2</v>
      </c>
      <c r="N837" s="44"/>
    </row>
    <row r="838" spans="4:14" ht="15.75" customHeight="1" x14ac:dyDescent="0.25">
      <c r="D838" s="39"/>
      <c r="E838" s="39"/>
      <c r="F838" s="98">
        <v>37686</v>
      </c>
      <c r="G838" s="43">
        <v>1.325E-2</v>
      </c>
      <c r="H838" s="43">
        <v>1.3174999999999999E-2</v>
      </c>
      <c r="I838" s="43">
        <v>1.31375E-2</v>
      </c>
      <c r="J838" s="43">
        <v>4.2500000000000003E-2</v>
      </c>
      <c r="K838" s="43">
        <v>3.6558E-2</v>
      </c>
      <c r="N838" s="44"/>
    </row>
    <row r="839" spans="4:14" ht="15.75" customHeight="1" x14ac:dyDescent="0.25">
      <c r="D839" s="39"/>
      <c r="E839" s="39"/>
      <c r="F839" s="98">
        <v>37687</v>
      </c>
      <c r="G839" s="43">
        <v>1.3206299999999999E-2</v>
      </c>
      <c r="H839" s="43">
        <v>1.31469E-2</v>
      </c>
      <c r="I839" s="43">
        <v>1.31188E-2</v>
      </c>
      <c r="J839" s="43">
        <v>4.2500000000000003E-2</v>
      </c>
      <c r="K839" s="43">
        <v>3.6406000000000001E-2</v>
      </c>
      <c r="N839" s="44"/>
    </row>
    <row r="840" spans="4:14" ht="15.75" customHeight="1" x14ac:dyDescent="0.25">
      <c r="D840" s="39"/>
      <c r="E840" s="39"/>
      <c r="F840" s="98">
        <v>37690</v>
      </c>
      <c r="G840" s="43">
        <v>1.29125E-2</v>
      </c>
      <c r="H840" s="43">
        <v>1.2624999999999999E-2</v>
      </c>
      <c r="I840" s="43">
        <v>1.2137500000000001E-2</v>
      </c>
      <c r="J840" s="43">
        <v>4.2500000000000003E-2</v>
      </c>
      <c r="K840" s="43">
        <v>3.5605999999999999E-2</v>
      </c>
      <c r="N840" s="44"/>
    </row>
    <row r="841" spans="4:14" ht="15.75" customHeight="1" x14ac:dyDescent="0.25">
      <c r="D841" s="39"/>
      <c r="E841" s="39"/>
      <c r="F841" s="98">
        <v>37691</v>
      </c>
      <c r="G841" s="43">
        <v>1.2699999999999999E-2</v>
      </c>
      <c r="H841" s="43">
        <v>1.2312499999999999E-2</v>
      </c>
      <c r="I841" s="43">
        <v>1.1699999999999999E-2</v>
      </c>
      <c r="J841" s="43">
        <v>4.2500000000000003E-2</v>
      </c>
      <c r="K841" s="43">
        <v>3.5809000000000001E-2</v>
      </c>
      <c r="N841" s="44"/>
    </row>
    <row r="842" spans="4:14" ht="15.75" customHeight="1" x14ac:dyDescent="0.25">
      <c r="D842" s="39"/>
      <c r="E842" s="39"/>
      <c r="F842" s="98">
        <v>37692</v>
      </c>
      <c r="G842" s="43">
        <v>1.2699999999999999E-2</v>
      </c>
      <c r="H842" s="43">
        <v>1.23E-2</v>
      </c>
      <c r="I842" s="43">
        <v>1.18E-2</v>
      </c>
      <c r="J842" s="43">
        <v>4.2500000000000003E-2</v>
      </c>
      <c r="K842" s="43">
        <v>3.5808E-2</v>
      </c>
      <c r="N842" s="44"/>
    </row>
    <row r="843" spans="4:14" ht="15.75" customHeight="1" x14ac:dyDescent="0.25">
      <c r="D843" s="39"/>
      <c r="E843" s="39"/>
      <c r="F843" s="98">
        <v>37693</v>
      </c>
      <c r="G843" s="43">
        <v>1.2800000000000001E-2</v>
      </c>
      <c r="H843" s="43">
        <v>1.25875E-2</v>
      </c>
      <c r="I843" s="43">
        <v>1.2275000000000001E-2</v>
      </c>
      <c r="J843" s="43">
        <v>4.2500000000000003E-2</v>
      </c>
      <c r="K843" s="43">
        <v>3.7456000000000003E-2</v>
      </c>
      <c r="N843" s="44"/>
    </row>
    <row r="844" spans="4:14" ht="15.75" customHeight="1" x14ac:dyDescent="0.25">
      <c r="D844" s="39"/>
      <c r="E844" s="39"/>
      <c r="F844" s="98">
        <v>37694</v>
      </c>
      <c r="G844" s="43">
        <v>1.3000000000000001E-2</v>
      </c>
      <c r="H844" s="43">
        <v>1.27875E-2</v>
      </c>
      <c r="I844" s="43">
        <v>1.26E-2</v>
      </c>
      <c r="J844" s="43">
        <v>4.2500000000000003E-2</v>
      </c>
      <c r="K844" s="43">
        <v>3.7002E-2</v>
      </c>
      <c r="N844" s="44"/>
    </row>
    <row r="845" spans="4:14" ht="15.75" customHeight="1" x14ac:dyDescent="0.25">
      <c r="D845" s="39"/>
      <c r="E845" s="39"/>
      <c r="F845" s="98">
        <v>37697</v>
      </c>
      <c r="G845" s="43">
        <v>1.2812499999999999E-2</v>
      </c>
      <c r="H845" s="43">
        <v>1.2606299999999999E-2</v>
      </c>
      <c r="I845" s="43">
        <v>1.21875E-2</v>
      </c>
      <c r="J845" s="43">
        <v>4.2500000000000003E-2</v>
      </c>
      <c r="K845" s="43">
        <v>3.8384000000000001E-2</v>
      </c>
      <c r="N845" s="44"/>
    </row>
    <row r="846" spans="4:14" ht="15.75" customHeight="1" x14ac:dyDescent="0.25">
      <c r="D846" s="39"/>
      <c r="E846" s="39"/>
      <c r="F846" s="98">
        <v>37698</v>
      </c>
      <c r="G846" s="43">
        <v>1.28375E-2</v>
      </c>
      <c r="H846" s="43">
        <v>1.2699999999999999E-2</v>
      </c>
      <c r="I846" s="43">
        <v>1.24E-2</v>
      </c>
      <c r="J846" s="43">
        <v>4.2500000000000003E-2</v>
      </c>
      <c r="K846" s="43">
        <v>3.9052999999999997E-2</v>
      </c>
      <c r="N846" s="44"/>
    </row>
    <row r="847" spans="4:14" ht="15.75" customHeight="1" x14ac:dyDescent="0.25">
      <c r="D847" s="39"/>
      <c r="E847" s="39"/>
      <c r="F847" s="98">
        <v>37699</v>
      </c>
      <c r="G847" s="43">
        <v>1.3000000000000001E-2</v>
      </c>
      <c r="H847" s="43">
        <v>1.2862499999999999E-2</v>
      </c>
      <c r="I847" s="43">
        <v>1.2675000000000001E-2</v>
      </c>
      <c r="J847" s="43">
        <v>4.2500000000000003E-2</v>
      </c>
      <c r="K847" s="43">
        <v>3.9843000000000003E-2</v>
      </c>
      <c r="N847" s="44"/>
    </row>
    <row r="848" spans="4:14" ht="15.75" customHeight="1" x14ac:dyDescent="0.25">
      <c r="D848" s="39"/>
      <c r="E848" s="39"/>
      <c r="F848" s="98">
        <v>37700</v>
      </c>
      <c r="G848" s="43">
        <v>1.30125E-2</v>
      </c>
      <c r="H848" s="43">
        <v>1.29E-2</v>
      </c>
      <c r="I848" s="43">
        <v>1.2775000000000002E-2</v>
      </c>
      <c r="J848" s="43">
        <v>4.2500000000000003E-2</v>
      </c>
      <c r="K848" s="43">
        <v>3.9534E-2</v>
      </c>
      <c r="N848" s="44"/>
    </row>
    <row r="849" spans="4:14" ht="15.75" customHeight="1" x14ac:dyDescent="0.25">
      <c r="D849" s="39"/>
      <c r="E849" s="39"/>
      <c r="F849" s="98">
        <v>37701</v>
      </c>
      <c r="G849" s="43">
        <v>1.3049999999999999E-2</v>
      </c>
      <c r="H849" s="43">
        <v>1.29E-2</v>
      </c>
      <c r="I849" s="43">
        <v>1.2775000000000002E-2</v>
      </c>
      <c r="J849" s="43">
        <v>4.2500000000000003E-2</v>
      </c>
      <c r="K849" s="43">
        <v>4.1031000000000005E-2</v>
      </c>
      <c r="N849" s="44"/>
    </row>
    <row r="850" spans="4:14" ht="15.75" customHeight="1" x14ac:dyDescent="0.25">
      <c r="D850" s="39"/>
      <c r="E850" s="39"/>
      <c r="F850" s="98">
        <v>37704</v>
      </c>
      <c r="G850" s="43">
        <v>1.30688E-2</v>
      </c>
      <c r="H850" s="43">
        <v>1.29E-2</v>
      </c>
      <c r="I850" s="43">
        <v>1.2800000000000001E-2</v>
      </c>
      <c r="J850" s="43">
        <v>4.2500000000000003E-2</v>
      </c>
      <c r="K850" s="43">
        <v>3.9650999999999999E-2</v>
      </c>
      <c r="N850" s="44"/>
    </row>
    <row r="851" spans="4:14" ht="15.75" customHeight="1" x14ac:dyDescent="0.25">
      <c r="D851" s="39"/>
      <c r="E851" s="39"/>
      <c r="F851" s="98">
        <v>37705</v>
      </c>
      <c r="G851" s="43">
        <v>1.30875E-2</v>
      </c>
      <c r="H851" s="43">
        <v>1.29E-2</v>
      </c>
      <c r="I851" s="43">
        <v>1.2800000000000001E-2</v>
      </c>
      <c r="J851" s="43">
        <v>4.2500000000000003E-2</v>
      </c>
      <c r="K851" s="43">
        <v>3.9419000000000003E-2</v>
      </c>
      <c r="N851" s="44"/>
    </row>
    <row r="852" spans="4:14" ht="15.75" customHeight="1" x14ac:dyDescent="0.25">
      <c r="D852" s="39"/>
      <c r="E852" s="39"/>
      <c r="F852" s="98">
        <v>37706</v>
      </c>
      <c r="G852" s="43">
        <v>1.3100000000000001E-2</v>
      </c>
      <c r="H852" s="43">
        <v>1.29E-2</v>
      </c>
      <c r="I852" s="43">
        <v>1.2800000000000001E-2</v>
      </c>
      <c r="J852" s="43">
        <v>4.2500000000000003E-2</v>
      </c>
      <c r="K852" s="43">
        <v>3.9283999999999999E-2</v>
      </c>
      <c r="N852" s="44"/>
    </row>
    <row r="853" spans="4:14" ht="15.75" customHeight="1" x14ac:dyDescent="0.25">
      <c r="D853" s="39"/>
      <c r="E853" s="39"/>
      <c r="F853" s="98">
        <v>37707</v>
      </c>
      <c r="G853" s="43">
        <v>1.3100000000000001E-2</v>
      </c>
      <c r="H853" s="43">
        <v>1.29E-2</v>
      </c>
      <c r="I853" s="43">
        <v>1.2699999999999999E-2</v>
      </c>
      <c r="J853" s="43">
        <v>4.2500000000000003E-2</v>
      </c>
      <c r="K853" s="43">
        <v>3.9226000000000004E-2</v>
      </c>
      <c r="N853" s="44"/>
    </row>
    <row r="854" spans="4:14" ht="15.75" customHeight="1" x14ac:dyDescent="0.25">
      <c r="D854" s="39"/>
      <c r="E854" s="39"/>
      <c r="F854" s="98">
        <v>37708</v>
      </c>
      <c r="G854" s="43">
        <v>1.3075000000000002E-2</v>
      </c>
      <c r="H854" s="43">
        <v>1.29E-2</v>
      </c>
      <c r="I854" s="43">
        <v>1.26E-2</v>
      </c>
      <c r="J854" s="43">
        <v>4.2500000000000003E-2</v>
      </c>
      <c r="K854" s="43">
        <v>3.8976000000000004E-2</v>
      </c>
      <c r="N854" s="44"/>
    </row>
    <row r="855" spans="4:14" ht="15.75" customHeight="1" x14ac:dyDescent="0.25">
      <c r="D855" s="39"/>
      <c r="E855" s="39"/>
      <c r="F855" s="98">
        <v>37711</v>
      </c>
      <c r="G855" s="43">
        <v>1.3000000000000001E-2</v>
      </c>
      <c r="H855" s="43">
        <v>1.27875E-2</v>
      </c>
      <c r="I855" s="43">
        <v>1.2312499999999999E-2</v>
      </c>
      <c r="J855" s="43">
        <v>4.2500000000000003E-2</v>
      </c>
      <c r="K855" s="43">
        <v>3.7960000000000001E-2</v>
      </c>
      <c r="N855" s="44"/>
    </row>
    <row r="856" spans="4:14" ht="15.75" customHeight="1" x14ac:dyDescent="0.25">
      <c r="D856" s="39"/>
      <c r="E856" s="39"/>
      <c r="F856" s="98">
        <v>37712</v>
      </c>
      <c r="G856" s="43">
        <v>1.3000000000000001E-2</v>
      </c>
      <c r="H856" s="43">
        <v>1.2775000000000002E-2</v>
      </c>
      <c r="I856" s="43">
        <v>1.2262500000000001E-2</v>
      </c>
      <c r="J856" s="43">
        <v>4.2500000000000003E-2</v>
      </c>
      <c r="K856" s="43">
        <v>3.8094999999999997E-2</v>
      </c>
      <c r="N856" s="44"/>
    </row>
    <row r="857" spans="4:14" ht="15.75" customHeight="1" x14ac:dyDescent="0.25">
      <c r="D857" s="39"/>
      <c r="E857" s="39"/>
      <c r="F857" s="98">
        <v>37713</v>
      </c>
      <c r="G857" s="43">
        <v>1.3000000000000001E-2</v>
      </c>
      <c r="H857" s="43">
        <v>1.2800000000000001E-2</v>
      </c>
      <c r="I857" s="43">
        <v>1.24E-2</v>
      </c>
      <c r="J857" s="43">
        <v>4.2500000000000003E-2</v>
      </c>
      <c r="K857" s="43">
        <v>3.9285E-2</v>
      </c>
      <c r="N857" s="44"/>
    </row>
    <row r="858" spans="4:14" ht="15.75" customHeight="1" x14ac:dyDescent="0.25">
      <c r="D858" s="39"/>
      <c r="E858" s="39"/>
      <c r="F858" s="98">
        <v>37714</v>
      </c>
      <c r="G858" s="43">
        <v>1.3000000000000001E-2</v>
      </c>
      <c r="H858" s="43">
        <v>1.27875E-2</v>
      </c>
      <c r="I858" s="43">
        <v>1.24E-2</v>
      </c>
      <c r="J858" s="43">
        <v>4.2500000000000003E-2</v>
      </c>
      <c r="K858" s="43">
        <v>3.9091999999999995E-2</v>
      </c>
      <c r="N858" s="44"/>
    </row>
    <row r="859" spans="4:14" ht="15.75" customHeight="1" x14ac:dyDescent="0.25">
      <c r="D859" s="39"/>
      <c r="E859" s="39"/>
      <c r="F859" s="98">
        <v>37715</v>
      </c>
      <c r="G859" s="43">
        <v>1.3000000000000001E-2</v>
      </c>
      <c r="H859" s="43">
        <v>1.2775000000000002E-2</v>
      </c>
      <c r="I859" s="43">
        <v>1.2199999999999999E-2</v>
      </c>
      <c r="J859" s="43">
        <v>4.2500000000000003E-2</v>
      </c>
      <c r="K859" s="43">
        <v>3.9517000000000004E-2</v>
      </c>
      <c r="N859" s="44"/>
    </row>
    <row r="860" spans="4:14" ht="15.75" customHeight="1" x14ac:dyDescent="0.25">
      <c r="D860" s="39"/>
      <c r="E860" s="39"/>
      <c r="F860" s="98">
        <v>37718</v>
      </c>
      <c r="G860" s="43">
        <v>1.3100000000000001E-2</v>
      </c>
      <c r="H860" s="43">
        <v>1.29E-2</v>
      </c>
      <c r="I860" s="43">
        <v>1.2699999999999999E-2</v>
      </c>
      <c r="J860" s="43">
        <v>4.2500000000000003E-2</v>
      </c>
      <c r="K860" s="43">
        <v>3.9768999999999999E-2</v>
      </c>
      <c r="N860" s="44"/>
    </row>
    <row r="861" spans="4:14" ht="15.75" customHeight="1" x14ac:dyDescent="0.25">
      <c r="D861" s="39"/>
      <c r="E861" s="39"/>
      <c r="F861" s="98">
        <v>37719</v>
      </c>
      <c r="G861" s="43">
        <v>1.3100000000000001E-2</v>
      </c>
      <c r="H861" s="43">
        <v>1.29E-2</v>
      </c>
      <c r="I861" s="43">
        <v>1.2687500000000001E-2</v>
      </c>
      <c r="J861" s="43">
        <v>4.2500000000000003E-2</v>
      </c>
      <c r="K861" s="43">
        <v>3.9323999999999998E-2</v>
      </c>
      <c r="N861" s="44"/>
    </row>
    <row r="862" spans="4:14" ht="15.75" customHeight="1" x14ac:dyDescent="0.25">
      <c r="D862" s="39"/>
      <c r="E862" s="39"/>
      <c r="F862" s="98">
        <v>37720</v>
      </c>
      <c r="G862" s="43">
        <v>1.3081300000000001E-2</v>
      </c>
      <c r="H862" s="43">
        <v>1.2862499999999999E-2</v>
      </c>
      <c r="I862" s="43">
        <v>1.24875E-2</v>
      </c>
      <c r="J862" s="43">
        <v>4.2500000000000003E-2</v>
      </c>
      <c r="K862" s="43">
        <v>3.8956999999999999E-2</v>
      </c>
      <c r="N862" s="44"/>
    </row>
    <row r="863" spans="4:14" ht="15.75" customHeight="1" x14ac:dyDescent="0.25">
      <c r="D863" s="39"/>
      <c r="E863" s="39"/>
      <c r="F863" s="98">
        <v>37721</v>
      </c>
      <c r="G863" s="43">
        <v>1.30375E-2</v>
      </c>
      <c r="H863" s="43">
        <v>1.2800000000000001E-2</v>
      </c>
      <c r="I863" s="43">
        <v>1.23375E-2</v>
      </c>
      <c r="J863" s="43">
        <v>4.2500000000000003E-2</v>
      </c>
      <c r="K863" s="43">
        <v>3.9420999999999998E-2</v>
      </c>
      <c r="N863" s="44"/>
    </row>
    <row r="864" spans="4:14" ht="15.75" customHeight="1" x14ac:dyDescent="0.25">
      <c r="D864" s="39"/>
      <c r="E864" s="39"/>
      <c r="F864" s="98">
        <v>37722</v>
      </c>
      <c r="G864" s="43">
        <v>1.3100000000000001E-2</v>
      </c>
      <c r="H864" s="43">
        <v>1.2887500000000001E-2</v>
      </c>
      <c r="I864" s="43">
        <v>1.26E-2</v>
      </c>
      <c r="J864" s="43">
        <v>4.2500000000000003E-2</v>
      </c>
      <c r="K864" s="43">
        <v>3.9711999999999997E-2</v>
      </c>
      <c r="N864" s="44"/>
    </row>
    <row r="865" spans="4:14" ht="15.75" customHeight="1" x14ac:dyDescent="0.25">
      <c r="D865" s="39"/>
      <c r="E865" s="39"/>
      <c r="F865" s="98">
        <v>37725</v>
      </c>
      <c r="G865" s="43">
        <v>1.3112500000000001E-2</v>
      </c>
      <c r="H865" s="43">
        <v>1.30125E-2</v>
      </c>
      <c r="I865" s="43">
        <v>1.2987500000000001E-2</v>
      </c>
      <c r="J865" s="43">
        <v>4.2500000000000003E-2</v>
      </c>
      <c r="K865" s="43">
        <v>4.0140000000000002E-2</v>
      </c>
      <c r="N865" s="44"/>
    </row>
    <row r="866" spans="4:14" ht="15.75" customHeight="1" x14ac:dyDescent="0.25">
      <c r="D866" s="39"/>
      <c r="E866" s="39"/>
      <c r="F866" s="98">
        <v>37726</v>
      </c>
      <c r="G866" s="43">
        <v>1.32E-2</v>
      </c>
      <c r="H866" s="43">
        <v>1.32E-2</v>
      </c>
      <c r="I866" s="43">
        <v>1.3287500000000001E-2</v>
      </c>
      <c r="J866" s="43">
        <v>4.2500000000000003E-2</v>
      </c>
      <c r="K866" s="43">
        <v>3.9848000000000001E-2</v>
      </c>
      <c r="N866" s="44"/>
    </row>
    <row r="867" spans="4:14" ht="15.75" customHeight="1" x14ac:dyDescent="0.25">
      <c r="D867" s="39"/>
      <c r="E867" s="39"/>
      <c r="F867" s="98">
        <v>37727</v>
      </c>
      <c r="G867" s="43">
        <v>1.32938E-2</v>
      </c>
      <c r="H867" s="43">
        <v>1.32938E-2</v>
      </c>
      <c r="I867" s="43">
        <v>1.3343799999999999E-2</v>
      </c>
      <c r="J867" s="43">
        <v>4.2500000000000003E-2</v>
      </c>
      <c r="K867" s="43">
        <v>3.9382E-2</v>
      </c>
      <c r="N867" s="44"/>
    </row>
    <row r="868" spans="4:14" ht="15.75" customHeight="1" x14ac:dyDescent="0.25">
      <c r="D868" s="39"/>
      <c r="E868" s="39"/>
      <c r="F868" s="98">
        <v>37728</v>
      </c>
      <c r="G868" s="43">
        <v>1.32E-2</v>
      </c>
      <c r="H868" s="43">
        <v>1.32E-2</v>
      </c>
      <c r="I868" s="43">
        <v>1.32E-2</v>
      </c>
      <c r="J868" s="43">
        <v>4.2500000000000003E-2</v>
      </c>
      <c r="K868" s="43">
        <v>3.9558000000000003E-2</v>
      </c>
      <c r="N868" s="44"/>
    </row>
    <row r="869" spans="4:14" ht="15.75" customHeight="1" x14ac:dyDescent="0.25">
      <c r="D869" s="39"/>
      <c r="E869" s="39"/>
      <c r="F869" s="98">
        <v>37729</v>
      </c>
      <c r="G869" s="43" t="s">
        <v>30</v>
      </c>
      <c r="H869" s="43" t="s">
        <v>30</v>
      </c>
      <c r="I869" s="43" t="s">
        <v>30</v>
      </c>
      <c r="J869" s="43" t="s">
        <v>30</v>
      </c>
      <c r="K869" s="43">
        <v>3.9558000000000003E-2</v>
      </c>
      <c r="N869" s="44"/>
    </row>
    <row r="870" spans="4:14" ht="15.75" customHeight="1" x14ac:dyDescent="0.25">
      <c r="D870" s="39"/>
      <c r="E870" s="39"/>
      <c r="F870" s="98">
        <v>37732</v>
      </c>
      <c r="G870" s="43" t="s">
        <v>30</v>
      </c>
      <c r="H870" s="43" t="s">
        <v>30</v>
      </c>
      <c r="I870" s="43" t="s">
        <v>30</v>
      </c>
      <c r="J870" s="43">
        <v>4.2500000000000003E-2</v>
      </c>
      <c r="K870" s="43">
        <v>3.9810999999999999E-2</v>
      </c>
      <c r="N870" s="44"/>
    </row>
    <row r="871" spans="4:14" ht="15.75" customHeight="1" x14ac:dyDescent="0.25">
      <c r="D871" s="39"/>
      <c r="E871" s="39"/>
      <c r="F871" s="98">
        <v>37733</v>
      </c>
      <c r="G871" s="43">
        <v>1.32E-2</v>
      </c>
      <c r="H871" s="43">
        <v>1.32E-2</v>
      </c>
      <c r="I871" s="43">
        <v>1.32E-2</v>
      </c>
      <c r="J871" s="43">
        <v>4.2500000000000003E-2</v>
      </c>
      <c r="K871" s="43">
        <v>3.9635999999999998E-2</v>
      </c>
      <c r="N871" s="44"/>
    </row>
    <row r="872" spans="4:14" ht="15.75" customHeight="1" x14ac:dyDescent="0.25">
      <c r="D872" s="39"/>
      <c r="E872" s="39"/>
      <c r="F872" s="98">
        <v>37734</v>
      </c>
      <c r="G872" s="43">
        <v>1.32E-2</v>
      </c>
      <c r="H872" s="43">
        <v>1.32E-2</v>
      </c>
      <c r="I872" s="43">
        <v>1.32E-2</v>
      </c>
      <c r="J872" s="43">
        <v>4.2500000000000003E-2</v>
      </c>
      <c r="K872" s="43">
        <v>3.9752999999999997E-2</v>
      </c>
      <c r="N872" s="44"/>
    </row>
    <row r="873" spans="4:14" ht="15.75" customHeight="1" x14ac:dyDescent="0.25">
      <c r="D873" s="39"/>
      <c r="E873" s="39"/>
      <c r="F873" s="98">
        <v>37735</v>
      </c>
      <c r="G873" s="43">
        <v>1.32E-2</v>
      </c>
      <c r="H873" s="43">
        <v>1.32E-2</v>
      </c>
      <c r="I873" s="43">
        <v>1.3162499999999999E-2</v>
      </c>
      <c r="J873" s="43">
        <v>4.2500000000000003E-2</v>
      </c>
      <c r="K873" s="43">
        <v>3.9189000000000002E-2</v>
      </c>
      <c r="N873" s="44"/>
    </row>
    <row r="874" spans="4:14" ht="15.75" customHeight="1" x14ac:dyDescent="0.25">
      <c r="D874" s="39"/>
      <c r="E874" s="39"/>
      <c r="F874" s="98">
        <v>37736</v>
      </c>
      <c r="G874" s="43">
        <v>1.31781E-2</v>
      </c>
      <c r="H874" s="43">
        <v>1.3112500000000001E-2</v>
      </c>
      <c r="I874" s="43">
        <v>1.29313E-2</v>
      </c>
      <c r="J874" s="43">
        <v>4.2500000000000003E-2</v>
      </c>
      <c r="K874" s="43">
        <v>3.8879999999999998E-2</v>
      </c>
      <c r="N874" s="44"/>
    </row>
    <row r="875" spans="4:14" ht="15.75" customHeight="1" x14ac:dyDescent="0.25">
      <c r="D875" s="39"/>
      <c r="E875" s="39"/>
      <c r="F875" s="98">
        <v>37739</v>
      </c>
      <c r="G875" s="43">
        <v>1.315E-2</v>
      </c>
      <c r="H875" s="43">
        <v>1.2987500000000001E-2</v>
      </c>
      <c r="I875" s="43">
        <v>1.2675000000000001E-2</v>
      </c>
      <c r="J875" s="43">
        <v>4.2500000000000003E-2</v>
      </c>
      <c r="K875" s="43">
        <v>3.9015000000000001E-2</v>
      </c>
      <c r="N875" s="44"/>
    </row>
    <row r="876" spans="4:14" ht="15.75" customHeight="1" x14ac:dyDescent="0.25">
      <c r="D876" s="39"/>
      <c r="E876" s="39"/>
      <c r="F876" s="98">
        <v>37740</v>
      </c>
      <c r="G876" s="43">
        <v>1.32E-2</v>
      </c>
      <c r="H876" s="43">
        <v>1.3100000000000001E-2</v>
      </c>
      <c r="I876" s="43">
        <v>1.29E-2</v>
      </c>
      <c r="J876" s="43">
        <v>4.2500000000000003E-2</v>
      </c>
      <c r="K876" s="43">
        <v>3.9266999999999996E-2</v>
      </c>
      <c r="N876" s="44"/>
    </row>
    <row r="877" spans="4:14" ht="15.75" customHeight="1" x14ac:dyDescent="0.25">
      <c r="D877" s="39"/>
      <c r="E877" s="39"/>
      <c r="F877" s="98">
        <v>37741</v>
      </c>
      <c r="G877" s="43">
        <v>1.32E-2</v>
      </c>
      <c r="H877" s="43">
        <v>1.3100000000000001E-2</v>
      </c>
      <c r="I877" s="43">
        <v>1.29E-2</v>
      </c>
      <c r="J877" s="43">
        <v>4.2500000000000003E-2</v>
      </c>
      <c r="K877" s="43">
        <v>3.8359000000000004E-2</v>
      </c>
      <c r="N877" s="44"/>
    </row>
    <row r="878" spans="4:14" ht="15.75" customHeight="1" x14ac:dyDescent="0.25">
      <c r="D878" s="39"/>
      <c r="E878" s="39"/>
      <c r="F878" s="98">
        <v>37742</v>
      </c>
      <c r="G878" s="43">
        <v>1.3143800000000001E-2</v>
      </c>
      <c r="H878" s="43">
        <v>1.3000000000000001E-2</v>
      </c>
      <c r="I878" s="43">
        <v>1.26E-2</v>
      </c>
      <c r="J878" s="43">
        <v>4.2500000000000003E-2</v>
      </c>
      <c r="K878" s="43">
        <v>3.8397000000000001E-2</v>
      </c>
      <c r="N878" s="44"/>
    </row>
    <row r="879" spans="4:14" ht="15.75" customHeight="1" x14ac:dyDescent="0.25">
      <c r="D879" s="39"/>
      <c r="E879" s="39"/>
      <c r="F879" s="98">
        <v>37743</v>
      </c>
      <c r="G879" s="43">
        <v>1.3100000000000001E-2</v>
      </c>
      <c r="H879" s="43">
        <v>1.29E-2</v>
      </c>
      <c r="I879" s="43">
        <v>1.2500000000000001E-2</v>
      </c>
      <c r="J879" s="43">
        <v>4.2500000000000003E-2</v>
      </c>
      <c r="K879" s="43">
        <v>3.9190000000000003E-2</v>
      </c>
      <c r="N879" s="44"/>
    </row>
    <row r="880" spans="4:14" ht="15.75" customHeight="1" x14ac:dyDescent="0.25">
      <c r="D880" s="39"/>
      <c r="E880" s="39"/>
      <c r="F880" s="98">
        <v>37746</v>
      </c>
      <c r="G880" s="43" t="s">
        <v>30</v>
      </c>
      <c r="H880" s="43" t="s">
        <v>30</v>
      </c>
      <c r="I880" s="43" t="s">
        <v>30</v>
      </c>
      <c r="J880" s="43">
        <v>4.2500000000000003E-2</v>
      </c>
      <c r="K880" s="43">
        <v>3.8841000000000001E-2</v>
      </c>
      <c r="N880" s="44"/>
    </row>
    <row r="881" spans="4:14" ht="15.75" customHeight="1" x14ac:dyDescent="0.25">
      <c r="D881" s="39"/>
      <c r="E881" s="39"/>
      <c r="F881" s="98">
        <v>37747</v>
      </c>
      <c r="G881" s="43">
        <v>1.3100000000000001E-2</v>
      </c>
      <c r="H881" s="43">
        <v>1.29E-2</v>
      </c>
      <c r="I881" s="43">
        <v>1.26E-2</v>
      </c>
      <c r="J881" s="43">
        <v>4.2500000000000003E-2</v>
      </c>
      <c r="K881" s="43">
        <v>3.7838999999999998E-2</v>
      </c>
      <c r="N881" s="44"/>
    </row>
    <row r="882" spans="4:14" ht="15.75" customHeight="1" x14ac:dyDescent="0.25">
      <c r="D882" s="39"/>
      <c r="E882" s="39"/>
      <c r="F882" s="98">
        <v>37748</v>
      </c>
      <c r="G882" s="43">
        <v>1.3100000000000001E-2</v>
      </c>
      <c r="H882" s="43">
        <v>1.2800000000000001E-2</v>
      </c>
      <c r="I882" s="43">
        <v>1.23625E-2</v>
      </c>
      <c r="J882" s="43">
        <v>4.2500000000000003E-2</v>
      </c>
      <c r="K882" s="43">
        <v>3.6749999999999998E-2</v>
      </c>
      <c r="N882" s="44"/>
    </row>
    <row r="883" spans="4:14" ht="15.75" customHeight="1" x14ac:dyDescent="0.25">
      <c r="D883" s="39"/>
      <c r="E883" s="39"/>
      <c r="F883" s="98">
        <v>37749</v>
      </c>
      <c r="G883" s="43">
        <v>1.3100000000000001E-2</v>
      </c>
      <c r="H883" s="43">
        <v>1.2812499999999999E-2</v>
      </c>
      <c r="I883" s="43">
        <v>1.2424999999999999E-2</v>
      </c>
      <c r="J883" s="43">
        <v>4.2500000000000003E-2</v>
      </c>
      <c r="K883" s="43">
        <v>3.6806999999999999E-2</v>
      </c>
      <c r="N883" s="44"/>
    </row>
    <row r="884" spans="4:14" ht="15.75" customHeight="1" x14ac:dyDescent="0.25">
      <c r="D884" s="39"/>
      <c r="E884" s="39"/>
      <c r="F884" s="98">
        <v>37750</v>
      </c>
      <c r="G884" s="43">
        <v>1.3100000000000001E-2</v>
      </c>
      <c r="H884" s="43">
        <v>1.29E-2</v>
      </c>
      <c r="I884" s="43">
        <v>1.26E-2</v>
      </c>
      <c r="J884" s="43">
        <v>4.2500000000000003E-2</v>
      </c>
      <c r="K884" s="43">
        <v>3.6796000000000002E-2</v>
      </c>
      <c r="N884" s="44"/>
    </row>
    <row r="885" spans="4:14" ht="15.75" customHeight="1" x14ac:dyDescent="0.25">
      <c r="D885" s="39"/>
      <c r="E885" s="39"/>
      <c r="F885" s="98">
        <v>37753</v>
      </c>
      <c r="G885" s="43">
        <v>1.3100000000000001E-2</v>
      </c>
      <c r="H885" s="43">
        <v>1.29E-2</v>
      </c>
      <c r="I885" s="43">
        <v>1.2500000000000001E-2</v>
      </c>
      <c r="J885" s="43">
        <v>4.2500000000000003E-2</v>
      </c>
      <c r="K885" s="43">
        <v>3.6419E-2</v>
      </c>
      <c r="N885" s="44"/>
    </row>
    <row r="886" spans="4:14" ht="15.75" customHeight="1" x14ac:dyDescent="0.25">
      <c r="D886" s="39"/>
      <c r="E886" s="39"/>
      <c r="F886" s="98">
        <v>37754</v>
      </c>
      <c r="G886" s="43">
        <v>1.3100000000000001E-2</v>
      </c>
      <c r="H886" s="43">
        <v>1.29E-2</v>
      </c>
      <c r="I886" s="43">
        <v>1.2500000000000001E-2</v>
      </c>
      <c r="J886" s="43">
        <v>4.2500000000000003E-2</v>
      </c>
      <c r="K886" s="43">
        <v>3.6025000000000001E-2</v>
      </c>
      <c r="N886" s="44"/>
    </row>
    <row r="887" spans="4:14" ht="15.75" customHeight="1" x14ac:dyDescent="0.25">
      <c r="D887" s="39"/>
      <c r="E887" s="39"/>
      <c r="F887" s="98">
        <v>37755</v>
      </c>
      <c r="G887" s="43">
        <v>1.3100000000000001E-2</v>
      </c>
      <c r="H887" s="43">
        <v>1.29E-2</v>
      </c>
      <c r="I887" s="43">
        <v>1.2518800000000002E-2</v>
      </c>
      <c r="J887" s="43">
        <v>4.2500000000000003E-2</v>
      </c>
      <c r="K887" s="43">
        <v>3.5203999999999999E-2</v>
      </c>
      <c r="N887" s="44"/>
    </row>
    <row r="888" spans="4:14" ht="15.75" customHeight="1" x14ac:dyDescent="0.25">
      <c r="D888" s="39"/>
      <c r="E888" s="39"/>
      <c r="F888" s="98">
        <v>37756</v>
      </c>
      <c r="G888" s="43">
        <v>1.3174999999999999E-2</v>
      </c>
      <c r="H888" s="43">
        <v>1.29E-2</v>
      </c>
      <c r="I888" s="43">
        <v>1.24E-2</v>
      </c>
      <c r="J888" s="43">
        <v>4.2500000000000003E-2</v>
      </c>
      <c r="K888" s="43">
        <v>3.5297000000000002E-2</v>
      </c>
      <c r="N888" s="44"/>
    </row>
    <row r="889" spans="4:14" ht="15.75" customHeight="1" x14ac:dyDescent="0.25">
      <c r="D889" s="39"/>
      <c r="E889" s="39"/>
      <c r="F889" s="98">
        <v>37757</v>
      </c>
      <c r="G889" s="43">
        <v>1.31813E-2</v>
      </c>
      <c r="H889" s="43">
        <v>1.29E-2</v>
      </c>
      <c r="I889" s="43">
        <v>1.2500000000000001E-2</v>
      </c>
      <c r="J889" s="43">
        <v>4.2500000000000003E-2</v>
      </c>
      <c r="K889" s="43">
        <v>3.4185E-2</v>
      </c>
      <c r="N889" s="44"/>
    </row>
    <row r="890" spans="4:14" ht="15.75" customHeight="1" x14ac:dyDescent="0.25">
      <c r="D890" s="39"/>
      <c r="E890" s="39"/>
      <c r="F890" s="98">
        <v>37760</v>
      </c>
      <c r="G890" s="43">
        <v>1.3174999999999999E-2</v>
      </c>
      <c r="H890" s="43">
        <v>1.27875E-2</v>
      </c>
      <c r="I890" s="43">
        <v>1.20625E-2</v>
      </c>
      <c r="J890" s="43">
        <v>4.2500000000000003E-2</v>
      </c>
      <c r="K890" s="43">
        <v>3.4849999999999999E-2</v>
      </c>
      <c r="N890" s="44"/>
    </row>
    <row r="891" spans="4:14" ht="15.75" customHeight="1" x14ac:dyDescent="0.25">
      <c r="D891" s="39"/>
      <c r="E891" s="39"/>
      <c r="F891" s="98">
        <v>37761</v>
      </c>
      <c r="G891" s="43">
        <v>1.31813E-2</v>
      </c>
      <c r="H891" s="43">
        <v>1.2800000000000001E-2</v>
      </c>
      <c r="I891" s="43">
        <v>1.21875E-2</v>
      </c>
      <c r="J891" s="43">
        <v>4.2500000000000003E-2</v>
      </c>
      <c r="K891" s="43">
        <v>3.3542000000000002E-2</v>
      </c>
      <c r="N891" s="44"/>
    </row>
    <row r="892" spans="4:14" ht="15.75" customHeight="1" x14ac:dyDescent="0.25">
      <c r="D892" s="39"/>
      <c r="E892" s="39"/>
      <c r="F892" s="98">
        <v>37762</v>
      </c>
      <c r="G892" s="43">
        <v>1.3162499999999999E-2</v>
      </c>
      <c r="H892" s="43">
        <v>1.2699999999999999E-2</v>
      </c>
      <c r="I892" s="43">
        <v>1.1899999999999999E-2</v>
      </c>
      <c r="J892" s="43">
        <v>4.2500000000000003E-2</v>
      </c>
      <c r="K892" s="43">
        <v>3.3963E-2</v>
      </c>
      <c r="N892" s="44"/>
    </row>
    <row r="893" spans="4:14" ht="15.75" customHeight="1" x14ac:dyDescent="0.25">
      <c r="D893" s="39"/>
      <c r="E893" s="39"/>
      <c r="F893" s="98">
        <v>37763</v>
      </c>
      <c r="G893" s="43">
        <v>1.32E-2</v>
      </c>
      <c r="H893" s="43">
        <v>1.2800000000000001E-2</v>
      </c>
      <c r="I893" s="43">
        <v>1.2199999999999999E-2</v>
      </c>
      <c r="J893" s="43">
        <v>4.2500000000000003E-2</v>
      </c>
      <c r="K893" s="43">
        <v>3.3138000000000001E-2</v>
      </c>
      <c r="N893" s="44"/>
    </row>
    <row r="894" spans="4:14" ht="15.75" customHeight="1" x14ac:dyDescent="0.25">
      <c r="D894" s="39"/>
      <c r="E894" s="39"/>
      <c r="F894" s="98">
        <v>37764</v>
      </c>
      <c r="G894" s="43">
        <v>1.3187500000000001E-2</v>
      </c>
      <c r="H894" s="43">
        <v>1.2800000000000001E-2</v>
      </c>
      <c r="I894" s="43">
        <v>1.21E-2</v>
      </c>
      <c r="J894" s="43">
        <v>4.2500000000000003E-2</v>
      </c>
      <c r="K894" s="43">
        <v>3.3354000000000002E-2</v>
      </c>
      <c r="N894" s="44"/>
    </row>
    <row r="895" spans="4:14" ht="15.75" customHeight="1" x14ac:dyDescent="0.25">
      <c r="D895" s="39"/>
      <c r="E895" s="39"/>
      <c r="F895" s="98">
        <v>37767</v>
      </c>
      <c r="G895" s="43" t="s">
        <v>30</v>
      </c>
      <c r="H895" s="43" t="s">
        <v>30</v>
      </c>
      <c r="I895" s="43" t="s">
        <v>30</v>
      </c>
      <c r="J895" s="43" t="s">
        <v>30</v>
      </c>
      <c r="K895" s="43">
        <v>3.3354000000000002E-2</v>
      </c>
      <c r="N895" s="44"/>
    </row>
    <row r="896" spans="4:14" ht="15.75" customHeight="1" x14ac:dyDescent="0.25">
      <c r="D896" s="39"/>
      <c r="E896" s="39"/>
      <c r="F896" s="98">
        <v>37768</v>
      </c>
      <c r="G896" s="43">
        <v>1.32E-2</v>
      </c>
      <c r="H896" s="43">
        <v>1.2800000000000001E-2</v>
      </c>
      <c r="I896" s="43">
        <v>1.21E-2</v>
      </c>
      <c r="J896" s="43">
        <v>4.2500000000000003E-2</v>
      </c>
      <c r="K896" s="43">
        <v>3.4105999999999997E-2</v>
      </c>
      <c r="N896" s="44"/>
    </row>
    <row r="897" spans="4:14" ht="15.75" customHeight="1" x14ac:dyDescent="0.25">
      <c r="D897" s="39"/>
      <c r="E897" s="39"/>
      <c r="F897" s="98">
        <v>37769</v>
      </c>
      <c r="G897" s="43">
        <v>1.32E-2</v>
      </c>
      <c r="H897" s="43">
        <v>1.2800000000000001E-2</v>
      </c>
      <c r="I897" s="43">
        <v>1.2262500000000001E-2</v>
      </c>
      <c r="J897" s="43">
        <v>4.2500000000000003E-2</v>
      </c>
      <c r="K897" s="43">
        <v>3.4235000000000002E-2</v>
      </c>
      <c r="N897" s="44"/>
    </row>
    <row r="898" spans="4:14" ht="15.75" customHeight="1" x14ac:dyDescent="0.25">
      <c r="D898" s="39"/>
      <c r="E898" s="39"/>
      <c r="F898" s="98">
        <v>37770</v>
      </c>
      <c r="G898" s="43">
        <v>1.32E-2</v>
      </c>
      <c r="H898" s="43">
        <v>1.2800000000000001E-2</v>
      </c>
      <c r="I898" s="43">
        <v>1.2212499999999999E-2</v>
      </c>
      <c r="J898" s="43">
        <v>4.2500000000000003E-2</v>
      </c>
      <c r="K898" s="43">
        <v>3.3352E-2</v>
      </c>
      <c r="N898" s="44"/>
    </row>
    <row r="899" spans="4:14" ht="15.75" customHeight="1" x14ac:dyDescent="0.25">
      <c r="D899" s="39"/>
      <c r="E899" s="39"/>
      <c r="F899" s="98">
        <v>37771</v>
      </c>
      <c r="G899" s="43">
        <v>1.32E-2</v>
      </c>
      <c r="H899" s="43">
        <v>1.2800000000000001E-2</v>
      </c>
      <c r="I899" s="43">
        <v>1.2137500000000001E-2</v>
      </c>
      <c r="J899" s="43">
        <v>4.2500000000000003E-2</v>
      </c>
      <c r="K899" s="43">
        <v>3.3699E-2</v>
      </c>
      <c r="N899" s="44"/>
    </row>
    <row r="900" spans="4:14" ht="15.75" customHeight="1" x14ac:dyDescent="0.25">
      <c r="D900" s="39"/>
      <c r="E900" s="39"/>
      <c r="F900" s="98">
        <v>37774</v>
      </c>
      <c r="G900" s="43">
        <v>1.32E-2</v>
      </c>
      <c r="H900" s="43">
        <v>1.2800000000000001E-2</v>
      </c>
      <c r="I900" s="43">
        <v>1.24E-2</v>
      </c>
      <c r="J900" s="43">
        <v>4.2500000000000003E-2</v>
      </c>
      <c r="K900" s="43">
        <v>3.4085000000000004E-2</v>
      </c>
      <c r="N900" s="44"/>
    </row>
    <row r="901" spans="4:14" ht="15.75" customHeight="1" x14ac:dyDescent="0.25">
      <c r="D901" s="39"/>
      <c r="E901" s="39"/>
      <c r="F901" s="98">
        <v>37775</v>
      </c>
      <c r="G901" s="43">
        <v>1.3187500000000001E-2</v>
      </c>
      <c r="H901" s="43">
        <v>1.2800000000000001E-2</v>
      </c>
      <c r="I901" s="43">
        <v>1.23E-2</v>
      </c>
      <c r="J901" s="43">
        <v>4.2500000000000003E-2</v>
      </c>
      <c r="K901" s="43">
        <v>3.3292999999999996E-2</v>
      </c>
      <c r="N901" s="44"/>
    </row>
    <row r="902" spans="4:14" ht="15.75" customHeight="1" x14ac:dyDescent="0.25">
      <c r="D902" s="39"/>
      <c r="E902" s="39"/>
      <c r="F902" s="98">
        <v>37776</v>
      </c>
      <c r="G902" s="43">
        <v>1.3100000000000001E-2</v>
      </c>
      <c r="H902" s="43">
        <v>1.2575000000000001E-2</v>
      </c>
      <c r="I902" s="43">
        <v>1.18E-2</v>
      </c>
      <c r="J902" s="43">
        <v>4.2500000000000003E-2</v>
      </c>
      <c r="K902" s="43">
        <v>3.2926999999999998E-2</v>
      </c>
      <c r="N902" s="44"/>
    </row>
    <row r="903" spans="4:14" ht="15.75" customHeight="1" x14ac:dyDescent="0.25">
      <c r="D903" s="39"/>
      <c r="E903" s="39"/>
      <c r="F903" s="98">
        <v>37777</v>
      </c>
      <c r="G903" s="43">
        <v>1.29E-2</v>
      </c>
      <c r="H903" s="43">
        <v>1.24E-2</v>
      </c>
      <c r="I903" s="43">
        <v>1.16375E-2</v>
      </c>
      <c r="J903" s="43">
        <v>4.2500000000000003E-2</v>
      </c>
      <c r="K903" s="43">
        <v>3.3419999999999998E-2</v>
      </c>
      <c r="N903" s="44"/>
    </row>
    <row r="904" spans="4:14" ht="15.75" customHeight="1" x14ac:dyDescent="0.25">
      <c r="D904" s="39"/>
      <c r="E904" s="39"/>
      <c r="F904" s="98">
        <v>37778</v>
      </c>
      <c r="G904" s="43">
        <v>1.2737499999999999E-2</v>
      </c>
      <c r="H904" s="43">
        <v>1.2068799999999999E-2</v>
      </c>
      <c r="I904" s="43">
        <v>1.1412500000000001E-2</v>
      </c>
      <c r="J904" s="43">
        <v>4.2500000000000003E-2</v>
      </c>
      <c r="K904" s="43">
        <v>3.3509999999999998E-2</v>
      </c>
      <c r="N904" s="44"/>
    </row>
    <row r="905" spans="4:14" ht="15.75" customHeight="1" x14ac:dyDescent="0.25">
      <c r="D905" s="39"/>
      <c r="E905" s="39"/>
      <c r="F905" s="98">
        <v>37781</v>
      </c>
      <c r="G905" s="43">
        <v>1.2624999999999999E-2</v>
      </c>
      <c r="H905" s="43">
        <v>1.2E-2</v>
      </c>
      <c r="I905" s="43">
        <v>1.1399999999999999E-2</v>
      </c>
      <c r="J905" s="43">
        <v>4.2500000000000003E-2</v>
      </c>
      <c r="K905" s="43">
        <v>3.2757999999999995E-2</v>
      </c>
      <c r="N905" s="44"/>
    </row>
    <row r="906" spans="4:14" ht="15.75" customHeight="1" x14ac:dyDescent="0.25">
      <c r="D906" s="39"/>
      <c r="E906" s="39"/>
      <c r="F906" s="98">
        <v>37782</v>
      </c>
      <c r="G906" s="43">
        <v>1.2462500000000001E-2</v>
      </c>
      <c r="H906" s="43">
        <v>1.18E-2</v>
      </c>
      <c r="I906" s="43">
        <v>1.11E-2</v>
      </c>
      <c r="J906" s="43">
        <v>4.2500000000000003E-2</v>
      </c>
      <c r="K906" s="43">
        <v>3.1903000000000001E-2</v>
      </c>
      <c r="N906" s="44"/>
    </row>
    <row r="907" spans="4:14" ht="15.75" customHeight="1" x14ac:dyDescent="0.25">
      <c r="D907" s="39"/>
      <c r="E907" s="39"/>
      <c r="F907" s="98">
        <v>37783</v>
      </c>
      <c r="G907" s="43">
        <v>1.2199999999999999E-2</v>
      </c>
      <c r="H907" s="43">
        <v>1.1399999999999999E-2</v>
      </c>
      <c r="I907" s="43">
        <v>1.0700000000000001E-2</v>
      </c>
      <c r="J907" s="43">
        <v>4.2500000000000003E-2</v>
      </c>
      <c r="K907" s="43">
        <v>3.2101000000000005E-2</v>
      </c>
      <c r="N907" s="44"/>
    </row>
    <row r="908" spans="4:14" ht="15.75" customHeight="1" x14ac:dyDescent="0.25">
      <c r="D908" s="39"/>
      <c r="E908" s="39"/>
      <c r="F908" s="98">
        <v>37784</v>
      </c>
      <c r="G908" s="43">
        <v>1.18E-2</v>
      </c>
      <c r="H908" s="43">
        <v>1.11875E-2</v>
      </c>
      <c r="I908" s="43">
        <v>1.06E-2</v>
      </c>
      <c r="J908" s="43">
        <v>4.2500000000000003E-2</v>
      </c>
      <c r="K908" s="43">
        <v>3.1629999999999998E-2</v>
      </c>
      <c r="N908" s="44"/>
    </row>
    <row r="909" spans="4:14" ht="15.75" customHeight="1" x14ac:dyDescent="0.25">
      <c r="D909" s="39"/>
      <c r="E909" s="39"/>
      <c r="F909" s="98">
        <v>37785</v>
      </c>
      <c r="G909" s="43">
        <v>1.1399999999999999E-2</v>
      </c>
      <c r="H909" s="43">
        <v>1.0874999999999999E-2</v>
      </c>
      <c r="I909" s="43">
        <v>1.03E-2</v>
      </c>
      <c r="J909" s="43">
        <v>4.2500000000000003E-2</v>
      </c>
      <c r="K909" s="43">
        <v>3.1120999999999999E-2</v>
      </c>
      <c r="N909" s="44"/>
    </row>
    <row r="910" spans="4:14" ht="15.75" customHeight="1" x14ac:dyDescent="0.25">
      <c r="D910" s="39"/>
      <c r="E910" s="39"/>
      <c r="F910" s="98">
        <v>37788</v>
      </c>
      <c r="G910" s="43">
        <v>1.1075E-2</v>
      </c>
      <c r="H910" s="43">
        <v>1.06E-2</v>
      </c>
      <c r="I910" s="43">
        <v>0.01</v>
      </c>
      <c r="J910" s="43">
        <v>4.2500000000000003E-2</v>
      </c>
      <c r="K910" s="43">
        <v>3.1716000000000001E-2</v>
      </c>
      <c r="N910" s="44"/>
    </row>
    <row r="911" spans="4:14" ht="15.75" customHeight="1" x14ac:dyDescent="0.25">
      <c r="D911" s="39"/>
      <c r="E911" s="39"/>
      <c r="F911" s="98">
        <v>37789</v>
      </c>
      <c r="G911" s="43">
        <v>1.0925000000000001E-2</v>
      </c>
      <c r="H911" s="43">
        <v>1.0549999999999999E-2</v>
      </c>
      <c r="I911" s="43">
        <v>1.01E-2</v>
      </c>
      <c r="J911" s="43">
        <v>4.2500000000000003E-2</v>
      </c>
      <c r="K911" s="43">
        <v>3.2605000000000002E-2</v>
      </c>
      <c r="N911" s="44"/>
    </row>
    <row r="912" spans="4:14" ht="15.75" customHeight="1" x14ac:dyDescent="0.25">
      <c r="D912" s="39"/>
      <c r="E912" s="39"/>
      <c r="F912" s="98">
        <v>37790</v>
      </c>
      <c r="G912" s="43">
        <v>1.10375E-2</v>
      </c>
      <c r="H912" s="43">
        <v>1.065E-2</v>
      </c>
      <c r="I912" s="43">
        <v>1.0387500000000001E-2</v>
      </c>
      <c r="J912" s="43">
        <v>4.2500000000000003E-2</v>
      </c>
      <c r="K912" s="43">
        <v>3.3614000000000005E-2</v>
      </c>
      <c r="N912" s="44"/>
    </row>
    <row r="913" spans="4:14" ht="15.75" customHeight="1" x14ac:dyDescent="0.25">
      <c r="D913" s="39"/>
      <c r="E913" s="39"/>
      <c r="F913" s="98">
        <v>37791</v>
      </c>
      <c r="G913" s="43">
        <v>1.0575000000000001E-2</v>
      </c>
      <c r="H913" s="43">
        <v>1.0275000000000001E-2</v>
      </c>
      <c r="I913" s="43">
        <v>9.8750000000000001E-3</v>
      </c>
      <c r="J913" s="43">
        <v>4.2500000000000003E-2</v>
      </c>
      <c r="K913" s="43">
        <v>3.3374000000000001E-2</v>
      </c>
      <c r="N913" s="44"/>
    </row>
    <row r="914" spans="4:14" ht="15.75" customHeight="1" x14ac:dyDescent="0.25">
      <c r="D914" s="39"/>
      <c r="E914" s="39"/>
      <c r="F914" s="98">
        <v>37792</v>
      </c>
      <c r="G914" s="43">
        <v>1.0437499999999999E-2</v>
      </c>
      <c r="H914" s="43">
        <v>1.0200000000000001E-2</v>
      </c>
      <c r="I914" s="43">
        <v>9.9874999999999999E-3</v>
      </c>
      <c r="J914" s="43">
        <v>4.2500000000000003E-2</v>
      </c>
      <c r="K914" s="43">
        <v>3.3647999999999997E-2</v>
      </c>
      <c r="N914" s="44"/>
    </row>
    <row r="915" spans="4:14" ht="15.75" customHeight="1" x14ac:dyDescent="0.25">
      <c r="D915" s="39"/>
      <c r="E915" s="39"/>
      <c r="F915" s="98">
        <v>37795</v>
      </c>
      <c r="G915" s="43">
        <v>1.035E-2</v>
      </c>
      <c r="H915" s="43">
        <v>1.0162500000000001E-2</v>
      </c>
      <c r="I915" s="43">
        <v>9.9874999999999999E-3</v>
      </c>
      <c r="J915" s="43">
        <v>4.2500000000000003E-2</v>
      </c>
      <c r="K915" s="43">
        <v>3.3113000000000004E-2</v>
      </c>
      <c r="N915" s="44"/>
    </row>
    <row r="916" spans="4:14" ht="15.75" customHeight="1" x14ac:dyDescent="0.25">
      <c r="D916" s="39"/>
      <c r="E916" s="39"/>
      <c r="F916" s="98">
        <v>37796</v>
      </c>
      <c r="G916" s="43">
        <v>1.0275000000000001E-2</v>
      </c>
      <c r="H916" s="43">
        <v>1.0087500000000001E-2</v>
      </c>
      <c r="I916" s="43">
        <v>9.8999999999999991E-3</v>
      </c>
      <c r="J916" s="43">
        <v>4.2500000000000003E-2</v>
      </c>
      <c r="K916" s="43">
        <v>3.2488999999999997E-2</v>
      </c>
      <c r="N916" s="44"/>
    </row>
    <row r="917" spans="4:14" ht="15.75" customHeight="1" x14ac:dyDescent="0.25">
      <c r="D917" s="39"/>
      <c r="E917" s="39"/>
      <c r="F917" s="98">
        <v>37797</v>
      </c>
      <c r="G917" s="43">
        <v>1.0200000000000001E-2</v>
      </c>
      <c r="H917" s="43">
        <v>0.01</v>
      </c>
      <c r="I917" s="43">
        <v>9.7999999999999997E-3</v>
      </c>
      <c r="J917" s="43">
        <v>4.2500000000000003E-2</v>
      </c>
      <c r="K917" s="43">
        <v>3.4035000000000003E-2</v>
      </c>
      <c r="N917" s="44"/>
    </row>
    <row r="918" spans="4:14" ht="15.75" customHeight="1" x14ac:dyDescent="0.25">
      <c r="D918" s="39"/>
      <c r="E918" s="39"/>
      <c r="F918" s="98">
        <v>37798</v>
      </c>
      <c r="G918" s="43">
        <v>1.11375E-2</v>
      </c>
      <c r="H918" s="43">
        <v>1.1000000000000001E-2</v>
      </c>
      <c r="I918" s="43">
        <v>1.1000000000000001E-2</v>
      </c>
      <c r="J918" s="43">
        <v>4.2500000000000003E-2</v>
      </c>
      <c r="K918" s="43">
        <v>3.5415999999999996E-2</v>
      </c>
      <c r="N918" s="44"/>
    </row>
    <row r="919" spans="4:14" ht="15.75" customHeight="1" x14ac:dyDescent="0.25">
      <c r="D919" s="39"/>
      <c r="E919" s="39"/>
      <c r="F919" s="98">
        <v>37799</v>
      </c>
      <c r="G919" s="43">
        <v>1.1200000000000002E-2</v>
      </c>
      <c r="H919" s="43">
        <v>1.11375E-2</v>
      </c>
      <c r="I919" s="43">
        <v>1.1225000000000001E-2</v>
      </c>
      <c r="J919" s="43">
        <v>0.04</v>
      </c>
      <c r="K919" s="43">
        <v>3.5415000000000002E-2</v>
      </c>
      <c r="N919" s="44"/>
    </row>
    <row r="920" spans="4:14" ht="15.75" customHeight="1" x14ac:dyDescent="0.25">
      <c r="D920" s="39"/>
      <c r="E920" s="39"/>
      <c r="F920" s="98">
        <v>37802</v>
      </c>
      <c r="G920" s="43">
        <v>1.1200000000000002E-2</v>
      </c>
      <c r="H920" s="43">
        <v>1.1162499999999999E-2</v>
      </c>
      <c r="I920" s="43">
        <v>1.11938E-2</v>
      </c>
      <c r="J920" s="43">
        <v>0.04</v>
      </c>
      <c r="K920" s="43">
        <v>3.5132999999999998E-2</v>
      </c>
      <c r="N920" s="44"/>
    </row>
    <row r="921" spans="4:14" ht="15.75" customHeight="1" x14ac:dyDescent="0.25">
      <c r="D921" s="39"/>
      <c r="E921" s="39"/>
      <c r="F921" s="98">
        <v>37803</v>
      </c>
      <c r="G921" s="43">
        <v>1.1200000000000002E-2</v>
      </c>
      <c r="H921" s="43">
        <v>1.11E-2</v>
      </c>
      <c r="I921" s="43">
        <v>1.1174999999999999E-2</v>
      </c>
      <c r="J921" s="43">
        <v>0.04</v>
      </c>
      <c r="K921" s="43">
        <v>3.5471000000000003E-2</v>
      </c>
      <c r="N921" s="44"/>
    </row>
    <row r="922" spans="4:14" ht="15.75" customHeight="1" x14ac:dyDescent="0.25">
      <c r="D922" s="39"/>
      <c r="E922" s="39"/>
      <c r="F922" s="98">
        <v>37804</v>
      </c>
      <c r="G922" s="43">
        <v>1.1200000000000002E-2</v>
      </c>
      <c r="H922" s="43">
        <v>1.11E-2</v>
      </c>
      <c r="I922" s="43">
        <v>1.1200000000000002E-2</v>
      </c>
      <c r="J922" s="43">
        <v>0.04</v>
      </c>
      <c r="K922" s="43">
        <v>3.5358000000000001E-2</v>
      </c>
      <c r="N922" s="44"/>
    </row>
    <row r="923" spans="4:14" ht="15.75" customHeight="1" x14ac:dyDescent="0.25">
      <c r="D923" s="39"/>
      <c r="E923" s="39"/>
      <c r="F923" s="98">
        <v>37805</v>
      </c>
      <c r="G923" s="43">
        <v>1.1174999999999999E-2</v>
      </c>
      <c r="H923" s="43">
        <v>1.11E-2</v>
      </c>
      <c r="I923" s="43">
        <v>1.1200000000000002E-2</v>
      </c>
      <c r="J923" s="43">
        <v>0.04</v>
      </c>
      <c r="K923" s="43">
        <v>3.6607000000000001E-2</v>
      </c>
      <c r="N923" s="44"/>
    </row>
    <row r="924" spans="4:14" ht="15.75" customHeight="1" x14ac:dyDescent="0.25">
      <c r="D924" s="39"/>
      <c r="E924" s="39"/>
      <c r="F924" s="98">
        <v>37806</v>
      </c>
      <c r="G924" s="43">
        <v>1.1162499999999999E-2</v>
      </c>
      <c r="H924" s="43">
        <v>1.11E-2</v>
      </c>
      <c r="I924" s="43">
        <v>1.1200000000000002E-2</v>
      </c>
      <c r="J924" s="43" t="s">
        <v>30</v>
      </c>
      <c r="K924" s="43">
        <v>3.6607000000000001E-2</v>
      </c>
      <c r="N924" s="44"/>
    </row>
    <row r="925" spans="4:14" ht="15.75" customHeight="1" x14ac:dyDescent="0.25">
      <c r="D925" s="39"/>
      <c r="E925" s="39"/>
      <c r="F925" s="98">
        <v>37809</v>
      </c>
      <c r="G925" s="43">
        <v>1.11063E-2</v>
      </c>
      <c r="H925" s="43">
        <v>1.11E-2</v>
      </c>
      <c r="I925" s="43">
        <v>1.11875E-2</v>
      </c>
      <c r="J925" s="43">
        <v>0.04</v>
      </c>
      <c r="K925" s="43">
        <v>3.7315000000000001E-2</v>
      </c>
      <c r="N925" s="44"/>
    </row>
    <row r="926" spans="4:14" ht="15.75" customHeight="1" x14ac:dyDescent="0.25">
      <c r="D926" s="39"/>
      <c r="E926" s="39"/>
      <c r="F926" s="98">
        <v>37810</v>
      </c>
      <c r="G926" s="43">
        <v>1.11E-2</v>
      </c>
      <c r="H926" s="43">
        <v>1.11E-2</v>
      </c>
      <c r="I926" s="43">
        <v>1.1200000000000002E-2</v>
      </c>
      <c r="J926" s="43">
        <v>0.04</v>
      </c>
      <c r="K926" s="43">
        <v>3.7143000000000002E-2</v>
      </c>
      <c r="N926" s="44"/>
    </row>
    <row r="927" spans="4:14" ht="15.75" customHeight="1" x14ac:dyDescent="0.25">
      <c r="D927" s="39"/>
      <c r="E927" s="39"/>
      <c r="F927" s="98">
        <v>37811</v>
      </c>
      <c r="G927" s="43">
        <v>1.11E-2</v>
      </c>
      <c r="H927" s="43">
        <v>1.11E-2</v>
      </c>
      <c r="I927" s="43">
        <v>1.1200000000000002E-2</v>
      </c>
      <c r="J927" s="43">
        <v>0.04</v>
      </c>
      <c r="K927" s="43">
        <v>3.6798000000000004E-2</v>
      </c>
      <c r="N927" s="44"/>
    </row>
    <row r="928" spans="4:14" ht="15.75" customHeight="1" x14ac:dyDescent="0.25">
      <c r="D928" s="39"/>
      <c r="E928" s="39"/>
      <c r="F928" s="98">
        <v>37812</v>
      </c>
      <c r="G928" s="43">
        <v>1.11E-2</v>
      </c>
      <c r="H928" s="43">
        <v>1.11E-2</v>
      </c>
      <c r="I928" s="43">
        <v>1.1200000000000002E-2</v>
      </c>
      <c r="J928" s="43">
        <v>0.04</v>
      </c>
      <c r="K928" s="43">
        <v>3.6549999999999999E-2</v>
      </c>
      <c r="N928" s="44"/>
    </row>
    <row r="929" spans="4:14" ht="15.75" customHeight="1" x14ac:dyDescent="0.25">
      <c r="D929" s="39"/>
      <c r="E929" s="39"/>
      <c r="F929" s="98">
        <v>37813</v>
      </c>
      <c r="G929" s="43">
        <v>1.10688E-2</v>
      </c>
      <c r="H929" s="43">
        <v>1.1056299999999998E-2</v>
      </c>
      <c r="I929" s="43">
        <v>1.11E-2</v>
      </c>
      <c r="J929" s="43">
        <v>0.04</v>
      </c>
      <c r="K929" s="43">
        <v>3.6264999999999999E-2</v>
      </c>
      <c r="N929" s="44"/>
    </row>
    <row r="930" spans="4:14" ht="15.75" customHeight="1" x14ac:dyDescent="0.25">
      <c r="D930" s="39"/>
      <c r="E930" s="39"/>
      <c r="F930" s="98">
        <v>37816</v>
      </c>
      <c r="G930" s="43">
        <v>1.1031299999999999E-2</v>
      </c>
      <c r="H930" s="43">
        <v>1.1031299999999999E-2</v>
      </c>
      <c r="I930" s="43">
        <v>1.11E-2</v>
      </c>
      <c r="J930" s="43">
        <v>0.04</v>
      </c>
      <c r="K930" s="43">
        <v>3.7240000000000002E-2</v>
      </c>
      <c r="N930" s="44"/>
    </row>
    <row r="931" spans="4:14" ht="15.75" customHeight="1" x14ac:dyDescent="0.25">
      <c r="D931" s="39"/>
      <c r="E931" s="39"/>
      <c r="F931" s="98">
        <v>37817</v>
      </c>
      <c r="G931" s="43">
        <v>1.1012500000000001E-2</v>
      </c>
      <c r="H931" s="43">
        <v>1.1000000000000001E-2</v>
      </c>
      <c r="I931" s="43">
        <v>1.11E-2</v>
      </c>
      <c r="J931" s="43">
        <v>0.04</v>
      </c>
      <c r="K931" s="43">
        <v>3.9807000000000002E-2</v>
      </c>
      <c r="N931" s="44"/>
    </row>
    <row r="932" spans="4:14" ht="15.75" customHeight="1" x14ac:dyDescent="0.25">
      <c r="D932" s="39"/>
      <c r="E932" s="39"/>
      <c r="F932" s="98">
        <v>37818</v>
      </c>
      <c r="G932" s="43">
        <v>1.1012500000000001E-2</v>
      </c>
      <c r="H932" s="43">
        <v>1.11E-2</v>
      </c>
      <c r="I932" s="43">
        <v>1.1299999999999999E-2</v>
      </c>
      <c r="J932" s="43">
        <v>0.04</v>
      </c>
      <c r="K932" s="43">
        <v>3.918E-2</v>
      </c>
      <c r="N932" s="44"/>
    </row>
    <row r="933" spans="4:14" ht="15.75" customHeight="1" x14ac:dyDescent="0.25">
      <c r="D933" s="39"/>
      <c r="E933" s="39"/>
      <c r="F933" s="98">
        <v>37819</v>
      </c>
      <c r="G933" s="43">
        <v>1.1000000000000001E-2</v>
      </c>
      <c r="H933" s="43">
        <v>1.11E-2</v>
      </c>
      <c r="I933" s="43">
        <v>1.1200000000000002E-2</v>
      </c>
      <c r="J933" s="43">
        <v>0.04</v>
      </c>
      <c r="K933" s="43">
        <v>3.9199999999999999E-2</v>
      </c>
      <c r="N933" s="44"/>
    </row>
    <row r="934" spans="4:14" ht="15.75" customHeight="1" x14ac:dyDescent="0.25">
      <c r="D934" s="39"/>
      <c r="E934" s="39"/>
      <c r="F934" s="98">
        <v>37820</v>
      </c>
      <c r="G934" s="43">
        <v>1.1000000000000001E-2</v>
      </c>
      <c r="H934" s="43">
        <v>1.11E-2</v>
      </c>
      <c r="I934" s="43">
        <v>1.1200000000000002E-2</v>
      </c>
      <c r="J934" s="43">
        <v>0.04</v>
      </c>
      <c r="K934" s="43">
        <v>3.9988999999999997E-2</v>
      </c>
      <c r="N934" s="44"/>
    </row>
    <row r="935" spans="4:14" ht="15.75" customHeight="1" x14ac:dyDescent="0.25">
      <c r="D935" s="39"/>
      <c r="E935" s="39"/>
      <c r="F935" s="98">
        <v>37823</v>
      </c>
      <c r="G935" s="43">
        <v>1.1000000000000001E-2</v>
      </c>
      <c r="H935" s="43">
        <v>1.11E-2</v>
      </c>
      <c r="I935" s="43">
        <v>1.1200000000000002E-2</v>
      </c>
      <c r="J935" s="43">
        <v>0.04</v>
      </c>
      <c r="K935" s="43">
        <v>4.2104999999999997E-2</v>
      </c>
      <c r="N935" s="44"/>
    </row>
    <row r="936" spans="4:14" ht="15.75" customHeight="1" x14ac:dyDescent="0.25">
      <c r="D936" s="39"/>
      <c r="E936" s="39"/>
      <c r="F936" s="98">
        <v>37824</v>
      </c>
      <c r="G936" s="43">
        <v>1.1000000000000001E-2</v>
      </c>
      <c r="H936" s="43">
        <v>1.11E-2</v>
      </c>
      <c r="I936" s="43">
        <v>1.1299999999999999E-2</v>
      </c>
      <c r="J936" s="43">
        <v>0.04</v>
      </c>
      <c r="K936" s="43">
        <v>4.1223000000000003E-2</v>
      </c>
      <c r="N936" s="44"/>
    </row>
    <row r="937" spans="4:14" ht="15.75" customHeight="1" x14ac:dyDescent="0.25">
      <c r="D937" s="39"/>
      <c r="E937" s="39"/>
      <c r="F937" s="98">
        <v>37825</v>
      </c>
      <c r="G937" s="43">
        <v>1.1000000000000001E-2</v>
      </c>
      <c r="H937" s="43">
        <v>1.11E-2</v>
      </c>
      <c r="I937" s="43">
        <v>1.125E-2</v>
      </c>
      <c r="J937" s="43">
        <v>0.04</v>
      </c>
      <c r="K937" s="43">
        <v>4.1083999999999996E-2</v>
      </c>
      <c r="N937" s="44"/>
    </row>
    <row r="938" spans="4:14" ht="15.75" customHeight="1" x14ac:dyDescent="0.25">
      <c r="D938" s="39"/>
      <c r="E938" s="39"/>
      <c r="F938" s="98">
        <v>37826</v>
      </c>
      <c r="G938" s="43">
        <v>1.1000000000000001E-2</v>
      </c>
      <c r="H938" s="43">
        <v>1.11E-2</v>
      </c>
      <c r="I938" s="43">
        <v>1.1200000000000002E-2</v>
      </c>
      <c r="J938" s="43">
        <v>0.04</v>
      </c>
      <c r="K938" s="43">
        <v>4.1646000000000002E-2</v>
      </c>
      <c r="N938" s="44"/>
    </row>
    <row r="939" spans="4:14" ht="15.75" customHeight="1" x14ac:dyDescent="0.25">
      <c r="D939" s="39"/>
      <c r="E939" s="39"/>
      <c r="F939" s="98">
        <v>37827</v>
      </c>
      <c r="G939" s="43">
        <v>1.1000000000000001E-2</v>
      </c>
      <c r="H939" s="43">
        <v>1.11E-2</v>
      </c>
      <c r="I939" s="43">
        <v>1.1237500000000001E-2</v>
      </c>
      <c r="J939" s="43">
        <v>0.04</v>
      </c>
      <c r="K939" s="43">
        <v>4.1749999999999995E-2</v>
      </c>
      <c r="N939" s="44"/>
    </row>
    <row r="940" spans="4:14" ht="15.75" customHeight="1" x14ac:dyDescent="0.25">
      <c r="D940" s="39"/>
      <c r="E940" s="39"/>
      <c r="F940" s="98">
        <v>37830</v>
      </c>
      <c r="G940" s="43">
        <v>1.1000000000000001E-2</v>
      </c>
      <c r="H940" s="43">
        <v>1.11E-2</v>
      </c>
      <c r="I940" s="43">
        <v>1.12625E-2</v>
      </c>
      <c r="J940" s="43">
        <v>0.04</v>
      </c>
      <c r="K940" s="43">
        <v>4.2802E-2</v>
      </c>
      <c r="N940" s="44"/>
    </row>
    <row r="941" spans="4:14" ht="15.75" customHeight="1" x14ac:dyDescent="0.25">
      <c r="D941" s="39"/>
      <c r="E941" s="39"/>
      <c r="F941" s="98">
        <v>37831</v>
      </c>
      <c r="G941" s="43">
        <v>1.1000000000000001E-2</v>
      </c>
      <c r="H941" s="43">
        <v>1.11E-2</v>
      </c>
      <c r="I941" s="43">
        <v>1.13875E-2</v>
      </c>
      <c r="J941" s="43">
        <v>0.04</v>
      </c>
      <c r="K941" s="43">
        <v>4.4381000000000004E-2</v>
      </c>
      <c r="N941" s="44"/>
    </row>
    <row r="942" spans="4:14" ht="15.75" customHeight="1" x14ac:dyDescent="0.25">
      <c r="D942" s="39"/>
      <c r="E942" s="39"/>
      <c r="F942" s="98">
        <v>37832</v>
      </c>
      <c r="G942" s="43">
        <v>1.10063E-2</v>
      </c>
      <c r="H942" s="43">
        <v>1.1162499999999999E-2</v>
      </c>
      <c r="I942" s="43">
        <v>1.15E-2</v>
      </c>
      <c r="J942" s="43">
        <v>0.04</v>
      </c>
      <c r="K942" s="43">
        <v>4.3070000000000004E-2</v>
      </c>
      <c r="N942" s="44"/>
    </row>
    <row r="943" spans="4:14" ht="15.75" customHeight="1" x14ac:dyDescent="0.25">
      <c r="D943" s="39"/>
      <c r="E943" s="39"/>
      <c r="F943" s="98">
        <v>37833</v>
      </c>
      <c r="G943" s="43">
        <v>1.1000000000000001E-2</v>
      </c>
      <c r="H943" s="43">
        <v>1.1143799999999999E-2</v>
      </c>
      <c r="I943" s="43">
        <v>1.14625E-2</v>
      </c>
      <c r="J943" s="43">
        <v>0.04</v>
      </c>
      <c r="K943" s="43">
        <v>4.4054999999999997E-2</v>
      </c>
      <c r="N943" s="44"/>
    </row>
    <row r="944" spans="4:14" ht="15.75" customHeight="1" x14ac:dyDescent="0.25">
      <c r="D944" s="39"/>
      <c r="E944" s="39"/>
      <c r="F944" s="98">
        <v>37834</v>
      </c>
      <c r="G944" s="43">
        <v>1.1125000000000001E-2</v>
      </c>
      <c r="H944" s="43">
        <v>1.1412500000000001E-2</v>
      </c>
      <c r="I944" s="43">
        <v>1.21125E-2</v>
      </c>
      <c r="J944" s="43">
        <v>0.04</v>
      </c>
      <c r="K944" s="43">
        <v>4.3833999999999998E-2</v>
      </c>
      <c r="N944" s="44"/>
    </row>
    <row r="945" spans="4:14" ht="15.75" customHeight="1" x14ac:dyDescent="0.25">
      <c r="D945" s="39"/>
      <c r="E945" s="39"/>
      <c r="F945" s="98">
        <v>37837</v>
      </c>
      <c r="G945" s="43">
        <v>1.11E-2</v>
      </c>
      <c r="H945" s="43">
        <v>1.1399999999999999E-2</v>
      </c>
      <c r="I945" s="43">
        <v>1.21E-2</v>
      </c>
      <c r="J945" s="43">
        <v>0.04</v>
      </c>
      <c r="K945" s="43">
        <v>4.2832999999999996E-2</v>
      </c>
      <c r="N945" s="44"/>
    </row>
    <row r="946" spans="4:14" ht="15.75" customHeight="1" x14ac:dyDescent="0.25">
      <c r="D946" s="39"/>
      <c r="E946" s="39"/>
      <c r="F946" s="98">
        <v>37838</v>
      </c>
      <c r="G946" s="43">
        <v>1.11E-2</v>
      </c>
      <c r="H946" s="43">
        <v>1.13875E-2</v>
      </c>
      <c r="I946" s="43">
        <v>1.2E-2</v>
      </c>
      <c r="J946" s="43">
        <v>0.04</v>
      </c>
      <c r="K946" s="43">
        <v>4.3899000000000001E-2</v>
      </c>
      <c r="N946" s="44"/>
    </row>
    <row r="947" spans="4:14" ht="15.75" customHeight="1" x14ac:dyDescent="0.25">
      <c r="D947" s="39"/>
      <c r="E947" s="39"/>
      <c r="F947" s="98">
        <v>37839</v>
      </c>
      <c r="G947" s="43">
        <v>1.11E-2</v>
      </c>
      <c r="H947" s="43">
        <v>1.1399999999999999E-2</v>
      </c>
      <c r="I947" s="43">
        <v>1.21E-2</v>
      </c>
      <c r="J947" s="43">
        <v>0.04</v>
      </c>
      <c r="K947" s="43">
        <v>4.2674000000000004E-2</v>
      </c>
      <c r="N947" s="44"/>
    </row>
    <row r="948" spans="4:14" ht="15.75" customHeight="1" x14ac:dyDescent="0.25">
      <c r="D948" s="39"/>
      <c r="E948" s="39"/>
      <c r="F948" s="98">
        <v>37840</v>
      </c>
      <c r="G948" s="43">
        <v>1.11E-2</v>
      </c>
      <c r="H948" s="43">
        <v>1.1368799999999998E-2</v>
      </c>
      <c r="I948" s="43">
        <v>1.2E-2</v>
      </c>
      <c r="J948" s="43">
        <v>0.04</v>
      </c>
      <c r="K948" s="43">
        <v>4.2168000000000004E-2</v>
      </c>
      <c r="N948" s="44"/>
    </row>
    <row r="949" spans="4:14" ht="15.75" customHeight="1" x14ac:dyDescent="0.25">
      <c r="D949" s="39"/>
      <c r="E949" s="39"/>
      <c r="F949" s="98">
        <v>37841</v>
      </c>
      <c r="G949" s="43">
        <v>1.11E-2</v>
      </c>
      <c r="H949" s="43">
        <v>1.1299999999999999E-2</v>
      </c>
      <c r="I949" s="43">
        <v>1.18E-2</v>
      </c>
      <c r="J949" s="43">
        <v>0.04</v>
      </c>
      <c r="K949" s="43">
        <v>4.2694000000000003E-2</v>
      </c>
      <c r="N949" s="44"/>
    </row>
    <row r="950" spans="4:14" ht="15.75" customHeight="1" x14ac:dyDescent="0.25">
      <c r="D950" s="39"/>
      <c r="E950" s="39"/>
      <c r="F950" s="98">
        <v>37844</v>
      </c>
      <c r="G950" s="43">
        <v>1.11E-2</v>
      </c>
      <c r="H950" s="43">
        <v>1.1299999999999999E-2</v>
      </c>
      <c r="I950" s="43">
        <v>1.18E-2</v>
      </c>
      <c r="J950" s="43">
        <v>0.04</v>
      </c>
      <c r="K950" s="43">
        <v>4.3529999999999999E-2</v>
      </c>
      <c r="N950" s="44"/>
    </row>
    <row r="951" spans="4:14" ht="15.75" customHeight="1" x14ac:dyDescent="0.25">
      <c r="D951" s="39"/>
      <c r="E951" s="39"/>
      <c r="F951" s="98">
        <v>37845</v>
      </c>
      <c r="G951" s="43">
        <v>1.11E-2</v>
      </c>
      <c r="H951" s="43">
        <v>1.1299999999999999E-2</v>
      </c>
      <c r="I951" s="43">
        <v>1.18875E-2</v>
      </c>
      <c r="J951" s="43">
        <v>0.04</v>
      </c>
      <c r="K951" s="43">
        <v>4.4256000000000004E-2</v>
      </c>
      <c r="N951" s="44"/>
    </row>
    <row r="952" spans="4:14" ht="15.75" customHeight="1" x14ac:dyDescent="0.25">
      <c r="D952" s="39"/>
      <c r="E952" s="39"/>
      <c r="F952" s="98">
        <v>37846</v>
      </c>
      <c r="G952" s="43">
        <v>1.11E-2</v>
      </c>
      <c r="H952" s="43">
        <v>1.1299999999999999E-2</v>
      </c>
      <c r="I952" s="43">
        <v>1.18E-2</v>
      </c>
      <c r="J952" s="43">
        <v>0.04</v>
      </c>
      <c r="K952" s="43">
        <v>4.5602000000000004E-2</v>
      </c>
      <c r="N952" s="44"/>
    </row>
    <row r="953" spans="4:14" ht="15.75" customHeight="1" x14ac:dyDescent="0.25">
      <c r="D953" s="39"/>
      <c r="E953" s="39"/>
      <c r="F953" s="98">
        <v>37847</v>
      </c>
      <c r="G953" s="43">
        <v>1.11E-2</v>
      </c>
      <c r="H953" s="43">
        <v>1.1299999999999999E-2</v>
      </c>
      <c r="I953" s="43">
        <v>1.1899999999999999E-2</v>
      </c>
      <c r="J953" s="43">
        <v>0.04</v>
      </c>
      <c r="K953" s="43">
        <v>4.4886999999999996E-2</v>
      </c>
      <c r="N953" s="44"/>
    </row>
    <row r="954" spans="4:14" ht="15.75" customHeight="1" x14ac:dyDescent="0.25">
      <c r="D954" s="39"/>
      <c r="E954" s="39"/>
      <c r="F954" s="98">
        <v>37848</v>
      </c>
      <c r="G954" s="43">
        <v>1.11E-2</v>
      </c>
      <c r="H954" s="43">
        <v>1.1299999999999999E-2</v>
      </c>
      <c r="I954" s="43">
        <v>1.18625E-2</v>
      </c>
      <c r="J954" s="43">
        <v>0.04</v>
      </c>
      <c r="K954" s="43">
        <v>4.5284999999999999E-2</v>
      </c>
      <c r="N954" s="44"/>
    </row>
    <row r="955" spans="4:14" ht="15.75" customHeight="1" x14ac:dyDescent="0.25">
      <c r="D955" s="39"/>
      <c r="E955" s="39"/>
      <c r="F955" s="98">
        <v>37851</v>
      </c>
      <c r="G955" s="43">
        <v>1.11E-2</v>
      </c>
      <c r="H955" s="43">
        <v>1.1299999999999999E-2</v>
      </c>
      <c r="I955" s="43">
        <v>1.1899999999999999E-2</v>
      </c>
      <c r="J955" s="43">
        <v>0.04</v>
      </c>
      <c r="K955" s="43">
        <v>4.4572000000000001E-2</v>
      </c>
      <c r="N955" s="44"/>
    </row>
    <row r="956" spans="4:14" ht="15.75" customHeight="1" x14ac:dyDescent="0.25">
      <c r="D956" s="39"/>
      <c r="E956" s="39"/>
      <c r="F956" s="98">
        <v>37852</v>
      </c>
      <c r="G956" s="43">
        <v>1.11E-2</v>
      </c>
      <c r="H956" s="43">
        <v>1.1299999999999999E-2</v>
      </c>
      <c r="I956" s="43">
        <v>1.1899999999999999E-2</v>
      </c>
      <c r="J956" s="43">
        <v>0.04</v>
      </c>
      <c r="K956" s="43">
        <v>4.3609000000000002E-2</v>
      </c>
      <c r="N956" s="44"/>
    </row>
    <row r="957" spans="4:14" ht="15.75" customHeight="1" x14ac:dyDescent="0.25">
      <c r="D957" s="39"/>
      <c r="E957" s="39"/>
      <c r="F957" s="98">
        <v>37853</v>
      </c>
      <c r="G957" s="43">
        <v>1.11E-2</v>
      </c>
      <c r="H957" s="43">
        <v>1.1299999999999999E-2</v>
      </c>
      <c r="I957" s="43">
        <v>1.18E-2</v>
      </c>
      <c r="J957" s="43">
        <v>0.04</v>
      </c>
      <c r="K957" s="43">
        <v>4.4355000000000006E-2</v>
      </c>
      <c r="N957" s="44"/>
    </row>
    <row r="958" spans="4:14" ht="15.75" customHeight="1" x14ac:dyDescent="0.25">
      <c r="D958" s="39"/>
      <c r="E958" s="39"/>
      <c r="F958" s="98">
        <v>37854</v>
      </c>
      <c r="G958" s="43">
        <v>1.11E-2</v>
      </c>
      <c r="H958" s="43">
        <v>1.1299999999999999E-2</v>
      </c>
      <c r="I958" s="43">
        <v>1.1899999999999999E-2</v>
      </c>
      <c r="J958" s="43">
        <v>0.04</v>
      </c>
      <c r="K958" s="43">
        <v>4.4751000000000006E-2</v>
      </c>
      <c r="N958" s="44"/>
    </row>
    <row r="959" spans="4:14" ht="15.75" customHeight="1" x14ac:dyDescent="0.25">
      <c r="D959" s="39"/>
      <c r="E959" s="39"/>
      <c r="F959" s="98">
        <v>37855</v>
      </c>
      <c r="G959" s="43">
        <v>1.11E-2</v>
      </c>
      <c r="H959" s="43">
        <v>1.1399999999999999E-2</v>
      </c>
      <c r="I959" s="43">
        <v>1.2012499999999999E-2</v>
      </c>
      <c r="J959" s="43">
        <v>0.04</v>
      </c>
      <c r="K959" s="43">
        <v>4.4732000000000001E-2</v>
      </c>
      <c r="N959" s="44"/>
    </row>
    <row r="960" spans="4:14" ht="15.75" customHeight="1" x14ac:dyDescent="0.25">
      <c r="D960" s="39"/>
      <c r="E960" s="39"/>
      <c r="F960" s="98">
        <v>37858</v>
      </c>
      <c r="G960" s="43" t="s">
        <v>30</v>
      </c>
      <c r="H960" s="43" t="s">
        <v>30</v>
      </c>
      <c r="I960" s="43" t="s">
        <v>30</v>
      </c>
      <c r="J960" s="43">
        <v>0.04</v>
      </c>
      <c r="K960" s="43">
        <v>4.5248999999999998E-2</v>
      </c>
      <c r="N960" s="44"/>
    </row>
    <row r="961" spans="4:14" ht="15.75" customHeight="1" x14ac:dyDescent="0.25">
      <c r="D961" s="39"/>
      <c r="E961" s="39"/>
      <c r="F961" s="98">
        <v>37859</v>
      </c>
      <c r="G961" s="43">
        <v>1.11E-2</v>
      </c>
      <c r="H961" s="43">
        <v>1.1399999999999999E-2</v>
      </c>
      <c r="I961" s="43">
        <v>1.21E-2</v>
      </c>
      <c r="J961" s="43">
        <v>0.04</v>
      </c>
      <c r="K961" s="43">
        <v>4.4733000000000002E-2</v>
      </c>
      <c r="N961" s="44"/>
    </row>
    <row r="962" spans="4:14" ht="15.75" customHeight="1" x14ac:dyDescent="0.25">
      <c r="D962" s="39"/>
      <c r="E962" s="39"/>
      <c r="F962" s="98">
        <v>37860</v>
      </c>
      <c r="G962" s="43">
        <v>1.11E-2</v>
      </c>
      <c r="H962" s="43">
        <v>1.1399999999999999E-2</v>
      </c>
      <c r="I962" s="43">
        <v>1.2E-2</v>
      </c>
      <c r="J962" s="43">
        <v>0.04</v>
      </c>
      <c r="K962" s="43">
        <v>4.5349E-2</v>
      </c>
      <c r="N962" s="44"/>
    </row>
    <row r="963" spans="4:14" ht="15.75" customHeight="1" x14ac:dyDescent="0.25">
      <c r="D963" s="39"/>
      <c r="E963" s="39"/>
      <c r="F963" s="98">
        <v>37861</v>
      </c>
      <c r="G963" s="43">
        <v>1.115E-2</v>
      </c>
      <c r="H963" s="43">
        <v>1.1399999999999999E-2</v>
      </c>
      <c r="I963" s="43">
        <v>1.21E-2</v>
      </c>
      <c r="J963" s="43">
        <v>0.04</v>
      </c>
      <c r="K963" s="43">
        <v>4.4141000000000007E-2</v>
      </c>
      <c r="N963" s="44"/>
    </row>
    <row r="964" spans="4:14" ht="15.75" customHeight="1" x14ac:dyDescent="0.25">
      <c r="D964" s="39"/>
      <c r="E964" s="39"/>
      <c r="F964" s="98">
        <v>37862</v>
      </c>
      <c r="G964" s="43">
        <v>1.11938E-2</v>
      </c>
      <c r="H964" s="43">
        <v>1.1399999999999999E-2</v>
      </c>
      <c r="I964" s="43">
        <v>1.1975E-2</v>
      </c>
      <c r="J964" s="43">
        <v>0.04</v>
      </c>
      <c r="K964" s="43">
        <v>4.4635999999999995E-2</v>
      </c>
      <c r="N964" s="44"/>
    </row>
    <row r="965" spans="4:14" ht="15.75" customHeight="1" x14ac:dyDescent="0.25">
      <c r="D965" s="39"/>
      <c r="E965" s="39"/>
      <c r="F965" s="98">
        <v>37865</v>
      </c>
      <c r="G965" s="43">
        <v>1.1200000000000002E-2</v>
      </c>
      <c r="H965" s="43">
        <v>1.1399999999999999E-2</v>
      </c>
      <c r="I965" s="43">
        <v>1.2006300000000001E-2</v>
      </c>
      <c r="J965" s="43" t="s">
        <v>30</v>
      </c>
      <c r="K965" s="43">
        <v>4.4635999999999995E-2</v>
      </c>
      <c r="N965" s="44"/>
    </row>
    <row r="966" spans="4:14" ht="15.75" customHeight="1" x14ac:dyDescent="0.25">
      <c r="D966" s="39"/>
      <c r="E966" s="39"/>
      <c r="F966" s="98">
        <v>37866</v>
      </c>
      <c r="G966" s="43">
        <v>1.1200000000000002E-2</v>
      </c>
      <c r="H966" s="43">
        <v>1.1399999999999999E-2</v>
      </c>
      <c r="I966" s="43">
        <v>1.21E-2</v>
      </c>
      <c r="J966" s="43">
        <v>0.04</v>
      </c>
      <c r="K966" s="43">
        <v>4.5993000000000006E-2</v>
      </c>
      <c r="N966" s="44"/>
    </row>
    <row r="967" spans="4:14" ht="15.75" customHeight="1" x14ac:dyDescent="0.25">
      <c r="D967" s="39"/>
      <c r="E967" s="39"/>
      <c r="F967" s="98">
        <v>37867</v>
      </c>
      <c r="G967" s="43">
        <v>1.1200000000000002E-2</v>
      </c>
      <c r="H967" s="43">
        <v>1.1456299999999999E-2</v>
      </c>
      <c r="I967" s="43">
        <v>1.21E-2</v>
      </c>
      <c r="J967" s="43">
        <v>0.04</v>
      </c>
      <c r="K967" s="43">
        <v>4.5933000000000002E-2</v>
      </c>
      <c r="N967" s="44"/>
    </row>
    <row r="968" spans="4:14" ht="15.75" customHeight="1" x14ac:dyDescent="0.25">
      <c r="D968" s="39"/>
      <c r="E968" s="39"/>
      <c r="F968" s="98">
        <v>37868</v>
      </c>
      <c r="G968" s="43">
        <v>1.1200000000000002E-2</v>
      </c>
      <c r="H968" s="43">
        <v>1.14625E-2</v>
      </c>
      <c r="I968" s="43">
        <v>1.21E-2</v>
      </c>
      <c r="J968" s="43">
        <v>0.04</v>
      </c>
      <c r="K968" s="43">
        <v>4.5033999999999998E-2</v>
      </c>
      <c r="N968" s="44"/>
    </row>
    <row r="969" spans="4:14" ht="15.75" customHeight="1" x14ac:dyDescent="0.25">
      <c r="D969" s="39"/>
      <c r="E969" s="39"/>
      <c r="F969" s="98">
        <v>37869</v>
      </c>
      <c r="G969" s="43">
        <v>1.1200000000000002E-2</v>
      </c>
      <c r="H969" s="43">
        <v>1.14219E-2</v>
      </c>
      <c r="I969" s="43">
        <v>1.2E-2</v>
      </c>
      <c r="J969" s="43">
        <v>0.04</v>
      </c>
      <c r="K969" s="43">
        <v>4.3474000000000006E-2</v>
      </c>
      <c r="N969" s="44"/>
    </row>
    <row r="970" spans="4:14" ht="15.75" customHeight="1" x14ac:dyDescent="0.25">
      <c r="D970" s="39"/>
      <c r="E970" s="39"/>
      <c r="F970" s="98">
        <v>37872</v>
      </c>
      <c r="G970" s="43">
        <v>1.1200000000000002E-2</v>
      </c>
      <c r="H970" s="43">
        <v>1.1399999999999999E-2</v>
      </c>
      <c r="I970" s="43">
        <v>1.18E-2</v>
      </c>
      <c r="J970" s="43">
        <v>0.04</v>
      </c>
      <c r="K970" s="43">
        <v>4.4261999999999996E-2</v>
      </c>
      <c r="N970" s="44"/>
    </row>
    <row r="971" spans="4:14" ht="15.75" customHeight="1" x14ac:dyDescent="0.25">
      <c r="D971" s="39"/>
      <c r="E971" s="39"/>
      <c r="F971" s="98">
        <v>37873</v>
      </c>
      <c r="G971" s="43">
        <v>1.1200000000000002E-2</v>
      </c>
      <c r="H971" s="43">
        <v>1.1399999999999999E-2</v>
      </c>
      <c r="I971" s="43">
        <v>1.18E-2</v>
      </c>
      <c r="J971" s="43">
        <v>0.04</v>
      </c>
      <c r="K971" s="43">
        <v>4.3552E-2</v>
      </c>
      <c r="N971" s="44"/>
    </row>
    <row r="972" spans="4:14" ht="15.75" customHeight="1" x14ac:dyDescent="0.25">
      <c r="D972" s="39"/>
      <c r="E972" s="39"/>
      <c r="F972" s="98">
        <v>37874</v>
      </c>
      <c r="G972" s="43">
        <v>1.1200000000000002E-2</v>
      </c>
      <c r="H972" s="43">
        <v>1.1399999999999999E-2</v>
      </c>
      <c r="I972" s="43">
        <v>1.1787499999999999E-2</v>
      </c>
      <c r="J972" s="43">
        <v>0.04</v>
      </c>
      <c r="K972" s="43">
        <v>4.2710999999999999E-2</v>
      </c>
      <c r="N972" s="44"/>
    </row>
    <row r="973" spans="4:14" ht="15.75" customHeight="1" x14ac:dyDescent="0.25">
      <c r="D973" s="39"/>
      <c r="E973" s="39"/>
      <c r="F973" s="98">
        <v>37875</v>
      </c>
      <c r="G973" s="43">
        <v>1.1200000000000002E-2</v>
      </c>
      <c r="H973" s="43">
        <v>1.1399999999999999E-2</v>
      </c>
      <c r="I973" s="43">
        <v>1.1787499999999999E-2</v>
      </c>
      <c r="J973" s="43">
        <v>0.04</v>
      </c>
      <c r="K973" s="43">
        <v>4.3140999999999999E-2</v>
      </c>
      <c r="N973" s="44"/>
    </row>
    <row r="974" spans="4:14" ht="15.75" customHeight="1" x14ac:dyDescent="0.25">
      <c r="D974" s="39"/>
      <c r="E974" s="39"/>
      <c r="F974" s="98">
        <v>37876</v>
      </c>
      <c r="G974" s="43">
        <v>1.1200000000000002E-2</v>
      </c>
      <c r="H974" s="43">
        <v>1.1399999999999999E-2</v>
      </c>
      <c r="I974" s="43">
        <v>1.18E-2</v>
      </c>
      <c r="J974" s="43">
        <v>0.04</v>
      </c>
      <c r="K974" s="43">
        <v>4.2515999999999998E-2</v>
      </c>
      <c r="N974" s="44"/>
    </row>
    <row r="975" spans="4:14" ht="15.75" customHeight="1" x14ac:dyDescent="0.25">
      <c r="D975" s="39"/>
      <c r="E975" s="39"/>
      <c r="F975" s="98">
        <v>37879</v>
      </c>
      <c r="G975" s="43">
        <v>1.1200000000000002E-2</v>
      </c>
      <c r="H975" s="43">
        <v>1.1399999999999999E-2</v>
      </c>
      <c r="I975" s="43">
        <v>1.1787499999999999E-2</v>
      </c>
      <c r="J975" s="43">
        <v>0.04</v>
      </c>
      <c r="K975" s="43">
        <v>4.2671000000000001E-2</v>
      </c>
      <c r="N975" s="44"/>
    </row>
    <row r="976" spans="4:14" ht="15.75" customHeight="1" x14ac:dyDescent="0.25">
      <c r="D976" s="39"/>
      <c r="E976" s="39"/>
      <c r="F976" s="98">
        <v>37880</v>
      </c>
      <c r="G976" s="43">
        <v>1.1200000000000002E-2</v>
      </c>
      <c r="H976" s="43">
        <v>1.1399999999999999E-2</v>
      </c>
      <c r="I976" s="43">
        <v>1.18E-2</v>
      </c>
      <c r="J976" s="43">
        <v>0.04</v>
      </c>
      <c r="K976" s="43">
        <v>4.2748999999999995E-2</v>
      </c>
      <c r="N976" s="44"/>
    </row>
    <row r="977" spans="4:14" ht="15.75" customHeight="1" x14ac:dyDescent="0.25">
      <c r="D977" s="39"/>
      <c r="E977" s="39"/>
      <c r="F977" s="98">
        <v>37881</v>
      </c>
      <c r="G977" s="43">
        <v>1.1200000000000002E-2</v>
      </c>
      <c r="H977" s="43">
        <v>1.1399999999999999E-2</v>
      </c>
      <c r="I977" s="43">
        <v>1.17813E-2</v>
      </c>
      <c r="J977" s="43">
        <v>0.04</v>
      </c>
      <c r="K977" s="43">
        <v>4.1776999999999995E-2</v>
      </c>
      <c r="N977" s="44"/>
    </row>
    <row r="978" spans="4:14" ht="15.75" customHeight="1" x14ac:dyDescent="0.25">
      <c r="D978" s="39"/>
      <c r="E978" s="39"/>
      <c r="F978" s="98">
        <v>37882</v>
      </c>
      <c r="G978" s="43">
        <v>1.1200000000000002E-2</v>
      </c>
      <c r="H978" s="43">
        <v>1.1399999999999999E-2</v>
      </c>
      <c r="I978" s="43">
        <v>1.1775000000000001E-2</v>
      </c>
      <c r="J978" s="43">
        <v>0.04</v>
      </c>
      <c r="K978" s="43">
        <v>4.1622000000000006E-2</v>
      </c>
      <c r="N978" s="44"/>
    </row>
    <row r="979" spans="4:14" ht="15.75" customHeight="1" x14ac:dyDescent="0.25">
      <c r="D979" s="39"/>
      <c r="E979" s="39"/>
      <c r="F979" s="98">
        <v>37883</v>
      </c>
      <c r="G979" s="43">
        <v>1.1200000000000002E-2</v>
      </c>
      <c r="H979" s="43">
        <v>1.1399999999999999E-2</v>
      </c>
      <c r="I979" s="43">
        <v>1.18E-2</v>
      </c>
      <c r="J979" s="43">
        <v>0.04</v>
      </c>
      <c r="K979" s="43">
        <v>4.1602E-2</v>
      </c>
      <c r="N979" s="44"/>
    </row>
    <row r="980" spans="4:14" ht="15.75" customHeight="1" x14ac:dyDescent="0.25">
      <c r="D980" s="39"/>
      <c r="E980" s="39"/>
      <c r="F980" s="98">
        <v>37886</v>
      </c>
      <c r="G980" s="43">
        <v>1.1200000000000002E-2</v>
      </c>
      <c r="H980" s="43">
        <v>1.1399999999999999E-2</v>
      </c>
      <c r="I980" s="43">
        <v>1.18E-2</v>
      </c>
      <c r="J980" s="43">
        <v>0.04</v>
      </c>
      <c r="K980" s="43">
        <v>4.2164E-2</v>
      </c>
      <c r="N980" s="44"/>
    </row>
    <row r="981" spans="4:14" ht="15.75" customHeight="1" x14ac:dyDescent="0.25">
      <c r="D981" s="39"/>
      <c r="E981" s="39"/>
      <c r="F981" s="98">
        <v>37887</v>
      </c>
      <c r="G981" s="43">
        <v>1.1200000000000002E-2</v>
      </c>
      <c r="H981" s="43">
        <v>1.1399999999999999E-2</v>
      </c>
      <c r="I981" s="43">
        <v>1.18E-2</v>
      </c>
      <c r="J981" s="43">
        <v>0.04</v>
      </c>
      <c r="K981" s="43">
        <v>4.2047000000000001E-2</v>
      </c>
      <c r="N981" s="44"/>
    </row>
    <row r="982" spans="4:14" ht="15.75" customHeight="1" x14ac:dyDescent="0.25">
      <c r="D982" s="39"/>
      <c r="E982" s="39"/>
      <c r="F982" s="98">
        <v>37888</v>
      </c>
      <c r="G982" s="43">
        <v>1.1200000000000002E-2</v>
      </c>
      <c r="H982" s="43">
        <v>1.1399999999999999E-2</v>
      </c>
      <c r="I982" s="43">
        <v>1.18E-2</v>
      </c>
      <c r="J982" s="43">
        <v>0.04</v>
      </c>
      <c r="K982" s="43">
        <v>4.1331E-2</v>
      </c>
      <c r="N982" s="44"/>
    </row>
    <row r="983" spans="4:14" ht="15.75" customHeight="1" x14ac:dyDescent="0.25">
      <c r="D983" s="39"/>
      <c r="E983" s="39"/>
      <c r="F983" s="98">
        <v>37889</v>
      </c>
      <c r="G983" s="43">
        <v>1.1200000000000002E-2</v>
      </c>
      <c r="H983" s="43">
        <v>1.1399999999999999E-2</v>
      </c>
      <c r="I983" s="43">
        <v>1.18E-2</v>
      </c>
      <c r="J983" s="43">
        <v>0.04</v>
      </c>
      <c r="K983" s="43">
        <v>4.0810000000000006E-2</v>
      </c>
      <c r="N983" s="44"/>
    </row>
    <row r="984" spans="4:14" ht="15.75" customHeight="1" x14ac:dyDescent="0.25">
      <c r="D984" s="39"/>
      <c r="E984" s="39"/>
      <c r="F984" s="98">
        <v>37890</v>
      </c>
      <c r="G984" s="43">
        <v>1.1200000000000002E-2</v>
      </c>
      <c r="H984" s="43">
        <v>1.1399999999999999E-2</v>
      </c>
      <c r="I984" s="43">
        <v>1.18E-2</v>
      </c>
      <c r="J984" s="43">
        <v>0.04</v>
      </c>
      <c r="K984" s="43">
        <v>4.0004999999999999E-2</v>
      </c>
      <c r="N984" s="44"/>
    </row>
    <row r="985" spans="4:14" ht="15.75" customHeight="1" x14ac:dyDescent="0.25">
      <c r="D985" s="39"/>
      <c r="E985" s="39"/>
      <c r="F985" s="98">
        <v>37893</v>
      </c>
      <c r="G985" s="43">
        <v>1.1200000000000002E-2</v>
      </c>
      <c r="H985" s="43">
        <v>1.1599999999999999E-2</v>
      </c>
      <c r="I985" s="43">
        <v>1.18E-2</v>
      </c>
      <c r="J985" s="43">
        <v>0.04</v>
      </c>
      <c r="K985" s="43">
        <v>4.0751000000000002E-2</v>
      </c>
      <c r="N985" s="44"/>
    </row>
    <row r="986" spans="4:14" ht="15.75" customHeight="1" x14ac:dyDescent="0.25">
      <c r="D986" s="39"/>
      <c r="E986" s="39"/>
      <c r="F986" s="98">
        <v>37894</v>
      </c>
      <c r="G986" s="43">
        <v>1.1200000000000002E-2</v>
      </c>
      <c r="H986" s="43">
        <v>1.1599999999999999E-2</v>
      </c>
      <c r="I986" s="43">
        <v>1.18E-2</v>
      </c>
      <c r="J986" s="43">
        <v>0.04</v>
      </c>
      <c r="K986" s="43">
        <v>3.9376000000000001E-2</v>
      </c>
      <c r="N986" s="44"/>
    </row>
    <row r="987" spans="4:14" ht="15.75" customHeight="1" x14ac:dyDescent="0.25">
      <c r="D987" s="39"/>
      <c r="E987" s="39"/>
      <c r="F987" s="98">
        <v>37895</v>
      </c>
      <c r="G987" s="43">
        <v>1.1200000000000002E-2</v>
      </c>
      <c r="H987" s="43">
        <v>1.15E-2</v>
      </c>
      <c r="I987" s="43">
        <v>1.1599999999999999E-2</v>
      </c>
      <c r="J987" s="43">
        <v>0.04</v>
      </c>
      <c r="K987" s="43">
        <v>3.9317999999999999E-2</v>
      </c>
      <c r="N987" s="44"/>
    </row>
    <row r="988" spans="4:14" ht="15.75" customHeight="1" x14ac:dyDescent="0.25">
      <c r="D988" s="39"/>
      <c r="E988" s="39"/>
      <c r="F988" s="98">
        <v>37896</v>
      </c>
      <c r="G988" s="43">
        <v>1.1200000000000002E-2</v>
      </c>
      <c r="H988" s="43">
        <v>1.15E-2</v>
      </c>
      <c r="I988" s="43">
        <v>1.1599999999999999E-2</v>
      </c>
      <c r="J988" s="43">
        <v>0.04</v>
      </c>
      <c r="K988" s="43">
        <v>3.9925999999999996E-2</v>
      </c>
      <c r="N988" s="44"/>
    </row>
    <row r="989" spans="4:14" ht="15.75" customHeight="1" x14ac:dyDescent="0.25">
      <c r="D989" s="39"/>
      <c r="E989" s="39"/>
      <c r="F989" s="98">
        <v>37897</v>
      </c>
      <c r="G989" s="43">
        <v>1.1200000000000002E-2</v>
      </c>
      <c r="H989" s="43">
        <v>1.15E-2</v>
      </c>
      <c r="I989" s="43">
        <v>1.1599999999999999E-2</v>
      </c>
      <c r="J989" s="43">
        <v>0.04</v>
      </c>
      <c r="K989" s="43">
        <v>4.1986999999999997E-2</v>
      </c>
      <c r="N989" s="44"/>
    </row>
    <row r="990" spans="4:14" ht="15.75" customHeight="1" x14ac:dyDescent="0.25">
      <c r="D990" s="39"/>
      <c r="E990" s="39"/>
      <c r="F990" s="98">
        <v>37900</v>
      </c>
      <c r="G990" s="43">
        <v>1.1200000000000002E-2</v>
      </c>
      <c r="H990" s="43">
        <v>1.15E-2</v>
      </c>
      <c r="I990" s="43">
        <v>1.18E-2</v>
      </c>
      <c r="J990" s="43">
        <v>0.04</v>
      </c>
      <c r="K990" s="43">
        <v>4.1695000000000003E-2</v>
      </c>
      <c r="N990" s="44"/>
    </row>
    <row r="991" spans="4:14" ht="15.75" customHeight="1" x14ac:dyDescent="0.25">
      <c r="D991" s="39"/>
      <c r="E991" s="39"/>
      <c r="F991" s="98">
        <v>37901</v>
      </c>
      <c r="G991" s="43">
        <v>1.1200000000000002E-2</v>
      </c>
      <c r="H991" s="43">
        <v>1.15E-2</v>
      </c>
      <c r="I991" s="43">
        <v>1.18E-2</v>
      </c>
      <c r="J991" s="43">
        <v>0.04</v>
      </c>
      <c r="K991" s="43">
        <v>4.2573E-2</v>
      </c>
      <c r="N991" s="44"/>
    </row>
    <row r="992" spans="4:14" ht="15.75" customHeight="1" x14ac:dyDescent="0.25">
      <c r="D992" s="39"/>
      <c r="E992" s="39"/>
      <c r="F992" s="98">
        <v>37902</v>
      </c>
      <c r="G992" s="43">
        <v>1.1200000000000002E-2</v>
      </c>
      <c r="H992" s="43">
        <v>1.15E-2</v>
      </c>
      <c r="I992" s="43">
        <v>1.18E-2</v>
      </c>
      <c r="J992" s="43">
        <v>0.04</v>
      </c>
      <c r="K992" s="43">
        <v>4.2356999999999999E-2</v>
      </c>
      <c r="N992" s="44"/>
    </row>
    <row r="993" spans="4:14" ht="15.75" customHeight="1" x14ac:dyDescent="0.25">
      <c r="D993" s="39"/>
      <c r="E993" s="39"/>
      <c r="F993" s="98">
        <v>37903</v>
      </c>
      <c r="G993" s="43">
        <v>1.1200000000000002E-2</v>
      </c>
      <c r="H993" s="43">
        <v>1.15E-2</v>
      </c>
      <c r="I993" s="43">
        <v>1.18E-2</v>
      </c>
      <c r="J993" s="43">
        <v>0.04</v>
      </c>
      <c r="K993" s="43">
        <v>4.2906000000000007E-2</v>
      </c>
      <c r="N993" s="44"/>
    </row>
    <row r="994" spans="4:14" ht="15.75" customHeight="1" x14ac:dyDescent="0.25">
      <c r="D994" s="39"/>
      <c r="E994" s="39"/>
      <c r="F994" s="98">
        <v>37904</v>
      </c>
      <c r="G994" s="43">
        <v>1.1200000000000002E-2</v>
      </c>
      <c r="H994" s="43">
        <v>1.15E-2</v>
      </c>
      <c r="I994" s="43">
        <v>1.18E-2</v>
      </c>
      <c r="J994" s="43">
        <v>0.04</v>
      </c>
      <c r="K994" s="43">
        <v>4.2689999999999999E-2</v>
      </c>
      <c r="N994" s="44"/>
    </row>
    <row r="995" spans="4:14" ht="15.75" customHeight="1" x14ac:dyDescent="0.25">
      <c r="D995" s="39"/>
      <c r="E995" s="39"/>
      <c r="F995" s="98">
        <v>37907</v>
      </c>
      <c r="G995" s="43">
        <v>1.1200000000000002E-2</v>
      </c>
      <c r="H995" s="43">
        <v>1.15E-2</v>
      </c>
      <c r="I995" s="43">
        <v>1.18E-2</v>
      </c>
      <c r="J995" s="43" t="s">
        <v>30</v>
      </c>
      <c r="K995" s="43">
        <v>4.2689999999999999E-2</v>
      </c>
      <c r="N995" s="44"/>
    </row>
    <row r="996" spans="4:14" ht="15.75" customHeight="1" x14ac:dyDescent="0.25">
      <c r="D996" s="39"/>
      <c r="E996" s="39"/>
      <c r="F996" s="98">
        <v>37908</v>
      </c>
      <c r="G996" s="43">
        <v>1.1200000000000002E-2</v>
      </c>
      <c r="H996" s="43">
        <v>1.15E-2</v>
      </c>
      <c r="I996" s="43">
        <v>1.1850000000000001E-2</v>
      </c>
      <c r="J996" s="43">
        <v>0.04</v>
      </c>
      <c r="K996" s="43">
        <v>4.3438999999999998E-2</v>
      </c>
      <c r="N996" s="44"/>
    </row>
    <row r="997" spans="4:14" ht="15.75" customHeight="1" x14ac:dyDescent="0.25">
      <c r="D997" s="39"/>
      <c r="E997" s="39"/>
      <c r="F997" s="98">
        <v>37909</v>
      </c>
      <c r="G997" s="43">
        <v>1.1200000000000002E-2</v>
      </c>
      <c r="H997" s="43">
        <v>1.15625E-2</v>
      </c>
      <c r="I997" s="43">
        <v>1.1899999999999999E-2</v>
      </c>
      <c r="J997" s="43">
        <v>0.04</v>
      </c>
      <c r="K997" s="43">
        <v>4.3973999999999999E-2</v>
      </c>
      <c r="N997" s="44"/>
    </row>
    <row r="998" spans="4:14" ht="15.75" customHeight="1" x14ac:dyDescent="0.25">
      <c r="D998" s="39"/>
      <c r="E998" s="39"/>
      <c r="F998" s="98">
        <v>37910</v>
      </c>
      <c r="G998" s="43">
        <v>1.1200000000000002E-2</v>
      </c>
      <c r="H998" s="43">
        <v>1.1599999999999999E-2</v>
      </c>
      <c r="I998" s="43">
        <v>1.20625E-2</v>
      </c>
      <c r="J998" s="43">
        <v>0.04</v>
      </c>
      <c r="K998" s="43">
        <v>4.4593000000000001E-2</v>
      </c>
      <c r="N998" s="44"/>
    </row>
    <row r="999" spans="4:14" ht="15.75" customHeight="1" x14ac:dyDescent="0.25">
      <c r="D999" s="39"/>
      <c r="E999" s="39"/>
      <c r="F999" s="98">
        <v>37911</v>
      </c>
      <c r="G999" s="43">
        <v>1.1200000000000002E-2</v>
      </c>
      <c r="H999" s="43">
        <v>1.1699999999999999E-2</v>
      </c>
      <c r="I999" s="43">
        <v>1.24E-2</v>
      </c>
      <c r="J999" s="43">
        <v>0.04</v>
      </c>
      <c r="K999" s="43">
        <v>4.3875999999999998E-2</v>
      </c>
      <c r="N999" s="44"/>
    </row>
    <row r="1000" spans="4:14" ht="15.75" customHeight="1" x14ac:dyDescent="0.25">
      <c r="D1000" s="39"/>
      <c r="E1000" s="39"/>
      <c r="F1000" s="98">
        <v>37914</v>
      </c>
      <c r="G1000" s="43">
        <v>1.1200000000000002E-2</v>
      </c>
      <c r="H1000" s="43">
        <v>1.1699999999999999E-2</v>
      </c>
      <c r="I1000" s="43">
        <v>1.2500000000000001E-2</v>
      </c>
      <c r="J1000" s="43">
        <v>0.04</v>
      </c>
      <c r="K1000" s="43">
        <v>4.3817000000000002E-2</v>
      </c>
      <c r="N1000" s="44"/>
    </row>
    <row r="1001" spans="4:14" ht="15.75" customHeight="1" x14ac:dyDescent="0.25">
      <c r="D1001" s="39"/>
      <c r="E1001" s="39"/>
      <c r="F1001" s="98">
        <v>37915</v>
      </c>
      <c r="G1001" s="43">
        <v>1.1200000000000002E-2</v>
      </c>
      <c r="H1001" s="43">
        <v>1.1699999999999999E-2</v>
      </c>
      <c r="I1001" s="43">
        <v>1.24875E-2</v>
      </c>
      <c r="J1001" s="43">
        <v>0.04</v>
      </c>
      <c r="K1001" s="43">
        <v>4.3419999999999993E-2</v>
      </c>
      <c r="N1001" s="44"/>
    </row>
    <row r="1002" spans="4:14" ht="15.75" customHeight="1" x14ac:dyDescent="0.25">
      <c r="D1002" s="39"/>
      <c r="E1002" s="39"/>
      <c r="F1002" s="98">
        <v>37916</v>
      </c>
      <c r="G1002" s="43">
        <v>1.1200000000000002E-2</v>
      </c>
      <c r="H1002" s="43">
        <v>1.1699999999999999E-2</v>
      </c>
      <c r="I1002" s="43">
        <v>1.2500000000000001E-2</v>
      </c>
      <c r="J1002" s="43">
        <v>0.04</v>
      </c>
      <c r="K1002" s="43">
        <v>4.2512999999999995E-2</v>
      </c>
      <c r="N1002" s="44"/>
    </row>
    <row r="1003" spans="4:14" ht="15.75" customHeight="1" x14ac:dyDescent="0.25">
      <c r="D1003" s="39"/>
      <c r="E1003" s="39"/>
      <c r="F1003" s="98">
        <v>37917</v>
      </c>
      <c r="G1003" s="43">
        <v>1.1200000000000002E-2</v>
      </c>
      <c r="H1003" s="43">
        <v>1.16063E-2</v>
      </c>
      <c r="I1003" s="43">
        <v>1.21688E-2</v>
      </c>
      <c r="J1003" s="43">
        <v>0.04</v>
      </c>
      <c r="K1003" s="43">
        <v>4.3163E-2</v>
      </c>
      <c r="N1003" s="44"/>
    </row>
    <row r="1004" spans="4:14" ht="15.75" customHeight="1" x14ac:dyDescent="0.25">
      <c r="D1004" s="39"/>
      <c r="E1004" s="39"/>
      <c r="F1004" s="98">
        <v>37918</v>
      </c>
      <c r="G1004" s="43">
        <v>1.1200000000000002E-2</v>
      </c>
      <c r="H1004" s="43">
        <v>1.1631300000000001E-2</v>
      </c>
      <c r="I1004" s="43">
        <v>1.2262500000000001E-2</v>
      </c>
      <c r="J1004" s="43">
        <v>0.04</v>
      </c>
      <c r="K1004" s="43">
        <v>4.2297000000000001E-2</v>
      </c>
      <c r="N1004" s="44"/>
    </row>
    <row r="1005" spans="4:14" ht="15.75" customHeight="1" x14ac:dyDescent="0.25">
      <c r="D1005" s="39"/>
      <c r="E1005" s="39"/>
      <c r="F1005" s="98">
        <v>37921</v>
      </c>
      <c r="G1005" s="43">
        <v>1.1200000000000002E-2</v>
      </c>
      <c r="H1005" s="43">
        <v>1.16125E-2</v>
      </c>
      <c r="I1005" s="43">
        <v>1.2212499999999999E-2</v>
      </c>
      <c r="J1005" s="43">
        <v>0.04</v>
      </c>
      <c r="K1005" s="43">
        <v>4.2591999999999998E-2</v>
      </c>
      <c r="N1005" s="44"/>
    </row>
    <row r="1006" spans="4:14" ht="15.75" customHeight="1" x14ac:dyDescent="0.25">
      <c r="D1006" s="39"/>
      <c r="E1006" s="39"/>
      <c r="F1006" s="98">
        <v>37922</v>
      </c>
      <c r="G1006" s="43">
        <v>1.1200000000000002E-2</v>
      </c>
      <c r="H1006" s="43">
        <v>1.1693800000000001E-2</v>
      </c>
      <c r="I1006" s="43">
        <v>1.2375000000000001E-2</v>
      </c>
      <c r="J1006" s="43">
        <v>0.04</v>
      </c>
      <c r="K1006" s="43">
        <v>4.1768E-2</v>
      </c>
      <c r="N1006" s="44"/>
    </row>
    <row r="1007" spans="4:14" ht="15.75" customHeight="1" x14ac:dyDescent="0.25">
      <c r="D1007" s="39"/>
      <c r="E1007" s="39"/>
      <c r="F1007" s="98">
        <v>37923</v>
      </c>
      <c r="G1007" s="43">
        <v>1.1200000000000002E-2</v>
      </c>
      <c r="H1007" s="43">
        <v>1.1599999999999999E-2</v>
      </c>
      <c r="I1007" s="43">
        <v>1.21E-2</v>
      </c>
      <c r="J1007" s="43">
        <v>0.04</v>
      </c>
      <c r="K1007" s="43">
        <v>4.2945999999999998E-2</v>
      </c>
      <c r="N1007" s="44"/>
    </row>
    <row r="1008" spans="4:14" ht="15.75" customHeight="1" x14ac:dyDescent="0.25">
      <c r="D1008" s="39"/>
      <c r="E1008" s="39"/>
      <c r="F1008" s="98">
        <v>37924</v>
      </c>
      <c r="G1008" s="43">
        <v>1.1200000000000002E-2</v>
      </c>
      <c r="H1008" s="43">
        <v>1.1625000000000002E-2</v>
      </c>
      <c r="I1008" s="43">
        <v>1.2199999999999999E-2</v>
      </c>
      <c r="J1008" s="43">
        <v>0.04</v>
      </c>
      <c r="K1008" s="43">
        <v>4.3422000000000002E-2</v>
      </c>
      <c r="N1008" s="44"/>
    </row>
    <row r="1009" spans="4:14" ht="15.75" customHeight="1" x14ac:dyDescent="0.25">
      <c r="D1009" s="39"/>
      <c r="E1009" s="39"/>
      <c r="F1009" s="98">
        <v>37925</v>
      </c>
      <c r="G1009" s="43">
        <v>1.1200000000000002E-2</v>
      </c>
      <c r="H1009" s="43">
        <v>1.1693800000000001E-2</v>
      </c>
      <c r="I1009" s="43">
        <v>1.23E-2</v>
      </c>
      <c r="J1009" s="43">
        <v>0.04</v>
      </c>
      <c r="K1009" s="43">
        <v>4.2927E-2</v>
      </c>
      <c r="N1009" s="44"/>
    </row>
    <row r="1010" spans="4:14" ht="15.75" customHeight="1" x14ac:dyDescent="0.25">
      <c r="D1010" s="39"/>
      <c r="E1010" s="39"/>
      <c r="F1010" s="98">
        <v>37928</v>
      </c>
      <c r="G1010" s="43">
        <v>1.1200000000000002E-2</v>
      </c>
      <c r="H1010" s="43">
        <v>1.1699999999999999E-2</v>
      </c>
      <c r="I1010" s="43">
        <v>1.23E-2</v>
      </c>
      <c r="J1010" s="43">
        <v>0.04</v>
      </c>
      <c r="K1010" s="43">
        <v>4.3402999999999997E-2</v>
      </c>
      <c r="N1010" s="44"/>
    </row>
    <row r="1011" spans="4:14" ht="15.75" customHeight="1" x14ac:dyDescent="0.25">
      <c r="D1011" s="39"/>
      <c r="E1011" s="39"/>
      <c r="F1011" s="98">
        <v>37929</v>
      </c>
      <c r="G1011" s="43">
        <v>1.1200000000000002E-2</v>
      </c>
      <c r="H1011" s="43">
        <v>1.1699999999999999E-2</v>
      </c>
      <c r="I1011" s="43">
        <v>1.24E-2</v>
      </c>
      <c r="J1011" s="43">
        <v>0.04</v>
      </c>
      <c r="K1011" s="43">
        <v>4.2946999999999999E-2</v>
      </c>
      <c r="N1011" s="44"/>
    </row>
    <row r="1012" spans="4:14" ht="15.75" customHeight="1" x14ac:dyDescent="0.25">
      <c r="D1012" s="39"/>
      <c r="E1012" s="39"/>
      <c r="F1012" s="98">
        <v>37930</v>
      </c>
      <c r="G1012" s="43">
        <v>1.1200000000000002E-2</v>
      </c>
      <c r="H1012" s="43">
        <v>1.1699999999999999E-2</v>
      </c>
      <c r="I1012" s="43">
        <v>1.24E-2</v>
      </c>
      <c r="J1012" s="43">
        <v>0.04</v>
      </c>
      <c r="K1012" s="43">
        <v>4.3521999999999998E-2</v>
      </c>
      <c r="N1012" s="44"/>
    </row>
    <row r="1013" spans="4:14" ht="15.75" customHeight="1" x14ac:dyDescent="0.25">
      <c r="D1013" s="39"/>
      <c r="E1013" s="39"/>
      <c r="F1013" s="98">
        <v>37931</v>
      </c>
      <c r="G1013" s="43">
        <v>1.1200000000000002E-2</v>
      </c>
      <c r="H1013" s="43">
        <v>1.1699999999999999E-2</v>
      </c>
      <c r="I1013" s="43">
        <v>1.2500000000000001E-2</v>
      </c>
      <c r="J1013" s="43">
        <v>0.04</v>
      </c>
      <c r="K1013" s="43">
        <v>4.4081000000000002E-2</v>
      </c>
      <c r="N1013" s="44"/>
    </row>
    <row r="1014" spans="4:14" ht="15.75" customHeight="1" x14ac:dyDescent="0.25">
      <c r="D1014" s="39"/>
      <c r="E1014" s="39"/>
      <c r="F1014" s="98">
        <v>37932</v>
      </c>
      <c r="G1014" s="43">
        <v>1.1200000000000002E-2</v>
      </c>
      <c r="H1014" s="43">
        <v>1.1706300000000001E-2</v>
      </c>
      <c r="I1014" s="43">
        <v>1.26E-2</v>
      </c>
      <c r="J1014" s="43">
        <v>0.04</v>
      </c>
      <c r="K1014" s="43">
        <v>4.4382999999999999E-2</v>
      </c>
      <c r="N1014" s="44"/>
    </row>
    <row r="1015" spans="4:14" ht="15.75" customHeight="1" x14ac:dyDescent="0.25">
      <c r="D1015" s="39"/>
      <c r="E1015" s="39"/>
      <c r="F1015" s="98">
        <v>37935</v>
      </c>
      <c r="G1015" s="43">
        <v>1.1200000000000002E-2</v>
      </c>
      <c r="H1015" s="43">
        <v>1.18E-2</v>
      </c>
      <c r="I1015" s="43">
        <v>1.2699999999999999E-2</v>
      </c>
      <c r="J1015" s="43">
        <v>0.04</v>
      </c>
      <c r="K1015" s="43">
        <v>4.4463999999999997E-2</v>
      </c>
      <c r="N1015" s="44"/>
    </row>
    <row r="1016" spans="4:14" ht="15.75" customHeight="1" x14ac:dyDescent="0.25">
      <c r="D1016" s="39"/>
      <c r="E1016" s="39"/>
      <c r="F1016" s="98">
        <v>37936</v>
      </c>
      <c r="G1016" s="43">
        <v>1.1200000000000002E-2</v>
      </c>
      <c r="H1016" s="43">
        <v>1.18E-2</v>
      </c>
      <c r="I1016" s="43">
        <v>1.2699999999999999E-2</v>
      </c>
      <c r="J1016" s="43" t="s">
        <v>30</v>
      </c>
      <c r="K1016" s="43">
        <v>4.4463999999999997E-2</v>
      </c>
      <c r="N1016" s="44"/>
    </row>
    <row r="1017" spans="4:14" ht="15.75" customHeight="1" x14ac:dyDescent="0.25">
      <c r="D1017" s="39"/>
      <c r="E1017" s="39"/>
      <c r="F1017" s="98">
        <v>37937</v>
      </c>
      <c r="G1017" s="43">
        <v>1.1200000000000002E-2</v>
      </c>
      <c r="H1017" s="43">
        <v>1.18E-2</v>
      </c>
      <c r="I1017" s="43">
        <v>1.2699999999999999E-2</v>
      </c>
      <c r="J1017" s="43">
        <v>0.04</v>
      </c>
      <c r="K1017" s="43">
        <v>4.3983000000000001E-2</v>
      </c>
      <c r="N1017" s="44"/>
    </row>
    <row r="1018" spans="4:14" ht="15.75" customHeight="1" x14ac:dyDescent="0.25">
      <c r="D1018" s="39"/>
      <c r="E1018" s="39"/>
      <c r="F1018" s="98">
        <v>37938</v>
      </c>
      <c r="G1018" s="43">
        <v>1.1200000000000002E-2</v>
      </c>
      <c r="H1018" s="43">
        <v>1.18E-2</v>
      </c>
      <c r="I1018" s="43">
        <v>1.2699999999999999E-2</v>
      </c>
      <c r="J1018" s="43">
        <v>0.04</v>
      </c>
      <c r="K1018" s="43">
        <v>4.2689999999999999E-2</v>
      </c>
      <c r="N1018" s="44"/>
    </row>
    <row r="1019" spans="4:14" ht="15.75" customHeight="1" x14ac:dyDescent="0.25">
      <c r="D1019" s="39"/>
      <c r="E1019" s="39"/>
      <c r="F1019" s="98">
        <v>37939</v>
      </c>
      <c r="G1019" s="43">
        <v>1.1200000000000002E-2</v>
      </c>
      <c r="H1019" s="43">
        <v>1.1712499999999999E-2</v>
      </c>
      <c r="I1019" s="43">
        <v>1.24E-2</v>
      </c>
      <c r="J1019" s="43">
        <v>0.04</v>
      </c>
      <c r="K1019" s="43">
        <v>4.2171E-2</v>
      </c>
      <c r="N1019" s="44"/>
    </row>
    <row r="1020" spans="4:14" ht="15.75" customHeight="1" x14ac:dyDescent="0.25">
      <c r="D1020" s="39"/>
      <c r="E1020" s="39"/>
      <c r="F1020" s="98">
        <v>37942</v>
      </c>
      <c r="G1020" s="43">
        <v>1.1200000000000002E-2</v>
      </c>
      <c r="H1020" s="43">
        <v>1.1699999999999999E-2</v>
      </c>
      <c r="I1020" s="43">
        <v>1.2199999999999999E-2</v>
      </c>
      <c r="J1020" s="43">
        <v>0.04</v>
      </c>
      <c r="K1020" s="43">
        <v>4.1939999999999998E-2</v>
      </c>
      <c r="N1020" s="44"/>
    </row>
    <row r="1021" spans="4:14" ht="15.75" customHeight="1" x14ac:dyDescent="0.25">
      <c r="D1021" s="39"/>
      <c r="E1021" s="39"/>
      <c r="F1021" s="98">
        <v>37943</v>
      </c>
      <c r="G1021" s="43">
        <v>1.1200000000000002E-2</v>
      </c>
      <c r="H1021" s="43">
        <v>1.1699999999999999E-2</v>
      </c>
      <c r="I1021" s="43">
        <v>1.23E-2</v>
      </c>
      <c r="J1021" s="43">
        <v>0.04</v>
      </c>
      <c r="K1021" s="43">
        <v>4.1420999999999999E-2</v>
      </c>
      <c r="N1021" s="44"/>
    </row>
    <row r="1022" spans="4:14" ht="15.75" customHeight="1" x14ac:dyDescent="0.25">
      <c r="D1022" s="39"/>
      <c r="E1022" s="39"/>
      <c r="F1022" s="98">
        <v>37944</v>
      </c>
      <c r="G1022" s="43">
        <v>1.1200000000000002E-2</v>
      </c>
      <c r="H1022" s="43">
        <v>1.1699999999999999E-2</v>
      </c>
      <c r="I1022" s="43">
        <v>1.2199999999999999E-2</v>
      </c>
      <c r="J1022" s="43">
        <v>0.04</v>
      </c>
      <c r="K1022" s="43">
        <v>4.2363999999999999E-2</v>
      </c>
      <c r="N1022" s="44"/>
    </row>
    <row r="1023" spans="4:14" ht="15.75" customHeight="1" x14ac:dyDescent="0.25">
      <c r="D1023" s="39"/>
      <c r="E1023" s="39"/>
      <c r="F1023" s="98">
        <v>37945</v>
      </c>
      <c r="G1023" s="43">
        <v>1.11875E-2</v>
      </c>
      <c r="H1023" s="43">
        <v>1.1699999999999999E-2</v>
      </c>
      <c r="I1023" s="43">
        <v>1.225E-2</v>
      </c>
      <c r="J1023" s="43">
        <v>0.04</v>
      </c>
      <c r="K1023" s="43">
        <v>4.1516000000000004E-2</v>
      </c>
      <c r="N1023" s="44"/>
    </row>
    <row r="1024" spans="4:14" ht="15.75" customHeight="1" x14ac:dyDescent="0.25">
      <c r="D1024" s="39"/>
      <c r="E1024" s="39"/>
      <c r="F1024" s="98">
        <v>37946</v>
      </c>
      <c r="G1024" s="43">
        <v>1.11875E-2</v>
      </c>
      <c r="H1024" s="43">
        <v>1.1699999999999999E-2</v>
      </c>
      <c r="I1024" s="43">
        <v>1.22875E-2</v>
      </c>
      <c r="J1024" s="43">
        <v>0.04</v>
      </c>
      <c r="K1024" s="43">
        <v>4.1592000000000004E-2</v>
      </c>
      <c r="N1024" s="44"/>
    </row>
    <row r="1025" spans="4:14" ht="15.75" customHeight="1" x14ac:dyDescent="0.25">
      <c r="D1025" s="39"/>
      <c r="E1025" s="39"/>
      <c r="F1025" s="98">
        <v>37949</v>
      </c>
      <c r="G1025" s="43">
        <v>1.1174999999999999E-2</v>
      </c>
      <c r="H1025" s="43">
        <v>1.1699999999999999E-2</v>
      </c>
      <c r="I1025" s="43">
        <v>1.23E-2</v>
      </c>
      <c r="J1025" s="43">
        <v>0.04</v>
      </c>
      <c r="K1025" s="43">
        <v>4.2286000000000004E-2</v>
      </c>
      <c r="N1025" s="44"/>
    </row>
    <row r="1026" spans="4:14" ht="15.75" customHeight="1" x14ac:dyDescent="0.25">
      <c r="D1026" s="39"/>
      <c r="E1026" s="39"/>
      <c r="F1026" s="98">
        <v>37950</v>
      </c>
      <c r="G1026" s="43">
        <v>1.11875E-2</v>
      </c>
      <c r="H1026" s="43">
        <v>1.1699999999999999E-2</v>
      </c>
      <c r="I1026" s="43">
        <v>1.23375E-2</v>
      </c>
      <c r="J1026" s="43">
        <v>0.04</v>
      </c>
      <c r="K1026" s="43">
        <v>4.1840999999999996E-2</v>
      </c>
      <c r="N1026" s="44"/>
    </row>
    <row r="1027" spans="4:14" ht="15.75" customHeight="1" x14ac:dyDescent="0.25">
      <c r="D1027" s="39"/>
      <c r="E1027" s="39"/>
      <c r="F1027" s="98">
        <v>37951</v>
      </c>
      <c r="G1027" s="43">
        <v>1.11875E-2</v>
      </c>
      <c r="H1027" s="43">
        <v>1.1699999999999999E-2</v>
      </c>
      <c r="I1027" s="43">
        <v>1.23E-2</v>
      </c>
      <c r="J1027" s="43">
        <v>0.04</v>
      </c>
      <c r="K1027" s="43">
        <v>4.2458999999999997E-2</v>
      </c>
      <c r="N1027" s="44"/>
    </row>
    <row r="1028" spans="4:14" ht="15.75" customHeight="1" x14ac:dyDescent="0.25">
      <c r="D1028" s="39"/>
      <c r="E1028" s="39"/>
      <c r="F1028" s="98">
        <v>37952</v>
      </c>
      <c r="G1028" s="43">
        <v>1.1699999999999999E-2</v>
      </c>
      <c r="H1028" s="43">
        <v>1.17313E-2</v>
      </c>
      <c r="I1028" s="43">
        <v>1.2500000000000001E-2</v>
      </c>
      <c r="J1028" s="43" t="s">
        <v>30</v>
      </c>
      <c r="K1028" s="43">
        <v>4.2458999999999997E-2</v>
      </c>
      <c r="N1028" s="44"/>
    </row>
    <row r="1029" spans="4:14" ht="15.75" customHeight="1" x14ac:dyDescent="0.25">
      <c r="D1029" s="39"/>
      <c r="E1029" s="39"/>
      <c r="F1029" s="98">
        <v>37953</v>
      </c>
      <c r="G1029" s="43">
        <v>1.1699999999999999E-2</v>
      </c>
      <c r="H1029" s="43">
        <v>1.17188E-2</v>
      </c>
      <c r="I1029" s="43">
        <v>1.25875E-2</v>
      </c>
      <c r="J1029" s="43">
        <v>0.04</v>
      </c>
      <c r="K1029" s="43">
        <v>4.3316E-2</v>
      </c>
      <c r="N1029" s="44"/>
    </row>
    <row r="1030" spans="4:14" ht="15.75" customHeight="1" x14ac:dyDescent="0.25">
      <c r="D1030" s="39"/>
      <c r="E1030" s="39"/>
      <c r="F1030" s="98">
        <v>37956</v>
      </c>
      <c r="G1030" s="43">
        <v>1.1699999999999999E-2</v>
      </c>
      <c r="H1030" s="43">
        <v>1.17813E-2</v>
      </c>
      <c r="I1030" s="43">
        <v>1.2699999999999999E-2</v>
      </c>
      <c r="J1030" s="43">
        <v>0.04</v>
      </c>
      <c r="K1030" s="43">
        <v>4.3845999999999996E-2</v>
      </c>
      <c r="N1030" s="44"/>
    </row>
    <row r="1031" spans="4:14" ht="15.75" customHeight="1" x14ac:dyDescent="0.25">
      <c r="D1031" s="39"/>
      <c r="E1031" s="39"/>
      <c r="F1031" s="98">
        <v>37957</v>
      </c>
      <c r="G1031" s="43">
        <v>1.1699999999999999E-2</v>
      </c>
      <c r="H1031" s="43">
        <v>1.18E-2</v>
      </c>
      <c r="I1031" s="43">
        <v>1.2781300000000001E-2</v>
      </c>
      <c r="J1031" s="43">
        <v>0.04</v>
      </c>
      <c r="K1031" s="43">
        <v>4.3787E-2</v>
      </c>
      <c r="N1031" s="44"/>
    </row>
    <row r="1032" spans="4:14" ht="15.75" customHeight="1" x14ac:dyDescent="0.25">
      <c r="D1032" s="39"/>
      <c r="E1032" s="39"/>
      <c r="F1032" s="98">
        <v>37958</v>
      </c>
      <c r="G1032" s="43">
        <v>1.1699999999999999E-2</v>
      </c>
      <c r="H1032" s="43">
        <v>1.18E-2</v>
      </c>
      <c r="I1032" s="43">
        <v>1.2800000000000001E-2</v>
      </c>
      <c r="J1032" s="43">
        <v>0.04</v>
      </c>
      <c r="K1032" s="43">
        <v>4.4023000000000007E-2</v>
      </c>
      <c r="N1032" s="44"/>
    </row>
    <row r="1033" spans="4:14" ht="15.75" customHeight="1" x14ac:dyDescent="0.25">
      <c r="D1033" s="39"/>
      <c r="E1033" s="39"/>
      <c r="F1033" s="98">
        <v>37959</v>
      </c>
      <c r="G1033" s="43">
        <v>1.1699999999999999E-2</v>
      </c>
      <c r="H1033" s="43">
        <v>1.18E-2</v>
      </c>
      <c r="I1033" s="43">
        <v>1.2800000000000001E-2</v>
      </c>
      <c r="J1033" s="43">
        <v>0.04</v>
      </c>
      <c r="K1033" s="43">
        <v>4.3650000000000001E-2</v>
      </c>
      <c r="N1033" s="44"/>
    </row>
    <row r="1034" spans="4:14" ht="15.75" customHeight="1" x14ac:dyDescent="0.25">
      <c r="D1034" s="39"/>
      <c r="E1034" s="39"/>
      <c r="F1034" s="98">
        <v>37960</v>
      </c>
      <c r="G1034" s="43">
        <v>1.1699999999999999E-2</v>
      </c>
      <c r="H1034" s="43">
        <v>1.18E-2</v>
      </c>
      <c r="I1034" s="43">
        <v>1.26E-2</v>
      </c>
      <c r="J1034" s="43">
        <v>0.04</v>
      </c>
      <c r="K1034" s="43">
        <v>4.2303E-2</v>
      </c>
      <c r="N1034" s="44"/>
    </row>
    <row r="1035" spans="4:14" ht="15.75" customHeight="1" x14ac:dyDescent="0.25">
      <c r="D1035" s="39"/>
      <c r="E1035" s="39"/>
      <c r="F1035" s="98">
        <v>37963</v>
      </c>
      <c r="G1035" s="43">
        <v>1.1699999999999999E-2</v>
      </c>
      <c r="H1035" s="43">
        <v>1.1712499999999999E-2</v>
      </c>
      <c r="I1035" s="43">
        <v>1.2306299999999999E-2</v>
      </c>
      <c r="J1035" s="43">
        <v>0.04</v>
      </c>
      <c r="K1035" s="43">
        <v>4.2672000000000002E-2</v>
      </c>
      <c r="N1035" s="44"/>
    </row>
    <row r="1036" spans="4:14" ht="15.75" customHeight="1" x14ac:dyDescent="0.25">
      <c r="D1036" s="39"/>
      <c r="E1036" s="39"/>
      <c r="F1036" s="98">
        <v>37964</v>
      </c>
      <c r="G1036" s="43">
        <v>1.16875E-2</v>
      </c>
      <c r="H1036" s="43">
        <v>1.1699999999999999E-2</v>
      </c>
      <c r="I1036" s="43">
        <v>1.2312499999999999E-2</v>
      </c>
      <c r="J1036" s="43">
        <v>0.04</v>
      </c>
      <c r="K1036" s="43">
        <v>4.3513000000000003E-2</v>
      </c>
      <c r="N1036" s="44"/>
    </row>
    <row r="1037" spans="4:14" ht="15.75" customHeight="1" x14ac:dyDescent="0.25">
      <c r="D1037" s="39"/>
      <c r="E1037" s="39"/>
      <c r="F1037" s="98">
        <v>37965</v>
      </c>
      <c r="G1037" s="43">
        <v>1.16875E-2</v>
      </c>
      <c r="H1037" s="43">
        <v>1.1699999999999999E-2</v>
      </c>
      <c r="I1037" s="43">
        <v>1.23625E-2</v>
      </c>
      <c r="J1037" s="43">
        <v>0.04</v>
      </c>
      <c r="K1037" s="43">
        <v>4.3159999999999997E-2</v>
      </c>
      <c r="N1037" s="44"/>
    </row>
    <row r="1038" spans="4:14" ht="15.75" customHeight="1" x14ac:dyDescent="0.25">
      <c r="D1038" s="39"/>
      <c r="E1038" s="39"/>
      <c r="F1038" s="98">
        <v>37966</v>
      </c>
      <c r="G1038" s="43">
        <v>1.1625000000000002E-2</v>
      </c>
      <c r="H1038" s="43">
        <v>1.1699999999999999E-2</v>
      </c>
      <c r="I1038" s="43">
        <v>1.23E-2</v>
      </c>
      <c r="J1038" s="43">
        <v>0.04</v>
      </c>
      <c r="K1038" s="43">
        <v>4.2301999999999999E-2</v>
      </c>
      <c r="N1038" s="44"/>
    </row>
    <row r="1039" spans="4:14" ht="15.75" customHeight="1" x14ac:dyDescent="0.25">
      <c r="D1039" s="39"/>
      <c r="E1039" s="39"/>
      <c r="F1039" s="98">
        <v>37967</v>
      </c>
      <c r="G1039" s="43">
        <v>1.15438E-2</v>
      </c>
      <c r="H1039" s="43">
        <v>1.1681299999999999E-2</v>
      </c>
      <c r="I1039" s="43">
        <v>1.21625E-2</v>
      </c>
      <c r="J1039" s="43">
        <v>0.04</v>
      </c>
      <c r="K1039" s="43">
        <v>4.2379E-2</v>
      </c>
      <c r="N1039" s="44"/>
    </row>
    <row r="1040" spans="4:14" ht="15.75" customHeight="1" x14ac:dyDescent="0.25">
      <c r="D1040" s="39"/>
      <c r="E1040" s="39"/>
      <c r="F1040" s="98">
        <v>37970</v>
      </c>
      <c r="G1040" s="43">
        <v>1.15E-2</v>
      </c>
      <c r="H1040" s="43">
        <v>1.1699999999999999E-2</v>
      </c>
      <c r="I1040" s="43">
        <v>1.2237499999999998E-2</v>
      </c>
      <c r="J1040" s="43">
        <v>0.04</v>
      </c>
      <c r="K1040" s="43">
        <v>4.2573999999999994E-2</v>
      </c>
      <c r="N1040" s="44"/>
    </row>
    <row r="1041" spans="4:14" ht="15.75" customHeight="1" x14ac:dyDescent="0.25">
      <c r="D1041" s="39"/>
      <c r="E1041" s="39"/>
      <c r="F1041" s="98">
        <v>37971</v>
      </c>
      <c r="G1041" s="43">
        <v>1.15E-2</v>
      </c>
      <c r="H1041" s="43">
        <v>1.1699999999999999E-2</v>
      </c>
      <c r="I1041" s="43">
        <v>1.2199999999999999E-2</v>
      </c>
      <c r="J1041" s="43">
        <v>0.04</v>
      </c>
      <c r="K1041" s="43">
        <v>4.2126999999999998E-2</v>
      </c>
      <c r="N1041" s="44"/>
    </row>
    <row r="1042" spans="4:14" ht="15.75" customHeight="1" x14ac:dyDescent="0.25">
      <c r="D1042" s="39"/>
      <c r="E1042" s="39"/>
      <c r="F1042" s="98">
        <v>37972</v>
      </c>
      <c r="G1042" s="43">
        <v>1.15E-2</v>
      </c>
      <c r="H1042" s="43">
        <v>1.1699999999999999E-2</v>
      </c>
      <c r="I1042" s="43">
        <v>1.21875E-2</v>
      </c>
      <c r="J1042" s="43">
        <v>0.04</v>
      </c>
      <c r="K1042" s="43">
        <v>4.1816000000000006E-2</v>
      </c>
      <c r="N1042" s="44"/>
    </row>
    <row r="1043" spans="4:14" ht="15.75" customHeight="1" x14ac:dyDescent="0.25">
      <c r="D1043" s="39"/>
      <c r="E1043" s="39"/>
      <c r="F1043" s="98">
        <v>37973</v>
      </c>
      <c r="G1043" s="43">
        <v>1.1487499999999999E-2</v>
      </c>
      <c r="H1043" s="43">
        <v>1.1699999999999999E-2</v>
      </c>
      <c r="I1043" s="43">
        <v>1.2199999999999999E-2</v>
      </c>
      <c r="J1043" s="43">
        <v>0.04</v>
      </c>
      <c r="K1043" s="43">
        <v>4.1256000000000001E-2</v>
      </c>
      <c r="N1043" s="44"/>
    </row>
    <row r="1044" spans="4:14" ht="15.75" customHeight="1" x14ac:dyDescent="0.25">
      <c r="D1044" s="39"/>
      <c r="E1044" s="39"/>
      <c r="F1044" s="98">
        <v>37974</v>
      </c>
      <c r="G1044" s="43">
        <v>1.14625E-2</v>
      </c>
      <c r="H1044" s="43">
        <v>1.1699999999999999E-2</v>
      </c>
      <c r="I1044" s="43">
        <v>1.2199999999999999E-2</v>
      </c>
      <c r="J1044" s="43">
        <v>0.04</v>
      </c>
      <c r="K1044" s="43">
        <v>4.1332000000000008E-2</v>
      </c>
      <c r="N1044" s="44"/>
    </row>
    <row r="1045" spans="4:14" ht="15.75" customHeight="1" x14ac:dyDescent="0.25">
      <c r="D1045" s="39"/>
      <c r="E1045" s="39"/>
      <c r="F1045" s="98">
        <v>37977</v>
      </c>
      <c r="G1045" s="43">
        <v>1.1412500000000001E-2</v>
      </c>
      <c r="H1045" s="43">
        <v>1.1699999999999999E-2</v>
      </c>
      <c r="I1045" s="43">
        <v>1.2124999999999999E-2</v>
      </c>
      <c r="J1045" s="43">
        <v>0.04</v>
      </c>
      <c r="K1045" s="43">
        <v>4.1679000000000001E-2</v>
      </c>
      <c r="N1045" s="44"/>
    </row>
    <row r="1046" spans="4:14" ht="15.75" customHeight="1" x14ac:dyDescent="0.25">
      <c r="D1046" s="39"/>
      <c r="E1046" s="39"/>
      <c r="F1046" s="98">
        <v>37978</v>
      </c>
      <c r="G1046" s="43">
        <v>1.1412500000000001E-2</v>
      </c>
      <c r="H1046" s="43">
        <v>1.1699999999999999E-2</v>
      </c>
      <c r="I1046" s="43">
        <v>1.2256299999999999E-2</v>
      </c>
      <c r="J1046" s="43">
        <v>0.04</v>
      </c>
      <c r="K1046" s="43">
        <v>4.2592999999999999E-2</v>
      </c>
      <c r="N1046" s="44"/>
    </row>
    <row r="1047" spans="4:14" ht="15.75" customHeight="1" x14ac:dyDescent="0.25">
      <c r="D1047" s="39"/>
      <c r="E1047" s="39"/>
      <c r="F1047" s="98">
        <v>37979</v>
      </c>
      <c r="G1047" s="43">
        <v>1.1399999999999999E-2</v>
      </c>
      <c r="H1047" s="43">
        <v>1.1699999999999999E-2</v>
      </c>
      <c r="I1047" s="43">
        <v>1.23E-2</v>
      </c>
      <c r="J1047" s="43">
        <v>0.04</v>
      </c>
      <c r="K1047" s="43">
        <v>4.1833999999999996E-2</v>
      </c>
      <c r="N1047" s="44"/>
    </row>
    <row r="1048" spans="4:14" ht="15.75" customHeight="1" x14ac:dyDescent="0.25">
      <c r="D1048" s="39"/>
      <c r="E1048" s="39"/>
      <c r="F1048" s="98">
        <v>37980</v>
      </c>
      <c r="G1048" s="43" t="s">
        <v>30</v>
      </c>
      <c r="H1048" s="43" t="s">
        <v>30</v>
      </c>
      <c r="I1048" s="43" t="s">
        <v>30</v>
      </c>
      <c r="J1048" s="43" t="s">
        <v>30</v>
      </c>
      <c r="K1048" s="43">
        <v>4.1833999999999996E-2</v>
      </c>
      <c r="N1048" s="44"/>
    </row>
    <row r="1049" spans="4:14" ht="15.75" customHeight="1" x14ac:dyDescent="0.25">
      <c r="D1049" s="39"/>
      <c r="E1049" s="39"/>
      <c r="F1049" s="98">
        <v>37981</v>
      </c>
      <c r="G1049" s="43" t="s">
        <v>30</v>
      </c>
      <c r="H1049" s="43" t="s">
        <v>30</v>
      </c>
      <c r="I1049" s="43" t="s">
        <v>30</v>
      </c>
      <c r="J1049" s="43">
        <v>0.04</v>
      </c>
      <c r="K1049" s="43">
        <v>4.1502999999999998E-2</v>
      </c>
      <c r="N1049" s="44"/>
    </row>
    <row r="1050" spans="4:14" ht="15.75" customHeight="1" x14ac:dyDescent="0.25">
      <c r="D1050" s="39"/>
      <c r="E1050" s="39"/>
      <c r="F1050" s="98">
        <v>37984</v>
      </c>
      <c r="G1050" s="43">
        <v>1.13375E-2</v>
      </c>
      <c r="H1050" s="43">
        <v>1.1625000000000002E-2</v>
      </c>
      <c r="I1050" s="43">
        <v>1.2124999999999999E-2</v>
      </c>
      <c r="J1050" s="43">
        <v>0.04</v>
      </c>
      <c r="K1050" s="43">
        <v>4.2416999999999996E-2</v>
      </c>
      <c r="N1050" s="44"/>
    </row>
    <row r="1051" spans="4:14" ht="15.75" customHeight="1" x14ac:dyDescent="0.25">
      <c r="D1051" s="39"/>
      <c r="E1051" s="39"/>
      <c r="F1051" s="98">
        <v>37985</v>
      </c>
      <c r="G1051" s="43">
        <v>1.1200000000000002E-2</v>
      </c>
      <c r="H1051" s="43">
        <v>1.155E-2</v>
      </c>
      <c r="I1051" s="43">
        <v>1.2199999999999999E-2</v>
      </c>
      <c r="J1051" s="43">
        <v>0.04</v>
      </c>
      <c r="K1051" s="43">
        <v>4.2573E-2</v>
      </c>
      <c r="N1051" s="44"/>
    </row>
    <row r="1052" spans="4:14" ht="15.75" customHeight="1" x14ac:dyDescent="0.25">
      <c r="D1052" s="39"/>
      <c r="E1052" s="39"/>
      <c r="F1052" s="98">
        <v>37986</v>
      </c>
      <c r="G1052" s="43">
        <v>1.1200000000000002E-2</v>
      </c>
      <c r="H1052" s="43">
        <v>1.1518800000000001E-2</v>
      </c>
      <c r="I1052" s="43">
        <v>1.2199999999999999E-2</v>
      </c>
      <c r="J1052" s="43">
        <v>0.04</v>
      </c>
      <c r="K1052" s="43">
        <v>4.2455E-2</v>
      </c>
      <c r="N1052" s="44"/>
    </row>
    <row r="1053" spans="4:14" ht="15.75" customHeight="1" x14ac:dyDescent="0.25">
      <c r="D1053" s="39"/>
      <c r="E1053" s="39"/>
      <c r="F1053" s="98">
        <v>37987</v>
      </c>
      <c r="G1053" s="43" t="s">
        <v>30</v>
      </c>
      <c r="H1053" s="43" t="s">
        <v>30</v>
      </c>
      <c r="I1053" s="43" t="s">
        <v>30</v>
      </c>
      <c r="J1053" s="43" t="s">
        <v>30</v>
      </c>
      <c r="K1053" s="43">
        <v>4.2455E-2</v>
      </c>
      <c r="N1053" s="44"/>
    </row>
    <row r="1054" spans="4:14" ht="15.75" customHeight="1" x14ac:dyDescent="0.25">
      <c r="D1054" s="39"/>
      <c r="E1054" s="39"/>
      <c r="F1054" s="98">
        <v>37988</v>
      </c>
      <c r="G1054" s="43">
        <v>1.1200000000000002E-2</v>
      </c>
      <c r="H1054" s="43">
        <v>1.15E-2</v>
      </c>
      <c r="I1054" s="43">
        <v>1.2199999999999999E-2</v>
      </c>
      <c r="J1054" s="43">
        <v>0.04</v>
      </c>
      <c r="K1054" s="43">
        <v>4.3794000000000007E-2</v>
      </c>
      <c r="N1054" s="44"/>
    </row>
    <row r="1055" spans="4:14" ht="15.75" customHeight="1" x14ac:dyDescent="0.25">
      <c r="D1055" s="39"/>
      <c r="E1055" s="39"/>
      <c r="F1055" s="98">
        <v>37991</v>
      </c>
      <c r="G1055" s="43">
        <v>1.1200000000000002E-2</v>
      </c>
      <c r="H1055" s="43">
        <v>1.15E-2</v>
      </c>
      <c r="I1055" s="43">
        <v>1.2275000000000001E-2</v>
      </c>
      <c r="J1055" s="43">
        <v>0.04</v>
      </c>
      <c r="K1055" s="43">
        <v>4.3774E-2</v>
      </c>
      <c r="N1055" s="44"/>
    </row>
    <row r="1056" spans="4:14" ht="15.75" customHeight="1" x14ac:dyDescent="0.25">
      <c r="D1056" s="39"/>
      <c r="E1056" s="39"/>
      <c r="F1056" s="98">
        <v>37992</v>
      </c>
      <c r="G1056" s="43">
        <v>1.1200000000000002E-2</v>
      </c>
      <c r="H1056" s="43">
        <v>1.15E-2</v>
      </c>
      <c r="I1056" s="43">
        <v>1.2293799999999999E-2</v>
      </c>
      <c r="J1056" s="43">
        <v>0.04</v>
      </c>
      <c r="K1056" s="43">
        <v>4.2709999999999998E-2</v>
      </c>
      <c r="N1056" s="44"/>
    </row>
    <row r="1057" spans="4:14" ht="15.75" customHeight="1" x14ac:dyDescent="0.25">
      <c r="D1057" s="39"/>
      <c r="E1057" s="39"/>
      <c r="F1057" s="98">
        <v>37993</v>
      </c>
      <c r="G1057" s="43">
        <v>1.11E-2</v>
      </c>
      <c r="H1057" s="43">
        <v>1.1399999999999999E-2</v>
      </c>
      <c r="I1057" s="43">
        <v>1.2118800000000001E-2</v>
      </c>
      <c r="J1057" s="43">
        <v>0.04</v>
      </c>
      <c r="K1057" s="43">
        <v>4.2416000000000002E-2</v>
      </c>
      <c r="N1057" s="44"/>
    </row>
    <row r="1058" spans="4:14" ht="15.75" customHeight="1" x14ac:dyDescent="0.25">
      <c r="D1058" s="39"/>
      <c r="E1058" s="39"/>
      <c r="F1058" s="98">
        <v>37994</v>
      </c>
      <c r="G1058" s="43">
        <v>1.11E-2</v>
      </c>
      <c r="H1058" s="43">
        <v>1.1399999999999999E-2</v>
      </c>
      <c r="I1058" s="43">
        <v>1.21E-2</v>
      </c>
      <c r="J1058" s="43">
        <v>0.04</v>
      </c>
      <c r="K1058" s="43">
        <v>4.2553000000000001E-2</v>
      </c>
      <c r="N1058" s="44"/>
    </row>
    <row r="1059" spans="4:14" ht="15.75" customHeight="1" x14ac:dyDescent="0.25">
      <c r="D1059" s="39"/>
      <c r="E1059" s="39"/>
      <c r="F1059" s="98">
        <v>37995</v>
      </c>
      <c r="G1059" s="43">
        <v>1.11E-2</v>
      </c>
      <c r="H1059" s="43">
        <v>1.1399999999999999E-2</v>
      </c>
      <c r="I1059" s="43">
        <v>1.21E-2</v>
      </c>
      <c r="J1059" s="43">
        <v>0.04</v>
      </c>
      <c r="K1059" s="43">
        <v>4.0803000000000006E-2</v>
      </c>
      <c r="N1059" s="44"/>
    </row>
    <row r="1060" spans="4:14" ht="15.75" customHeight="1" x14ac:dyDescent="0.25">
      <c r="D1060" s="39"/>
      <c r="E1060" s="39"/>
      <c r="F1060" s="98">
        <v>37998</v>
      </c>
      <c r="G1060" s="43">
        <v>1.1000000000000001E-2</v>
      </c>
      <c r="H1060" s="43">
        <v>1.1200000000000002E-2</v>
      </c>
      <c r="I1060" s="43">
        <v>1.1699999999999999E-2</v>
      </c>
      <c r="J1060" s="43">
        <v>0.04</v>
      </c>
      <c r="K1060" s="43">
        <v>4.0861000000000001E-2</v>
      </c>
      <c r="N1060" s="44"/>
    </row>
    <row r="1061" spans="4:14" ht="15.75" customHeight="1" x14ac:dyDescent="0.25">
      <c r="D1061" s="39"/>
      <c r="E1061" s="39"/>
      <c r="F1061" s="98">
        <v>37999</v>
      </c>
      <c r="G1061" s="43">
        <v>1.1000000000000001E-2</v>
      </c>
      <c r="H1061" s="43">
        <v>1.1200000000000002E-2</v>
      </c>
      <c r="I1061" s="43">
        <v>1.1699999999999999E-2</v>
      </c>
      <c r="J1061" s="43">
        <v>0.04</v>
      </c>
      <c r="K1061" s="43">
        <v>4.011E-2</v>
      </c>
      <c r="N1061" s="44"/>
    </row>
    <row r="1062" spans="4:14" ht="15.75" customHeight="1" x14ac:dyDescent="0.25">
      <c r="D1062" s="39"/>
      <c r="E1062" s="39"/>
      <c r="F1062" s="98">
        <v>38000</v>
      </c>
      <c r="G1062" s="43">
        <v>1.1000000000000001E-2</v>
      </c>
      <c r="H1062" s="43">
        <v>1.1200000000000002E-2</v>
      </c>
      <c r="I1062" s="43">
        <v>1.1650000000000001E-2</v>
      </c>
      <c r="J1062" s="43">
        <v>0.04</v>
      </c>
      <c r="K1062" s="43">
        <v>3.9937E-2</v>
      </c>
      <c r="N1062" s="44"/>
    </row>
    <row r="1063" spans="4:14" ht="15.75" customHeight="1" x14ac:dyDescent="0.25">
      <c r="D1063" s="39"/>
      <c r="E1063" s="39"/>
      <c r="F1063" s="98">
        <v>38001</v>
      </c>
      <c r="G1063" s="43">
        <v>1.1000000000000001E-2</v>
      </c>
      <c r="H1063" s="43">
        <v>1.1200000000000002E-2</v>
      </c>
      <c r="I1063" s="43">
        <v>1.1699999999999999E-2</v>
      </c>
      <c r="J1063" s="43">
        <v>0.04</v>
      </c>
      <c r="K1063" s="43">
        <v>3.9688000000000001E-2</v>
      </c>
      <c r="N1063" s="44"/>
    </row>
    <row r="1064" spans="4:14" ht="15.75" customHeight="1" x14ac:dyDescent="0.25">
      <c r="D1064" s="39"/>
      <c r="E1064" s="39"/>
      <c r="F1064" s="98">
        <v>38002</v>
      </c>
      <c r="G1064" s="43">
        <v>1.1000000000000001E-2</v>
      </c>
      <c r="H1064" s="43">
        <v>1.1200000000000002E-2</v>
      </c>
      <c r="I1064" s="43">
        <v>1.1699999999999999E-2</v>
      </c>
      <c r="J1064" s="43">
        <v>0.04</v>
      </c>
      <c r="K1064" s="43">
        <v>4.0298999999999995E-2</v>
      </c>
      <c r="N1064" s="44"/>
    </row>
    <row r="1065" spans="4:14" ht="15.75" customHeight="1" x14ac:dyDescent="0.25">
      <c r="D1065" s="39"/>
      <c r="E1065" s="39"/>
      <c r="F1065" s="98">
        <v>38005</v>
      </c>
      <c r="G1065" s="43">
        <v>1.1000000000000001E-2</v>
      </c>
      <c r="H1065" s="43">
        <v>1.1200000000000002E-2</v>
      </c>
      <c r="I1065" s="43">
        <v>1.1699999999999999E-2</v>
      </c>
      <c r="J1065" s="43" t="s">
        <v>30</v>
      </c>
      <c r="K1065" s="43">
        <v>4.0298999999999995E-2</v>
      </c>
      <c r="N1065" s="44"/>
    </row>
    <row r="1066" spans="4:14" ht="15.75" customHeight="1" x14ac:dyDescent="0.25">
      <c r="D1066" s="39"/>
      <c r="E1066" s="39"/>
      <c r="F1066" s="98">
        <v>38006</v>
      </c>
      <c r="G1066" s="43">
        <v>1.1000000000000001E-2</v>
      </c>
      <c r="H1066" s="43">
        <v>1.1200000000000002E-2</v>
      </c>
      <c r="I1066" s="43">
        <v>1.175E-2</v>
      </c>
      <c r="J1066" s="43">
        <v>0.04</v>
      </c>
      <c r="K1066" s="43">
        <v>4.0548000000000001E-2</v>
      </c>
      <c r="N1066" s="44"/>
    </row>
    <row r="1067" spans="4:14" ht="15.75" customHeight="1" x14ac:dyDescent="0.25">
      <c r="D1067" s="39"/>
      <c r="E1067" s="39"/>
      <c r="F1067" s="98">
        <v>38007</v>
      </c>
      <c r="G1067" s="43">
        <v>1.1000000000000001E-2</v>
      </c>
      <c r="H1067" s="43">
        <v>1.1200000000000002E-2</v>
      </c>
      <c r="I1067" s="43">
        <v>1.1699999999999999E-2</v>
      </c>
      <c r="J1067" s="43">
        <v>0.04</v>
      </c>
      <c r="K1067" s="43">
        <v>4.0182000000000002E-2</v>
      </c>
      <c r="N1067" s="44"/>
    </row>
    <row r="1068" spans="4:14" ht="15.75" customHeight="1" x14ac:dyDescent="0.25">
      <c r="D1068" s="39"/>
      <c r="E1068" s="39"/>
      <c r="F1068" s="98">
        <v>38008</v>
      </c>
      <c r="G1068" s="43">
        <v>1.1000000000000001E-2</v>
      </c>
      <c r="H1068" s="43">
        <v>1.1200000000000002E-2</v>
      </c>
      <c r="I1068" s="43">
        <v>1.1699999999999999E-2</v>
      </c>
      <c r="J1068" s="43">
        <v>0.04</v>
      </c>
      <c r="K1068" s="43">
        <v>3.9529999999999996E-2</v>
      </c>
      <c r="N1068" s="44"/>
    </row>
    <row r="1069" spans="4:14" ht="15.75" customHeight="1" x14ac:dyDescent="0.25">
      <c r="D1069" s="39"/>
      <c r="E1069" s="39"/>
      <c r="F1069" s="98">
        <v>38009</v>
      </c>
      <c r="G1069" s="43">
        <v>1.1000000000000001E-2</v>
      </c>
      <c r="H1069" s="43">
        <v>1.1200000000000002E-2</v>
      </c>
      <c r="I1069" s="43">
        <v>1.1699999999999999E-2</v>
      </c>
      <c r="J1069" s="43">
        <v>0.04</v>
      </c>
      <c r="K1069" s="43">
        <v>4.0719999999999999E-2</v>
      </c>
      <c r="N1069" s="44"/>
    </row>
    <row r="1070" spans="4:14" ht="15.75" customHeight="1" x14ac:dyDescent="0.25">
      <c r="D1070" s="39"/>
      <c r="E1070" s="39"/>
      <c r="F1070" s="98">
        <v>38012</v>
      </c>
      <c r="G1070" s="43">
        <v>1.1000000000000001E-2</v>
      </c>
      <c r="H1070" s="43">
        <v>1.1200000000000002E-2</v>
      </c>
      <c r="I1070" s="43">
        <v>1.1699999999999999E-2</v>
      </c>
      <c r="J1070" s="43">
        <v>0.04</v>
      </c>
      <c r="K1070" s="43">
        <v>4.1300999999999997E-2</v>
      </c>
      <c r="N1070" s="44"/>
    </row>
    <row r="1071" spans="4:14" ht="15.75" customHeight="1" x14ac:dyDescent="0.25">
      <c r="D1071" s="39"/>
      <c r="E1071" s="39"/>
      <c r="F1071" s="98">
        <v>38013</v>
      </c>
      <c r="G1071" s="43">
        <v>1.1000000000000001E-2</v>
      </c>
      <c r="H1071" s="43">
        <v>1.1200000000000002E-2</v>
      </c>
      <c r="I1071" s="43">
        <v>1.1756299999999999E-2</v>
      </c>
      <c r="J1071" s="43">
        <v>0.04</v>
      </c>
      <c r="K1071" s="43">
        <v>4.0738000000000003E-2</v>
      </c>
      <c r="N1071" s="44"/>
    </row>
    <row r="1072" spans="4:14" ht="15.75" customHeight="1" x14ac:dyDescent="0.25">
      <c r="D1072" s="39"/>
      <c r="E1072" s="39"/>
      <c r="F1072" s="98">
        <v>38014</v>
      </c>
      <c r="G1072" s="43">
        <v>1.1000000000000001E-2</v>
      </c>
      <c r="H1072" s="43">
        <v>1.1200000000000002E-2</v>
      </c>
      <c r="I1072" s="43">
        <v>1.1699999999999999E-2</v>
      </c>
      <c r="J1072" s="43">
        <v>0.04</v>
      </c>
      <c r="K1072" s="43">
        <v>4.1885000000000006E-2</v>
      </c>
      <c r="N1072" s="44"/>
    </row>
    <row r="1073" spans="4:14" ht="15.75" customHeight="1" x14ac:dyDescent="0.25">
      <c r="D1073" s="39"/>
      <c r="E1073" s="39"/>
      <c r="F1073" s="98">
        <v>38015</v>
      </c>
      <c r="G1073" s="43">
        <v>1.1000000000000001E-2</v>
      </c>
      <c r="H1073" s="43">
        <v>1.1312500000000001E-2</v>
      </c>
      <c r="I1073" s="43">
        <v>1.21E-2</v>
      </c>
      <c r="J1073" s="43">
        <v>0.04</v>
      </c>
      <c r="K1073" s="43">
        <v>4.1729000000000002E-2</v>
      </c>
      <c r="N1073" s="44"/>
    </row>
    <row r="1074" spans="4:14" ht="15.75" customHeight="1" x14ac:dyDescent="0.25">
      <c r="D1074" s="39"/>
      <c r="E1074" s="39"/>
      <c r="F1074" s="98">
        <v>38016</v>
      </c>
      <c r="G1074" s="43">
        <v>1.1000000000000001E-2</v>
      </c>
      <c r="H1074" s="43">
        <v>1.1299999999999999E-2</v>
      </c>
      <c r="I1074" s="43">
        <v>1.2137500000000001E-2</v>
      </c>
      <c r="J1074" s="43">
        <v>0.04</v>
      </c>
      <c r="K1074" s="43">
        <v>4.1319000000000002E-2</v>
      </c>
      <c r="N1074" s="44"/>
    </row>
    <row r="1075" spans="4:14" ht="15.75" customHeight="1" x14ac:dyDescent="0.25">
      <c r="D1075" s="39"/>
      <c r="E1075" s="39"/>
      <c r="F1075" s="98">
        <v>38019</v>
      </c>
      <c r="G1075" s="43">
        <v>1.1000000000000001E-2</v>
      </c>
      <c r="H1075" s="43">
        <v>1.1299999999999999E-2</v>
      </c>
      <c r="I1075" s="43">
        <v>1.21E-2</v>
      </c>
      <c r="J1075" s="43">
        <v>0.04</v>
      </c>
      <c r="K1075" s="43">
        <v>4.1454999999999999E-2</v>
      </c>
      <c r="N1075" s="44"/>
    </row>
    <row r="1076" spans="4:14" ht="15.75" customHeight="1" x14ac:dyDescent="0.25">
      <c r="D1076" s="39"/>
      <c r="E1076" s="39"/>
      <c r="F1076" s="98">
        <v>38020</v>
      </c>
      <c r="G1076" s="43">
        <v>1.1000000000000001E-2</v>
      </c>
      <c r="H1076" s="43">
        <v>1.1299999999999999E-2</v>
      </c>
      <c r="I1076" s="43">
        <v>1.2012499999999999E-2</v>
      </c>
      <c r="J1076" s="43">
        <v>0.04</v>
      </c>
      <c r="K1076" s="43">
        <v>4.0967999999999997E-2</v>
      </c>
      <c r="N1076" s="44"/>
    </row>
    <row r="1077" spans="4:14" ht="15.75" customHeight="1" x14ac:dyDescent="0.25">
      <c r="D1077" s="39"/>
      <c r="E1077" s="39"/>
      <c r="F1077" s="98">
        <v>38021</v>
      </c>
      <c r="G1077" s="43">
        <v>1.0987499999999999E-2</v>
      </c>
      <c r="H1077" s="43">
        <v>1.1299999999999999E-2</v>
      </c>
      <c r="I1077" s="43">
        <v>1.2E-2</v>
      </c>
      <c r="J1077" s="43">
        <v>0.04</v>
      </c>
      <c r="K1077" s="43">
        <v>4.1123E-2</v>
      </c>
      <c r="N1077" s="44"/>
    </row>
    <row r="1078" spans="4:14" ht="15.75" customHeight="1" x14ac:dyDescent="0.25">
      <c r="D1078" s="39"/>
      <c r="E1078" s="39"/>
      <c r="F1078" s="98">
        <v>38022</v>
      </c>
      <c r="G1078" s="43">
        <v>1.0987499999999999E-2</v>
      </c>
      <c r="H1078" s="43">
        <v>1.1299999999999999E-2</v>
      </c>
      <c r="I1078" s="43">
        <v>1.2E-2</v>
      </c>
      <c r="J1078" s="43">
        <v>0.04</v>
      </c>
      <c r="K1078" s="43">
        <v>4.1668999999999998E-2</v>
      </c>
      <c r="N1078" s="44"/>
    </row>
    <row r="1079" spans="4:14" ht="15.75" customHeight="1" x14ac:dyDescent="0.25">
      <c r="D1079" s="39"/>
      <c r="E1079" s="39"/>
      <c r="F1079" s="98">
        <v>38023</v>
      </c>
      <c r="G1079" s="43">
        <v>1.1000000000000001E-2</v>
      </c>
      <c r="H1079" s="43">
        <v>1.1299999999999999E-2</v>
      </c>
      <c r="I1079" s="43">
        <v>1.2199999999999999E-2</v>
      </c>
      <c r="J1079" s="43">
        <v>0.04</v>
      </c>
      <c r="K1079" s="43">
        <v>4.0772000000000003E-2</v>
      </c>
      <c r="N1079" s="44"/>
    </row>
    <row r="1080" spans="4:14" ht="15.75" customHeight="1" x14ac:dyDescent="0.25">
      <c r="D1080" s="39"/>
      <c r="E1080" s="39"/>
      <c r="F1080" s="98">
        <v>38026</v>
      </c>
      <c r="G1080" s="43">
        <v>1.1000000000000001E-2</v>
      </c>
      <c r="H1080" s="43">
        <v>1.1299999999999999E-2</v>
      </c>
      <c r="I1080" s="43">
        <v>1.2E-2</v>
      </c>
      <c r="J1080" s="43">
        <v>0.04</v>
      </c>
      <c r="K1080" s="43">
        <v>4.0519999999999994E-2</v>
      </c>
      <c r="N1080" s="44"/>
    </row>
    <row r="1081" spans="4:14" ht="15.75" customHeight="1" x14ac:dyDescent="0.25">
      <c r="D1081" s="39"/>
      <c r="E1081" s="39"/>
      <c r="F1081" s="98">
        <v>38027</v>
      </c>
      <c r="G1081" s="43">
        <v>1.0987499999999999E-2</v>
      </c>
      <c r="H1081" s="43">
        <v>1.1299999999999999E-2</v>
      </c>
      <c r="I1081" s="43">
        <v>1.2E-2</v>
      </c>
      <c r="J1081" s="43">
        <v>0.04</v>
      </c>
      <c r="K1081" s="43">
        <v>4.1120999999999998E-2</v>
      </c>
      <c r="N1081" s="44"/>
    </row>
    <row r="1082" spans="4:14" ht="15.75" customHeight="1" x14ac:dyDescent="0.25">
      <c r="D1082" s="39"/>
      <c r="E1082" s="39"/>
      <c r="F1082" s="98">
        <v>38028</v>
      </c>
      <c r="G1082" s="43">
        <v>1.0987499999999999E-2</v>
      </c>
      <c r="H1082" s="43">
        <v>1.1299999999999999E-2</v>
      </c>
      <c r="I1082" s="43">
        <v>1.2093799999999998E-2</v>
      </c>
      <c r="J1082" s="43">
        <v>0.04</v>
      </c>
      <c r="K1082" s="43">
        <v>4.0305999999999995E-2</v>
      </c>
      <c r="N1082" s="44"/>
    </row>
    <row r="1083" spans="4:14" ht="15.75" customHeight="1" x14ac:dyDescent="0.25">
      <c r="D1083" s="39"/>
      <c r="E1083" s="39"/>
      <c r="F1083" s="98">
        <v>38029</v>
      </c>
      <c r="G1083" s="43">
        <v>1.0943799999999998E-2</v>
      </c>
      <c r="H1083" s="43">
        <v>1.1218799999999999E-2</v>
      </c>
      <c r="I1083" s="43">
        <v>1.18E-2</v>
      </c>
      <c r="J1083" s="43">
        <v>0.04</v>
      </c>
      <c r="K1083" s="43">
        <v>4.0441000000000005E-2</v>
      </c>
      <c r="N1083" s="44"/>
    </row>
    <row r="1084" spans="4:14" ht="15.75" customHeight="1" x14ac:dyDescent="0.25">
      <c r="D1084" s="39"/>
      <c r="E1084" s="39"/>
      <c r="F1084" s="98">
        <v>38030</v>
      </c>
      <c r="G1084" s="43">
        <v>1.0937499999999999E-2</v>
      </c>
      <c r="H1084" s="43">
        <v>1.1200000000000002E-2</v>
      </c>
      <c r="I1084" s="43">
        <v>1.175E-2</v>
      </c>
      <c r="J1084" s="43">
        <v>0.04</v>
      </c>
      <c r="K1084" s="43">
        <v>4.0401999999999993E-2</v>
      </c>
      <c r="N1084" s="44"/>
    </row>
    <row r="1085" spans="4:14" ht="15.75" customHeight="1" x14ac:dyDescent="0.25">
      <c r="D1085" s="39"/>
      <c r="E1085" s="39"/>
      <c r="F1085" s="98">
        <v>38033</v>
      </c>
      <c r="G1085" s="43">
        <v>1.0937499999999999E-2</v>
      </c>
      <c r="H1085" s="43">
        <v>1.1200000000000002E-2</v>
      </c>
      <c r="I1085" s="43">
        <v>1.1699999999999999E-2</v>
      </c>
      <c r="J1085" s="43" t="s">
        <v>30</v>
      </c>
      <c r="K1085" s="43">
        <v>4.0401999999999993E-2</v>
      </c>
      <c r="N1085" s="44"/>
    </row>
    <row r="1086" spans="4:14" ht="15.75" customHeight="1" x14ac:dyDescent="0.25">
      <c r="D1086" s="39"/>
      <c r="E1086" s="39"/>
      <c r="F1086" s="98">
        <v>38034</v>
      </c>
      <c r="G1086" s="43">
        <v>1.09125E-2</v>
      </c>
      <c r="H1086" s="43">
        <v>1.1200000000000002E-2</v>
      </c>
      <c r="I1086" s="43">
        <v>1.1699999999999999E-2</v>
      </c>
      <c r="J1086" s="43">
        <v>0.04</v>
      </c>
      <c r="K1086" s="43">
        <v>4.0382999999999995E-2</v>
      </c>
      <c r="N1086" s="44"/>
    </row>
    <row r="1087" spans="4:14" ht="15.75" customHeight="1" x14ac:dyDescent="0.25">
      <c r="D1087" s="39"/>
      <c r="E1087" s="39"/>
      <c r="F1087" s="98">
        <v>38035</v>
      </c>
      <c r="G1087" s="43">
        <v>1.09125E-2</v>
      </c>
      <c r="H1087" s="43">
        <v>1.1200000000000002E-2</v>
      </c>
      <c r="I1087" s="43">
        <v>1.1699999999999999E-2</v>
      </c>
      <c r="J1087" s="43">
        <v>0.04</v>
      </c>
      <c r="K1087" s="43">
        <v>4.0479000000000001E-2</v>
      </c>
      <c r="N1087" s="44"/>
    </row>
    <row r="1088" spans="4:14" ht="15.75" customHeight="1" x14ac:dyDescent="0.25">
      <c r="D1088" s="39"/>
      <c r="E1088" s="39"/>
      <c r="F1088" s="98">
        <v>38036</v>
      </c>
      <c r="G1088" s="43">
        <v>1.09125E-2</v>
      </c>
      <c r="H1088" s="43">
        <v>1.1200000000000002E-2</v>
      </c>
      <c r="I1088" s="43">
        <v>1.1775000000000001E-2</v>
      </c>
      <c r="J1088" s="43">
        <v>0.04</v>
      </c>
      <c r="K1088" s="43">
        <v>4.0305999999999995E-2</v>
      </c>
      <c r="N1088" s="44"/>
    </row>
    <row r="1089" spans="4:14" ht="15.75" customHeight="1" x14ac:dyDescent="0.25">
      <c r="D1089" s="39"/>
      <c r="E1089" s="39"/>
      <c r="F1089" s="98">
        <v>38037</v>
      </c>
      <c r="G1089" s="43">
        <v>1.09E-2</v>
      </c>
      <c r="H1089" s="43">
        <v>1.1200000000000002E-2</v>
      </c>
      <c r="I1089" s="43">
        <v>1.17188E-2</v>
      </c>
      <c r="J1089" s="43">
        <v>0.04</v>
      </c>
      <c r="K1089" s="43">
        <v>4.0960999999999997E-2</v>
      </c>
      <c r="N1089" s="44"/>
    </row>
    <row r="1090" spans="4:14" ht="15.75" customHeight="1" x14ac:dyDescent="0.25">
      <c r="D1090" s="39"/>
      <c r="E1090" s="39"/>
      <c r="F1090" s="98">
        <v>38040</v>
      </c>
      <c r="G1090" s="43">
        <v>1.09E-2</v>
      </c>
      <c r="H1090" s="43">
        <v>1.1200000000000002E-2</v>
      </c>
      <c r="I1090" s="43">
        <v>1.18E-2</v>
      </c>
      <c r="J1090" s="43">
        <v>0.04</v>
      </c>
      <c r="K1090" s="43">
        <v>4.0362999999999996E-2</v>
      </c>
      <c r="N1090" s="44"/>
    </row>
    <row r="1091" spans="4:14" ht="15.75" customHeight="1" x14ac:dyDescent="0.25">
      <c r="D1091" s="39"/>
      <c r="E1091" s="39"/>
      <c r="F1091" s="98">
        <v>38041</v>
      </c>
      <c r="G1091" s="43">
        <v>1.09E-2</v>
      </c>
      <c r="H1091" s="43">
        <v>1.1200000000000002E-2</v>
      </c>
      <c r="I1091" s="43">
        <v>1.1699999999999999E-2</v>
      </c>
      <c r="J1091" s="43">
        <v>0.04</v>
      </c>
      <c r="K1091" s="43">
        <v>4.0229000000000001E-2</v>
      </c>
      <c r="N1091" s="44"/>
    </row>
    <row r="1092" spans="4:14" ht="15.75" customHeight="1" x14ac:dyDescent="0.25">
      <c r="D1092" s="39"/>
      <c r="E1092" s="39"/>
      <c r="F1092" s="98">
        <v>38042</v>
      </c>
      <c r="G1092" s="43">
        <v>1.09E-2</v>
      </c>
      <c r="H1092" s="43">
        <v>1.1200000000000002E-2</v>
      </c>
      <c r="I1092" s="43">
        <v>1.1699999999999999E-2</v>
      </c>
      <c r="J1092" s="43">
        <v>0.04</v>
      </c>
      <c r="K1092" s="43">
        <v>4.0075E-2</v>
      </c>
      <c r="N1092" s="44"/>
    </row>
    <row r="1093" spans="4:14" ht="15.75" customHeight="1" x14ac:dyDescent="0.25">
      <c r="D1093" s="39"/>
      <c r="E1093" s="39"/>
      <c r="F1093" s="98">
        <v>38043</v>
      </c>
      <c r="G1093" s="43">
        <v>1.09625E-2</v>
      </c>
      <c r="H1093" s="43">
        <v>1.1200000000000002E-2</v>
      </c>
      <c r="I1093" s="43">
        <v>1.1699999999999999E-2</v>
      </c>
      <c r="J1093" s="43">
        <v>0.04</v>
      </c>
      <c r="K1093" s="43">
        <v>4.0343999999999998E-2</v>
      </c>
      <c r="N1093" s="44"/>
    </row>
    <row r="1094" spans="4:14" ht="15.75" customHeight="1" x14ac:dyDescent="0.25">
      <c r="D1094" s="39"/>
      <c r="E1094" s="39"/>
      <c r="F1094" s="98">
        <v>38044</v>
      </c>
      <c r="G1094" s="43">
        <v>1.0974999999999999E-2</v>
      </c>
      <c r="H1094" s="43">
        <v>1.1200000000000002E-2</v>
      </c>
      <c r="I1094" s="43">
        <v>1.1699999999999999E-2</v>
      </c>
      <c r="J1094" s="43">
        <v>0.04</v>
      </c>
      <c r="K1094" s="43">
        <v>3.9710999999999996E-2</v>
      </c>
      <c r="N1094" s="44"/>
    </row>
    <row r="1095" spans="4:14" ht="15.75" customHeight="1" x14ac:dyDescent="0.25">
      <c r="D1095" s="39"/>
      <c r="E1095" s="39"/>
      <c r="F1095" s="98">
        <v>38047</v>
      </c>
      <c r="G1095" s="43">
        <v>1.1000000000000001E-2</v>
      </c>
      <c r="H1095" s="43">
        <v>1.1200000000000002E-2</v>
      </c>
      <c r="I1095" s="43">
        <v>1.1699999999999999E-2</v>
      </c>
      <c r="J1095" s="43">
        <v>0.04</v>
      </c>
      <c r="K1095" s="43">
        <v>3.9730000000000001E-2</v>
      </c>
      <c r="N1095" s="44"/>
    </row>
    <row r="1096" spans="4:14" ht="15.75" customHeight="1" x14ac:dyDescent="0.25">
      <c r="D1096" s="39"/>
      <c r="E1096" s="39"/>
      <c r="F1096" s="98">
        <v>38048</v>
      </c>
      <c r="G1096" s="43">
        <v>1.1000000000000001E-2</v>
      </c>
      <c r="H1096" s="43">
        <v>1.1200000000000002E-2</v>
      </c>
      <c r="I1096" s="43">
        <v>1.1725000000000001E-2</v>
      </c>
      <c r="J1096" s="43">
        <v>0.04</v>
      </c>
      <c r="K1096" s="43">
        <v>4.0420999999999999E-2</v>
      </c>
      <c r="N1096" s="44"/>
    </row>
    <row r="1097" spans="4:14" ht="15.75" customHeight="1" x14ac:dyDescent="0.25">
      <c r="D1097" s="39"/>
      <c r="E1097" s="39"/>
      <c r="F1097" s="98">
        <v>38049</v>
      </c>
      <c r="G1097" s="43">
        <v>1.1000000000000001E-2</v>
      </c>
      <c r="H1097" s="43">
        <v>1.1200000000000002E-2</v>
      </c>
      <c r="I1097" s="43">
        <v>1.1899999999999999E-2</v>
      </c>
      <c r="J1097" s="43">
        <v>0.04</v>
      </c>
      <c r="K1097" s="43">
        <v>4.0498000000000006E-2</v>
      </c>
      <c r="N1097" s="44"/>
    </row>
    <row r="1098" spans="4:14" ht="15.75" customHeight="1" x14ac:dyDescent="0.25">
      <c r="D1098" s="39"/>
      <c r="E1098" s="39"/>
      <c r="F1098" s="98">
        <v>38050</v>
      </c>
      <c r="G1098" s="43">
        <v>1.1000000000000001E-2</v>
      </c>
      <c r="H1098" s="43">
        <v>1.1200000000000002E-2</v>
      </c>
      <c r="I1098" s="43">
        <v>1.1899999999999999E-2</v>
      </c>
      <c r="J1098" s="43">
        <v>0.04</v>
      </c>
      <c r="K1098" s="43">
        <v>4.0151000000000006E-2</v>
      </c>
      <c r="N1098" s="44"/>
    </row>
    <row r="1099" spans="4:14" ht="15.75" customHeight="1" x14ac:dyDescent="0.25">
      <c r="D1099" s="39"/>
      <c r="E1099" s="39"/>
      <c r="F1099" s="98">
        <v>38051</v>
      </c>
      <c r="G1099" s="43">
        <v>1.1000000000000001E-2</v>
      </c>
      <c r="H1099" s="43">
        <v>1.1200000000000002E-2</v>
      </c>
      <c r="I1099" s="43">
        <v>1.1899999999999999E-2</v>
      </c>
      <c r="J1099" s="43">
        <v>0.04</v>
      </c>
      <c r="K1099" s="43">
        <v>3.8490999999999997E-2</v>
      </c>
      <c r="N1099" s="44"/>
    </row>
    <row r="1100" spans="4:14" ht="15.75" customHeight="1" x14ac:dyDescent="0.25">
      <c r="D1100" s="39"/>
      <c r="E1100" s="39"/>
      <c r="F1100" s="98">
        <v>38054</v>
      </c>
      <c r="G1100" s="43">
        <v>1.0925000000000001E-2</v>
      </c>
      <c r="H1100" s="43">
        <v>1.11E-2</v>
      </c>
      <c r="I1100" s="43">
        <v>1.15E-2</v>
      </c>
      <c r="J1100" s="43">
        <v>0.04</v>
      </c>
      <c r="K1100" s="43">
        <v>3.7679999999999998E-2</v>
      </c>
      <c r="N1100" s="44"/>
    </row>
    <row r="1101" spans="4:14" ht="15.75" customHeight="1" x14ac:dyDescent="0.25">
      <c r="D1101" s="39"/>
      <c r="E1101" s="39"/>
      <c r="F1101" s="98">
        <v>38055</v>
      </c>
      <c r="G1101" s="43">
        <v>1.09E-2</v>
      </c>
      <c r="H1101" s="43">
        <v>1.11E-2</v>
      </c>
      <c r="I1101" s="43">
        <v>1.15E-2</v>
      </c>
      <c r="J1101" s="43">
        <v>0.04</v>
      </c>
      <c r="K1101" s="43">
        <v>3.7211000000000001E-2</v>
      </c>
      <c r="N1101" s="44"/>
    </row>
    <row r="1102" spans="4:14" ht="15.75" customHeight="1" x14ac:dyDescent="0.25">
      <c r="D1102" s="39"/>
      <c r="E1102" s="39"/>
      <c r="F1102" s="98">
        <v>38056</v>
      </c>
      <c r="G1102" s="43">
        <v>1.09E-2</v>
      </c>
      <c r="H1102" s="43">
        <v>1.11E-2</v>
      </c>
      <c r="I1102" s="43">
        <v>1.15E-2</v>
      </c>
      <c r="J1102" s="43">
        <v>0.04</v>
      </c>
      <c r="K1102" s="43">
        <v>3.7284999999999999E-2</v>
      </c>
      <c r="N1102" s="44"/>
    </row>
    <row r="1103" spans="4:14" ht="15.75" customHeight="1" x14ac:dyDescent="0.25">
      <c r="D1103" s="39"/>
      <c r="E1103" s="39"/>
      <c r="F1103" s="98">
        <v>38057</v>
      </c>
      <c r="G1103" s="43">
        <v>1.09E-2</v>
      </c>
      <c r="H1103" s="43">
        <v>1.11E-2</v>
      </c>
      <c r="I1103" s="43">
        <v>1.15E-2</v>
      </c>
      <c r="J1103" s="43">
        <v>0.04</v>
      </c>
      <c r="K1103" s="43">
        <v>3.6985000000000004E-2</v>
      </c>
      <c r="N1103" s="44"/>
    </row>
    <row r="1104" spans="4:14" ht="15.75" customHeight="1" x14ac:dyDescent="0.25">
      <c r="D1104" s="39"/>
      <c r="E1104" s="39"/>
      <c r="F1104" s="98">
        <v>38058</v>
      </c>
      <c r="G1104" s="43">
        <v>1.09E-2</v>
      </c>
      <c r="H1104" s="43">
        <v>1.11E-2</v>
      </c>
      <c r="I1104" s="43">
        <v>1.145E-2</v>
      </c>
      <c r="J1104" s="43">
        <v>0.04</v>
      </c>
      <c r="K1104" s="43">
        <v>3.7769999999999998E-2</v>
      </c>
      <c r="N1104" s="44"/>
    </row>
    <row r="1105" spans="4:14" ht="15.75" customHeight="1" x14ac:dyDescent="0.25">
      <c r="D1105" s="39"/>
      <c r="E1105" s="39"/>
      <c r="F1105" s="98">
        <v>38061</v>
      </c>
      <c r="G1105" s="43">
        <v>1.09E-2</v>
      </c>
      <c r="H1105" s="43">
        <v>1.11E-2</v>
      </c>
      <c r="I1105" s="43">
        <v>1.15E-2</v>
      </c>
      <c r="J1105" s="43">
        <v>0.04</v>
      </c>
      <c r="K1105" s="43">
        <v>3.7619E-2</v>
      </c>
      <c r="N1105" s="44"/>
    </row>
    <row r="1106" spans="4:14" ht="15.75" customHeight="1" x14ac:dyDescent="0.25">
      <c r="D1106" s="39"/>
      <c r="E1106" s="39"/>
      <c r="F1106" s="98">
        <v>38062</v>
      </c>
      <c r="G1106" s="43">
        <v>1.09E-2</v>
      </c>
      <c r="H1106" s="43">
        <v>1.11E-2</v>
      </c>
      <c r="I1106" s="43">
        <v>1.1587499999999999E-2</v>
      </c>
      <c r="J1106" s="43">
        <v>0.04</v>
      </c>
      <c r="K1106" s="43">
        <v>3.6794E-2</v>
      </c>
      <c r="N1106" s="44"/>
    </row>
    <row r="1107" spans="4:14" ht="15.75" customHeight="1" x14ac:dyDescent="0.25">
      <c r="D1107" s="39"/>
      <c r="E1107" s="39"/>
      <c r="F1107" s="98">
        <v>38063</v>
      </c>
      <c r="G1107" s="43">
        <v>1.09E-2</v>
      </c>
      <c r="H1107" s="43">
        <v>1.11E-2</v>
      </c>
      <c r="I1107" s="43">
        <v>1.15E-2</v>
      </c>
      <c r="J1107" s="43">
        <v>0.04</v>
      </c>
      <c r="K1107" s="43">
        <v>3.7110999999999998E-2</v>
      </c>
      <c r="N1107" s="44"/>
    </row>
    <row r="1108" spans="4:14" ht="15.75" customHeight="1" x14ac:dyDescent="0.25">
      <c r="D1108" s="39"/>
      <c r="E1108" s="39"/>
      <c r="F1108" s="98">
        <v>38064</v>
      </c>
      <c r="G1108" s="43">
        <v>1.09E-2</v>
      </c>
      <c r="H1108" s="43">
        <v>1.11E-2</v>
      </c>
      <c r="I1108" s="43">
        <v>1.15E-2</v>
      </c>
      <c r="J1108" s="43">
        <v>0.04</v>
      </c>
      <c r="K1108" s="43">
        <v>3.7541999999999999E-2</v>
      </c>
      <c r="N1108" s="44"/>
    </row>
    <row r="1109" spans="4:14" ht="15.75" customHeight="1" x14ac:dyDescent="0.25">
      <c r="D1109" s="39"/>
      <c r="E1109" s="39"/>
      <c r="F1109" s="98">
        <v>38065</v>
      </c>
      <c r="G1109" s="43">
        <v>1.09E-2</v>
      </c>
      <c r="H1109" s="43">
        <v>1.11E-2</v>
      </c>
      <c r="I1109" s="43">
        <v>1.15E-2</v>
      </c>
      <c r="J1109" s="43">
        <v>0.04</v>
      </c>
      <c r="K1109" s="43">
        <v>3.771E-2</v>
      </c>
      <c r="N1109" s="44"/>
    </row>
    <row r="1110" spans="4:14" ht="15.75" customHeight="1" x14ac:dyDescent="0.25">
      <c r="D1110" s="39"/>
      <c r="E1110" s="39"/>
      <c r="F1110" s="98">
        <v>38068</v>
      </c>
      <c r="G1110" s="43">
        <v>1.09E-2</v>
      </c>
      <c r="H1110" s="43">
        <v>1.11E-2</v>
      </c>
      <c r="I1110" s="43">
        <v>1.15E-2</v>
      </c>
      <c r="J1110" s="43">
        <v>0.04</v>
      </c>
      <c r="K1110" s="43">
        <v>3.7125999999999999E-2</v>
      </c>
      <c r="N1110" s="44"/>
    </row>
    <row r="1111" spans="4:14" ht="15.75" customHeight="1" x14ac:dyDescent="0.25">
      <c r="D1111" s="39"/>
      <c r="E1111" s="39"/>
      <c r="F1111" s="98">
        <v>38069</v>
      </c>
      <c r="G1111" s="43">
        <v>1.09E-2</v>
      </c>
      <c r="H1111" s="43">
        <v>1.11E-2</v>
      </c>
      <c r="I1111" s="43">
        <v>1.15E-2</v>
      </c>
      <c r="J1111" s="43">
        <v>0.04</v>
      </c>
      <c r="K1111" s="43">
        <v>3.6901000000000003E-2</v>
      </c>
      <c r="N1111" s="44"/>
    </row>
    <row r="1112" spans="4:14" ht="15.75" customHeight="1" x14ac:dyDescent="0.25">
      <c r="D1112" s="39"/>
      <c r="E1112" s="39"/>
      <c r="F1112" s="98">
        <v>38070</v>
      </c>
      <c r="G1112" s="43">
        <v>1.09E-2</v>
      </c>
      <c r="H1112" s="43">
        <v>1.11E-2</v>
      </c>
      <c r="I1112" s="43">
        <v>1.15E-2</v>
      </c>
      <c r="J1112" s="43">
        <v>0.04</v>
      </c>
      <c r="K1112" s="43">
        <v>3.7068999999999998E-2</v>
      </c>
      <c r="N1112" s="44"/>
    </row>
    <row r="1113" spans="4:14" ht="15.75" customHeight="1" x14ac:dyDescent="0.25">
      <c r="D1113" s="39"/>
      <c r="E1113" s="39"/>
      <c r="F1113" s="98">
        <v>38071</v>
      </c>
      <c r="G1113" s="43">
        <v>1.09E-2</v>
      </c>
      <c r="H1113" s="43">
        <v>1.11E-2</v>
      </c>
      <c r="I1113" s="43">
        <v>1.15E-2</v>
      </c>
      <c r="J1113" s="43">
        <v>0.04</v>
      </c>
      <c r="K1113" s="43">
        <v>3.7367999999999998E-2</v>
      </c>
      <c r="N1113" s="44"/>
    </row>
    <row r="1114" spans="4:14" ht="15.75" customHeight="1" x14ac:dyDescent="0.25">
      <c r="D1114" s="39"/>
      <c r="E1114" s="39"/>
      <c r="F1114" s="98">
        <v>38072</v>
      </c>
      <c r="G1114" s="43">
        <v>1.09E-2</v>
      </c>
      <c r="H1114" s="43">
        <v>1.11E-2</v>
      </c>
      <c r="I1114" s="43">
        <v>1.15E-2</v>
      </c>
      <c r="J1114" s="43">
        <v>0.04</v>
      </c>
      <c r="K1114" s="43">
        <v>3.8292E-2</v>
      </c>
      <c r="N1114" s="44"/>
    </row>
    <row r="1115" spans="4:14" ht="15.75" customHeight="1" x14ac:dyDescent="0.25">
      <c r="D1115" s="39"/>
      <c r="E1115" s="39"/>
      <c r="F1115" s="98">
        <v>38075</v>
      </c>
      <c r="G1115" s="43">
        <v>1.09E-2</v>
      </c>
      <c r="H1115" s="43">
        <v>1.11E-2</v>
      </c>
      <c r="I1115" s="43">
        <v>1.1599999999999999E-2</v>
      </c>
      <c r="J1115" s="43">
        <v>0.04</v>
      </c>
      <c r="K1115" s="43">
        <v>3.8882E-2</v>
      </c>
      <c r="N1115" s="44"/>
    </row>
    <row r="1116" spans="4:14" ht="15.75" customHeight="1" x14ac:dyDescent="0.25">
      <c r="D1116" s="39"/>
      <c r="E1116" s="39"/>
      <c r="F1116" s="98">
        <v>38076</v>
      </c>
      <c r="G1116" s="43">
        <v>1.09E-2</v>
      </c>
      <c r="H1116" s="43">
        <v>1.11E-2</v>
      </c>
      <c r="I1116" s="43">
        <v>1.1599999999999999E-2</v>
      </c>
      <c r="J1116" s="43">
        <v>0.04</v>
      </c>
      <c r="K1116" s="43">
        <v>3.8939000000000001E-2</v>
      </c>
      <c r="N1116" s="44"/>
    </row>
    <row r="1117" spans="4:14" ht="15.75" customHeight="1" x14ac:dyDescent="0.25">
      <c r="D1117" s="39"/>
      <c r="E1117" s="39"/>
      <c r="F1117" s="98">
        <v>38077</v>
      </c>
      <c r="G1117" s="43">
        <v>1.09E-2</v>
      </c>
      <c r="H1117" s="43">
        <v>1.11E-2</v>
      </c>
      <c r="I1117" s="43">
        <v>1.1599999999999999E-2</v>
      </c>
      <c r="J1117" s="43">
        <v>0.04</v>
      </c>
      <c r="K1117" s="43">
        <v>3.8348E-2</v>
      </c>
      <c r="N1117" s="44"/>
    </row>
    <row r="1118" spans="4:14" ht="15.75" customHeight="1" x14ac:dyDescent="0.25">
      <c r="D1118" s="39"/>
      <c r="E1118" s="39"/>
      <c r="F1118" s="98">
        <v>38078</v>
      </c>
      <c r="G1118" s="43">
        <v>1.09E-2</v>
      </c>
      <c r="H1118" s="43">
        <v>1.11E-2</v>
      </c>
      <c r="I1118" s="43">
        <v>1.1599999999999999E-2</v>
      </c>
      <c r="J1118" s="43">
        <v>0.04</v>
      </c>
      <c r="K1118" s="43">
        <v>3.8786000000000001E-2</v>
      </c>
      <c r="N1118" s="44"/>
    </row>
    <row r="1119" spans="4:14" ht="15.75" customHeight="1" x14ac:dyDescent="0.25">
      <c r="D1119" s="39"/>
      <c r="E1119" s="39"/>
      <c r="F1119" s="98">
        <v>38079</v>
      </c>
      <c r="G1119" s="43">
        <v>1.09E-2</v>
      </c>
      <c r="H1119" s="43">
        <v>1.11E-2</v>
      </c>
      <c r="I1119" s="43">
        <v>1.1699999999999999E-2</v>
      </c>
      <c r="J1119" s="43">
        <v>0.04</v>
      </c>
      <c r="K1119" s="43">
        <v>4.1435000000000007E-2</v>
      </c>
      <c r="N1119" s="44"/>
    </row>
    <row r="1120" spans="4:14" ht="15.75" customHeight="1" x14ac:dyDescent="0.25">
      <c r="D1120" s="39"/>
      <c r="E1120" s="39"/>
      <c r="F1120" s="98">
        <v>38082</v>
      </c>
      <c r="G1120" s="43">
        <v>1.1000000000000001E-2</v>
      </c>
      <c r="H1120" s="43">
        <v>1.1399999999999999E-2</v>
      </c>
      <c r="I1120" s="43">
        <v>1.23E-2</v>
      </c>
      <c r="J1120" s="43">
        <v>0.04</v>
      </c>
      <c r="K1120" s="43">
        <v>4.2064000000000004E-2</v>
      </c>
      <c r="N1120" s="44"/>
    </row>
    <row r="1121" spans="4:14" ht="15.75" customHeight="1" x14ac:dyDescent="0.25">
      <c r="D1121" s="39"/>
      <c r="E1121" s="39"/>
      <c r="F1121" s="98">
        <v>38083</v>
      </c>
      <c r="G1121" s="43">
        <v>1.1000000000000001E-2</v>
      </c>
      <c r="H1121" s="43">
        <v>1.1399999999999999E-2</v>
      </c>
      <c r="I1121" s="43">
        <v>1.23E-2</v>
      </c>
      <c r="J1121" s="43">
        <v>0.04</v>
      </c>
      <c r="K1121" s="43">
        <v>4.1474999999999998E-2</v>
      </c>
      <c r="N1121" s="44"/>
    </row>
    <row r="1122" spans="4:14" ht="15.75" customHeight="1" x14ac:dyDescent="0.25">
      <c r="D1122" s="39"/>
      <c r="E1122" s="39"/>
      <c r="F1122" s="98">
        <v>38084</v>
      </c>
      <c r="G1122" s="43">
        <v>1.1000000000000001E-2</v>
      </c>
      <c r="H1122" s="43">
        <v>1.1399999999999999E-2</v>
      </c>
      <c r="I1122" s="43">
        <v>1.2225E-2</v>
      </c>
      <c r="J1122" s="43">
        <v>0.04</v>
      </c>
      <c r="K1122" s="43">
        <v>4.1572999999999999E-2</v>
      </c>
      <c r="N1122" s="44"/>
    </row>
    <row r="1123" spans="4:14" ht="15.75" customHeight="1" x14ac:dyDescent="0.25">
      <c r="D1123" s="39"/>
      <c r="E1123" s="39"/>
      <c r="F1123" s="98">
        <v>38085</v>
      </c>
      <c r="G1123" s="43">
        <v>1.1000000000000001E-2</v>
      </c>
      <c r="H1123" s="43">
        <v>1.1399999999999999E-2</v>
      </c>
      <c r="I1123" s="43">
        <v>1.225E-2</v>
      </c>
      <c r="J1123" s="43">
        <v>0.04</v>
      </c>
      <c r="K1123" s="43">
        <v>4.1909000000000002E-2</v>
      </c>
      <c r="N1123" s="44"/>
    </row>
    <row r="1124" spans="4:14" ht="15.75" customHeight="1" x14ac:dyDescent="0.25">
      <c r="D1124" s="39"/>
      <c r="E1124" s="39"/>
      <c r="F1124" s="98">
        <v>38086</v>
      </c>
      <c r="G1124" s="43" t="s">
        <v>30</v>
      </c>
      <c r="H1124" s="43" t="s">
        <v>30</v>
      </c>
      <c r="I1124" s="43" t="s">
        <v>30</v>
      </c>
      <c r="J1124" s="43" t="s">
        <v>30</v>
      </c>
      <c r="K1124" s="43">
        <v>4.1909000000000002E-2</v>
      </c>
      <c r="N1124" s="44"/>
    </row>
    <row r="1125" spans="4:14" ht="15.75" customHeight="1" x14ac:dyDescent="0.25">
      <c r="D1125" s="39"/>
      <c r="E1125" s="39"/>
      <c r="F1125" s="98">
        <v>38089</v>
      </c>
      <c r="G1125" s="43" t="s">
        <v>30</v>
      </c>
      <c r="H1125" s="43" t="s">
        <v>30</v>
      </c>
      <c r="I1125" s="43" t="s">
        <v>30</v>
      </c>
      <c r="J1125" s="43">
        <v>0.04</v>
      </c>
      <c r="K1125" s="43">
        <v>4.2285000000000003E-2</v>
      </c>
      <c r="N1125" s="44"/>
    </row>
    <row r="1126" spans="4:14" ht="15.75" customHeight="1" x14ac:dyDescent="0.25">
      <c r="D1126" s="39"/>
      <c r="E1126" s="39"/>
      <c r="F1126" s="98">
        <v>38090</v>
      </c>
      <c r="G1126" s="43">
        <v>1.1000000000000001E-2</v>
      </c>
      <c r="H1126" s="43">
        <v>1.1399999999999999E-2</v>
      </c>
      <c r="I1126" s="43">
        <v>1.2350000000000002E-2</v>
      </c>
      <c r="J1126" s="43">
        <v>0.04</v>
      </c>
      <c r="K1126" s="43">
        <v>4.3518999999999995E-2</v>
      </c>
      <c r="N1126" s="44"/>
    </row>
    <row r="1127" spans="4:14" ht="15.75" customHeight="1" x14ac:dyDescent="0.25">
      <c r="D1127" s="39"/>
      <c r="E1127" s="39"/>
      <c r="F1127" s="98">
        <v>38091</v>
      </c>
      <c r="G1127" s="43">
        <v>1.1000000000000001E-2</v>
      </c>
      <c r="H1127" s="43">
        <v>1.14188E-2</v>
      </c>
      <c r="I1127" s="43">
        <v>1.2549999999999999E-2</v>
      </c>
      <c r="J1127" s="43">
        <v>0.04</v>
      </c>
      <c r="K1127" s="43">
        <v>4.3639999999999998E-2</v>
      </c>
      <c r="N1127" s="44"/>
    </row>
    <row r="1128" spans="4:14" ht="15.75" customHeight="1" x14ac:dyDescent="0.25">
      <c r="D1128" s="39"/>
      <c r="E1128" s="39"/>
      <c r="F1128" s="98">
        <v>38092</v>
      </c>
      <c r="G1128" s="43">
        <v>1.1000000000000001E-2</v>
      </c>
      <c r="H1128" s="43">
        <v>1.15E-2</v>
      </c>
      <c r="I1128" s="43">
        <v>1.29E-2</v>
      </c>
      <c r="J1128" s="43">
        <v>0.04</v>
      </c>
      <c r="K1128" s="43">
        <v>4.4002999999999994E-2</v>
      </c>
      <c r="N1128" s="44"/>
    </row>
    <row r="1129" spans="4:14" ht="15.75" customHeight="1" x14ac:dyDescent="0.25">
      <c r="D1129" s="39"/>
      <c r="E1129" s="39"/>
      <c r="F1129" s="98">
        <v>38093</v>
      </c>
      <c r="G1129" s="43">
        <v>1.1000000000000001E-2</v>
      </c>
      <c r="H1129" s="43">
        <v>1.15E-2</v>
      </c>
      <c r="I1129" s="43">
        <v>1.2800000000000001E-2</v>
      </c>
      <c r="J1129" s="43">
        <v>0.04</v>
      </c>
      <c r="K1129" s="43">
        <v>4.3383000000000005E-2</v>
      </c>
      <c r="N1129" s="44"/>
    </row>
    <row r="1130" spans="4:14" ht="15.75" customHeight="1" x14ac:dyDescent="0.25">
      <c r="D1130" s="39"/>
      <c r="E1130" s="39"/>
      <c r="F1130" s="98">
        <v>38096</v>
      </c>
      <c r="G1130" s="43">
        <v>1.1000000000000001E-2</v>
      </c>
      <c r="H1130" s="43">
        <v>1.14938E-2</v>
      </c>
      <c r="I1130" s="43">
        <v>1.2699999999999999E-2</v>
      </c>
      <c r="J1130" s="43">
        <v>0.04</v>
      </c>
      <c r="K1130" s="43">
        <v>4.3845000000000002E-2</v>
      </c>
      <c r="N1130" s="44"/>
    </row>
    <row r="1131" spans="4:14" ht="15.75" customHeight="1" x14ac:dyDescent="0.25">
      <c r="D1131" s="39"/>
      <c r="E1131" s="39"/>
      <c r="F1131" s="98">
        <v>38097</v>
      </c>
      <c r="G1131" s="43">
        <v>1.1000000000000001E-2</v>
      </c>
      <c r="H1131" s="43">
        <v>1.15E-2</v>
      </c>
      <c r="I1131" s="43">
        <v>1.2749999999999999E-2</v>
      </c>
      <c r="J1131" s="43">
        <v>0.04</v>
      </c>
      <c r="K1131" s="43">
        <v>4.4573000000000002E-2</v>
      </c>
      <c r="N1131" s="44"/>
    </row>
    <row r="1132" spans="4:14" ht="15.75" customHeight="1" x14ac:dyDescent="0.25">
      <c r="D1132" s="39"/>
      <c r="E1132" s="39"/>
      <c r="F1132" s="98">
        <v>38098</v>
      </c>
      <c r="G1132" s="43">
        <v>1.1000000000000001E-2</v>
      </c>
      <c r="H1132" s="43">
        <v>1.16875E-2</v>
      </c>
      <c r="I1132" s="43">
        <v>1.3300000000000001E-2</v>
      </c>
      <c r="J1132" s="43">
        <v>0.04</v>
      </c>
      <c r="K1132" s="43">
        <v>4.4229999999999998E-2</v>
      </c>
      <c r="N1132" s="44"/>
    </row>
    <row r="1133" spans="4:14" ht="15.75" customHeight="1" x14ac:dyDescent="0.25">
      <c r="D1133" s="39"/>
      <c r="E1133" s="39"/>
      <c r="F1133" s="98">
        <v>38099</v>
      </c>
      <c r="G1133" s="43">
        <v>1.1000000000000001E-2</v>
      </c>
      <c r="H1133" s="43">
        <v>1.1699999999999999E-2</v>
      </c>
      <c r="I1133" s="43">
        <v>1.325E-2</v>
      </c>
      <c r="J1133" s="43">
        <v>0.04</v>
      </c>
      <c r="K1133" s="43">
        <v>4.3806999999999999E-2</v>
      </c>
      <c r="N1133" s="44"/>
    </row>
    <row r="1134" spans="4:14" ht="15.75" customHeight="1" x14ac:dyDescent="0.25">
      <c r="D1134" s="39"/>
      <c r="E1134" s="39"/>
      <c r="F1134" s="98">
        <v>38100</v>
      </c>
      <c r="G1134" s="43">
        <v>1.1000000000000001E-2</v>
      </c>
      <c r="H1134" s="43">
        <v>1.1699999999999999E-2</v>
      </c>
      <c r="I1134" s="43">
        <v>1.32E-2</v>
      </c>
      <c r="J1134" s="43">
        <v>0.04</v>
      </c>
      <c r="K1134" s="43">
        <v>4.4578E-2</v>
      </c>
      <c r="N1134" s="44"/>
    </row>
    <row r="1135" spans="4:14" ht="15.75" customHeight="1" x14ac:dyDescent="0.25">
      <c r="D1135" s="39"/>
      <c r="E1135" s="39"/>
      <c r="F1135" s="98">
        <v>38103</v>
      </c>
      <c r="G1135" s="43">
        <v>1.1000000000000001E-2</v>
      </c>
      <c r="H1135" s="43">
        <v>1.1699999999999999E-2</v>
      </c>
      <c r="I1135" s="43">
        <v>1.3500000000000002E-2</v>
      </c>
      <c r="J1135" s="43">
        <v>0.04</v>
      </c>
      <c r="K1135" s="43">
        <v>4.4336E-2</v>
      </c>
      <c r="N1135" s="44"/>
    </row>
    <row r="1136" spans="4:14" ht="15.75" customHeight="1" x14ac:dyDescent="0.25">
      <c r="D1136" s="39"/>
      <c r="E1136" s="39"/>
      <c r="F1136" s="98">
        <v>38104</v>
      </c>
      <c r="G1136" s="43">
        <v>1.1000000000000001E-2</v>
      </c>
      <c r="H1136" s="43">
        <v>1.1699999999999999E-2</v>
      </c>
      <c r="I1136" s="43">
        <v>1.34813E-2</v>
      </c>
      <c r="J1136" s="43">
        <v>0.04</v>
      </c>
      <c r="K1136" s="43">
        <v>4.3832000000000003E-2</v>
      </c>
      <c r="N1136" s="44"/>
    </row>
    <row r="1137" spans="4:14" ht="15.75" customHeight="1" x14ac:dyDescent="0.25">
      <c r="D1137" s="39"/>
      <c r="E1137" s="39"/>
      <c r="F1137" s="98">
        <v>38105</v>
      </c>
      <c r="G1137" s="43">
        <v>1.1000000000000001E-2</v>
      </c>
      <c r="H1137" s="43">
        <v>1.1699999999999999E-2</v>
      </c>
      <c r="I1137" s="43">
        <v>1.34E-2</v>
      </c>
      <c r="J1137" s="43">
        <v>0.04</v>
      </c>
      <c r="K1137" s="43">
        <v>4.4967E-2</v>
      </c>
      <c r="N1137" s="44"/>
    </row>
    <row r="1138" spans="4:14" ht="15.75" customHeight="1" x14ac:dyDescent="0.25">
      <c r="D1138" s="39"/>
      <c r="E1138" s="39"/>
      <c r="F1138" s="98">
        <v>38106</v>
      </c>
      <c r="G1138" s="43">
        <v>1.1000000000000001E-2</v>
      </c>
      <c r="H1138" s="43">
        <v>1.1787499999999999E-2</v>
      </c>
      <c r="I1138" s="43">
        <v>1.37E-2</v>
      </c>
      <c r="J1138" s="43">
        <v>0.04</v>
      </c>
      <c r="K1138" s="43">
        <v>4.5355999999999994E-2</v>
      </c>
      <c r="N1138" s="44"/>
    </row>
    <row r="1139" spans="4:14" ht="15.75" customHeight="1" x14ac:dyDescent="0.25">
      <c r="D1139" s="39"/>
      <c r="E1139" s="39"/>
      <c r="F1139" s="98">
        <v>38107</v>
      </c>
      <c r="G1139" s="43">
        <v>1.1000000000000001E-2</v>
      </c>
      <c r="H1139" s="43">
        <v>1.18E-2</v>
      </c>
      <c r="I1139" s="43">
        <v>1.38E-2</v>
      </c>
      <c r="J1139" s="43">
        <v>0.04</v>
      </c>
      <c r="K1139" s="43">
        <v>4.5053000000000003E-2</v>
      </c>
      <c r="N1139" s="44"/>
    </row>
    <row r="1140" spans="4:14" ht="15.75" customHeight="1" x14ac:dyDescent="0.25">
      <c r="D1140" s="39"/>
      <c r="E1140" s="39"/>
      <c r="F1140" s="98">
        <v>38110</v>
      </c>
      <c r="G1140" s="43" t="s">
        <v>30</v>
      </c>
      <c r="H1140" s="43" t="s">
        <v>30</v>
      </c>
      <c r="I1140" s="43" t="s">
        <v>30</v>
      </c>
      <c r="J1140" s="43">
        <v>0.04</v>
      </c>
      <c r="K1140" s="43">
        <v>4.4992999999999998E-2</v>
      </c>
      <c r="N1140" s="44"/>
    </row>
    <row r="1141" spans="4:14" ht="15.75" customHeight="1" x14ac:dyDescent="0.25">
      <c r="D1141" s="39"/>
      <c r="E1141" s="39"/>
      <c r="F1141" s="98">
        <v>38111</v>
      </c>
      <c r="G1141" s="43">
        <v>1.1000000000000001E-2</v>
      </c>
      <c r="H1141" s="43">
        <v>1.18E-2</v>
      </c>
      <c r="I1141" s="43">
        <v>1.38E-2</v>
      </c>
      <c r="J1141" s="43">
        <v>0.04</v>
      </c>
      <c r="K1141" s="43">
        <v>4.5648999999999995E-2</v>
      </c>
      <c r="N1141" s="44"/>
    </row>
    <row r="1142" spans="4:14" ht="15.75" customHeight="1" x14ac:dyDescent="0.25">
      <c r="D1142" s="39"/>
      <c r="E1142" s="39"/>
      <c r="F1142" s="98">
        <v>38112</v>
      </c>
      <c r="G1142" s="43">
        <v>1.1000000000000001E-2</v>
      </c>
      <c r="H1142" s="43">
        <v>1.18E-2</v>
      </c>
      <c r="I1142" s="43">
        <v>1.3781300000000002E-2</v>
      </c>
      <c r="J1142" s="43">
        <v>0.04</v>
      </c>
      <c r="K1142" s="43">
        <v>4.5793999999999994E-2</v>
      </c>
      <c r="N1142" s="44"/>
    </row>
    <row r="1143" spans="4:14" ht="15.75" customHeight="1" x14ac:dyDescent="0.25">
      <c r="D1143" s="39"/>
      <c r="E1143" s="39"/>
      <c r="F1143" s="98">
        <v>38113</v>
      </c>
      <c r="G1143" s="43">
        <v>1.1000000000000001E-2</v>
      </c>
      <c r="H1143" s="43">
        <v>1.18E-2</v>
      </c>
      <c r="I1143" s="43">
        <v>1.3899999999999999E-2</v>
      </c>
      <c r="J1143" s="43">
        <v>0.04</v>
      </c>
      <c r="K1143" s="43">
        <v>4.598E-2</v>
      </c>
      <c r="N1143" s="44"/>
    </row>
    <row r="1144" spans="4:14" ht="15.75" customHeight="1" x14ac:dyDescent="0.25">
      <c r="D1144" s="39"/>
      <c r="E1144" s="39"/>
      <c r="F1144" s="98">
        <v>38114</v>
      </c>
      <c r="G1144" s="43">
        <v>1.1000000000000001E-2</v>
      </c>
      <c r="H1144" s="43">
        <v>1.1899999999999999E-2</v>
      </c>
      <c r="I1144" s="43">
        <v>1.4199999999999999E-2</v>
      </c>
      <c r="J1144" s="43">
        <v>0.04</v>
      </c>
      <c r="K1144" s="43">
        <v>4.7709000000000001E-2</v>
      </c>
      <c r="N1144" s="44"/>
    </row>
    <row r="1145" spans="4:14" ht="15.75" customHeight="1" x14ac:dyDescent="0.25">
      <c r="D1145" s="39"/>
      <c r="E1145" s="39"/>
      <c r="F1145" s="98">
        <v>38117</v>
      </c>
      <c r="G1145" s="43">
        <v>1.1000000000000001E-2</v>
      </c>
      <c r="H1145" s="43">
        <v>1.24E-2</v>
      </c>
      <c r="I1145" s="43">
        <v>1.5300000000000001E-2</v>
      </c>
      <c r="J1145" s="43">
        <v>0.04</v>
      </c>
      <c r="K1145" s="43">
        <v>4.7920999999999998E-2</v>
      </c>
      <c r="N1145" s="44"/>
    </row>
    <row r="1146" spans="4:14" ht="15.75" customHeight="1" x14ac:dyDescent="0.25">
      <c r="D1146" s="39"/>
      <c r="E1146" s="39"/>
      <c r="F1146" s="98">
        <v>38118</v>
      </c>
      <c r="G1146" s="43">
        <v>1.1000000000000001E-2</v>
      </c>
      <c r="H1146" s="43">
        <v>1.24E-2</v>
      </c>
      <c r="I1146" s="43">
        <v>1.5300000000000001E-2</v>
      </c>
      <c r="J1146" s="43">
        <v>0.04</v>
      </c>
      <c r="K1146" s="43">
        <v>4.7461999999999997E-2</v>
      </c>
      <c r="N1146" s="44"/>
    </row>
    <row r="1147" spans="4:14" ht="15.75" customHeight="1" x14ac:dyDescent="0.25">
      <c r="D1147" s="39"/>
      <c r="E1147" s="39"/>
      <c r="F1147" s="98">
        <v>38119</v>
      </c>
      <c r="G1147" s="43">
        <v>1.1000000000000001E-2</v>
      </c>
      <c r="H1147" s="43">
        <v>1.24E-2</v>
      </c>
      <c r="I1147" s="43">
        <v>1.52E-2</v>
      </c>
      <c r="J1147" s="43">
        <v>0.04</v>
      </c>
      <c r="K1147" s="43">
        <v>4.8049999999999995E-2</v>
      </c>
      <c r="N1147" s="44"/>
    </row>
    <row r="1148" spans="4:14" ht="15.75" customHeight="1" x14ac:dyDescent="0.25">
      <c r="D1148" s="39"/>
      <c r="E1148" s="39"/>
      <c r="F1148" s="98">
        <v>38120</v>
      </c>
      <c r="G1148" s="43">
        <v>1.1000000000000001E-2</v>
      </c>
      <c r="H1148" s="43">
        <v>1.2500000000000001E-2</v>
      </c>
      <c r="I1148" s="43">
        <v>1.54E-2</v>
      </c>
      <c r="J1148" s="43">
        <v>0.04</v>
      </c>
      <c r="K1148" s="43">
        <v>4.8516000000000004E-2</v>
      </c>
      <c r="N1148" s="44"/>
    </row>
    <row r="1149" spans="4:14" ht="15.75" customHeight="1" x14ac:dyDescent="0.25">
      <c r="D1149" s="39"/>
      <c r="E1149" s="39"/>
      <c r="F1149" s="98">
        <v>38121</v>
      </c>
      <c r="G1149" s="43">
        <v>1.1000000000000001E-2</v>
      </c>
      <c r="H1149" s="43">
        <v>1.26E-2</v>
      </c>
      <c r="I1149" s="43">
        <v>1.5600000000000001E-2</v>
      </c>
      <c r="J1149" s="43">
        <v>0.04</v>
      </c>
      <c r="K1149" s="43">
        <v>4.7678000000000005E-2</v>
      </c>
      <c r="N1149" s="44"/>
    </row>
    <row r="1150" spans="4:14" ht="15.75" customHeight="1" x14ac:dyDescent="0.25">
      <c r="D1150" s="39"/>
      <c r="E1150" s="39"/>
      <c r="F1150" s="98">
        <v>38124</v>
      </c>
      <c r="G1150" s="43">
        <v>1.1000000000000001E-2</v>
      </c>
      <c r="H1150" s="43">
        <v>1.25813E-2</v>
      </c>
      <c r="I1150" s="43">
        <v>1.5300000000000001E-2</v>
      </c>
      <c r="J1150" s="43">
        <v>0.04</v>
      </c>
      <c r="K1150" s="43">
        <v>4.6886999999999998E-2</v>
      </c>
      <c r="N1150" s="44"/>
    </row>
    <row r="1151" spans="4:14" ht="15.75" customHeight="1" x14ac:dyDescent="0.25">
      <c r="D1151" s="39"/>
      <c r="E1151" s="39"/>
      <c r="F1151" s="98">
        <v>38125</v>
      </c>
      <c r="G1151" s="43">
        <v>1.1000000000000001E-2</v>
      </c>
      <c r="H1151" s="43">
        <v>1.26E-2</v>
      </c>
      <c r="I1151" s="43">
        <v>1.5337499999999999E-2</v>
      </c>
      <c r="J1151" s="43">
        <v>0.04</v>
      </c>
      <c r="K1151" s="43">
        <v>4.7340999999999994E-2</v>
      </c>
      <c r="N1151" s="44"/>
    </row>
    <row r="1152" spans="4:14" ht="15.75" customHeight="1" x14ac:dyDescent="0.25">
      <c r="D1152" s="39"/>
      <c r="E1152" s="39"/>
      <c r="F1152" s="98">
        <v>38126</v>
      </c>
      <c r="G1152" s="43">
        <v>1.1000000000000001E-2</v>
      </c>
      <c r="H1152" s="43">
        <v>1.2699999999999999E-2</v>
      </c>
      <c r="I1152" s="43">
        <v>1.55E-2</v>
      </c>
      <c r="J1152" s="43">
        <v>0.04</v>
      </c>
      <c r="K1152" s="43">
        <v>4.7717000000000002E-2</v>
      </c>
      <c r="N1152" s="44"/>
    </row>
    <row r="1153" spans="4:14" ht="15.75" customHeight="1" x14ac:dyDescent="0.25">
      <c r="D1153" s="39"/>
      <c r="E1153" s="39"/>
      <c r="F1153" s="98">
        <v>38127</v>
      </c>
      <c r="G1153" s="43">
        <v>1.1000000000000001E-2</v>
      </c>
      <c r="H1153" s="43">
        <v>1.2800000000000001E-2</v>
      </c>
      <c r="I1153" s="43">
        <v>1.56875E-2</v>
      </c>
      <c r="J1153" s="43">
        <v>0.04</v>
      </c>
      <c r="K1153" s="43">
        <v>4.7004000000000004E-2</v>
      </c>
      <c r="N1153" s="44"/>
    </row>
    <row r="1154" spans="4:14" ht="15.75" customHeight="1" x14ac:dyDescent="0.25">
      <c r="D1154" s="39"/>
      <c r="E1154" s="39"/>
      <c r="F1154" s="98">
        <v>38128</v>
      </c>
      <c r="G1154" s="43">
        <v>1.1000000000000001E-2</v>
      </c>
      <c r="H1154" s="43">
        <v>1.2800000000000001E-2</v>
      </c>
      <c r="I1154" s="43">
        <v>1.5600000000000001E-2</v>
      </c>
      <c r="J1154" s="43">
        <v>0.04</v>
      </c>
      <c r="K1154" s="43">
        <v>4.7557999999999996E-2</v>
      </c>
      <c r="N1154" s="44"/>
    </row>
    <row r="1155" spans="4:14" ht="15.75" customHeight="1" x14ac:dyDescent="0.25">
      <c r="D1155" s="39"/>
      <c r="E1155" s="39"/>
      <c r="F1155" s="98">
        <v>38131</v>
      </c>
      <c r="G1155" s="43">
        <v>1.1000000000000001E-2</v>
      </c>
      <c r="H1155" s="43">
        <v>1.29E-2</v>
      </c>
      <c r="I1155" s="43">
        <v>1.5900000000000001E-2</v>
      </c>
      <c r="J1155" s="43">
        <v>0.04</v>
      </c>
      <c r="K1155" s="43">
        <v>4.7320000000000001E-2</v>
      </c>
      <c r="N1155" s="44"/>
    </row>
    <row r="1156" spans="4:14" ht="15.75" customHeight="1" x14ac:dyDescent="0.25">
      <c r="D1156" s="39"/>
      <c r="E1156" s="39"/>
      <c r="F1156" s="98">
        <v>38132</v>
      </c>
      <c r="G1156" s="43">
        <v>1.1000000000000001E-2</v>
      </c>
      <c r="H1156" s="43">
        <v>1.29E-2</v>
      </c>
      <c r="I1156" s="43">
        <v>1.5824999999999999E-2</v>
      </c>
      <c r="J1156" s="43">
        <v>0.04</v>
      </c>
      <c r="K1156" s="43">
        <v>4.7201000000000007E-2</v>
      </c>
      <c r="N1156" s="44"/>
    </row>
    <row r="1157" spans="4:14" ht="15.75" customHeight="1" x14ac:dyDescent="0.25">
      <c r="D1157" s="39"/>
      <c r="E1157" s="39"/>
      <c r="F1157" s="98">
        <v>38133</v>
      </c>
      <c r="G1157" s="43">
        <v>1.1000000000000001E-2</v>
      </c>
      <c r="H1157" s="43">
        <v>1.3000000000000001E-2</v>
      </c>
      <c r="I1157" s="43">
        <v>1.5881300000000001E-2</v>
      </c>
      <c r="J1157" s="43">
        <v>0.04</v>
      </c>
      <c r="K1157" s="43">
        <v>4.6548999999999993E-2</v>
      </c>
      <c r="N1157" s="44"/>
    </row>
    <row r="1158" spans="4:14" ht="15.75" customHeight="1" x14ac:dyDescent="0.25">
      <c r="D1158" s="39"/>
      <c r="E1158" s="39"/>
      <c r="F1158" s="98">
        <v>38134</v>
      </c>
      <c r="G1158" s="43">
        <v>1.11E-2</v>
      </c>
      <c r="H1158" s="43">
        <v>1.3100000000000001E-2</v>
      </c>
      <c r="I1158" s="43">
        <v>1.5787499999999999E-2</v>
      </c>
      <c r="J1158" s="43">
        <v>0.04</v>
      </c>
      <c r="K1158" s="43">
        <v>4.5998999999999998E-2</v>
      </c>
      <c r="N1158" s="44"/>
    </row>
    <row r="1159" spans="4:14" ht="15.75" customHeight="1" x14ac:dyDescent="0.25">
      <c r="D1159" s="39"/>
      <c r="E1159" s="39"/>
      <c r="F1159" s="98">
        <v>38135</v>
      </c>
      <c r="G1159" s="43">
        <v>1.11375E-2</v>
      </c>
      <c r="H1159" s="43">
        <v>1.315E-2</v>
      </c>
      <c r="I1159" s="43">
        <v>1.5774999999999997E-2</v>
      </c>
      <c r="J1159" s="43">
        <v>0.04</v>
      </c>
      <c r="K1159" s="43">
        <v>4.6467999999999995E-2</v>
      </c>
      <c r="N1159" s="44"/>
    </row>
    <row r="1160" spans="4:14" ht="15.75" customHeight="1" x14ac:dyDescent="0.25">
      <c r="D1160" s="39"/>
      <c r="E1160" s="39"/>
      <c r="F1160" s="98">
        <v>38138</v>
      </c>
      <c r="G1160" s="43" t="s">
        <v>30</v>
      </c>
      <c r="H1160" s="43" t="s">
        <v>30</v>
      </c>
      <c r="I1160" s="43" t="s">
        <v>30</v>
      </c>
      <c r="J1160" s="43" t="s">
        <v>30</v>
      </c>
      <c r="K1160" s="43">
        <v>4.6467999999999995E-2</v>
      </c>
      <c r="N1160" s="44"/>
    </row>
    <row r="1161" spans="4:14" ht="15.75" customHeight="1" x14ac:dyDescent="0.25">
      <c r="D1161" s="39"/>
      <c r="E1161" s="39"/>
      <c r="F1161" s="98">
        <v>38139</v>
      </c>
      <c r="G1161" s="43">
        <v>1.125E-2</v>
      </c>
      <c r="H1161" s="43">
        <v>1.3268800000000001E-2</v>
      </c>
      <c r="I1161" s="43">
        <v>1.6049999999999998E-2</v>
      </c>
      <c r="J1161" s="43">
        <v>0.04</v>
      </c>
      <c r="K1161" s="43">
        <v>4.7001000000000001E-2</v>
      </c>
      <c r="N1161" s="44"/>
    </row>
    <row r="1162" spans="4:14" ht="15.75" customHeight="1" x14ac:dyDescent="0.25">
      <c r="D1162" s="39"/>
      <c r="E1162" s="39"/>
      <c r="F1162" s="98">
        <v>38140</v>
      </c>
      <c r="G1162" s="43">
        <v>1.1312500000000001E-2</v>
      </c>
      <c r="H1162" s="43">
        <v>1.34E-2</v>
      </c>
      <c r="I1162" s="43">
        <v>1.6274999999999998E-2</v>
      </c>
      <c r="J1162" s="43">
        <v>0.04</v>
      </c>
      <c r="K1162" s="43">
        <v>4.7377000000000002E-2</v>
      </c>
      <c r="N1162" s="44"/>
    </row>
    <row r="1163" spans="4:14" ht="15.75" customHeight="1" x14ac:dyDescent="0.25">
      <c r="D1163" s="39"/>
      <c r="E1163" s="39"/>
      <c r="F1163" s="98">
        <v>38141</v>
      </c>
      <c r="G1163" s="43">
        <v>1.15E-2</v>
      </c>
      <c r="H1163" s="43">
        <v>1.3600000000000001E-2</v>
      </c>
      <c r="I1163" s="43">
        <v>1.66E-2</v>
      </c>
      <c r="J1163" s="43">
        <v>0.04</v>
      </c>
      <c r="K1163" s="43">
        <v>4.7099000000000002E-2</v>
      </c>
      <c r="N1163" s="44"/>
    </row>
    <row r="1164" spans="4:14" ht="15.75" customHeight="1" x14ac:dyDescent="0.25">
      <c r="D1164" s="39"/>
      <c r="E1164" s="39"/>
      <c r="F1164" s="98">
        <v>38142</v>
      </c>
      <c r="G1164" s="43">
        <v>1.1599999999999999E-2</v>
      </c>
      <c r="H1164" s="43">
        <v>1.37375E-2</v>
      </c>
      <c r="I1164" s="43">
        <v>1.6737500000000002E-2</v>
      </c>
      <c r="J1164" s="43">
        <v>0.04</v>
      </c>
      <c r="K1164" s="43">
        <v>4.7714999999999994E-2</v>
      </c>
      <c r="N1164" s="44"/>
    </row>
    <row r="1165" spans="4:14" ht="15.75" customHeight="1" x14ac:dyDescent="0.25">
      <c r="D1165" s="39"/>
      <c r="E1165" s="39"/>
      <c r="F1165" s="98">
        <v>38145</v>
      </c>
      <c r="G1165" s="43">
        <v>1.1699999999999999E-2</v>
      </c>
      <c r="H1165" s="43">
        <v>1.3999999999999999E-2</v>
      </c>
      <c r="I1165" s="43">
        <v>1.7100000000000001E-2</v>
      </c>
      <c r="J1165" s="43">
        <v>0.04</v>
      </c>
      <c r="K1165" s="43">
        <v>4.7595999999999999E-2</v>
      </c>
      <c r="N1165" s="44"/>
    </row>
    <row r="1166" spans="4:14" ht="15.75" customHeight="1" x14ac:dyDescent="0.25">
      <c r="D1166" s="39"/>
      <c r="E1166" s="39"/>
      <c r="F1166" s="98">
        <v>38146</v>
      </c>
      <c r="G1166" s="43">
        <v>1.1787499999999999E-2</v>
      </c>
      <c r="H1166" s="43">
        <v>1.41E-2</v>
      </c>
      <c r="I1166" s="43">
        <v>1.7100000000000001E-2</v>
      </c>
      <c r="J1166" s="43">
        <v>0.04</v>
      </c>
      <c r="K1166" s="43">
        <v>4.7614999999999998E-2</v>
      </c>
      <c r="N1166" s="44"/>
    </row>
    <row r="1167" spans="4:14" ht="15.75" customHeight="1" x14ac:dyDescent="0.25">
      <c r="D1167" s="39"/>
      <c r="E1167" s="39"/>
      <c r="F1167" s="98">
        <v>38147</v>
      </c>
      <c r="G1167" s="43">
        <v>1.1899999999999999E-2</v>
      </c>
      <c r="H1167" s="43">
        <v>1.4274999999999999E-2</v>
      </c>
      <c r="I1167" s="43">
        <v>1.7381299999999999E-2</v>
      </c>
      <c r="J1167" s="43">
        <v>0.04</v>
      </c>
      <c r="K1167" s="43">
        <v>4.8055E-2</v>
      </c>
      <c r="N1167" s="44"/>
    </row>
    <row r="1168" spans="4:14" ht="15.75" customHeight="1" x14ac:dyDescent="0.25">
      <c r="D1168" s="39"/>
      <c r="E1168" s="39"/>
      <c r="F1168" s="98">
        <v>38148</v>
      </c>
      <c r="G1168" s="43">
        <v>1.21125E-2</v>
      </c>
      <c r="H1168" s="43">
        <v>1.4687499999999999E-2</v>
      </c>
      <c r="I1168" s="43">
        <v>1.7950000000000001E-2</v>
      </c>
      <c r="J1168" s="43">
        <v>0.04</v>
      </c>
      <c r="K1168" s="43">
        <v>4.7934999999999998E-2</v>
      </c>
      <c r="N1168" s="44"/>
    </row>
    <row r="1169" spans="4:14" ht="15.75" customHeight="1" x14ac:dyDescent="0.25">
      <c r="D1169" s="39"/>
      <c r="E1169" s="39"/>
      <c r="F1169" s="98">
        <v>38149</v>
      </c>
      <c r="G1169" s="43">
        <v>1.2387500000000001E-2</v>
      </c>
      <c r="H1169" s="43">
        <v>1.52E-2</v>
      </c>
      <c r="I1169" s="43">
        <v>1.8600000000000002E-2</v>
      </c>
      <c r="J1169" s="43">
        <v>0.04</v>
      </c>
      <c r="K1169" s="43">
        <v>4.7995000000000003E-2</v>
      </c>
      <c r="N1169" s="44"/>
    </row>
    <row r="1170" spans="4:14" ht="15.75" customHeight="1" x14ac:dyDescent="0.25">
      <c r="D1170" s="39"/>
      <c r="E1170" s="39"/>
      <c r="F1170" s="98">
        <v>38152</v>
      </c>
      <c r="G1170" s="43">
        <v>1.2525E-2</v>
      </c>
      <c r="H1170" s="43">
        <v>1.5412500000000001E-2</v>
      </c>
      <c r="I1170" s="43">
        <v>1.8950000000000002E-2</v>
      </c>
      <c r="J1170" s="43">
        <v>0.04</v>
      </c>
      <c r="K1170" s="43">
        <v>4.8697999999999998E-2</v>
      </c>
      <c r="N1170" s="44"/>
    </row>
    <row r="1171" spans="4:14" ht="15.75" customHeight="1" x14ac:dyDescent="0.25">
      <c r="D1171" s="39"/>
      <c r="E1171" s="39"/>
      <c r="F1171" s="98">
        <v>38153</v>
      </c>
      <c r="G1171" s="43">
        <v>1.27875E-2</v>
      </c>
      <c r="H1171" s="43">
        <v>1.5600000000000001E-2</v>
      </c>
      <c r="I1171" s="43">
        <v>1.91875E-2</v>
      </c>
      <c r="J1171" s="43">
        <v>0.04</v>
      </c>
      <c r="K1171" s="43">
        <v>4.6760000000000003E-2</v>
      </c>
      <c r="N1171" s="44"/>
    </row>
    <row r="1172" spans="4:14" ht="15.75" customHeight="1" x14ac:dyDescent="0.25">
      <c r="D1172" s="39"/>
      <c r="E1172" s="39"/>
      <c r="F1172" s="98">
        <v>38154</v>
      </c>
      <c r="G1172" s="43">
        <v>1.2637499999999999E-2</v>
      </c>
      <c r="H1172" s="43">
        <v>1.5337499999999999E-2</v>
      </c>
      <c r="I1172" s="43">
        <v>1.8450000000000001E-2</v>
      </c>
      <c r="J1172" s="43">
        <v>0.04</v>
      </c>
      <c r="K1172" s="43">
        <v>4.7215999999999994E-2</v>
      </c>
      <c r="N1172" s="44"/>
    </row>
    <row r="1173" spans="4:14" ht="15.75" customHeight="1" x14ac:dyDescent="0.25">
      <c r="D1173" s="39"/>
      <c r="E1173" s="39"/>
      <c r="F1173" s="98">
        <v>38155</v>
      </c>
      <c r="G1173" s="43">
        <v>1.2800000000000001E-2</v>
      </c>
      <c r="H1173" s="43">
        <v>1.55E-2</v>
      </c>
      <c r="I1173" s="43">
        <v>1.8706299999999999E-2</v>
      </c>
      <c r="J1173" s="43">
        <v>0.04</v>
      </c>
      <c r="K1173" s="43">
        <v>4.6779000000000001E-2</v>
      </c>
      <c r="N1173" s="44"/>
    </row>
    <row r="1174" spans="4:14" ht="15.75" customHeight="1" x14ac:dyDescent="0.25">
      <c r="D1174" s="39"/>
      <c r="E1174" s="39"/>
      <c r="F1174" s="98">
        <v>38156</v>
      </c>
      <c r="G1174" s="43">
        <v>1.2800000000000001E-2</v>
      </c>
      <c r="H1174" s="43">
        <v>1.55E-2</v>
      </c>
      <c r="I1174" s="43">
        <v>1.85063E-2</v>
      </c>
      <c r="J1174" s="43">
        <v>0.04</v>
      </c>
      <c r="K1174" s="43">
        <v>4.7095999999999999E-2</v>
      </c>
      <c r="N1174" s="44"/>
    </row>
    <row r="1175" spans="4:14" ht="15.75" customHeight="1" x14ac:dyDescent="0.25">
      <c r="D1175" s="39"/>
      <c r="E1175" s="39"/>
      <c r="F1175" s="98">
        <v>38159</v>
      </c>
      <c r="G1175" s="43">
        <v>1.2849999999999999E-2</v>
      </c>
      <c r="H1175" s="43">
        <v>1.55938E-2</v>
      </c>
      <c r="I1175" s="43">
        <v>1.8637500000000001E-2</v>
      </c>
      <c r="J1175" s="43">
        <v>0.04</v>
      </c>
      <c r="K1175" s="43">
        <v>4.6836999999999997E-2</v>
      </c>
      <c r="N1175" s="44"/>
    </row>
    <row r="1176" spans="4:14" ht="15.75" customHeight="1" x14ac:dyDescent="0.25">
      <c r="D1176" s="39"/>
      <c r="E1176" s="39"/>
      <c r="F1176" s="98">
        <v>38160</v>
      </c>
      <c r="G1176" s="43">
        <v>1.29125E-2</v>
      </c>
      <c r="H1176" s="43">
        <v>1.55938E-2</v>
      </c>
      <c r="I1176" s="43">
        <v>1.8550000000000001E-2</v>
      </c>
      <c r="J1176" s="43">
        <v>0.04</v>
      </c>
      <c r="K1176" s="43">
        <v>4.7175000000000002E-2</v>
      </c>
      <c r="N1176" s="44"/>
    </row>
    <row r="1177" spans="4:14" ht="15.75" customHeight="1" x14ac:dyDescent="0.25">
      <c r="D1177" s="39"/>
      <c r="E1177" s="39"/>
      <c r="F1177" s="98">
        <v>38161</v>
      </c>
      <c r="G1177" s="43">
        <v>1.3000000000000001E-2</v>
      </c>
      <c r="H1177" s="43">
        <v>1.5700000000000002E-2</v>
      </c>
      <c r="I1177" s="43">
        <v>1.8700000000000001E-2</v>
      </c>
      <c r="J1177" s="43">
        <v>0.04</v>
      </c>
      <c r="K1177" s="43">
        <v>4.6955999999999998E-2</v>
      </c>
      <c r="N1177" s="44"/>
    </row>
    <row r="1178" spans="4:14" ht="15.75" customHeight="1" x14ac:dyDescent="0.25">
      <c r="D1178" s="39"/>
      <c r="E1178" s="39"/>
      <c r="F1178" s="98">
        <v>38162</v>
      </c>
      <c r="G1178" s="43">
        <v>1.32E-2</v>
      </c>
      <c r="H1178" s="43">
        <v>1.5862499999999998E-2</v>
      </c>
      <c r="I1178" s="43">
        <v>1.8825000000000001E-2</v>
      </c>
      <c r="J1178" s="43">
        <v>0.04</v>
      </c>
      <c r="K1178" s="43">
        <v>4.6440000000000002E-2</v>
      </c>
      <c r="N1178" s="44"/>
    </row>
    <row r="1179" spans="4:14" ht="15.75" customHeight="1" x14ac:dyDescent="0.25">
      <c r="D1179" s="39"/>
      <c r="E1179" s="39"/>
      <c r="F1179" s="98">
        <v>38163</v>
      </c>
      <c r="G1179" s="43">
        <v>1.3300000000000001E-2</v>
      </c>
      <c r="H1179" s="43">
        <v>1.5800000000000002E-2</v>
      </c>
      <c r="I1179" s="43">
        <v>1.8662499999999999E-2</v>
      </c>
      <c r="J1179" s="43">
        <v>0.04</v>
      </c>
      <c r="K1179" s="43">
        <v>4.6459E-2</v>
      </c>
      <c r="N1179" s="44"/>
    </row>
    <row r="1180" spans="4:14" ht="15.75" customHeight="1" x14ac:dyDescent="0.25">
      <c r="D1180" s="39"/>
      <c r="E1180" s="39"/>
      <c r="F1180" s="98">
        <v>38166</v>
      </c>
      <c r="G1180" s="43">
        <v>1.34E-2</v>
      </c>
      <c r="H1180" s="43">
        <v>1.5862499999999998E-2</v>
      </c>
      <c r="I1180" s="43">
        <v>1.8700000000000001E-2</v>
      </c>
      <c r="J1180" s="43">
        <v>0.04</v>
      </c>
      <c r="K1180" s="43">
        <v>4.7354E-2</v>
      </c>
      <c r="N1180" s="44"/>
    </row>
    <row r="1181" spans="4:14" ht="15.75" customHeight="1" x14ac:dyDescent="0.25">
      <c r="D1181" s="39"/>
      <c r="E1181" s="39"/>
      <c r="F1181" s="98">
        <v>38167</v>
      </c>
      <c r="G1181" s="43">
        <v>1.3600000000000001E-2</v>
      </c>
      <c r="H1181" s="43">
        <v>1.6E-2</v>
      </c>
      <c r="I1181" s="43">
        <v>1.9400000000000001E-2</v>
      </c>
      <c r="J1181" s="43">
        <v>0.04</v>
      </c>
      <c r="K1181" s="43">
        <v>4.6855000000000001E-2</v>
      </c>
      <c r="N1181" s="44"/>
    </row>
    <row r="1182" spans="4:14" ht="15.75" customHeight="1" x14ac:dyDescent="0.25">
      <c r="D1182" s="39"/>
      <c r="E1182" s="39"/>
      <c r="F1182" s="98">
        <v>38168</v>
      </c>
      <c r="G1182" s="43">
        <v>1.3687499999999998E-2</v>
      </c>
      <c r="H1182" s="43">
        <v>1.61E-2</v>
      </c>
      <c r="I1182" s="43">
        <v>1.9400000000000001E-2</v>
      </c>
      <c r="J1182" s="43">
        <v>4.2500000000000003E-2</v>
      </c>
      <c r="K1182" s="43">
        <v>4.5805999999999993E-2</v>
      </c>
      <c r="N1182" s="44"/>
    </row>
    <row r="1183" spans="4:14" ht="15.75" customHeight="1" x14ac:dyDescent="0.25">
      <c r="D1183" s="39"/>
      <c r="E1183" s="39"/>
      <c r="F1183" s="98">
        <v>38169</v>
      </c>
      <c r="G1183" s="43">
        <v>1.3612500000000001E-2</v>
      </c>
      <c r="H1183" s="43">
        <v>1.6E-2</v>
      </c>
      <c r="I1183" s="43">
        <v>1.8974999999999999E-2</v>
      </c>
      <c r="J1183" s="43">
        <v>4.2500000000000003E-2</v>
      </c>
      <c r="K1183" s="43">
        <v>4.5629000000000003E-2</v>
      </c>
      <c r="N1183" s="44"/>
    </row>
    <row r="1184" spans="4:14" ht="15.75" customHeight="1" x14ac:dyDescent="0.25">
      <c r="D1184" s="39"/>
      <c r="E1184" s="39"/>
      <c r="F1184" s="98">
        <v>38170</v>
      </c>
      <c r="G1184" s="43">
        <v>1.3600000000000001E-2</v>
      </c>
      <c r="H1184" s="43">
        <v>1.6E-2</v>
      </c>
      <c r="I1184" s="43">
        <v>1.8812499999999999E-2</v>
      </c>
      <c r="J1184" s="43">
        <v>4.2500000000000003E-2</v>
      </c>
      <c r="K1184" s="43">
        <v>4.4588999999999997E-2</v>
      </c>
      <c r="N1184" s="44"/>
    </row>
    <row r="1185" spans="4:14" ht="15.75" customHeight="1" x14ac:dyDescent="0.25">
      <c r="D1185" s="39"/>
      <c r="E1185" s="39"/>
      <c r="F1185" s="98">
        <v>38173</v>
      </c>
      <c r="G1185" s="43">
        <v>1.35125E-2</v>
      </c>
      <c r="H1185" s="43">
        <v>1.5774999999999997E-2</v>
      </c>
      <c r="I1185" s="43">
        <v>1.83375E-2</v>
      </c>
      <c r="J1185" s="43" t="s">
        <v>30</v>
      </c>
      <c r="K1185" s="43">
        <v>4.4588999999999997E-2</v>
      </c>
      <c r="N1185" s="44"/>
    </row>
    <row r="1186" spans="4:14" ht="15.75" customHeight="1" x14ac:dyDescent="0.25">
      <c r="D1186" s="39"/>
      <c r="E1186" s="39"/>
      <c r="F1186" s="98">
        <v>38174</v>
      </c>
      <c r="G1186" s="43">
        <v>1.3506300000000001E-2</v>
      </c>
      <c r="H1186" s="43">
        <v>1.5800000000000002E-2</v>
      </c>
      <c r="I1186" s="43">
        <v>1.84E-2</v>
      </c>
      <c r="J1186" s="43">
        <v>4.2500000000000003E-2</v>
      </c>
      <c r="K1186" s="43">
        <v>4.4743000000000005E-2</v>
      </c>
      <c r="N1186" s="44"/>
    </row>
    <row r="1187" spans="4:14" ht="15.75" customHeight="1" x14ac:dyDescent="0.25">
      <c r="D1187" s="39"/>
      <c r="E1187" s="39"/>
      <c r="F1187" s="98">
        <v>38175</v>
      </c>
      <c r="G1187" s="43">
        <v>1.3500000000000002E-2</v>
      </c>
      <c r="H1187" s="43">
        <v>1.58125E-2</v>
      </c>
      <c r="I1187" s="43">
        <v>1.8412500000000002E-2</v>
      </c>
      <c r="J1187" s="43">
        <v>4.2500000000000003E-2</v>
      </c>
      <c r="K1187" s="43">
        <v>4.4743000000000005E-2</v>
      </c>
      <c r="N1187" s="44"/>
    </row>
    <row r="1188" spans="4:14" ht="15.75" customHeight="1" x14ac:dyDescent="0.25">
      <c r="D1188" s="39"/>
      <c r="E1188" s="39"/>
      <c r="F1188" s="98">
        <v>38176</v>
      </c>
      <c r="G1188" s="43">
        <v>1.3631299999999999E-2</v>
      </c>
      <c r="H1188" s="43">
        <v>1.5900000000000001E-2</v>
      </c>
      <c r="I1188" s="43">
        <v>1.8412500000000002E-2</v>
      </c>
      <c r="J1188" s="43">
        <v>4.2500000000000003E-2</v>
      </c>
      <c r="K1188" s="43">
        <v>4.4703999999999994E-2</v>
      </c>
      <c r="N1188" s="44"/>
    </row>
    <row r="1189" spans="4:14" ht="15.75" customHeight="1" x14ac:dyDescent="0.25">
      <c r="D1189" s="39"/>
      <c r="E1189" s="39"/>
      <c r="F1189" s="98">
        <v>38177</v>
      </c>
      <c r="G1189" s="43">
        <v>1.3668800000000002E-2</v>
      </c>
      <c r="H1189" s="43">
        <v>1.5900000000000001E-2</v>
      </c>
      <c r="I1189" s="43">
        <v>1.84E-2</v>
      </c>
      <c r="J1189" s="43">
        <v>4.2500000000000003E-2</v>
      </c>
      <c r="K1189" s="43">
        <v>4.4565E-2</v>
      </c>
      <c r="N1189" s="44"/>
    </row>
    <row r="1190" spans="4:14" ht="15.75" customHeight="1" x14ac:dyDescent="0.25">
      <c r="D1190" s="39"/>
      <c r="E1190" s="39"/>
      <c r="F1190" s="98">
        <v>38180</v>
      </c>
      <c r="G1190" s="43">
        <v>1.38E-2</v>
      </c>
      <c r="H1190" s="43">
        <v>1.6E-2</v>
      </c>
      <c r="I1190" s="43">
        <v>1.8412500000000002E-2</v>
      </c>
      <c r="J1190" s="43">
        <v>4.2500000000000003E-2</v>
      </c>
      <c r="K1190" s="43">
        <v>4.4447E-2</v>
      </c>
      <c r="N1190" s="44"/>
    </row>
    <row r="1191" spans="4:14" ht="15.75" customHeight="1" x14ac:dyDescent="0.25">
      <c r="D1191" s="39"/>
      <c r="E1191" s="39"/>
      <c r="F1191" s="98">
        <v>38181</v>
      </c>
      <c r="G1191" s="43">
        <v>1.38E-2</v>
      </c>
      <c r="H1191" s="43">
        <v>1.6E-2</v>
      </c>
      <c r="I1191" s="43">
        <v>1.8600000000000002E-2</v>
      </c>
      <c r="J1191" s="43">
        <v>4.2500000000000003E-2</v>
      </c>
      <c r="K1191" s="43">
        <v>4.4699999999999997E-2</v>
      </c>
      <c r="N1191" s="44"/>
    </row>
    <row r="1192" spans="4:14" ht="15.75" customHeight="1" x14ac:dyDescent="0.25">
      <c r="D1192" s="39"/>
      <c r="E1192" s="39"/>
      <c r="F1192" s="98">
        <v>38182</v>
      </c>
      <c r="G1192" s="43">
        <v>1.3899999999999999E-2</v>
      </c>
      <c r="H1192" s="43">
        <v>1.61E-2</v>
      </c>
      <c r="I1192" s="43">
        <v>1.8700000000000001E-2</v>
      </c>
      <c r="J1192" s="43">
        <v>4.2500000000000003E-2</v>
      </c>
      <c r="K1192" s="43">
        <v>4.4797000000000003E-2</v>
      </c>
      <c r="N1192" s="44"/>
    </row>
    <row r="1193" spans="4:14" ht="15.75" customHeight="1" x14ac:dyDescent="0.25">
      <c r="D1193" s="39"/>
      <c r="E1193" s="39"/>
      <c r="F1193" s="98">
        <v>38183</v>
      </c>
      <c r="G1193" s="43">
        <v>1.41E-2</v>
      </c>
      <c r="H1193" s="43">
        <v>1.6200000000000003E-2</v>
      </c>
      <c r="I1193" s="43">
        <v>1.8799999999999997E-2</v>
      </c>
      <c r="J1193" s="43">
        <v>4.2500000000000003E-2</v>
      </c>
      <c r="K1193" s="43">
        <v>4.4797000000000003E-2</v>
      </c>
      <c r="N1193" s="44"/>
    </row>
    <row r="1194" spans="4:14" ht="15.75" customHeight="1" x14ac:dyDescent="0.25">
      <c r="D1194" s="39"/>
      <c r="E1194" s="39"/>
      <c r="F1194" s="98">
        <v>38184</v>
      </c>
      <c r="G1194" s="43">
        <v>1.4199999999999999E-2</v>
      </c>
      <c r="H1194" s="43">
        <v>1.6299999999999999E-2</v>
      </c>
      <c r="I1194" s="43">
        <v>1.8912500000000002E-2</v>
      </c>
      <c r="J1194" s="43">
        <v>4.2500000000000003E-2</v>
      </c>
      <c r="K1194" s="43">
        <v>4.3491000000000002E-2</v>
      </c>
      <c r="N1194" s="44"/>
    </row>
    <row r="1195" spans="4:14" ht="15.75" customHeight="1" x14ac:dyDescent="0.25">
      <c r="D1195" s="39"/>
      <c r="E1195" s="39"/>
      <c r="F1195" s="98">
        <v>38187</v>
      </c>
      <c r="G1195" s="43">
        <v>1.4199999999999999E-2</v>
      </c>
      <c r="H1195" s="43">
        <v>1.6299999999999999E-2</v>
      </c>
      <c r="I1195" s="43">
        <v>1.8600000000000002E-2</v>
      </c>
      <c r="J1195" s="43">
        <v>4.2500000000000003E-2</v>
      </c>
      <c r="K1195" s="43">
        <v>4.3508999999999999E-2</v>
      </c>
      <c r="N1195" s="44"/>
    </row>
    <row r="1196" spans="4:14" ht="15.75" customHeight="1" x14ac:dyDescent="0.25">
      <c r="D1196" s="39"/>
      <c r="E1196" s="39"/>
      <c r="F1196" s="98">
        <v>38188</v>
      </c>
      <c r="G1196" s="43">
        <v>1.4262500000000001E-2</v>
      </c>
      <c r="H1196" s="43">
        <v>1.6324999999999999E-2</v>
      </c>
      <c r="I1196" s="43">
        <v>1.8700000000000001E-2</v>
      </c>
      <c r="J1196" s="43">
        <v>4.2500000000000003E-2</v>
      </c>
      <c r="K1196" s="43">
        <v>4.4440999999999994E-2</v>
      </c>
      <c r="N1196" s="44"/>
    </row>
    <row r="1197" spans="4:14" ht="15.75" customHeight="1" x14ac:dyDescent="0.25">
      <c r="D1197" s="39"/>
      <c r="E1197" s="39"/>
      <c r="F1197" s="98">
        <v>38189</v>
      </c>
      <c r="G1197" s="43">
        <v>1.43313E-2</v>
      </c>
      <c r="H1197" s="43">
        <v>1.6500000000000001E-2</v>
      </c>
      <c r="I1197" s="43">
        <v>1.9199999999999998E-2</v>
      </c>
      <c r="J1197" s="43">
        <v>4.2500000000000003E-2</v>
      </c>
      <c r="K1197" s="43">
        <v>4.4656000000000001E-2</v>
      </c>
      <c r="N1197" s="44"/>
    </row>
    <row r="1198" spans="4:14" ht="15.75" customHeight="1" x14ac:dyDescent="0.25">
      <c r="D1198" s="39"/>
      <c r="E1198" s="39"/>
      <c r="F1198" s="98">
        <v>38190</v>
      </c>
      <c r="G1198" s="43">
        <v>1.4499999999999999E-2</v>
      </c>
      <c r="H1198" s="43">
        <v>1.66E-2</v>
      </c>
      <c r="I1198" s="43">
        <v>1.9299999999999998E-2</v>
      </c>
      <c r="J1198" s="43">
        <v>4.2500000000000003E-2</v>
      </c>
      <c r="K1198" s="43">
        <v>4.444E-2</v>
      </c>
      <c r="N1198" s="44"/>
    </row>
    <row r="1199" spans="4:14" ht="15.75" customHeight="1" x14ac:dyDescent="0.25">
      <c r="D1199" s="39"/>
      <c r="E1199" s="39"/>
      <c r="F1199" s="98">
        <v>38191</v>
      </c>
      <c r="G1199" s="43">
        <v>1.4499999999999999E-2</v>
      </c>
      <c r="H1199" s="43">
        <v>1.66E-2</v>
      </c>
      <c r="I1199" s="43">
        <v>1.9299999999999998E-2</v>
      </c>
      <c r="J1199" s="43">
        <v>4.2500000000000003E-2</v>
      </c>
      <c r="K1199" s="43">
        <v>4.4301000000000007E-2</v>
      </c>
      <c r="N1199" s="44"/>
    </row>
    <row r="1200" spans="4:14" ht="15.75" customHeight="1" x14ac:dyDescent="0.25">
      <c r="D1200" s="39"/>
      <c r="E1200" s="39"/>
      <c r="F1200" s="98">
        <v>38194</v>
      </c>
      <c r="G1200" s="43">
        <v>1.4618800000000001E-2</v>
      </c>
      <c r="H1200" s="43">
        <v>1.66188E-2</v>
      </c>
      <c r="I1200" s="43">
        <v>1.9299999999999998E-2</v>
      </c>
      <c r="J1200" s="43">
        <v>4.2500000000000003E-2</v>
      </c>
      <c r="K1200" s="43">
        <v>4.4847999999999999E-2</v>
      </c>
      <c r="N1200" s="44"/>
    </row>
    <row r="1201" spans="4:14" ht="15.75" customHeight="1" x14ac:dyDescent="0.25">
      <c r="D1201" s="39"/>
      <c r="E1201" s="39"/>
      <c r="F1201" s="98">
        <v>38195</v>
      </c>
      <c r="G1201" s="43">
        <v>1.47E-2</v>
      </c>
      <c r="H1201" s="43">
        <v>1.67E-2</v>
      </c>
      <c r="I1201" s="43">
        <v>1.9599999999999999E-2</v>
      </c>
      <c r="J1201" s="43">
        <v>4.2500000000000003E-2</v>
      </c>
      <c r="K1201" s="43">
        <v>4.6131999999999999E-2</v>
      </c>
      <c r="N1201" s="44"/>
    </row>
    <row r="1202" spans="4:14" ht="15.75" customHeight="1" x14ac:dyDescent="0.25">
      <c r="D1202" s="39"/>
      <c r="E1202" s="39"/>
      <c r="F1202" s="98">
        <v>38196</v>
      </c>
      <c r="G1202" s="43">
        <v>1.4800000000000001E-2</v>
      </c>
      <c r="H1202" s="43">
        <v>1.6799999999999999E-2</v>
      </c>
      <c r="I1202" s="43">
        <v>1.9799999999999998E-2</v>
      </c>
      <c r="J1202" s="43">
        <v>4.2500000000000003E-2</v>
      </c>
      <c r="K1202" s="43">
        <v>4.5834E-2</v>
      </c>
      <c r="N1202" s="44"/>
    </row>
    <row r="1203" spans="4:14" ht="15.75" customHeight="1" x14ac:dyDescent="0.25">
      <c r="D1203" s="39"/>
      <c r="E1203" s="39"/>
      <c r="F1203" s="98">
        <v>38197</v>
      </c>
      <c r="G1203" s="43">
        <v>1.4918800000000001E-2</v>
      </c>
      <c r="H1203" s="43">
        <v>1.6937500000000001E-2</v>
      </c>
      <c r="I1203" s="43">
        <v>1.9862500000000002E-2</v>
      </c>
      <c r="J1203" s="43">
        <v>4.2500000000000003E-2</v>
      </c>
      <c r="K1203" s="43">
        <v>4.5754000000000003E-2</v>
      </c>
      <c r="N1203" s="44"/>
    </row>
    <row r="1204" spans="4:14" ht="15.75" customHeight="1" x14ac:dyDescent="0.25">
      <c r="D1204" s="39"/>
      <c r="E1204" s="39"/>
      <c r="F1204" s="98">
        <v>38198</v>
      </c>
      <c r="G1204" s="43">
        <v>1.5037499999999999E-2</v>
      </c>
      <c r="H1204" s="43">
        <v>1.7000000000000001E-2</v>
      </c>
      <c r="I1204" s="43">
        <v>1.9799999999999998E-2</v>
      </c>
      <c r="J1204" s="43">
        <v>4.2500000000000003E-2</v>
      </c>
      <c r="K1204" s="43">
        <v>4.4747000000000002E-2</v>
      </c>
      <c r="N1204" s="44"/>
    </row>
    <row r="1205" spans="4:14" ht="15.75" customHeight="1" x14ac:dyDescent="0.25">
      <c r="D1205" s="39"/>
      <c r="E1205" s="39"/>
      <c r="F1205" s="98">
        <v>38201</v>
      </c>
      <c r="G1205" s="43">
        <v>1.51375E-2</v>
      </c>
      <c r="H1205" s="43">
        <v>1.6899999999999998E-2</v>
      </c>
      <c r="I1205" s="43">
        <v>1.9375E-2</v>
      </c>
      <c r="J1205" s="43">
        <v>4.2500000000000003E-2</v>
      </c>
      <c r="K1205" s="43">
        <v>4.4490999999999996E-2</v>
      </c>
      <c r="N1205" s="44"/>
    </row>
    <row r="1206" spans="4:14" ht="15.75" customHeight="1" x14ac:dyDescent="0.25">
      <c r="D1206" s="39"/>
      <c r="E1206" s="39"/>
      <c r="F1206" s="98">
        <v>38202</v>
      </c>
      <c r="G1206" s="43">
        <v>1.525E-2</v>
      </c>
      <c r="H1206" s="43">
        <v>1.7000000000000001E-2</v>
      </c>
      <c r="I1206" s="43">
        <v>1.9550000000000001E-2</v>
      </c>
      <c r="J1206" s="43">
        <v>4.2500000000000003E-2</v>
      </c>
      <c r="K1206" s="43">
        <v>4.4236000000000004E-2</v>
      </c>
      <c r="N1206" s="44"/>
    </row>
    <row r="1207" spans="4:14" ht="15.75" customHeight="1" x14ac:dyDescent="0.25">
      <c r="D1207" s="39"/>
      <c r="E1207" s="39"/>
      <c r="F1207" s="98">
        <v>38203</v>
      </c>
      <c r="G1207" s="43">
        <v>1.54E-2</v>
      </c>
      <c r="H1207" s="43">
        <v>1.7000000000000001E-2</v>
      </c>
      <c r="I1207" s="43">
        <v>1.9400000000000001E-2</v>
      </c>
      <c r="J1207" s="43">
        <v>4.2500000000000003E-2</v>
      </c>
      <c r="K1207" s="43">
        <v>4.4176E-2</v>
      </c>
      <c r="N1207" s="44"/>
    </row>
    <row r="1208" spans="4:14" ht="15.75" customHeight="1" x14ac:dyDescent="0.25">
      <c r="D1208" s="39"/>
      <c r="E1208" s="39"/>
      <c r="F1208" s="98">
        <v>38204</v>
      </c>
      <c r="G1208" s="43">
        <v>1.5625E-2</v>
      </c>
      <c r="H1208" s="43">
        <v>1.7100000000000001E-2</v>
      </c>
      <c r="I1208" s="43">
        <v>1.95E-2</v>
      </c>
      <c r="J1208" s="43">
        <v>4.2500000000000003E-2</v>
      </c>
      <c r="K1208" s="43">
        <v>4.4000000000000004E-2</v>
      </c>
      <c r="N1208" s="44"/>
    </row>
    <row r="1209" spans="4:14" ht="15.75" customHeight="1" x14ac:dyDescent="0.25">
      <c r="D1209" s="39"/>
      <c r="E1209" s="39"/>
      <c r="F1209" s="98">
        <v>38205</v>
      </c>
      <c r="G1209" s="43">
        <v>1.5737500000000001E-2</v>
      </c>
      <c r="H1209" s="43">
        <v>1.7100000000000001E-2</v>
      </c>
      <c r="I1209" s="43">
        <v>1.9412499999999999E-2</v>
      </c>
      <c r="J1209" s="43">
        <v>4.2500000000000003E-2</v>
      </c>
      <c r="K1209" s="43">
        <v>4.2195999999999997E-2</v>
      </c>
      <c r="N1209" s="44"/>
    </row>
    <row r="1210" spans="4:14" ht="15.75" customHeight="1" x14ac:dyDescent="0.25">
      <c r="D1210" s="39"/>
      <c r="E1210" s="39"/>
      <c r="F1210" s="98">
        <v>38208</v>
      </c>
      <c r="G1210" s="43">
        <v>1.56875E-2</v>
      </c>
      <c r="H1210" s="43">
        <v>1.67E-2</v>
      </c>
      <c r="I1210" s="43">
        <v>1.8600000000000002E-2</v>
      </c>
      <c r="J1210" s="43">
        <v>4.2500000000000003E-2</v>
      </c>
      <c r="K1210" s="43">
        <v>4.2561000000000002E-2</v>
      </c>
      <c r="N1210" s="44"/>
    </row>
    <row r="1211" spans="4:14" ht="15.75" customHeight="1" x14ac:dyDescent="0.25">
      <c r="D1211" s="39"/>
      <c r="E1211" s="39"/>
      <c r="F1211" s="98">
        <v>38209</v>
      </c>
      <c r="G1211" s="43">
        <v>1.5787499999999999E-2</v>
      </c>
      <c r="H1211" s="43">
        <v>1.6799999999999999E-2</v>
      </c>
      <c r="I1211" s="43">
        <v>1.8799999999999997E-2</v>
      </c>
      <c r="J1211" s="43">
        <v>4.4999999999999998E-2</v>
      </c>
      <c r="K1211" s="43">
        <v>4.2888000000000003E-2</v>
      </c>
      <c r="N1211" s="44"/>
    </row>
    <row r="1212" spans="4:14" ht="15.75" customHeight="1" x14ac:dyDescent="0.25">
      <c r="D1212" s="39"/>
      <c r="E1212" s="39"/>
      <c r="F1212" s="98">
        <v>38210</v>
      </c>
      <c r="G1212" s="43">
        <v>1.6E-2</v>
      </c>
      <c r="H1212" s="43">
        <v>1.7100000000000001E-2</v>
      </c>
      <c r="I1212" s="43">
        <v>1.9199999999999998E-2</v>
      </c>
      <c r="J1212" s="43">
        <v>4.4999999999999998E-2</v>
      </c>
      <c r="K1212" s="43">
        <v>4.2713000000000001E-2</v>
      </c>
      <c r="N1212" s="44"/>
    </row>
    <row r="1213" spans="4:14" ht="15.75" customHeight="1" x14ac:dyDescent="0.25">
      <c r="D1213" s="39"/>
      <c r="E1213" s="39"/>
      <c r="F1213" s="98">
        <v>38211</v>
      </c>
      <c r="G1213" s="43">
        <v>1.6E-2</v>
      </c>
      <c r="H1213" s="43">
        <v>1.7112499999999999E-2</v>
      </c>
      <c r="I1213" s="43">
        <v>1.9199999999999998E-2</v>
      </c>
      <c r="J1213" s="43">
        <v>4.4999999999999998E-2</v>
      </c>
      <c r="K1213" s="43">
        <v>4.2537999999999999E-2</v>
      </c>
      <c r="N1213" s="44"/>
    </row>
    <row r="1214" spans="4:14" ht="15.75" customHeight="1" x14ac:dyDescent="0.25">
      <c r="D1214" s="39"/>
      <c r="E1214" s="39"/>
      <c r="F1214" s="98">
        <v>38212</v>
      </c>
      <c r="G1214" s="43">
        <v>1.6E-2</v>
      </c>
      <c r="H1214" s="43">
        <v>1.72E-2</v>
      </c>
      <c r="I1214" s="43">
        <v>1.92125E-2</v>
      </c>
      <c r="J1214" s="43">
        <v>4.4999999999999998E-2</v>
      </c>
      <c r="K1214" s="43">
        <v>4.2268E-2</v>
      </c>
      <c r="N1214" s="44"/>
    </row>
    <row r="1215" spans="4:14" ht="15.75" customHeight="1" x14ac:dyDescent="0.25">
      <c r="D1215" s="39"/>
      <c r="E1215" s="39"/>
      <c r="F1215" s="98">
        <v>38215</v>
      </c>
      <c r="G1215" s="43">
        <v>1.6E-2</v>
      </c>
      <c r="H1215" s="43">
        <v>1.72E-2</v>
      </c>
      <c r="I1215" s="43">
        <v>1.9199999999999998E-2</v>
      </c>
      <c r="J1215" s="43">
        <v>4.4999999999999998E-2</v>
      </c>
      <c r="K1215" s="43">
        <v>4.2615999999999994E-2</v>
      </c>
      <c r="N1215" s="44"/>
    </row>
    <row r="1216" spans="4:14" ht="15.75" customHeight="1" x14ac:dyDescent="0.25">
      <c r="D1216" s="39"/>
      <c r="E1216" s="39"/>
      <c r="F1216" s="98">
        <v>38216</v>
      </c>
      <c r="G1216" s="43">
        <v>1.6E-2</v>
      </c>
      <c r="H1216" s="43">
        <v>1.7299999999999999E-2</v>
      </c>
      <c r="I1216" s="43">
        <v>1.9400000000000001E-2</v>
      </c>
      <c r="J1216" s="43">
        <v>4.4999999999999998E-2</v>
      </c>
      <c r="K1216" s="43">
        <v>4.1901000000000001E-2</v>
      </c>
      <c r="N1216" s="44"/>
    </row>
    <row r="1217" spans="4:14" ht="15.75" customHeight="1" x14ac:dyDescent="0.25">
      <c r="D1217" s="39"/>
      <c r="E1217" s="39"/>
      <c r="F1217" s="98">
        <v>38217</v>
      </c>
      <c r="G1217" s="43">
        <v>1.6E-2</v>
      </c>
      <c r="H1217" s="43">
        <v>1.7299999999999999E-2</v>
      </c>
      <c r="I1217" s="43">
        <v>1.92125E-2</v>
      </c>
      <c r="J1217" s="43">
        <v>4.4999999999999998E-2</v>
      </c>
      <c r="K1217" s="43">
        <v>4.2363999999999999E-2</v>
      </c>
      <c r="N1217" s="44"/>
    </row>
    <row r="1218" spans="4:14" ht="15.75" customHeight="1" x14ac:dyDescent="0.25">
      <c r="D1218" s="39"/>
      <c r="E1218" s="39"/>
      <c r="F1218" s="98">
        <v>38218</v>
      </c>
      <c r="G1218" s="43">
        <v>1.61E-2</v>
      </c>
      <c r="H1218" s="43">
        <v>1.7399999999999999E-2</v>
      </c>
      <c r="I1218" s="43">
        <v>1.9375E-2</v>
      </c>
      <c r="J1218" s="43">
        <v>4.4999999999999998E-2</v>
      </c>
      <c r="K1218" s="43">
        <v>4.2131999999999996E-2</v>
      </c>
      <c r="N1218" s="44"/>
    </row>
    <row r="1219" spans="4:14" ht="15.75" customHeight="1" x14ac:dyDescent="0.25">
      <c r="D1219" s="39"/>
      <c r="E1219" s="39"/>
      <c r="F1219" s="98">
        <v>38219</v>
      </c>
      <c r="G1219" s="43">
        <v>1.61E-2</v>
      </c>
      <c r="H1219" s="43">
        <v>1.7399999999999999E-2</v>
      </c>
      <c r="I1219" s="43">
        <v>1.9299999999999998E-2</v>
      </c>
      <c r="J1219" s="43">
        <v>4.4999999999999998E-2</v>
      </c>
      <c r="K1219" s="43">
        <v>4.2325000000000002E-2</v>
      </c>
      <c r="N1219" s="44"/>
    </row>
    <row r="1220" spans="4:14" ht="15.75" customHeight="1" x14ac:dyDescent="0.25">
      <c r="D1220" s="39"/>
      <c r="E1220" s="39"/>
      <c r="F1220" s="98">
        <v>38222</v>
      </c>
      <c r="G1220" s="43">
        <v>1.6150000000000001E-2</v>
      </c>
      <c r="H1220" s="43">
        <v>1.7500000000000002E-2</v>
      </c>
      <c r="I1220" s="43">
        <v>1.95E-2</v>
      </c>
      <c r="J1220" s="43">
        <v>4.4999999999999998E-2</v>
      </c>
      <c r="K1220" s="43">
        <v>4.2828999999999999E-2</v>
      </c>
      <c r="N1220" s="44"/>
    </row>
    <row r="1221" spans="4:14" ht="15.75" customHeight="1" x14ac:dyDescent="0.25">
      <c r="D1221" s="39"/>
      <c r="E1221" s="39"/>
      <c r="F1221" s="98">
        <v>38223</v>
      </c>
      <c r="G1221" s="43">
        <v>1.6250000000000001E-2</v>
      </c>
      <c r="H1221" s="43">
        <v>1.7600000000000001E-2</v>
      </c>
      <c r="I1221" s="43">
        <v>1.9799999999999998E-2</v>
      </c>
      <c r="J1221" s="43">
        <v>4.4999999999999998E-2</v>
      </c>
      <c r="K1221" s="43">
        <v>4.2712E-2</v>
      </c>
      <c r="N1221" s="44"/>
    </row>
    <row r="1222" spans="4:14" ht="15.75" customHeight="1" x14ac:dyDescent="0.25">
      <c r="D1222" s="39"/>
      <c r="E1222" s="39"/>
      <c r="F1222" s="98">
        <v>38224</v>
      </c>
      <c r="G1222" s="43">
        <v>1.6299999999999999E-2</v>
      </c>
      <c r="H1222" s="43">
        <v>1.77E-2</v>
      </c>
      <c r="I1222" s="43">
        <v>1.9799999999999998E-2</v>
      </c>
      <c r="J1222" s="43">
        <v>4.4999999999999998E-2</v>
      </c>
      <c r="K1222" s="43">
        <v>4.2615E-2</v>
      </c>
      <c r="N1222" s="44"/>
    </row>
    <row r="1223" spans="4:14" ht="15.75" customHeight="1" x14ac:dyDescent="0.25">
      <c r="D1223" s="39"/>
      <c r="E1223" s="39"/>
      <c r="F1223" s="98">
        <v>38225</v>
      </c>
      <c r="G1223" s="43">
        <v>1.6399999999999998E-2</v>
      </c>
      <c r="H1223" s="43">
        <v>1.7812499999999998E-2</v>
      </c>
      <c r="I1223" s="43">
        <v>1.9900000000000001E-2</v>
      </c>
      <c r="J1223" s="43">
        <v>4.4999999999999998E-2</v>
      </c>
      <c r="K1223" s="43">
        <v>4.2091999999999997E-2</v>
      </c>
      <c r="N1223" s="44"/>
    </row>
    <row r="1224" spans="4:14" ht="15.75" customHeight="1" x14ac:dyDescent="0.25">
      <c r="D1224" s="39"/>
      <c r="E1224" s="39"/>
      <c r="F1224" s="98">
        <v>38226</v>
      </c>
      <c r="G1224" s="43">
        <v>1.6500000000000001E-2</v>
      </c>
      <c r="H1224" s="43">
        <v>1.7899999999999999E-2</v>
      </c>
      <c r="I1224" s="43">
        <v>1.9900000000000001E-2</v>
      </c>
      <c r="J1224" s="43">
        <v>4.4999999999999998E-2</v>
      </c>
      <c r="K1224" s="43">
        <v>4.2264999999999997E-2</v>
      </c>
      <c r="N1224" s="44"/>
    </row>
    <row r="1225" spans="4:14" ht="15.75" customHeight="1" x14ac:dyDescent="0.25">
      <c r="D1225" s="39"/>
      <c r="E1225" s="39"/>
      <c r="F1225" s="98">
        <v>38229</v>
      </c>
      <c r="G1225" s="43" t="s">
        <v>30</v>
      </c>
      <c r="H1225" s="43" t="s">
        <v>30</v>
      </c>
      <c r="I1225" s="43" t="s">
        <v>30</v>
      </c>
      <c r="J1225" s="43">
        <v>4.4999999999999998E-2</v>
      </c>
      <c r="K1225" s="43">
        <v>4.1763000000000002E-2</v>
      </c>
      <c r="N1225" s="44"/>
    </row>
    <row r="1226" spans="4:14" ht="15.75" customHeight="1" x14ac:dyDescent="0.25">
      <c r="D1226" s="39"/>
      <c r="E1226" s="39"/>
      <c r="F1226" s="98">
        <v>38230</v>
      </c>
      <c r="G1226" s="43">
        <v>1.67E-2</v>
      </c>
      <c r="H1226" s="43">
        <v>1.8000000000000002E-2</v>
      </c>
      <c r="I1226" s="43">
        <v>1.9900000000000001E-2</v>
      </c>
      <c r="J1226" s="43">
        <v>4.4999999999999998E-2</v>
      </c>
      <c r="K1226" s="43">
        <v>4.1166999999999995E-2</v>
      </c>
      <c r="N1226" s="44"/>
    </row>
    <row r="1227" spans="4:14" ht="15.75" customHeight="1" x14ac:dyDescent="0.25">
      <c r="D1227" s="39"/>
      <c r="E1227" s="39"/>
      <c r="F1227" s="98">
        <v>38231</v>
      </c>
      <c r="G1227" s="43">
        <v>1.67E-2</v>
      </c>
      <c r="H1227" s="43">
        <v>1.8000000000000002E-2</v>
      </c>
      <c r="I1227" s="43">
        <v>1.9799999999999998E-2</v>
      </c>
      <c r="J1227" s="43">
        <v>4.4999999999999998E-2</v>
      </c>
      <c r="K1227" s="43">
        <v>4.1127999999999998E-2</v>
      </c>
      <c r="N1227" s="44"/>
    </row>
    <row r="1228" spans="4:14" ht="15.75" customHeight="1" x14ac:dyDescent="0.25">
      <c r="D1228" s="39"/>
      <c r="E1228" s="39"/>
      <c r="F1228" s="98">
        <v>38232</v>
      </c>
      <c r="G1228" s="43">
        <v>1.6862499999999999E-2</v>
      </c>
      <c r="H1228" s="43">
        <v>1.8100000000000002E-2</v>
      </c>
      <c r="I1228" s="43">
        <v>1.98125E-2</v>
      </c>
      <c r="J1228" s="43">
        <v>4.4999999999999998E-2</v>
      </c>
      <c r="K1228" s="43">
        <v>4.2129E-2</v>
      </c>
      <c r="N1228" s="44"/>
    </row>
    <row r="1229" spans="4:14" ht="15.75" customHeight="1" x14ac:dyDescent="0.25">
      <c r="D1229" s="39"/>
      <c r="E1229" s="39"/>
      <c r="F1229" s="98">
        <v>38233</v>
      </c>
      <c r="G1229" s="43">
        <v>1.6962500000000002E-2</v>
      </c>
      <c r="H1229" s="43">
        <v>1.8200000000000001E-2</v>
      </c>
      <c r="I1229" s="43">
        <v>2.0099999999999996E-2</v>
      </c>
      <c r="J1229" s="43">
        <v>4.4999999999999998E-2</v>
      </c>
      <c r="K1229" s="43">
        <v>4.2945000000000004E-2</v>
      </c>
      <c r="N1229" s="44"/>
    </row>
    <row r="1230" spans="4:14" ht="15.75" customHeight="1" x14ac:dyDescent="0.25">
      <c r="D1230" s="39"/>
      <c r="E1230" s="39"/>
      <c r="F1230" s="98">
        <v>38236</v>
      </c>
      <c r="G1230" s="43">
        <v>1.7225000000000001E-2</v>
      </c>
      <c r="H1230" s="43">
        <v>1.8500000000000003E-2</v>
      </c>
      <c r="I1230" s="43">
        <v>2.0799999999999999E-2</v>
      </c>
      <c r="J1230" s="43" t="s">
        <v>30</v>
      </c>
      <c r="K1230" s="43">
        <v>4.2945000000000004E-2</v>
      </c>
      <c r="N1230" s="44"/>
    </row>
    <row r="1231" spans="4:14" ht="15.75" customHeight="1" x14ac:dyDescent="0.25">
      <c r="D1231" s="39"/>
      <c r="E1231" s="39"/>
      <c r="F1231" s="98">
        <v>38237</v>
      </c>
      <c r="G1231" s="43">
        <v>1.7375000000000002E-2</v>
      </c>
      <c r="H1231" s="43">
        <v>1.8600000000000002E-2</v>
      </c>
      <c r="I1231" s="43">
        <v>2.0799999999999999E-2</v>
      </c>
      <c r="J1231" s="43">
        <v>4.4999999999999998E-2</v>
      </c>
      <c r="K1231" s="43">
        <v>4.2380000000000001E-2</v>
      </c>
      <c r="N1231" s="44"/>
    </row>
    <row r="1232" spans="4:14" ht="15.75" customHeight="1" x14ac:dyDescent="0.25">
      <c r="D1232" s="39"/>
      <c r="E1232" s="39"/>
      <c r="F1232" s="98">
        <v>38238</v>
      </c>
      <c r="G1232" s="43">
        <v>1.7399999999999999E-2</v>
      </c>
      <c r="H1232" s="43">
        <v>1.8624999999999999E-2</v>
      </c>
      <c r="I1232" s="43">
        <v>2.085E-2</v>
      </c>
      <c r="J1232" s="43">
        <v>4.4999999999999998E-2</v>
      </c>
      <c r="K1232" s="43">
        <v>4.1586999999999999E-2</v>
      </c>
      <c r="N1232" s="44"/>
    </row>
    <row r="1233" spans="4:14" ht="15.75" customHeight="1" x14ac:dyDescent="0.25">
      <c r="D1233" s="39"/>
      <c r="E1233" s="39"/>
      <c r="F1233" s="98">
        <v>38239</v>
      </c>
      <c r="G1233" s="43">
        <v>1.7500000000000002E-2</v>
      </c>
      <c r="H1233" s="43">
        <v>1.8700000000000001E-2</v>
      </c>
      <c r="I1233" s="43">
        <v>2.07E-2</v>
      </c>
      <c r="J1233" s="43">
        <v>4.4999999999999998E-2</v>
      </c>
      <c r="K1233" s="43">
        <v>4.1952999999999997E-2</v>
      </c>
      <c r="N1233" s="44"/>
    </row>
    <row r="1234" spans="4:14" ht="15.75" customHeight="1" x14ac:dyDescent="0.25">
      <c r="D1234" s="39"/>
      <c r="E1234" s="39"/>
      <c r="F1234" s="98">
        <v>38240</v>
      </c>
      <c r="G1234" s="43">
        <v>1.7575E-2</v>
      </c>
      <c r="H1234" s="43">
        <v>1.8743799999999998E-2</v>
      </c>
      <c r="I1234" s="43">
        <v>2.07E-2</v>
      </c>
      <c r="J1234" s="43">
        <v>4.4999999999999998E-2</v>
      </c>
      <c r="K1234" s="43">
        <v>4.1855999999999997E-2</v>
      </c>
      <c r="N1234" s="44"/>
    </row>
    <row r="1235" spans="4:14" ht="15.75" customHeight="1" x14ac:dyDescent="0.25">
      <c r="D1235" s="39"/>
      <c r="E1235" s="39"/>
      <c r="F1235" s="98">
        <v>38243</v>
      </c>
      <c r="G1235" s="43">
        <v>1.7600000000000001E-2</v>
      </c>
      <c r="H1235" s="43">
        <v>1.8799999999999997E-2</v>
      </c>
      <c r="I1235" s="43">
        <v>2.06E-2</v>
      </c>
      <c r="J1235" s="43">
        <v>4.4999999999999998E-2</v>
      </c>
      <c r="K1235" s="43">
        <v>4.1353999999999995E-2</v>
      </c>
      <c r="N1235" s="44"/>
    </row>
    <row r="1236" spans="4:14" ht="15.75" customHeight="1" x14ac:dyDescent="0.25">
      <c r="D1236" s="39"/>
      <c r="E1236" s="39"/>
      <c r="F1236" s="98">
        <v>38244</v>
      </c>
      <c r="G1236" s="43">
        <v>1.7787500000000001E-2</v>
      </c>
      <c r="H1236" s="43">
        <v>1.8799999999999997E-2</v>
      </c>
      <c r="I1236" s="43">
        <v>2.06E-2</v>
      </c>
      <c r="J1236" s="43">
        <v>4.4999999999999998E-2</v>
      </c>
      <c r="K1236" s="43">
        <v>4.1238000000000004E-2</v>
      </c>
      <c r="N1236" s="44"/>
    </row>
    <row r="1237" spans="4:14" ht="15.75" customHeight="1" x14ac:dyDescent="0.25">
      <c r="D1237" s="39"/>
      <c r="E1237" s="39"/>
      <c r="F1237" s="98">
        <v>38245</v>
      </c>
      <c r="G1237" s="43">
        <v>1.7875000000000002E-2</v>
      </c>
      <c r="H1237" s="43">
        <v>1.88813E-2</v>
      </c>
      <c r="I1237" s="43">
        <v>2.0562499999999997E-2</v>
      </c>
      <c r="J1237" s="43">
        <v>4.4999999999999998E-2</v>
      </c>
      <c r="K1237" s="43">
        <v>4.1642999999999999E-2</v>
      </c>
      <c r="N1237" s="44"/>
    </row>
    <row r="1238" spans="4:14" ht="15.75" customHeight="1" x14ac:dyDescent="0.25">
      <c r="D1238" s="39"/>
      <c r="E1238" s="39"/>
      <c r="F1238" s="98">
        <v>38246</v>
      </c>
      <c r="G1238" s="43">
        <v>1.81125E-2</v>
      </c>
      <c r="H1238" s="43">
        <v>1.9099999999999999E-2</v>
      </c>
      <c r="I1238" s="43">
        <v>2.0799999999999999E-2</v>
      </c>
      <c r="J1238" s="43">
        <v>4.4999999999999998E-2</v>
      </c>
      <c r="K1238" s="43">
        <v>4.0719000000000005E-2</v>
      </c>
      <c r="N1238" s="44"/>
    </row>
    <row r="1239" spans="4:14" ht="15.75" customHeight="1" x14ac:dyDescent="0.25">
      <c r="D1239" s="39"/>
      <c r="E1239" s="39"/>
      <c r="F1239" s="98">
        <v>38247</v>
      </c>
      <c r="G1239" s="43">
        <v>1.8200000000000001E-2</v>
      </c>
      <c r="H1239" s="43">
        <v>1.9099999999999999E-2</v>
      </c>
      <c r="I1239" s="43">
        <v>2.06E-2</v>
      </c>
      <c r="J1239" s="43">
        <v>4.4999999999999998E-2</v>
      </c>
      <c r="K1239" s="43">
        <v>4.1063999999999996E-2</v>
      </c>
      <c r="N1239" s="44"/>
    </row>
    <row r="1240" spans="4:14" ht="15.75" customHeight="1" x14ac:dyDescent="0.25">
      <c r="D1240" s="39"/>
      <c r="E1240" s="39"/>
      <c r="F1240" s="98">
        <v>38250</v>
      </c>
      <c r="G1240" s="43">
        <v>1.8275E-2</v>
      </c>
      <c r="H1240" s="43">
        <v>1.91875E-2</v>
      </c>
      <c r="I1240" s="43">
        <v>2.0799999999999999E-2</v>
      </c>
      <c r="J1240" s="43">
        <v>4.4999999999999998E-2</v>
      </c>
      <c r="K1240" s="43">
        <v>4.0564000000000003E-2</v>
      </c>
      <c r="N1240" s="44"/>
    </row>
    <row r="1241" spans="4:14" ht="15.75" customHeight="1" x14ac:dyDescent="0.25">
      <c r="D1241" s="39"/>
      <c r="E1241" s="39"/>
      <c r="F1241" s="98">
        <v>38251</v>
      </c>
      <c r="G1241" s="43">
        <v>1.8325000000000001E-2</v>
      </c>
      <c r="H1241" s="43">
        <v>1.9299999999999998E-2</v>
      </c>
      <c r="I1241" s="43">
        <v>2.0899999999999998E-2</v>
      </c>
      <c r="J1241" s="43">
        <v>4.7500000000000001E-2</v>
      </c>
      <c r="K1241" s="43">
        <v>4.0353E-2</v>
      </c>
      <c r="N1241" s="44"/>
    </row>
    <row r="1242" spans="4:14" ht="15.75" customHeight="1" x14ac:dyDescent="0.25">
      <c r="D1242" s="39"/>
      <c r="E1242" s="39"/>
      <c r="F1242" s="98">
        <v>38252</v>
      </c>
      <c r="G1242" s="43">
        <v>1.84E-2</v>
      </c>
      <c r="H1242" s="43">
        <v>1.9412499999999999E-2</v>
      </c>
      <c r="I1242" s="43">
        <v>2.1099999999999997E-2</v>
      </c>
      <c r="J1242" s="43">
        <v>4.7500000000000001E-2</v>
      </c>
      <c r="K1242" s="43">
        <v>3.9780000000000003E-2</v>
      </c>
      <c r="N1242" s="44"/>
    </row>
    <row r="1243" spans="4:14" ht="15.75" customHeight="1" x14ac:dyDescent="0.25">
      <c r="D1243" s="39"/>
      <c r="E1243" s="39"/>
      <c r="F1243" s="98">
        <v>38253</v>
      </c>
      <c r="G1243" s="43">
        <v>1.84E-2</v>
      </c>
      <c r="H1243" s="43">
        <v>1.95E-2</v>
      </c>
      <c r="I1243" s="43">
        <v>2.12E-2</v>
      </c>
      <c r="J1243" s="43">
        <v>4.7500000000000001E-2</v>
      </c>
      <c r="K1243" s="43">
        <v>4.0160999999999995E-2</v>
      </c>
      <c r="N1243" s="44"/>
    </row>
    <row r="1244" spans="4:14" ht="15.75" customHeight="1" x14ac:dyDescent="0.25">
      <c r="D1244" s="39"/>
      <c r="E1244" s="39"/>
      <c r="F1244" s="98">
        <v>38254</v>
      </c>
      <c r="G1244" s="43">
        <v>1.84E-2</v>
      </c>
      <c r="H1244" s="43">
        <v>1.9599999999999999E-2</v>
      </c>
      <c r="I1244" s="43">
        <v>2.1400000000000002E-2</v>
      </c>
      <c r="J1244" s="43">
        <v>4.7500000000000001E-2</v>
      </c>
      <c r="K1244" s="43">
        <v>4.0273000000000003E-2</v>
      </c>
      <c r="N1244" s="44"/>
    </row>
    <row r="1245" spans="4:14" ht="15.75" customHeight="1" x14ac:dyDescent="0.25">
      <c r="D1245" s="39"/>
      <c r="E1245" s="39"/>
      <c r="F1245" s="98">
        <v>38257</v>
      </c>
      <c r="G1245" s="43">
        <v>1.84E-2</v>
      </c>
      <c r="H1245" s="43">
        <v>1.9699999999999999E-2</v>
      </c>
      <c r="I1245" s="43">
        <v>2.1700000000000001E-2</v>
      </c>
      <c r="J1245" s="43">
        <v>4.7500000000000001E-2</v>
      </c>
      <c r="K1245" s="43">
        <v>3.9891000000000003E-2</v>
      </c>
      <c r="N1245" s="44"/>
    </row>
    <row r="1246" spans="4:14" ht="15.75" customHeight="1" x14ac:dyDescent="0.25">
      <c r="D1246" s="39"/>
      <c r="E1246" s="39"/>
      <c r="F1246" s="98">
        <v>38258</v>
      </c>
      <c r="G1246" s="43">
        <v>1.84E-2</v>
      </c>
      <c r="H1246" s="43">
        <v>1.975E-2</v>
      </c>
      <c r="I1246" s="43">
        <v>2.1700000000000001E-2</v>
      </c>
      <c r="J1246" s="43">
        <v>4.7500000000000001E-2</v>
      </c>
      <c r="K1246" s="43">
        <v>4.0023999999999997E-2</v>
      </c>
      <c r="N1246" s="44"/>
    </row>
    <row r="1247" spans="4:14" ht="15.75" customHeight="1" x14ac:dyDescent="0.25">
      <c r="D1247" s="39"/>
      <c r="E1247" s="39"/>
      <c r="F1247" s="98">
        <v>38259</v>
      </c>
      <c r="G1247" s="43">
        <v>1.84E-2</v>
      </c>
      <c r="H1247" s="43">
        <v>2.0056299999999999E-2</v>
      </c>
      <c r="I1247" s="43">
        <v>2.1687500000000002E-2</v>
      </c>
      <c r="J1247" s="43">
        <v>4.7500000000000001E-2</v>
      </c>
      <c r="K1247" s="43">
        <v>4.0866E-2</v>
      </c>
      <c r="N1247" s="44"/>
    </row>
    <row r="1248" spans="4:14" ht="15.75" customHeight="1" x14ac:dyDescent="0.25">
      <c r="D1248" s="39"/>
      <c r="E1248" s="39"/>
      <c r="F1248" s="98">
        <v>38260</v>
      </c>
      <c r="G1248" s="43">
        <v>1.84E-2</v>
      </c>
      <c r="H1248" s="43">
        <v>2.0199999999999999E-2</v>
      </c>
      <c r="I1248" s="43">
        <v>2.1962499999999999E-2</v>
      </c>
      <c r="J1248" s="43">
        <v>4.7500000000000001E-2</v>
      </c>
      <c r="K1248" s="43">
        <v>4.1193999999999995E-2</v>
      </c>
      <c r="N1248" s="44"/>
    </row>
    <row r="1249" spans="4:14" ht="15.75" customHeight="1" x14ac:dyDescent="0.25">
      <c r="D1249" s="39"/>
      <c r="E1249" s="39"/>
      <c r="F1249" s="98">
        <v>38261</v>
      </c>
      <c r="G1249" s="43">
        <v>1.84E-2</v>
      </c>
      <c r="H1249" s="43">
        <v>2.0274999999999998E-2</v>
      </c>
      <c r="I1249" s="43">
        <v>2.2000000000000002E-2</v>
      </c>
      <c r="J1249" s="43">
        <v>4.7500000000000001E-2</v>
      </c>
      <c r="K1249" s="43">
        <v>4.1870999999999998E-2</v>
      </c>
      <c r="N1249" s="44"/>
    </row>
    <row r="1250" spans="4:14" ht="15.75" customHeight="1" x14ac:dyDescent="0.25">
      <c r="D1250" s="39"/>
      <c r="E1250" s="39"/>
      <c r="F1250" s="98">
        <v>38264</v>
      </c>
      <c r="G1250" s="43">
        <v>1.84E-2</v>
      </c>
      <c r="H1250" s="43">
        <v>2.0312500000000001E-2</v>
      </c>
      <c r="I1250" s="43">
        <v>2.2099999999999998E-2</v>
      </c>
      <c r="J1250" s="43">
        <v>4.7500000000000001E-2</v>
      </c>
      <c r="K1250" s="43">
        <v>4.1637000000000007E-2</v>
      </c>
      <c r="N1250" s="44"/>
    </row>
    <row r="1251" spans="4:14" ht="15.75" customHeight="1" x14ac:dyDescent="0.25">
      <c r="D1251" s="39"/>
      <c r="E1251" s="39"/>
      <c r="F1251" s="98">
        <v>38265</v>
      </c>
      <c r="G1251" s="43">
        <v>1.84E-2</v>
      </c>
      <c r="H1251" s="43">
        <v>2.0400000000000001E-2</v>
      </c>
      <c r="I1251" s="43">
        <v>2.2118799999999997E-2</v>
      </c>
      <c r="J1251" s="43">
        <v>4.7500000000000001E-2</v>
      </c>
      <c r="K1251" s="43">
        <v>4.1734E-2</v>
      </c>
      <c r="N1251" s="44"/>
    </row>
    <row r="1252" spans="4:14" ht="15.75" customHeight="1" x14ac:dyDescent="0.25">
      <c r="D1252" s="39"/>
      <c r="E1252" s="39"/>
      <c r="F1252" s="98">
        <v>38266</v>
      </c>
      <c r="G1252" s="43">
        <v>1.84E-2</v>
      </c>
      <c r="H1252" s="43">
        <v>2.0449999999999999E-2</v>
      </c>
      <c r="I1252" s="43">
        <v>2.2162500000000002E-2</v>
      </c>
      <c r="J1252" s="43">
        <v>4.7500000000000001E-2</v>
      </c>
      <c r="K1252" s="43">
        <v>4.2201000000000002E-2</v>
      </c>
      <c r="N1252" s="44"/>
    </row>
    <row r="1253" spans="4:14" ht="15.75" customHeight="1" x14ac:dyDescent="0.25">
      <c r="D1253" s="39"/>
      <c r="E1253" s="39"/>
      <c r="F1253" s="98">
        <v>38267</v>
      </c>
      <c r="G1253" s="43">
        <v>1.8562499999999999E-2</v>
      </c>
      <c r="H1253" s="43">
        <v>2.06E-2</v>
      </c>
      <c r="I1253" s="43">
        <v>2.2400000000000003E-2</v>
      </c>
      <c r="J1253" s="43">
        <v>4.7500000000000001E-2</v>
      </c>
      <c r="K1253" s="43">
        <v>4.2416000000000002E-2</v>
      </c>
      <c r="N1253" s="44"/>
    </row>
    <row r="1254" spans="4:14" ht="15.75" customHeight="1" x14ac:dyDescent="0.25">
      <c r="D1254" s="39"/>
      <c r="E1254" s="39"/>
      <c r="F1254" s="98">
        <v>38268</v>
      </c>
      <c r="G1254" s="43">
        <v>1.8581300000000002E-2</v>
      </c>
      <c r="H1254" s="43">
        <v>2.06E-2</v>
      </c>
      <c r="I1254" s="43">
        <v>2.2400000000000003E-2</v>
      </c>
      <c r="J1254" s="43">
        <v>4.7500000000000001E-2</v>
      </c>
      <c r="K1254" s="43">
        <v>4.1285999999999996E-2</v>
      </c>
      <c r="N1254" s="44"/>
    </row>
    <row r="1255" spans="4:14" ht="15.75" customHeight="1" x14ac:dyDescent="0.25">
      <c r="D1255" s="39"/>
      <c r="E1255" s="39"/>
      <c r="F1255" s="98">
        <v>38271</v>
      </c>
      <c r="G1255" s="43">
        <v>1.8624999999999999E-2</v>
      </c>
      <c r="H1255" s="43">
        <v>2.0525000000000002E-2</v>
      </c>
      <c r="I1255" s="43">
        <v>2.2062499999999999E-2</v>
      </c>
      <c r="J1255" s="43" t="s">
        <v>30</v>
      </c>
      <c r="K1255" s="43">
        <v>4.1285999999999996E-2</v>
      </c>
      <c r="N1255" s="44"/>
    </row>
    <row r="1256" spans="4:14" ht="15.75" customHeight="1" x14ac:dyDescent="0.25">
      <c r="D1256" s="39"/>
      <c r="E1256" s="39"/>
      <c r="F1256" s="98">
        <v>38272</v>
      </c>
      <c r="G1256" s="43">
        <v>1.8675000000000001E-2</v>
      </c>
      <c r="H1256" s="43">
        <v>2.0581299999999997E-2</v>
      </c>
      <c r="I1256" s="43">
        <v>2.2037499999999998E-2</v>
      </c>
      <c r="J1256" s="43">
        <v>4.7500000000000001E-2</v>
      </c>
      <c r="K1256" s="43">
        <v>4.0975999999999999E-2</v>
      </c>
      <c r="N1256" s="44"/>
    </row>
    <row r="1257" spans="4:14" ht="15.75" customHeight="1" x14ac:dyDescent="0.25">
      <c r="D1257" s="39"/>
      <c r="E1257" s="39"/>
      <c r="F1257" s="98">
        <v>38273</v>
      </c>
      <c r="G1257" s="43">
        <v>1.8700000000000001E-2</v>
      </c>
      <c r="H1257" s="43">
        <v>2.07E-2</v>
      </c>
      <c r="I1257" s="43">
        <v>2.2099999999999998E-2</v>
      </c>
      <c r="J1257" s="43">
        <v>4.7500000000000001E-2</v>
      </c>
      <c r="K1257" s="43">
        <v>4.0552000000000005E-2</v>
      </c>
      <c r="N1257" s="44"/>
    </row>
    <row r="1258" spans="4:14" ht="15.75" customHeight="1" x14ac:dyDescent="0.25">
      <c r="D1258" s="39"/>
      <c r="E1258" s="39"/>
      <c r="F1258" s="98">
        <v>38274</v>
      </c>
      <c r="G1258" s="43">
        <v>1.8887499999999998E-2</v>
      </c>
      <c r="H1258" s="43">
        <v>2.07E-2</v>
      </c>
      <c r="I1258" s="43">
        <v>2.2000000000000002E-2</v>
      </c>
      <c r="J1258" s="43">
        <v>4.7500000000000001E-2</v>
      </c>
      <c r="K1258" s="43">
        <v>4.0244000000000002E-2</v>
      </c>
      <c r="N1258" s="44"/>
    </row>
    <row r="1259" spans="4:14" ht="15.75" customHeight="1" x14ac:dyDescent="0.25">
      <c r="D1259" s="39"/>
      <c r="E1259" s="39"/>
      <c r="F1259" s="98">
        <v>38275</v>
      </c>
      <c r="G1259" s="43">
        <v>1.89E-2</v>
      </c>
      <c r="H1259" s="43">
        <v>2.07E-2</v>
      </c>
      <c r="I1259" s="43">
        <v>2.1974999999999998E-2</v>
      </c>
      <c r="J1259" s="43">
        <v>4.7500000000000001E-2</v>
      </c>
      <c r="K1259" s="43">
        <v>4.0530999999999998E-2</v>
      </c>
      <c r="N1259" s="44"/>
    </row>
    <row r="1260" spans="4:14" ht="15.75" customHeight="1" x14ac:dyDescent="0.25">
      <c r="D1260" s="39"/>
      <c r="E1260" s="39"/>
      <c r="F1260" s="98">
        <v>38278</v>
      </c>
      <c r="G1260" s="43">
        <v>1.9099999999999999E-2</v>
      </c>
      <c r="H1260" s="43">
        <v>2.07875E-2</v>
      </c>
      <c r="I1260" s="43">
        <v>2.2012500000000001E-2</v>
      </c>
      <c r="J1260" s="43">
        <v>4.7500000000000001E-2</v>
      </c>
      <c r="K1260" s="43">
        <v>4.0415E-2</v>
      </c>
      <c r="N1260" s="44"/>
    </row>
    <row r="1261" spans="4:14" ht="15.75" customHeight="1" x14ac:dyDescent="0.25">
      <c r="D1261" s="39"/>
      <c r="E1261" s="39"/>
      <c r="F1261" s="98">
        <v>38279</v>
      </c>
      <c r="G1261" s="43">
        <v>1.9099999999999999E-2</v>
      </c>
      <c r="H1261" s="43">
        <v>2.0799999999999999E-2</v>
      </c>
      <c r="I1261" s="43">
        <v>2.21125E-2</v>
      </c>
      <c r="J1261" s="43">
        <v>4.7500000000000001E-2</v>
      </c>
      <c r="K1261" s="43">
        <v>4.0317999999999993E-2</v>
      </c>
      <c r="N1261" s="44"/>
    </row>
    <row r="1262" spans="4:14" ht="15.75" customHeight="1" x14ac:dyDescent="0.25">
      <c r="D1262" s="39"/>
      <c r="E1262" s="39"/>
      <c r="F1262" s="98">
        <v>38280</v>
      </c>
      <c r="G1262" s="43">
        <v>1.9099999999999999E-2</v>
      </c>
      <c r="H1262" s="43">
        <v>2.0899999999999998E-2</v>
      </c>
      <c r="I1262" s="43">
        <v>2.2200000000000001E-2</v>
      </c>
      <c r="J1262" s="43">
        <v>4.7500000000000001E-2</v>
      </c>
      <c r="K1262" s="43">
        <v>3.9800000000000002E-2</v>
      </c>
      <c r="N1262" s="44"/>
    </row>
    <row r="1263" spans="4:14" ht="15.75" customHeight="1" x14ac:dyDescent="0.25">
      <c r="D1263" s="39"/>
      <c r="E1263" s="39"/>
      <c r="F1263" s="98">
        <v>38281</v>
      </c>
      <c r="G1263" s="43">
        <v>1.9325000000000002E-2</v>
      </c>
      <c r="H1263" s="43">
        <v>2.1000000000000001E-2</v>
      </c>
      <c r="I1263" s="43">
        <v>2.2200000000000001E-2</v>
      </c>
      <c r="J1263" s="43">
        <v>4.7500000000000001E-2</v>
      </c>
      <c r="K1263" s="43">
        <v>3.9952000000000001E-2</v>
      </c>
      <c r="N1263" s="44"/>
    </row>
    <row r="1264" spans="4:14" ht="15.75" customHeight="1" x14ac:dyDescent="0.25">
      <c r="D1264" s="39"/>
      <c r="E1264" s="39"/>
      <c r="F1264" s="98">
        <v>38282</v>
      </c>
      <c r="G1264" s="43">
        <v>1.9400000000000001E-2</v>
      </c>
      <c r="H1264" s="43">
        <v>2.1099999999999997E-2</v>
      </c>
      <c r="I1264" s="43">
        <v>2.2431299999999998E-2</v>
      </c>
      <c r="J1264" s="43">
        <v>4.7500000000000001E-2</v>
      </c>
      <c r="K1264" s="43">
        <v>3.9740000000000004E-2</v>
      </c>
      <c r="N1264" s="44"/>
    </row>
    <row r="1265" spans="4:14" ht="15.75" customHeight="1" x14ac:dyDescent="0.25">
      <c r="D1265" s="39"/>
      <c r="E1265" s="39"/>
      <c r="F1265" s="98">
        <v>38285</v>
      </c>
      <c r="G1265" s="43">
        <v>1.9512499999999999E-2</v>
      </c>
      <c r="H1265" s="43">
        <v>2.1099999999999997E-2</v>
      </c>
      <c r="I1265" s="43">
        <v>2.2250000000000002E-2</v>
      </c>
      <c r="J1265" s="43">
        <v>4.7500000000000001E-2</v>
      </c>
      <c r="K1265" s="43">
        <v>3.9701E-2</v>
      </c>
      <c r="N1265" s="44"/>
    </row>
    <row r="1266" spans="4:14" ht="15.75" customHeight="1" x14ac:dyDescent="0.25">
      <c r="D1266" s="39"/>
      <c r="E1266" s="39"/>
      <c r="F1266" s="98">
        <v>38286</v>
      </c>
      <c r="G1266" s="43">
        <v>1.9587500000000001E-2</v>
      </c>
      <c r="H1266" s="43">
        <v>2.1193799999999999E-2</v>
      </c>
      <c r="I1266" s="43">
        <v>2.2400000000000003E-2</v>
      </c>
      <c r="J1266" s="43">
        <v>4.7500000000000001E-2</v>
      </c>
      <c r="K1266" s="43">
        <v>3.9988000000000003E-2</v>
      </c>
      <c r="N1266" s="44"/>
    </row>
    <row r="1267" spans="4:14" ht="15.75" customHeight="1" x14ac:dyDescent="0.25">
      <c r="D1267" s="39"/>
      <c r="E1267" s="39"/>
      <c r="F1267" s="98">
        <v>38287</v>
      </c>
      <c r="G1267" s="43">
        <v>1.9599999999999999E-2</v>
      </c>
      <c r="H1267" s="43">
        <v>2.1299999999999999E-2</v>
      </c>
      <c r="I1267" s="43">
        <v>2.2550000000000001E-2</v>
      </c>
      <c r="J1267" s="43">
        <v>4.7500000000000001E-2</v>
      </c>
      <c r="K1267" s="43">
        <v>4.0815999999999998E-2</v>
      </c>
      <c r="N1267" s="44"/>
    </row>
    <row r="1268" spans="4:14" ht="15.75" customHeight="1" x14ac:dyDescent="0.25">
      <c r="D1268" s="39"/>
      <c r="E1268" s="39"/>
      <c r="F1268" s="98">
        <v>38288</v>
      </c>
      <c r="G1268" s="43">
        <v>1.9900000000000001E-2</v>
      </c>
      <c r="H1268" s="43">
        <v>2.1600000000000001E-2</v>
      </c>
      <c r="I1268" s="43">
        <v>2.3E-2</v>
      </c>
      <c r="J1268" s="43">
        <v>4.7500000000000001E-2</v>
      </c>
      <c r="K1268" s="43">
        <v>4.0487000000000002E-2</v>
      </c>
      <c r="N1268" s="44"/>
    </row>
    <row r="1269" spans="4:14" ht="15.75" customHeight="1" x14ac:dyDescent="0.25">
      <c r="D1269" s="39"/>
      <c r="E1269" s="39"/>
      <c r="F1269" s="98">
        <v>38289</v>
      </c>
      <c r="G1269" s="43">
        <v>0.02</v>
      </c>
      <c r="H1269" s="43">
        <v>2.1700000000000001E-2</v>
      </c>
      <c r="I1269" s="43">
        <v>2.3125E-2</v>
      </c>
      <c r="J1269" s="43">
        <v>4.7500000000000001E-2</v>
      </c>
      <c r="K1269" s="43">
        <v>4.0235E-2</v>
      </c>
      <c r="N1269" s="44"/>
    </row>
    <row r="1270" spans="4:14" ht="15.75" customHeight="1" x14ac:dyDescent="0.25">
      <c r="D1270" s="39"/>
      <c r="E1270" s="39"/>
      <c r="F1270" s="98">
        <v>38292</v>
      </c>
      <c r="G1270" s="43">
        <v>2.01625E-2</v>
      </c>
      <c r="H1270" s="43">
        <v>2.18E-2</v>
      </c>
      <c r="I1270" s="43">
        <v>2.3199999999999998E-2</v>
      </c>
      <c r="J1270" s="43">
        <v>4.7500000000000001E-2</v>
      </c>
      <c r="K1270" s="43">
        <v>4.0697999999999998E-2</v>
      </c>
      <c r="N1270" s="44"/>
    </row>
    <row r="1271" spans="4:14" ht="15.75" customHeight="1" x14ac:dyDescent="0.25">
      <c r="D1271" s="39"/>
      <c r="E1271" s="39"/>
      <c r="F1271" s="98">
        <v>38293</v>
      </c>
      <c r="G1271" s="43">
        <v>2.03938E-2</v>
      </c>
      <c r="H1271" s="43">
        <v>2.1899999999999999E-2</v>
      </c>
      <c r="I1271" s="43">
        <v>2.3399999999999997E-2</v>
      </c>
      <c r="J1271" s="43">
        <v>4.7500000000000001E-2</v>
      </c>
      <c r="K1271" s="43">
        <v>4.0465000000000001E-2</v>
      </c>
      <c r="N1271" s="44"/>
    </row>
    <row r="1272" spans="4:14" ht="15.75" customHeight="1" x14ac:dyDescent="0.25">
      <c r="D1272" s="39"/>
      <c r="E1272" s="39"/>
      <c r="F1272" s="98">
        <v>38294</v>
      </c>
      <c r="G1272" s="43">
        <v>2.0499999999999997E-2</v>
      </c>
      <c r="H1272" s="43">
        <v>2.2000000000000002E-2</v>
      </c>
      <c r="I1272" s="43">
        <v>2.3574999999999999E-2</v>
      </c>
      <c r="J1272" s="43">
        <v>4.7500000000000001E-2</v>
      </c>
      <c r="K1272" s="43">
        <v>4.0736000000000001E-2</v>
      </c>
      <c r="N1272" s="44"/>
    </row>
    <row r="1273" spans="4:14" ht="15.75" customHeight="1" x14ac:dyDescent="0.25">
      <c r="D1273" s="39"/>
      <c r="E1273" s="39"/>
      <c r="F1273" s="98">
        <v>38295</v>
      </c>
      <c r="G1273" s="43">
        <v>2.0612499999999999E-2</v>
      </c>
      <c r="H1273" s="43">
        <v>2.2099999999999998E-2</v>
      </c>
      <c r="I1273" s="43">
        <v>2.35E-2</v>
      </c>
      <c r="J1273" s="43">
        <v>4.7500000000000001E-2</v>
      </c>
      <c r="K1273" s="43">
        <v>4.0716000000000002E-2</v>
      </c>
      <c r="N1273" s="44"/>
    </row>
    <row r="1274" spans="4:14" ht="15.75" customHeight="1" x14ac:dyDescent="0.25">
      <c r="D1274" s="39"/>
      <c r="E1274" s="39"/>
      <c r="F1274" s="98">
        <v>38296</v>
      </c>
      <c r="G1274" s="43">
        <v>2.07E-2</v>
      </c>
      <c r="H1274" s="43">
        <v>2.2200000000000001E-2</v>
      </c>
      <c r="I1274" s="43">
        <v>2.3700000000000002E-2</v>
      </c>
      <c r="J1274" s="43">
        <v>4.7500000000000001E-2</v>
      </c>
      <c r="K1274" s="43">
        <v>4.1727E-2</v>
      </c>
      <c r="N1274" s="44"/>
    </row>
    <row r="1275" spans="4:14" ht="15.75" customHeight="1" x14ac:dyDescent="0.25">
      <c r="D1275" s="39"/>
      <c r="E1275" s="39"/>
      <c r="F1275" s="98">
        <v>38299</v>
      </c>
      <c r="G1275" s="43">
        <v>2.08688E-2</v>
      </c>
      <c r="H1275" s="43">
        <v>2.2599999999999999E-2</v>
      </c>
      <c r="I1275" s="43">
        <v>2.4500000000000001E-2</v>
      </c>
      <c r="J1275" s="43">
        <v>4.7500000000000001E-2</v>
      </c>
      <c r="K1275" s="43">
        <v>4.2158000000000001E-2</v>
      </c>
      <c r="N1275" s="44"/>
    </row>
    <row r="1276" spans="4:14" ht="15.75" customHeight="1" x14ac:dyDescent="0.25">
      <c r="D1276" s="39"/>
      <c r="E1276" s="39"/>
      <c r="F1276" s="98">
        <v>38300</v>
      </c>
      <c r="G1276" s="43">
        <v>2.0912500000000001E-2</v>
      </c>
      <c r="H1276" s="43">
        <v>2.2737500000000001E-2</v>
      </c>
      <c r="I1276" s="43">
        <v>2.46375E-2</v>
      </c>
      <c r="J1276" s="43">
        <v>4.7500000000000001E-2</v>
      </c>
      <c r="K1276" s="43">
        <v>4.2256999999999996E-2</v>
      </c>
      <c r="N1276" s="44"/>
    </row>
    <row r="1277" spans="4:14" ht="15.75" customHeight="1" x14ac:dyDescent="0.25">
      <c r="D1277" s="39"/>
      <c r="E1277" s="39"/>
      <c r="F1277" s="98">
        <v>38301</v>
      </c>
      <c r="G1277" s="43">
        <v>2.0899999999999998E-2</v>
      </c>
      <c r="H1277" s="43">
        <v>2.2762500000000001E-2</v>
      </c>
      <c r="I1277" s="43">
        <v>2.4725E-2</v>
      </c>
      <c r="J1277" s="43">
        <v>0.05</v>
      </c>
      <c r="K1277" s="43">
        <v>4.2394000000000001E-2</v>
      </c>
      <c r="N1277" s="44"/>
    </row>
    <row r="1278" spans="4:14" ht="15.75" customHeight="1" x14ac:dyDescent="0.25">
      <c r="D1278" s="39"/>
      <c r="E1278" s="39"/>
      <c r="F1278" s="98">
        <v>38302</v>
      </c>
      <c r="G1278" s="43">
        <v>2.1000000000000001E-2</v>
      </c>
      <c r="H1278" s="43">
        <v>2.29E-2</v>
      </c>
      <c r="I1278" s="43">
        <v>2.4900000000000002E-2</v>
      </c>
      <c r="J1278" s="43" t="s">
        <v>30</v>
      </c>
      <c r="K1278" s="43">
        <v>4.2394000000000001E-2</v>
      </c>
      <c r="N1278" s="44"/>
    </row>
    <row r="1279" spans="4:14" ht="15.75" customHeight="1" x14ac:dyDescent="0.25">
      <c r="D1279" s="39"/>
      <c r="E1279" s="39"/>
      <c r="F1279" s="98">
        <v>38303</v>
      </c>
      <c r="G1279" s="43">
        <v>2.10125E-2</v>
      </c>
      <c r="H1279" s="43">
        <v>2.29E-2</v>
      </c>
      <c r="I1279" s="43">
        <v>2.4900000000000002E-2</v>
      </c>
      <c r="J1279" s="43">
        <v>0.05</v>
      </c>
      <c r="K1279" s="43">
        <v>4.1786000000000004E-2</v>
      </c>
      <c r="N1279" s="44"/>
    </row>
    <row r="1280" spans="4:14" ht="15.75" customHeight="1" x14ac:dyDescent="0.25">
      <c r="D1280" s="39"/>
      <c r="E1280" s="39"/>
      <c r="F1280" s="98">
        <v>38306</v>
      </c>
      <c r="G1280" s="43">
        <v>2.1099999999999997E-2</v>
      </c>
      <c r="H1280" s="43">
        <v>2.3E-2</v>
      </c>
      <c r="I1280" s="43">
        <v>2.4918800000000001E-2</v>
      </c>
      <c r="J1280" s="43">
        <v>0.05</v>
      </c>
      <c r="K1280" s="43">
        <v>4.1863000000000004E-2</v>
      </c>
      <c r="N1280" s="44"/>
    </row>
    <row r="1281" spans="4:14" ht="15.75" customHeight="1" x14ac:dyDescent="0.25">
      <c r="D1281" s="39"/>
      <c r="E1281" s="39"/>
      <c r="F1281" s="98">
        <v>38307</v>
      </c>
      <c r="G1281" s="43">
        <v>2.1274999999999999E-2</v>
      </c>
      <c r="H1281" s="43">
        <v>2.3099999999999999E-2</v>
      </c>
      <c r="I1281" s="43">
        <v>2.5099999999999997E-2</v>
      </c>
      <c r="J1281" s="43">
        <v>0.05</v>
      </c>
      <c r="K1281" s="43">
        <v>4.2055999999999996E-2</v>
      </c>
      <c r="N1281" s="44"/>
    </row>
    <row r="1282" spans="4:14" ht="15.75" customHeight="1" x14ac:dyDescent="0.25">
      <c r="D1282" s="39"/>
      <c r="E1282" s="39"/>
      <c r="F1282" s="98">
        <v>38308</v>
      </c>
      <c r="G1282" s="43">
        <v>2.1299999999999999E-2</v>
      </c>
      <c r="H1282" s="43">
        <v>2.3300000000000001E-2</v>
      </c>
      <c r="I1282" s="43">
        <v>2.5399999999999999E-2</v>
      </c>
      <c r="J1282" s="43">
        <v>0.05</v>
      </c>
      <c r="K1282" s="43">
        <v>4.1287000000000004E-2</v>
      </c>
      <c r="N1282" s="44"/>
    </row>
    <row r="1283" spans="4:14" ht="15.75" customHeight="1" x14ac:dyDescent="0.25">
      <c r="D1283" s="39"/>
      <c r="E1283" s="39"/>
      <c r="F1283" s="98">
        <v>38309</v>
      </c>
      <c r="G1283" s="43">
        <v>2.1400000000000002E-2</v>
      </c>
      <c r="H1283" s="43">
        <v>2.3387500000000002E-2</v>
      </c>
      <c r="I1283" s="43">
        <v>2.5399999999999999E-2</v>
      </c>
      <c r="J1283" s="43">
        <v>0.05</v>
      </c>
      <c r="K1283" s="43">
        <v>4.1134000000000004E-2</v>
      </c>
      <c r="N1283" s="44"/>
    </row>
    <row r="1284" spans="4:14" ht="15.75" customHeight="1" x14ac:dyDescent="0.25">
      <c r="D1284" s="39"/>
      <c r="E1284" s="39"/>
      <c r="F1284" s="98">
        <v>38310</v>
      </c>
      <c r="G1284" s="43">
        <v>2.1499999999999998E-2</v>
      </c>
      <c r="H1284" s="43">
        <v>2.3450000000000002E-2</v>
      </c>
      <c r="I1284" s="43">
        <v>2.5499999999999998E-2</v>
      </c>
      <c r="J1284" s="43">
        <v>0.05</v>
      </c>
      <c r="K1284" s="43">
        <v>4.2035000000000003E-2</v>
      </c>
      <c r="N1284" s="44"/>
    </row>
    <row r="1285" spans="4:14" ht="15.75" customHeight="1" x14ac:dyDescent="0.25">
      <c r="D1285" s="39"/>
      <c r="E1285" s="39"/>
      <c r="F1285" s="98">
        <v>38313</v>
      </c>
      <c r="G1285" s="43">
        <v>2.1600000000000001E-2</v>
      </c>
      <c r="H1285" s="43">
        <v>2.3599999999999999E-2</v>
      </c>
      <c r="I1285" s="43">
        <v>2.58E-2</v>
      </c>
      <c r="J1285" s="43">
        <v>0.05</v>
      </c>
      <c r="K1285" s="43">
        <v>4.1784000000000002E-2</v>
      </c>
      <c r="N1285" s="44"/>
    </row>
    <row r="1286" spans="4:14" ht="15.75" customHeight="1" x14ac:dyDescent="0.25">
      <c r="D1286" s="39"/>
      <c r="E1286" s="39"/>
      <c r="F1286" s="98">
        <v>38314</v>
      </c>
      <c r="G1286" s="43">
        <v>2.18E-2</v>
      </c>
      <c r="H1286" s="43">
        <v>2.3799999999999998E-2</v>
      </c>
      <c r="I1286" s="43">
        <v>2.5912500000000002E-2</v>
      </c>
      <c r="J1286" s="43">
        <v>0.05</v>
      </c>
      <c r="K1286" s="43">
        <v>4.1822999999999999E-2</v>
      </c>
      <c r="N1286" s="44"/>
    </row>
    <row r="1287" spans="4:14" ht="15.75" customHeight="1" x14ac:dyDescent="0.25">
      <c r="D1287" s="39"/>
      <c r="E1287" s="39"/>
      <c r="F1287" s="98">
        <v>38315</v>
      </c>
      <c r="G1287" s="43">
        <v>2.1806299999999997E-2</v>
      </c>
      <c r="H1287" s="43">
        <v>2.3806299999999999E-2</v>
      </c>
      <c r="I1287" s="43">
        <v>2.59688E-2</v>
      </c>
      <c r="J1287" s="43">
        <v>0.05</v>
      </c>
      <c r="K1287" s="43">
        <v>4.1976000000000006E-2</v>
      </c>
      <c r="N1287" s="44"/>
    </row>
    <row r="1288" spans="4:14" ht="15.75" customHeight="1" x14ac:dyDescent="0.25">
      <c r="D1288" s="39"/>
      <c r="E1288" s="39"/>
      <c r="F1288" s="98">
        <v>38316</v>
      </c>
      <c r="G1288" s="43">
        <v>2.1937500000000002E-2</v>
      </c>
      <c r="H1288" s="43">
        <v>2.3900000000000001E-2</v>
      </c>
      <c r="I1288" s="43">
        <v>2.6099999999999998E-2</v>
      </c>
      <c r="J1288" s="43" t="s">
        <v>30</v>
      </c>
      <c r="K1288" s="43">
        <v>4.1976000000000006E-2</v>
      </c>
      <c r="N1288" s="44"/>
    </row>
    <row r="1289" spans="4:14" ht="15.75" customHeight="1" x14ac:dyDescent="0.25">
      <c r="D1289" s="39"/>
      <c r="E1289" s="39"/>
      <c r="F1289" s="98">
        <v>38317</v>
      </c>
      <c r="G1289" s="43">
        <v>2.2075000000000001E-2</v>
      </c>
      <c r="H1289" s="43">
        <v>2.4E-2</v>
      </c>
      <c r="I1289" s="43">
        <v>2.63E-2</v>
      </c>
      <c r="J1289" s="43">
        <v>0.05</v>
      </c>
      <c r="K1289" s="43">
        <v>4.2458999999999997E-2</v>
      </c>
      <c r="N1289" s="44"/>
    </row>
    <row r="1290" spans="4:14" ht="15.75" customHeight="1" x14ac:dyDescent="0.25">
      <c r="D1290" s="39"/>
      <c r="E1290" s="39"/>
      <c r="F1290" s="98">
        <v>38320</v>
      </c>
      <c r="G1290" s="43">
        <v>2.2799999999999997E-2</v>
      </c>
      <c r="H1290" s="43">
        <v>2.4E-2</v>
      </c>
      <c r="I1290" s="43">
        <v>2.6237499999999997E-2</v>
      </c>
      <c r="J1290" s="43">
        <v>0.05</v>
      </c>
      <c r="K1290" s="43">
        <v>4.3178999999999995E-2</v>
      </c>
      <c r="N1290" s="44"/>
    </row>
    <row r="1291" spans="4:14" ht="15.75" customHeight="1" x14ac:dyDescent="0.25">
      <c r="D1291" s="39"/>
      <c r="E1291" s="39"/>
      <c r="F1291" s="98">
        <v>38321</v>
      </c>
      <c r="G1291" s="43">
        <v>2.29E-2</v>
      </c>
      <c r="H1291" s="43">
        <v>2.41E-2</v>
      </c>
      <c r="I1291" s="43">
        <v>2.6349999999999998E-2</v>
      </c>
      <c r="J1291" s="43">
        <v>0.05</v>
      </c>
      <c r="K1291" s="43">
        <v>4.3491999999999996E-2</v>
      </c>
      <c r="N1291" s="44"/>
    </row>
    <row r="1292" spans="4:14" ht="15.75" customHeight="1" x14ac:dyDescent="0.25">
      <c r="D1292" s="39"/>
      <c r="E1292" s="39"/>
      <c r="F1292" s="98">
        <v>38322</v>
      </c>
      <c r="G1292" s="43">
        <v>2.30625E-2</v>
      </c>
      <c r="H1292" s="43">
        <v>2.4187500000000001E-2</v>
      </c>
      <c r="I1292" s="43">
        <v>2.6324999999999998E-2</v>
      </c>
      <c r="J1292" s="43">
        <v>0.05</v>
      </c>
      <c r="K1292" s="43">
        <v>4.3648999999999993E-2</v>
      </c>
      <c r="N1292" s="44"/>
    </row>
    <row r="1293" spans="4:14" ht="15.75" customHeight="1" x14ac:dyDescent="0.25">
      <c r="D1293" s="39"/>
      <c r="E1293" s="39"/>
      <c r="F1293" s="98">
        <v>38323</v>
      </c>
      <c r="G1293" s="43">
        <v>2.33125E-2</v>
      </c>
      <c r="H1293" s="43">
        <v>2.4375000000000001E-2</v>
      </c>
      <c r="I1293" s="43">
        <v>2.6499999999999999E-2</v>
      </c>
      <c r="J1293" s="43">
        <v>0.05</v>
      </c>
      <c r="K1293" s="43">
        <v>4.4062999999999998E-2</v>
      </c>
      <c r="N1293" s="44"/>
    </row>
    <row r="1294" spans="4:14" ht="15.75" customHeight="1" x14ac:dyDescent="0.25">
      <c r="D1294" s="39"/>
      <c r="E1294" s="39"/>
      <c r="F1294" s="98">
        <v>38324</v>
      </c>
      <c r="G1294" s="43">
        <v>2.3399999999999997E-2</v>
      </c>
      <c r="H1294" s="43">
        <v>2.4399999999999998E-2</v>
      </c>
      <c r="I1294" s="43">
        <v>2.6612499999999997E-2</v>
      </c>
      <c r="J1294" s="43">
        <v>0.05</v>
      </c>
      <c r="K1294" s="43">
        <v>4.2497E-2</v>
      </c>
      <c r="N1294" s="44"/>
    </row>
    <row r="1295" spans="4:14" ht="15.75" customHeight="1" x14ac:dyDescent="0.25">
      <c r="D1295" s="39"/>
      <c r="E1295" s="39"/>
      <c r="F1295" s="98">
        <v>38327</v>
      </c>
      <c r="G1295" s="43">
        <v>2.35E-2</v>
      </c>
      <c r="H1295" s="43">
        <v>2.4399999999999998E-2</v>
      </c>
      <c r="I1295" s="43">
        <v>2.6312500000000003E-2</v>
      </c>
      <c r="J1295" s="43">
        <v>0.05</v>
      </c>
      <c r="K1295" s="43">
        <v>4.2206E-2</v>
      </c>
      <c r="N1295" s="44"/>
    </row>
    <row r="1296" spans="4:14" ht="15.75" customHeight="1" x14ac:dyDescent="0.25">
      <c r="D1296" s="39"/>
      <c r="E1296" s="39"/>
      <c r="F1296" s="98">
        <v>38328</v>
      </c>
      <c r="G1296" s="43">
        <v>2.3599999999999999E-2</v>
      </c>
      <c r="H1296" s="43">
        <v>2.4500000000000001E-2</v>
      </c>
      <c r="I1296" s="43">
        <v>2.64E-2</v>
      </c>
      <c r="J1296" s="43">
        <v>0.05</v>
      </c>
      <c r="K1296" s="43">
        <v>4.2206E-2</v>
      </c>
      <c r="N1296" s="44"/>
    </row>
    <row r="1297" spans="4:14" ht="15.75" customHeight="1" x14ac:dyDescent="0.25">
      <c r="D1297" s="39"/>
      <c r="E1297" s="39"/>
      <c r="F1297" s="98">
        <v>38329</v>
      </c>
      <c r="G1297" s="43">
        <v>2.3700000000000002E-2</v>
      </c>
      <c r="H1297" s="43">
        <v>2.46E-2</v>
      </c>
      <c r="I1297" s="43">
        <v>2.6525E-2</v>
      </c>
      <c r="J1297" s="43">
        <v>0.05</v>
      </c>
      <c r="K1297" s="43">
        <v>4.1182999999999997E-2</v>
      </c>
      <c r="N1297" s="44"/>
    </row>
    <row r="1298" spans="4:14" ht="15.75" customHeight="1" x14ac:dyDescent="0.25">
      <c r="D1298" s="39"/>
      <c r="E1298" s="39"/>
      <c r="F1298" s="98">
        <v>38330</v>
      </c>
      <c r="G1298" s="43">
        <v>2.3900000000000001E-2</v>
      </c>
      <c r="H1298" s="43">
        <v>2.4700000000000003E-2</v>
      </c>
      <c r="I1298" s="43">
        <v>2.6600000000000002E-2</v>
      </c>
      <c r="J1298" s="43">
        <v>0.05</v>
      </c>
      <c r="K1298" s="43">
        <v>4.1664000000000007E-2</v>
      </c>
      <c r="N1298" s="44"/>
    </row>
    <row r="1299" spans="4:14" ht="15.75" customHeight="1" x14ac:dyDescent="0.25">
      <c r="D1299" s="39"/>
      <c r="E1299" s="39"/>
      <c r="F1299" s="98">
        <v>38331</v>
      </c>
      <c r="G1299" s="43">
        <v>2.3975E-2</v>
      </c>
      <c r="H1299" s="43">
        <v>2.4799999999999999E-2</v>
      </c>
      <c r="I1299" s="43">
        <v>2.6699999999999998E-2</v>
      </c>
      <c r="J1299" s="43">
        <v>0.05</v>
      </c>
      <c r="K1299" s="43">
        <v>4.1489000000000005E-2</v>
      </c>
      <c r="N1299" s="44"/>
    </row>
    <row r="1300" spans="4:14" ht="15.75" customHeight="1" x14ac:dyDescent="0.25">
      <c r="D1300" s="39"/>
      <c r="E1300" s="39"/>
      <c r="F1300" s="98">
        <v>38334</v>
      </c>
      <c r="G1300" s="43">
        <v>2.4024999999999998E-2</v>
      </c>
      <c r="H1300" s="43">
        <v>2.4900000000000002E-2</v>
      </c>
      <c r="I1300" s="43">
        <v>2.69E-2</v>
      </c>
      <c r="J1300" s="43">
        <v>0.05</v>
      </c>
      <c r="K1300" s="43">
        <v>4.147E-2</v>
      </c>
      <c r="N1300" s="44"/>
    </row>
    <row r="1301" spans="4:14" ht="15.75" customHeight="1" x14ac:dyDescent="0.25">
      <c r="D1301" s="39"/>
      <c r="E1301" s="39"/>
      <c r="F1301" s="98">
        <v>38335</v>
      </c>
      <c r="G1301" s="43">
        <v>2.4068800000000001E-2</v>
      </c>
      <c r="H1301" s="43">
        <v>2.5000000000000001E-2</v>
      </c>
      <c r="I1301" s="43">
        <v>2.7099999999999999E-2</v>
      </c>
      <c r="J1301" s="43">
        <v>5.2499999999999998E-2</v>
      </c>
      <c r="K1301" s="43">
        <v>4.1218999999999999E-2</v>
      </c>
      <c r="N1301" s="44"/>
    </row>
    <row r="1302" spans="4:14" ht="15.75" customHeight="1" x14ac:dyDescent="0.25">
      <c r="D1302" s="39"/>
      <c r="E1302" s="39"/>
      <c r="F1302" s="98">
        <v>38336</v>
      </c>
      <c r="G1302" s="43">
        <v>2.41E-2</v>
      </c>
      <c r="H1302" s="43">
        <v>2.5012500000000003E-2</v>
      </c>
      <c r="I1302" s="43">
        <v>2.7099999999999999E-2</v>
      </c>
      <c r="J1302" s="43">
        <v>5.2499999999999998E-2</v>
      </c>
      <c r="K1302" s="43">
        <v>4.0738999999999997E-2</v>
      </c>
      <c r="N1302" s="44"/>
    </row>
    <row r="1303" spans="4:14" ht="15.75" customHeight="1" x14ac:dyDescent="0.25">
      <c r="D1303" s="39"/>
      <c r="E1303" s="39"/>
      <c r="F1303" s="98">
        <v>38337</v>
      </c>
      <c r="G1303" s="43">
        <v>2.41E-2</v>
      </c>
      <c r="H1303" s="43">
        <v>2.5099999999999997E-2</v>
      </c>
      <c r="I1303" s="43">
        <v>2.7200000000000002E-2</v>
      </c>
      <c r="J1303" s="43">
        <v>5.2499999999999998E-2</v>
      </c>
      <c r="K1303" s="43">
        <v>4.1836000000000005E-2</v>
      </c>
      <c r="N1303" s="44"/>
    </row>
    <row r="1304" spans="4:14" ht="15.75" customHeight="1" x14ac:dyDescent="0.25">
      <c r="D1304" s="39"/>
      <c r="E1304" s="39"/>
      <c r="F1304" s="98">
        <v>38338</v>
      </c>
      <c r="G1304" s="43">
        <v>2.4125000000000001E-2</v>
      </c>
      <c r="H1304" s="43">
        <v>2.52E-2</v>
      </c>
      <c r="I1304" s="43">
        <v>2.7387499999999999E-2</v>
      </c>
      <c r="J1304" s="43">
        <v>5.2499999999999998E-2</v>
      </c>
      <c r="K1304" s="43">
        <v>4.199E-2</v>
      </c>
      <c r="N1304" s="44"/>
    </row>
    <row r="1305" spans="4:14" ht="15.75" customHeight="1" x14ac:dyDescent="0.25">
      <c r="D1305" s="39"/>
      <c r="E1305" s="39"/>
      <c r="F1305" s="98">
        <v>38341</v>
      </c>
      <c r="G1305" s="43">
        <v>2.4131300000000001E-2</v>
      </c>
      <c r="H1305" s="43">
        <v>2.5212500000000002E-2</v>
      </c>
      <c r="I1305" s="43">
        <v>2.75E-2</v>
      </c>
      <c r="J1305" s="43">
        <v>5.2499999999999998E-2</v>
      </c>
      <c r="K1305" s="43">
        <v>4.1835000000000004E-2</v>
      </c>
      <c r="N1305" s="44"/>
    </row>
    <row r="1306" spans="4:14" ht="15.75" customHeight="1" x14ac:dyDescent="0.25">
      <c r="D1306" s="39"/>
      <c r="E1306" s="39"/>
      <c r="F1306" s="98">
        <v>38342</v>
      </c>
      <c r="G1306" s="43">
        <v>2.4150000000000001E-2</v>
      </c>
      <c r="H1306" s="43">
        <v>2.53E-2</v>
      </c>
      <c r="I1306" s="43">
        <v>2.76E-2</v>
      </c>
      <c r="J1306" s="43">
        <v>5.2499999999999998E-2</v>
      </c>
      <c r="K1306" s="43">
        <v>4.1622000000000006E-2</v>
      </c>
      <c r="N1306" s="44"/>
    </row>
    <row r="1307" spans="4:14" ht="15.75" customHeight="1" x14ac:dyDescent="0.25">
      <c r="D1307" s="39"/>
      <c r="E1307" s="39"/>
      <c r="F1307" s="98">
        <v>38343</v>
      </c>
      <c r="G1307" s="43">
        <v>2.4168800000000001E-2</v>
      </c>
      <c r="H1307" s="43">
        <v>2.53E-2</v>
      </c>
      <c r="I1307" s="43">
        <v>2.76E-2</v>
      </c>
      <c r="J1307" s="43">
        <v>5.2499999999999998E-2</v>
      </c>
      <c r="K1307" s="43">
        <v>4.1931000000000003E-2</v>
      </c>
      <c r="N1307" s="44"/>
    </row>
    <row r="1308" spans="4:14" ht="15.75" customHeight="1" x14ac:dyDescent="0.25">
      <c r="D1308" s="39"/>
      <c r="E1308" s="39"/>
      <c r="F1308" s="98">
        <v>38344</v>
      </c>
      <c r="G1308" s="43">
        <v>2.4174999999999999E-2</v>
      </c>
      <c r="H1308" s="43">
        <v>2.54875E-2</v>
      </c>
      <c r="I1308" s="43">
        <v>2.7699999999999999E-2</v>
      </c>
      <c r="J1308" s="43">
        <v>5.2499999999999998E-2</v>
      </c>
      <c r="K1308" s="43">
        <v>4.2241999999999995E-2</v>
      </c>
      <c r="N1308" s="44"/>
    </row>
    <row r="1309" spans="4:14" ht="15.75" customHeight="1" x14ac:dyDescent="0.25">
      <c r="D1309" s="39"/>
      <c r="E1309" s="39"/>
      <c r="F1309" s="98">
        <v>38345</v>
      </c>
      <c r="G1309" s="43">
        <v>2.4199999999999999E-2</v>
      </c>
      <c r="H1309" s="43">
        <v>2.5499999999999998E-2</v>
      </c>
      <c r="I1309" s="43">
        <v>2.76625E-2</v>
      </c>
      <c r="J1309" s="43" t="s">
        <v>30</v>
      </c>
      <c r="K1309" s="43">
        <v>4.2241999999999995E-2</v>
      </c>
      <c r="N1309" s="44"/>
    </row>
    <row r="1310" spans="4:14" ht="15.75" customHeight="1" x14ac:dyDescent="0.25">
      <c r="D1310" s="39"/>
      <c r="E1310" s="39"/>
      <c r="F1310" s="98">
        <v>38348</v>
      </c>
      <c r="G1310" s="43" t="s">
        <v>30</v>
      </c>
      <c r="H1310" s="43" t="s">
        <v>30</v>
      </c>
      <c r="I1310" s="43" t="s">
        <v>30</v>
      </c>
      <c r="J1310" s="43">
        <v>5.2499999999999998E-2</v>
      </c>
      <c r="K1310" s="43">
        <v>4.2965000000000003E-2</v>
      </c>
      <c r="N1310" s="44"/>
    </row>
    <row r="1311" spans="4:14" ht="15.75" customHeight="1" x14ac:dyDescent="0.25">
      <c r="D1311" s="39"/>
      <c r="E1311" s="39"/>
      <c r="F1311" s="98">
        <v>38349</v>
      </c>
      <c r="G1311" s="43" t="s">
        <v>30</v>
      </c>
      <c r="H1311" s="43" t="s">
        <v>30</v>
      </c>
      <c r="I1311" s="43" t="s">
        <v>30</v>
      </c>
      <c r="J1311" s="43">
        <v>5.2499999999999998E-2</v>
      </c>
      <c r="K1311" s="43">
        <v>4.2906000000000007E-2</v>
      </c>
      <c r="N1311" s="44"/>
    </row>
    <row r="1312" spans="4:14" ht="15.75" customHeight="1" x14ac:dyDescent="0.25">
      <c r="D1312" s="39"/>
      <c r="E1312" s="39"/>
      <c r="F1312" s="98">
        <v>38350</v>
      </c>
      <c r="G1312" s="43">
        <v>2.4199999999999999E-2</v>
      </c>
      <c r="H1312" s="43">
        <v>2.5600000000000001E-2</v>
      </c>
      <c r="I1312" s="43">
        <v>2.775E-2</v>
      </c>
      <c r="J1312" s="43">
        <v>5.2499999999999998E-2</v>
      </c>
      <c r="K1312" s="43">
        <v>4.3220000000000001E-2</v>
      </c>
      <c r="N1312" s="44"/>
    </row>
    <row r="1313" spans="4:14" ht="15.75" customHeight="1" x14ac:dyDescent="0.25">
      <c r="D1313" s="39"/>
      <c r="E1313" s="39"/>
      <c r="F1313" s="98">
        <v>38351</v>
      </c>
      <c r="G1313" s="43">
        <v>2.3900000000000001E-2</v>
      </c>
      <c r="H1313" s="43">
        <v>2.5600000000000001E-2</v>
      </c>
      <c r="I1313" s="43">
        <v>2.7900000000000001E-2</v>
      </c>
      <c r="J1313" s="43">
        <v>5.2499999999999998E-2</v>
      </c>
      <c r="K1313" s="43">
        <v>4.2534000000000002E-2</v>
      </c>
      <c r="N1313" s="44"/>
    </row>
    <row r="1314" spans="4:14" ht="15.75" customHeight="1" x14ac:dyDescent="0.25">
      <c r="D1314" s="39"/>
      <c r="E1314" s="39"/>
      <c r="F1314" s="98">
        <v>38352</v>
      </c>
      <c r="G1314" s="43">
        <v>2.4E-2</v>
      </c>
      <c r="H1314" s="43">
        <v>2.5643799999999998E-2</v>
      </c>
      <c r="I1314" s="43">
        <v>2.7806299999999999E-2</v>
      </c>
      <c r="J1314" s="43">
        <v>5.2499999999999998E-2</v>
      </c>
      <c r="K1314" s="43">
        <v>4.2182000000000004E-2</v>
      </c>
      <c r="N1314" s="44"/>
    </row>
    <row r="1315" spans="4:14" ht="15.75" customHeight="1" x14ac:dyDescent="0.25">
      <c r="D1315" s="39"/>
      <c r="E1315" s="39"/>
      <c r="F1315" s="98">
        <v>38355</v>
      </c>
      <c r="G1315" s="43" t="s">
        <v>30</v>
      </c>
      <c r="H1315" s="43" t="s">
        <v>30</v>
      </c>
      <c r="I1315" s="43" t="s">
        <v>30</v>
      </c>
      <c r="J1315" s="43">
        <v>5.2499999999999998E-2</v>
      </c>
      <c r="K1315" s="43">
        <v>4.2104000000000003E-2</v>
      </c>
      <c r="N1315" s="44"/>
    </row>
    <row r="1316" spans="4:14" ht="15.75" customHeight="1" x14ac:dyDescent="0.25">
      <c r="D1316" s="39"/>
      <c r="E1316" s="39"/>
      <c r="F1316" s="98">
        <v>38356</v>
      </c>
      <c r="G1316" s="43">
        <v>2.4E-2</v>
      </c>
      <c r="H1316" s="43">
        <v>2.5699999999999997E-2</v>
      </c>
      <c r="I1316" s="43">
        <v>2.7900000000000001E-2</v>
      </c>
      <c r="J1316" s="43">
        <v>5.2499999999999998E-2</v>
      </c>
      <c r="K1316" s="43">
        <v>4.2886000000000001E-2</v>
      </c>
      <c r="N1316" s="44"/>
    </row>
    <row r="1317" spans="4:14" ht="15.75" customHeight="1" x14ac:dyDescent="0.25">
      <c r="D1317" s="39"/>
      <c r="E1317" s="39"/>
      <c r="F1317" s="98">
        <v>38357</v>
      </c>
      <c r="G1317" s="43">
        <v>2.4E-2</v>
      </c>
      <c r="H1317" s="43">
        <v>2.5899999999999999E-2</v>
      </c>
      <c r="I1317" s="43">
        <v>2.8275000000000002E-2</v>
      </c>
      <c r="J1317" s="43">
        <v>5.2499999999999998E-2</v>
      </c>
      <c r="K1317" s="43">
        <v>4.2807999999999999E-2</v>
      </c>
      <c r="N1317" s="44"/>
    </row>
    <row r="1318" spans="4:14" ht="15.75" customHeight="1" x14ac:dyDescent="0.25">
      <c r="D1318" s="39"/>
      <c r="E1318" s="39"/>
      <c r="F1318" s="98">
        <v>38358</v>
      </c>
      <c r="G1318" s="43">
        <v>2.4199999999999999E-2</v>
      </c>
      <c r="H1318" s="43">
        <v>2.6099999999999998E-2</v>
      </c>
      <c r="I1318" s="43">
        <v>2.8399999999999998E-2</v>
      </c>
      <c r="J1318" s="43">
        <v>5.2499999999999998E-2</v>
      </c>
      <c r="K1318" s="43">
        <v>4.2611999999999997E-2</v>
      </c>
      <c r="N1318" s="44"/>
    </row>
    <row r="1319" spans="4:14" ht="15.75" customHeight="1" x14ac:dyDescent="0.25">
      <c r="D1319" s="39"/>
      <c r="E1319" s="39"/>
      <c r="F1319" s="98">
        <v>38359</v>
      </c>
      <c r="G1319" s="43">
        <v>2.4300000000000002E-2</v>
      </c>
      <c r="H1319" s="43">
        <v>2.6099999999999998E-2</v>
      </c>
      <c r="I1319" s="43">
        <v>2.835E-2</v>
      </c>
      <c r="J1319" s="43">
        <v>5.2499999999999998E-2</v>
      </c>
      <c r="K1319" s="43">
        <v>4.2689999999999999E-2</v>
      </c>
      <c r="N1319" s="44"/>
    </row>
    <row r="1320" spans="4:14" ht="15.75" customHeight="1" x14ac:dyDescent="0.25">
      <c r="D1320" s="39"/>
      <c r="E1320" s="39"/>
      <c r="F1320" s="98">
        <v>38362</v>
      </c>
      <c r="G1320" s="43">
        <v>2.4399999999999998E-2</v>
      </c>
      <c r="H1320" s="43">
        <v>2.6200000000000001E-2</v>
      </c>
      <c r="I1320" s="43">
        <v>2.8500000000000001E-2</v>
      </c>
      <c r="J1320" s="43">
        <v>5.2499999999999998E-2</v>
      </c>
      <c r="K1320" s="43">
        <v>4.2689999999999999E-2</v>
      </c>
      <c r="N1320" s="44"/>
    </row>
    <row r="1321" spans="4:14" ht="15.75" customHeight="1" x14ac:dyDescent="0.25">
      <c r="D1321" s="39"/>
      <c r="E1321" s="39"/>
      <c r="F1321" s="98">
        <v>38363</v>
      </c>
      <c r="G1321" s="43">
        <v>2.4424999999999999E-2</v>
      </c>
      <c r="H1321" s="43">
        <v>2.63E-2</v>
      </c>
      <c r="I1321" s="43">
        <v>2.86E-2</v>
      </c>
      <c r="J1321" s="43">
        <v>5.2499999999999998E-2</v>
      </c>
      <c r="K1321" s="43">
        <v>4.2356999999999999E-2</v>
      </c>
      <c r="N1321" s="44"/>
    </row>
    <row r="1322" spans="4:14" ht="15.75" customHeight="1" x14ac:dyDescent="0.25">
      <c r="D1322" s="39"/>
      <c r="E1322" s="39"/>
      <c r="F1322" s="98">
        <v>38364</v>
      </c>
      <c r="G1322" s="43">
        <v>2.4500000000000001E-2</v>
      </c>
      <c r="H1322" s="43">
        <v>2.64E-2</v>
      </c>
      <c r="I1322" s="43">
        <v>2.87E-2</v>
      </c>
      <c r="J1322" s="43">
        <v>5.2499999999999998E-2</v>
      </c>
      <c r="K1322" s="43">
        <v>4.2337E-2</v>
      </c>
      <c r="N1322" s="44"/>
    </row>
    <row r="1323" spans="4:14" ht="15.75" customHeight="1" x14ac:dyDescent="0.25">
      <c r="D1323" s="39"/>
      <c r="E1323" s="39"/>
      <c r="F1323" s="98">
        <v>38365</v>
      </c>
      <c r="G1323" s="43">
        <v>2.4799999999999999E-2</v>
      </c>
      <c r="H1323" s="43">
        <v>2.6600000000000002E-2</v>
      </c>
      <c r="I1323" s="43">
        <v>2.8900000000000002E-2</v>
      </c>
      <c r="J1323" s="43">
        <v>5.2499999999999998E-2</v>
      </c>
      <c r="K1323" s="43">
        <v>4.1634999999999998E-2</v>
      </c>
      <c r="N1323" s="44"/>
    </row>
    <row r="1324" spans="4:14" ht="15.75" customHeight="1" x14ac:dyDescent="0.25">
      <c r="D1324" s="39"/>
      <c r="E1324" s="39"/>
      <c r="F1324" s="98">
        <v>38366</v>
      </c>
      <c r="G1324" s="43">
        <v>2.4799999999999999E-2</v>
      </c>
      <c r="H1324" s="43">
        <v>2.6600000000000002E-2</v>
      </c>
      <c r="I1324" s="43">
        <v>2.8900000000000002E-2</v>
      </c>
      <c r="J1324" s="43">
        <v>5.2499999999999998E-2</v>
      </c>
      <c r="K1324" s="43">
        <v>4.2079999999999999E-2</v>
      </c>
      <c r="N1324" s="44"/>
    </row>
    <row r="1325" spans="4:14" ht="15.75" customHeight="1" x14ac:dyDescent="0.25">
      <c r="D1325" s="39"/>
      <c r="E1325" s="39"/>
      <c r="F1325" s="98">
        <v>38369</v>
      </c>
      <c r="G1325" s="43">
        <v>2.5000000000000001E-2</v>
      </c>
      <c r="H1325" s="43">
        <v>2.6699999999999998E-2</v>
      </c>
      <c r="I1325" s="43">
        <v>2.8999999999999998E-2</v>
      </c>
      <c r="J1325" s="43" t="s">
        <v>30</v>
      </c>
      <c r="K1325" s="43">
        <v>4.2079999999999999E-2</v>
      </c>
      <c r="N1325" s="44"/>
    </row>
    <row r="1326" spans="4:14" ht="15.75" customHeight="1" x14ac:dyDescent="0.25">
      <c r="D1326" s="39"/>
      <c r="E1326" s="39"/>
      <c r="F1326" s="98">
        <v>38370</v>
      </c>
      <c r="G1326" s="43">
        <v>2.5000000000000001E-2</v>
      </c>
      <c r="H1326" s="43">
        <v>2.6699999999999998E-2</v>
      </c>
      <c r="I1326" s="43">
        <v>2.9024999999999999E-2</v>
      </c>
      <c r="J1326" s="43">
        <v>5.2499999999999998E-2</v>
      </c>
      <c r="K1326" s="43">
        <v>4.1848000000000003E-2</v>
      </c>
      <c r="N1326" s="44"/>
    </row>
    <row r="1327" spans="4:14" ht="15.75" customHeight="1" x14ac:dyDescent="0.25">
      <c r="D1327" s="39"/>
      <c r="E1327" s="39"/>
      <c r="F1327" s="98">
        <v>38371</v>
      </c>
      <c r="G1327" s="43">
        <v>2.5037500000000001E-2</v>
      </c>
      <c r="H1327" s="43">
        <v>2.6800000000000001E-2</v>
      </c>
      <c r="I1327" s="43">
        <v>2.9100000000000001E-2</v>
      </c>
      <c r="J1327" s="43">
        <v>5.2499999999999998E-2</v>
      </c>
      <c r="K1327" s="43">
        <v>4.1710999999999998E-2</v>
      </c>
      <c r="N1327" s="44"/>
    </row>
    <row r="1328" spans="4:14" ht="15.75" customHeight="1" x14ac:dyDescent="0.25">
      <c r="D1328" s="39"/>
      <c r="E1328" s="39"/>
      <c r="F1328" s="98">
        <v>38372</v>
      </c>
      <c r="G1328" s="43">
        <v>2.52E-2</v>
      </c>
      <c r="H1328" s="43">
        <v>2.6924999999999998E-2</v>
      </c>
      <c r="I1328" s="43">
        <v>2.92E-2</v>
      </c>
      <c r="J1328" s="43">
        <v>5.2499999999999998E-2</v>
      </c>
      <c r="K1328" s="43">
        <v>4.1614000000000005E-2</v>
      </c>
      <c r="N1328" s="44"/>
    </row>
    <row r="1329" spans="4:14" ht="15.75" customHeight="1" x14ac:dyDescent="0.25">
      <c r="D1329" s="39"/>
      <c r="E1329" s="39"/>
      <c r="F1329" s="98">
        <v>38373</v>
      </c>
      <c r="G1329" s="43">
        <v>2.53E-2</v>
      </c>
      <c r="H1329" s="43">
        <v>2.7000000000000003E-2</v>
      </c>
      <c r="I1329" s="43">
        <v>2.92E-2</v>
      </c>
      <c r="J1329" s="43">
        <v>5.2499999999999998E-2</v>
      </c>
      <c r="K1329" s="43">
        <v>4.1398999999999998E-2</v>
      </c>
      <c r="N1329" s="44"/>
    </row>
    <row r="1330" spans="4:14" ht="15.75" customHeight="1" x14ac:dyDescent="0.25">
      <c r="D1330" s="39"/>
      <c r="E1330" s="39"/>
      <c r="F1330" s="98">
        <v>38376</v>
      </c>
      <c r="G1330" s="43">
        <v>2.5443799999999999E-2</v>
      </c>
      <c r="H1330" s="43">
        <v>2.7000000000000003E-2</v>
      </c>
      <c r="I1330" s="43">
        <v>2.9100000000000001E-2</v>
      </c>
      <c r="J1330" s="43">
        <v>5.2499999999999998E-2</v>
      </c>
      <c r="K1330" s="43">
        <v>4.1203999999999998E-2</v>
      </c>
      <c r="N1330" s="44"/>
    </row>
    <row r="1331" spans="4:14" ht="15.75" customHeight="1" x14ac:dyDescent="0.25">
      <c r="D1331" s="39"/>
      <c r="E1331" s="39"/>
      <c r="F1331" s="98">
        <v>38377</v>
      </c>
      <c r="G1331" s="43">
        <v>2.5499999999999998E-2</v>
      </c>
      <c r="H1331" s="43">
        <v>2.7000000000000003E-2</v>
      </c>
      <c r="I1331" s="43">
        <v>2.9187500000000002E-2</v>
      </c>
      <c r="J1331" s="43">
        <v>5.2499999999999998E-2</v>
      </c>
      <c r="K1331" s="43">
        <v>4.1924999999999997E-2</v>
      </c>
      <c r="N1331" s="44"/>
    </row>
    <row r="1332" spans="4:14" ht="15.75" customHeight="1" x14ac:dyDescent="0.25">
      <c r="D1332" s="39"/>
      <c r="E1332" s="39"/>
      <c r="F1332" s="98">
        <v>38378</v>
      </c>
      <c r="G1332" s="43">
        <v>2.5587499999999999E-2</v>
      </c>
      <c r="H1332" s="43">
        <v>2.7099999999999999E-2</v>
      </c>
      <c r="I1332" s="43">
        <v>2.9300000000000003E-2</v>
      </c>
      <c r="J1332" s="43">
        <v>5.2499999999999998E-2</v>
      </c>
      <c r="K1332" s="43">
        <v>4.1963999999999994E-2</v>
      </c>
      <c r="N1332" s="44"/>
    </row>
    <row r="1333" spans="4:14" ht="15.75" customHeight="1" x14ac:dyDescent="0.25">
      <c r="D1333" s="39"/>
      <c r="E1333" s="39"/>
      <c r="F1333" s="98">
        <v>38379</v>
      </c>
      <c r="G1333" s="43">
        <v>2.5775000000000003E-2</v>
      </c>
      <c r="H1333" s="43">
        <v>2.7300000000000001E-2</v>
      </c>
      <c r="I1333" s="43">
        <v>2.9399999999999999E-2</v>
      </c>
      <c r="J1333" s="43">
        <v>5.2499999999999998E-2</v>
      </c>
      <c r="K1333" s="43">
        <v>4.2179000000000001E-2</v>
      </c>
      <c r="N1333" s="44"/>
    </row>
    <row r="1334" spans="4:14" ht="15.75" customHeight="1" x14ac:dyDescent="0.25">
      <c r="D1334" s="39"/>
      <c r="E1334" s="39"/>
      <c r="F1334" s="98">
        <v>38380</v>
      </c>
      <c r="G1334" s="43">
        <v>2.5899999999999999E-2</v>
      </c>
      <c r="H1334" s="43">
        <v>2.7425000000000001E-2</v>
      </c>
      <c r="I1334" s="43">
        <v>2.9600000000000001E-2</v>
      </c>
      <c r="J1334" s="43">
        <v>5.2499999999999998E-2</v>
      </c>
      <c r="K1334" s="43">
        <v>4.1397000000000003E-2</v>
      </c>
      <c r="N1334" s="44"/>
    </row>
    <row r="1335" spans="4:14" ht="15.75" customHeight="1" x14ac:dyDescent="0.25">
      <c r="D1335" s="39"/>
      <c r="E1335" s="39"/>
      <c r="F1335" s="98">
        <v>38383</v>
      </c>
      <c r="G1335" s="43">
        <v>2.5899999999999999E-2</v>
      </c>
      <c r="H1335" s="43">
        <v>2.75E-2</v>
      </c>
      <c r="I1335" s="43">
        <v>2.9600000000000001E-2</v>
      </c>
      <c r="J1335" s="43">
        <v>5.2499999999999998E-2</v>
      </c>
      <c r="K1335" s="43">
        <v>4.1280000000000004E-2</v>
      </c>
      <c r="N1335" s="44"/>
    </row>
    <row r="1336" spans="4:14" ht="15.75" customHeight="1" x14ac:dyDescent="0.25">
      <c r="D1336" s="39"/>
      <c r="E1336" s="39"/>
      <c r="F1336" s="98">
        <v>38384</v>
      </c>
      <c r="G1336" s="43">
        <v>2.5899999999999999E-2</v>
      </c>
      <c r="H1336" s="43">
        <v>2.75E-2</v>
      </c>
      <c r="I1336" s="43">
        <v>2.9687499999999999E-2</v>
      </c>
      <c r="J1336" s="43">
        <v>5.2499999999999998E-2</v>
      </c>
      <c r="K1336" s="43">
        <v>4.1376999999999997E-2</v>
      </c>
      <c r="N1336" s="44"/>
    </row>
    <row r="1337" spans="4:14" ht="15.75" customHeight="1" x14ac:dyDescent="0.25">
      <c r="D1337" s="39"/>
      <c r="E1337" s="39"/>
      <c r="F1337" s="98">
        <v>38385</v>
      </c>
      <c r="G1337" s="43">
        <v>2.5899999999999999E-2</v>
      </c>
      <c r="H1337" s="43">
        <v>2.75E-2</v>
      </c>
      <c r="I1337" s="43">
        <v>2.9700000000000001E-2</v>
      </c>
      <c r="J1337" s="43">
        <v>5.5E-2</v>
      </c>
      <c r="K1337" s="43">
        <v>4.1395999999999995E-2</v>
      </c>
      <c r="N1337" s="44"/>
    </row>
    <row r="1338" spans="4:14" ht="15.75" customHeight="1" x14ac:dyDescent="0.25">
      <c r="D1338" s="39"/>
      <c r="E1338" s="39"/>
      <c r="F1338" s="98">
        <v>38386</v>
      </c>
      <c r="G1338" s="43">
        <v>2.5899999999999999E-2</v>
      </c>
      <c r="H1338" s="43">
        <v>2.7699999999999999E-2</v>
      </c>
      <c r="I1338" s="43">
        <v>2.9900000000000003E-2</v>
      </c>
      <c r="J1338" s="43">
        <v>5.5E-2</v>
      </c>
      <c r="K1338" s="43">
        <v>4.163E-2</v>
      </c>
      <c r="N1338" s="44"/>
    </row>
    <row r="1339" spans="4:14" ht="15.75" customHeight="1" x14ac:dyDescent="0.25">
      <c r="D1339" s="39"/>
      <c r="E1339" s="39"/>
      <c r="F1339" s="98">
        <v>38387</v>
      </c>
      <c r="G1339" s="43">
        <v>2.5899999999999999E-2</v>
      </c>
      <c r="H1339" s="43">
        <v>2.7699999999999999E-2</v>
      </c>
      <c r="I1339" s="43">
        <v>2.9937499999999999E-2</v>
      </c>
      <c r="J1339" s="43">
        <v>5.5E-2</v>
      </c>
      <c r="K1339" s="43">
        <v>4.0753000000000004E-2</v>
      </c>
      <c r="N1339" s="44"/>
    </row>
    <row r="1340" spans="4:14" ht="15.75" customHeight="1" x14ac:dyDescent="0.25">
      <c r="D1340" s="39"/>
      <c r="E1340" s="39"/>
      <c r="F1340" s="98">
        <v>38390</v>
      </c>
      <c r="G1340" s="43">
        <v>2.5899999999999999E-2</v>
      </c>
      <c r="H1340" s="43">
        <v>2.7699999999999999E-2</v>
      </c>
      <c r="I1340" s="43">
        <v>2.9900000000000003E-2</v>
      </c>
      <c r="J1340" s="43">
        <v>5.5E-2</v>
      </c>
      <c r="K1340" s="43">
        <v>4.0500999999999995E-2</v>
      </c>
      <c r="N1340" s="44"/>
    </row>
    <row r="1341" spans="4:14" ht="15.75" customHeight="1" x14ac:dyDescent="0.25">
      <c r="D1341" s="39"/>
      <c r="E1341" s="39"/>
      <c r="F1341" s="98">
        <v>38391</v>
      </c>
      <c r="G1341" s="43">
        <v>2.5899999999999999E-2</v>
      </c>
      <c r="H1341" s="43">
        <v>2.7706300000000003E-2</v>
      </c>
      <c r="I1341" s="43">
        <v>2.9925E-2</v>
      </c>
      <c r="J1341" s="43">
        <v>5.5E-2</v>
      </c>
      <c r="K1341" s="43">
        <v>4.0153000000000001E-2</v>
      </c>
      <c r="N1341" s="44"/>
    </row>
    <row r="1342" spans="4:14" ht="15.75" customHeight="1" x14ac:dyDescent="0.25">
      <c r="D1342" s="39"/>
      <c r="E1342" s="39"/>
      <c r="F1342" s="98">
        <v>38392</v>
      </c>
      <c r="G1342" s="43">
        <v>2.5899999999999999E-2</v>
      </c>
      <c r="H1342" s="43">
        <v>2.7743799999999999E-2</v>
      </c>
      <c r="I1342" s="43">
        <v>0.03</v>
      </c>
      <c r="J1342" s="43">
        <v>5.5E-2</v>
      </c>
      <c r="K1342" s="43">
        <v>3.9789999999999999E-2</v>
      </c>
      <c r="N1342" s="44"/>
    </row>
    <row r="1343" spans="4:14" ht="15.75" customHeight="1" x14ac:dyDescent="0.25">
      <c r="D1343" s="39"/>
      <c r="E1343" s="39"/>
      <c r="F1343" s="98">
        <v>38393</v>
      </c>
      <c r="G1343" s="43">
        <v>2.5899999999999999E-2</v>
      </c>
      <c r="H1343" s="43">
        <v>2.7900000000000001E-2</v>
      </c>
      <c r="I1343" s="43">
        <v>2.9931299999999997E-2</v>
      </c>
      <c r="J1343" s="43">
        <v>5.5E-2</v>
      </c>
      <c r="K1343" s="43">
        <v>4.0888000000000001E-2</v>
      </c>
      <c r="N1343" s="44"/>
    </row>
    <row r="1344" spans="4:14" ht="15.75" customHeight="1" x14ac:dyDescent="0.25">
      <c r="D1344" s="39"/>
      <c r="E1344" s="39"/>
      <c r="F1344" s="98">
        <v>38394</v>
      </c>
      <c r="G1344" s="43">
        <v>2.5899999999999999E-2</v>
      </c>
      <c r="H1344" s="43">
        <v>2.7943799999999998E-2</v>
      </c>
      <c r="I1344" s="43">
        <v>3.0099999999999998E-2</v>
      </c>
      <c r="J1344" s="43">
        <v>5.5E-2</v>
      </c>
      <c r="K1344" s="43">
        <v>4.0843999999999998E-2</v>
      </c>
      <c r="N1344" s="44"/>
    </row>
    <row r="1345" spans="4:14" ht="15.75" customHeight="1" x14ac:dyDescent="0.25">
      <c r="D1345" s="39"/>
      <c r="E1345" s="39"/>
      <c r="F1345" s="98">
        <v>38397</v>
      </c>
      <c r="G1345" s="43">
        <v>2.5899999999999999E-2</v>
      </c>
      <c r="H1345" s="43">
        <v>2.7999999999999997E-2</v>
      </c>
      <c r="I1345" s="43">
        <v>3.0262500000000001E-2</v>
      </c>
      <c r="J1345" s="43">
        <v>5.5E-2</v>
      </c>
      <c r="K1345" s="43">
        <v>4.0689999999999997E-2</v>
      </c>
      <c r="N1345" s="44"/>
    </row>
    <row r="1346" spans="4:14" ht="15.75" customHeight="1" x14ac:dyDescent="0.25">
      <c r="D1346" s="39"/>
      <c r="E1346" s="39"/>
      <c r="F1346" s="98">
        <v>38398</v>
      </c>
      <c r="G1346" s="43">
        <v>2.5899999999999999E-2</v>
      </c>
      <c r="H1346" s="43">
        <v>2.81E-2</v>
      </c>
      <c r="I1346" s="43">
        <v>3.0312499999999999E-2</v>
      </c>
      <c r="J1346" s="43">
        <v>5.5E-2</v>
      </c>
      <c r="K1346" s="43">
        <v>4.0960000000000003E-2</v>
      </c>
      <c r="N1346" s="44"/>
    </row>
    <row r="1347" spans="4:14" ht="15.75" customHeight="1" x14ac:dyDescent="0.25">
      <c r="D1347" s="39"/>
      <c r="E1347" s="39"/>
      <c r="F1347" s="98">
        <v>38399</v>
      </c>
      <c r="G1347" s="43">
        <v>2.5899999999999999E-2</v>
      </c>
      <c r="H1347" s="43">
        <v>2.8199999999999999E-2</v>
      </c>
      <c r="I1347" s="43">
        <v>3.04E-2</v>
      </c>
      <c r="J1347" s="43">
        <v>5.5E-2</v>
      </c>
      <c r="K1347" s="43">
        <v>4.1521000000000002E-2</v>
      </c>
      <c r="N1347" s="44"/>
    </row>
    <row r="1348" spans="4:14" ht="15.75" customHeight="1" x14ac:dyDescent="0.25">
      <c r="D1348" s="39"/>
      <c r="E1348" s="39"/>
      <c r="F1348" s="98">
        <v>38400</v>
      </c>
      <c r="G1348" s="43">
        <v>2.5981299999999999E-2</v>
      </c>
      <c r="H1348" s="43">
        <v>2.8475E-2</v>
      </c>
      <c r="I1348" s="43">
        <v>3.0800000000000001E-2</v>
      </c>
      <c r="J1348" s="43">
        <v>5.5E-2</v>
      </c>
      <c r="K1348" s="43">
        <v>4.1794000000000005E-2</v>
      </c>
      <c r="N1348" s="44"/>
    </row>
    <row r="1349" spans="4:14" ht="15.75" customHeight="1" x14ac:dyDescent="0.25">
      <c r="D1349" s="39"/>
      <c r="E1349" s="39"/>
      <c r="F1349" s="98">
        <v>38401</v>
      </c>
      <c r="G1349" s="43">
        <v>2.5993800000000001E-2</v>
      </c>
      <c r="H1349" s="43">
        <v>2.8500000000000001E-2</v>
      </c>
      <c r="I1349" s="43">
        <v>3.0800000000000001E-2</v>
      </c>
      <c r="J1349" s="43">
        <v>5.5E-2</v>
      </c>
      <c r="K1349" s="43">
        <v>4.2655000000000005E-2</v>
      </c>
      <c r="N1349" s="44"/>
    </row>
    <row r="1350" spans="4:14" ht="15.75" customHeight="1" x14ac:dyDescent="0.25">
      <c r="D1350" s="39"/>
      <c r="E1350" s="39"/>
      <c r="F1350" s="98">
        <v>38404</v>
      </c>
      <c r="G1350" s="43">
        <v>2.6099999999999998E-2</v>
      </c>
      <c r="H1350" s="43">
        <v>2.86E-2</v>
      </c>
      <c r="I1350" s="43">
        <v>3.1062500000000003E-2</v>
      </c>
      <c r="J1350" s="43" t="s">
        <v>30</v>
      </c>
      <c r="K1350" s="43">
        <v>4.2655000000000005E-2</v>
      </c>
      <c r="N1350" s="44"/>
    </row>
    <row r="1351" spans="4:14" ht="15.75" customHeight="1" x14ac:dyDescent="0.25">
      <c r="D1351" s="39"/>
      <c r="E1351" s="39"/>
      <c r="F1351" s="98">
        <v>38405</v>
      </c>
      <c r="G1351" s="43">
        <v>2.6200000000000001E-2</v>
      </c>
      <c r="H1351" s="43">
        <v>2.87E-2</v>
      </c>
      <c r="I1351" s="43">
        <v>3.1099999999999999E-2</v>
      </c>
      <c r="J1351" s="43">
        <v>5.5E-2</v>
      </c>
      <c r="K1351" s="43">
        <v>4.2853000000000002E-2</v>
      </c>
      <c r="N1351" s="44"/>
    </row>
    <row r="1352" spans="4:14" ht="15.75" customHeight="1" x14ac:dyDescent="0.25">
      <c r="D1352" s="39"/>
      <c r="E1352" s="39"/>
      <c r="F1352" s="98">
        <v>38406</v>
      </c>
      <c r="G1352" s="43">
        <v>2.6499999999999999E-2</v>
      </c>
      <c r="H1352" s="43">
        <v>2.8731300000000001E-2</v>
      </c>
      <c r="I1352" s="43">
        <v>3.1125E-2</v>
      </c>
      <c r="J1352" s="43">
        <v>5.5E-2</v>
      </c>
      <c r="K1352" s="43">
        <v>4.2617000000000002E-2</v>
      </c>
      <c r="N1352" s="44"/>
    </row>
    <row r="1353" spans="4:14" ht="15.75" customHeight="1" x14ac:dyDescent="0.25">
      <c r="D1353" s="39"/>
      <c r="E1353" s="39"/>
      <c r="F1353" s="98">
        <v>38407</v>
      </c>
      <c r="G1353" s="43">
        <v>2.6699999999999998E-2</v>
      </c>
      <c r="H1353" s="43">
        <v>2.8900000000000002E-2</v>
      </c>
      <c r="I1353" s="43">
        <v>3.1300000000000001E-2</v>
      </c>
      <c r="J1353" s="43">
        <v>5.5E-2</v>
      </c>
      <c r="K1353" s="43">
        <v>4.2832999999999996E-2</v>
      </c>
      <c r="N1353" s="44"/>
    </row>
    <row r="1354" spans="4:14" ht="15.75" customHeight="1" x14ac:dyDescent="0.25">
      <c r="D1354" s="39"/>
      <c r="E1354" s="39"/>
      <c r="F1354" s="98">
        <v>38408</v>
      </c>
      <c r="G1354" s="43">
        <v>2.69E-2</v>
      </c>
      <c r="H1354" s="43">
        <v>2.9100000000000001E-2</v>
      </c>
      <c r="I1354" s="43">
        <v>3.15E-2</v>
      </c>
      <c r="J1354" s="43">
        <v>5.5E-2</v>
      </c>
      <c r="K1354" s="43">
        <v>4.2637999999999995E-2</v>
      </c>
      <c r="N1354" s="44"/>
    </row>
    <row r="1355" spans="4:14" ht="15.75" customHeight="1" x14ac:dyDescent="0.25">
      <c r="D1355" s="39"/>
      <c r="E1355" s="39"/>
      <c r="F1355" s="98">
        <v>38411</v>
      </c>
      <c r="G1355" s="43">
        <v>2.7162499999999999E-2</v>
      </c>
      <c r="H1355" s="43">
        <v>2.92E-2</v>
      </c>
      <c r="I1355" s="43">
        <v>3.1600000000000003E-2</v>
      </c>
      <c r="J1355" s="43">
        <v>5.5E-2</v>
      </c>
      <c r="K1355" s="43">
        <v>4.3765999999999999E-2</v>
      </c>
      <c r="N1355" s="44"/>
    </row>
    <row r="1356" spans="4:14" ht="15.75" customHeight="1" x14ac:dyDescent="0.25">
      <c r="D1356" s="39"/>
      <c r="E1356" s="39"/>
      <c r="F1356" s="98">
        <v>38412</v>
      </c>
      <c r="G1356" s="43">
        <v>2.7200000000000002E-2</v>
      </c>
      <c r="H1356" s="43">
        <v>2.9300000000000003E-2</v>
      </c>
      <c r="I1356" s="43">
        <v>3.1899999999999998E-2</v>
      </c>
      <c r="J1356" s="43">
        <v>5.5E-2</v>
      </c>
      <c r="K1356" s="43">
        <v>4.3646999999999998E-2</v>
      </c>
      <c r="N1356" s="44"/>
    </row>
    <row r="1357" spans="4:14" ht="15.75" customHeight="1" x14ac:dyDescent="0.25">
      <c r="D1357" s="39"/>
      <c r="E1357" s="39"/>
      <c r="F1357" s="98">
        <v>38413</v>
      </c>
      <c r="G1357" s="43">
        <v>2.7200000000000002E-2</v>
      </c>
      <c r="H1357" s="43">
        <v>2.9399999999999999E-2</v>
      </c>
      <c r="I1357" s="43">
        <v>3.1899999999999998E-2</v>
      </c>
      <c r="J1357" s="43">
        <v>5.5E-2</v>
      </c>
      <c r="K1357" s="43">
        <v>4.3766999999999993E-2</v>
      </c>
      <c r="N1357" s="44"/>
    </row>
    <row r="1358" spans="4:14" ht="15.75" customHeight="1" x14ac:dyDescent="0.25">
      <c r="D1358" s="39"/>
      <c r="E1358" s="39"/>
      <c r="F1358" s="98">
        <v>38414</v>
      </c>
      <c r="G1358" s="43">
        <v>2.7456299999999999E-2</v>
      </c>
      <c r="H1358" s="43">
        <v>2.9500000000000002E-2</v>
      </c>
      <c r="I1358" s="43">
        <v>3.2000000000000001E-2</v>
      </c>
      <c r="J1358" s="43">
        <v>5.5E-2</v>
      </c>
      <c r="K1358" s="43">
        <v>4.3768000000000001E-2</v>
      </c>
      <c r="N1358" s="44"/>
    </row>
    <row r="1359" spans="4:14" ht="15.75" customHeight="1" x14ac:dyDescent="0.25">
      <c r="D1359" s="39"/>
      <c r="E1359" s="39"/>
      <c r="F1359" s="98">
        <v>38415</v>
      </c>
      <c r="G1359" s="43">
        <v>2.75E-2</v>
      </c>
      <c r="H1359" s="43">
        <v>2.9587500000000003E-2</v>
      </c>
      <c r="I1359" s="43">
        <v>3.2000000000000001E-2</v>
      </c>
      <c r="J1359" s="43">
        <v>5.5E-2</v>
      </c>
      <c r="K1359" s="43">
        <v>4.3075999999999996E-2</v>
      </c>
      <c r="N1359" s="44"/>
    </row>
    <row r="1360" spans="4:14" ht="15.75" customHeight="1" x14ac:dyDescent="0.25">
      <c r="D1360" s="39"/>
      <c r="E1360" s="39"/>
      <c r="F1360" s="98">
        <v>38418</v>
      </c>
      <c r="G1360" s="43">
        <v>2.76E-2</v>
      </c>
      <c r="H1360" s="43">
        <v>2.9600000000000001E-2</v>
      </c>
      <c r="I1360" s="43">
        <v>3.2000000000000001E-2</v>
      </c>
      <c r="J1360" s="43">
        <v>5.5E-2</v>
      </c>
      <c r="K1360" s="43">
        <v>4.3075999999999996E-2</v>
      </c>
      <c r="N1360" s="44"/>
    </row>
    <row r="1361" spans="4:14" ht="15.75" customHeight="1" x14ac:dyDescent="0.25">
      <c r="D1361" s="39"/>
      <c r="E1361" s="39"/>
      <c r="F1361" s="98">
        <v>38419</v>
      </c>
      <c r="G1361" s="43">
        <v>2.7699999999999999E-2</v>
      </c>
      <c r="H1361" s="43">
        <v>2.9700000000000001E-2</v>
      </c>
      <c r="I1361" s="43">
        <v>3.2099999999999997E-2</v>
      </c>
      <c r="J1361" s="43">
        <v>5.5E-2</v>
      </c>
      <c r="K1361" s="43">
        <v>4.3910999999999999E-2</v>
      </c>
      <c r="N1361" s="44"/>
    </row>
    <row r="1362" spans="4:14" ht="15.75" customHeight="1" x14ac:dyDescent="0.25">
      <c r="D1362" s="39"/>
      <c r="E1362" s="39"/>
      <c r="F1362" s="98">
        <v>38420</v>
      </c>
      <c r="G1362" s="43">
        <v>2.7712500000000001E-2</v>
      </c>
      <c r="H1362" s="43">
        <v>2.98E-2</v>
      </c>
      <c r="I1362" s="43">
        <v>3.2199999999999999E-2</v>
      </c>
      <c r="J1362" s="43">
        <v>5.5E-2</v>
      </c>
      <c r="K1362" s="43">
        <v>4.5195999999999993E-2</v>
      </c>
      <c r="N1362" s="44"/>
    </row>
    <row r="1363" spans="4:14" ht="15.75" customHeight="1" x14ac:dyDescent="0.25">
      <c r="D1363" s="39"/>
      <c r="E1363" s="39"/>
      <c r="F1363" s="98">
        <v>38421</v>
      </c>
      <c r="G1363" s="43">
        <v>2.7999999999999997E-2</v>
      </c>
      <c r="H1363" s="43">
        <v>0.03</v>
      </c>
      <c r="I1363" s="43">
        <v>3.2500000000000001E-2</v>
      </c>
      <c r="J1363" s="43">
        <v>5.5E-2</v>
      </c>
      <c r="K1363" s="43">
        <v>4.4633000000000006E-2</v>
      </c>
      <c r="N1363" s="44"/>
    </row>
    <row r="1364" spans="4:14" ht="15.75" customHeight="1" x14ac:dyDescent="0.25">
      <c r="D1364" s="39"/>
      <c r="E1364" s="39"/>
      <c r="F1364" s="98">
        <v>38422</v>
      </c>
      <c r="G1364" s="43">
        <v>2.81E-2</v>
      </c>
      <c r="H1364" s="43">
        <v>3.0099999999999998E-2</v>
      </c>
      <c r="I1364" s="43">
        <v>3.2587499999999998E-2</v>
      </c>
      <c r="J1364" s="43">
        <v>5.5E-2</v>
      </c>
      <c r="K1364" s="43">
        <v>4.5422999999999998E-2</v>
      </c>
      <c r="N1364" s="44"/>
    </row>
    <row r="1365" spans="4:14" ht="15.75" customHeight="1" x14ac:dyDescent="0.25">
      <c r="D1365" s="39"/>
      <c r="E1365" s="39"/>
      <c r="F1365" s="98">
        <v>38425</v>
      </c>
      <c r="G1365" s="43">
        <v>2.8199999999999999E-2</v>
      </c>
      <c r="H1365" s="43">
        <v>3.0200000000000001E-2</v>
      </c>
      <c r="I1365" s="43">
        <v>3.2737500000000003E-2</v>
      </c>
      <c r="J1365" s="43">
        <v>5.5E-2</v>
      </c>
      <c r="K1365" s="43">
        <v>4.5080000000000002E-2</v>
      </c>
      <c r="N1365" s="44"/>
    </row>
    <row r="1366" spans="4:14" ht="15.75" customHeight="1" x14ac:dyDescent="0.25">
      <c r="D1366" s="39"/>
      <c r="E1366" s="39"/>
      <c r="F1366" s="98">
        <v>38426</v>
      </c>
      <c r="G1366" s="43">
        <v>2.8300000000000002E-2</v>
      </c>
      <c r="H1366" s="43">
        <v>3.0299999999999997E-2</v>
      </c>
      <c r="I1366" s="43">
        <v>3.2856299999999998E-2</v>
      </c>
      <c r="J1366" s="43">
        <v>5.5E-2</v>
      </c>
      <c r="K1366" s="43">
        <v>4.5444999999999999E-2</v>
      </c>
      <c r="N1366" s="44"/>
    </row>
    <row r="1367" spans="4:14" ht="15.75" customHeight="1" x14ac:dyDescent="0.25">
      <c r="D1367" s="39"/>
      <c r="E1367" s="39"/>
      <c r="F1367" s="98">
        <v>38427</v>
      </c>
      <c r="G1367" s="43">
        <v>2.8337500000000002E-2</v>
      </c>
      <c r="H1367" s="43">
        <v>3.04E-2</v>
      </c>
      <c r="I1367" s="43">
        <v>3.3000000000000002E-2</v>
      </c>
      <c r="J1367" s="43">
        <v>5.5E-2</v>
      </c>
      <c r="K1367" s="43">
        <v>4.5061999999999998E-2</v>
      </c>
      <c r="N1367" s="44"/>
    </row>
    <row r="1368" spans="4:14" ht="15.75" customHeight="1" x14ac:dyDescent="0.25">
      <c r="D1368" s="39"/>
      <c r="E1368" s="39"/>
      <c r="F1368" s="98">
        <v>38428</v>
      </c>
      <c r="G1368" s="43">
        <v>2.8500000000000001E-2</v>
      </c>
      <c r="H1368" s="43">
        <v>3.0499999999999999E-2</v>
      </c>
      <c r="I1368" s="43">
        <v>3.2962499999999999E-2</v>
      </c>
      <c r="J1368" s="43">
        <v>5.5E-2</v>
      </c>
      <c r="K1368" s="43">
        <v>4.4640000000000006E-2</v>
      </c>
      <c r="N1368" s="44"/>
    </row>
    <row r="1369" spans="4:14" ht="15.75" customHeight="1" x14ac:dyDescent="0.25">
      <c r="D1369" s="39"/>
      <c r="E1369" s="39"/>
      <c r="F1369" s="98">
        <v>38429</v>
      </c>
      <c r="G1369" s="43">
        <v>2.8500000000000001E-2</v>
      </c>
      <c r="H1369" s="43">
        <v>3.0499999999999999E-2</v>
      </c>
      <c r="I1369" s="43">
        <v>3.3000000000000002E-2</v>
      </c>
      <c r="J1369" s="43">
        <v>5.5E-2</v>
      </c>
      <c r="K1369" s="43">
        <v>4.5065999999999995E-2</v>
      </c>
      <c r="N1369" s="44"/>
    </row>
    <row r="1370" spans="4:14" ht="15.75" customHeight="1" x14ac:dyDescent="0.25">
      <c r="D1370" s="39"/>
      <c r="E1370" s="39"/>
      <c r="F1370" s="98">
        <v>38432</v>
      </c>
      <c r="G1370" s="43">
        <v>2.8500000000000001E-2</v>
      </c>
      <c r="H1370" s="43">
        <v>3.0525000000000004E-2</v>
      </c>
      <c r="I1370" s="43">
        <v>3.3099999999999997E-2</v>
      </c>
      <c r="J1370" s="43">
        <v>5.5E-2</v>
      </c>
      <c r="K1370" s="43">
        <v>4.5228999999999998E-2</v>
      </c>
      <c r="N1370" s="44"/>
    </row>
    <row r="1371" spans="4:14" ht="15.75" customHeight="1" x14ac:dyDescent="0.25">
      <c r="D1371" s="39"/>
      <c r="E1371" s="39"/>
      <c r="F1371" s="98">
        <v>38433</v>
      </c>
      <c r="G1371" s="43">
        <v>2.8500000000000001E-2</v>
      </c>
      <c r="H1371" s="43">
        <v>3.0600000000000002E-2</v>
      </c>
      <c r="I1371" s="43">
        <v>3.32E-2</v>
      </c>
      <c r="J1371" s="43">
        <v>5.7500000000000002E-2</v>
      </c>
      <c r="K1371" s="43">
        <v>4.6411000000000001E-2</v>
      </c>
      <c r="N1371" s="44"/>
    </row>
    <row r="1372" spans="4:14" ht="15.75" customHeight="1" x14ac:dyDescent="0.25">
      <c r="D1372" s="39"/>
      <c r="E1372" s="39"/>
      <c r="F1372" s="98">
        <v>38434</v>
      </c>
      <c r="G1372" s="43">
        <v>2.8500000000000001E-2</v>
      </c>
      <c r="H1372" s="43">
        <v>3.0899999999999997E-2</v>
      </c>
      <c r="I1372" s="43">
        <v>3.3675000000000004E-2</v>
      </c>
      <c r="J1372" s="43">
        <v>5.7500000000000002E-2</v>
      </c>
      <c r="K1372" s="43">
        <v>4.5841E-2</v>
      </c>
      <c r="N1372" s="44"/>
    </row>
    <row r="1373" spans="4:14" ht="15.75" customHeight="1" x14ac:dyDescent="0.25">
      <c r="D1373" s="39"/>
      <c r="E1373" s="39"/>
      <c r="F1373" s="98">
        <v>38435</v>
      </c>
      <c r="G1373" s="43">
        <v>2.8500000000000001E-2</v>
      </c>
      <c r="H1373" s="43">
        <v>3.0899999999999997E-2</v>
      </c>
      <c r="I1373" s="43">
        <v>3.3700000000000001E-2</v>
      </c>
      <c r="J1373" s="43">
        <v>5.7500000000000002E-2</v>
      </c>
      <c r="K1373" s="43">
        <v>4.5968000000000002E-2</v>
      </c>
      <c r="N1373" s="44"/>
    </row>
    <row r="1374" spans="4:14" ht="15.75" customHeight="1" x14ac:dyDescent="0.25">
      <c r="D1374" s="39"/>
      <c r="E1374" s="39"/>
      <c r="F1374" s="98">
        <v>38436</v>
      </c>
      <c r="G1374" s="43" t="s">
        <v>30</v>
      </c>
      <c r="H1374" s="43" t="s">
        <v>30</v>
      </c>
      <c r="I1374" s="43" t="s">
        <v>30</v>
      </c>
      <c r="J1374" s="43" t="s">
        <v>30</v>
      </c>
      <c r="K1374" s="43">
        <v>4.5968000000000002E-2</v>
      </c>
      <c r="N1374" s="44"/>
    </row>
    <row r="1375" spans="4:14" ht="15.75" customHeight="1" x14ac:dyDescent="0.25">
      <c r="D1375" s="39"/>
      <c r="E1375" s="39"/>
      <c r="F1375" s="98">
        <v>38439</v>
      </c>
      <c r="G1375" s="43" t="s">
        <v>30</v>
      </c>
      <c r="H1375" s="43" t="s">
        <v>30</v>
      </c>
      <c r="I1375" s="43" t="s">
        <v>30</v>
      </c>
      <c r="J1375" s="43">
        <v>5.7500000000000002E-2</v>
      </c>
      <c r="K1375" s="43">
        <v>4.6399999999999997E-2</v>
      </c>
      <c r="N1375" s="44"/>
    </row>
    <row r="1376" spans="4:14" ht="15.75" customHeight="1" x14ac:dyDescent="0.25">
      <c r="D1376" s="39"/>
      <c r="E1376" s="39"/>
      <c r="F1376" s="98">
        <v>38440</v>
      </c>
      <c r="G1376" s="43">
        <v>2.8500000000000001E-2</v>
      </c>
      <c r="H1376" s="43">
        <v>3.0924999999999998E-2</v>
      </c>
      <c r="I1376" s="43">
        <v>3.3799999999999997E-2</v>
      </c>
      <c r="J1376" s="43">
        <v>5.7500000000000002E-2</v>
      </c>
      <c r="K1376" s="43">
        <v>4.5726000000000003E-2</v>
      </c>
      <c r="N1376" s="44"/>
    </row>
    <row r="1377" spans="4:14" ht="15.75" customHeight="1" x14ac:dyDescent="0.25">
      <c r="D1377" s="39"/>
      <c r="E1377" s="39"/>
      <c r="F1377" s="98">
        <v>38441</v>
      </c>
      <c r="G1377" s="43">
        <v>2.86E-2</v>
      </c>
      <c r="H1377" s="43">
        <v>3.1E-2</v>
      </c>
      <c r="I1377" s="43">
        <v>3.39E-2</v>
      </c>
      <c r="J1377" s="43">
        <v>5.7500000000000002E-2</v>
      </c>
      <c r="K1377" s="43">
        <v>4.5461999999999995E-2</v>
      </c>
      <c r="N1377" s="44"/>
    </row>
    <row r="1378" spans="4:14" ht="15.75" customHeight="1" x14ac:dyDescent="0.25">
      <c r="D1378" s="39"/>
      <c r="E1378" s="39"/>
      <c r="F1378" s="98">
        <v>38442</v>
      </c>
      <c r="G1378" s="43">
        <v>2.87E-2</v>
      </c>
      <c r="H1378" s="43">
        <v>3.1200000000000002E-2</v>
      </c>
      <c r="I1378" s="43">
        <v>3.4000000000000002E-2</v>
      </c>
      <c r="J1378" s="43">
        <v>5.7500000000000002E-2</v>
      </c>
      <c r="K1378" s="43">
        <v>4.4814999999999994E-2</v>
      </c>
      <c r="N1378" s="44"/>
    </row>
    <row r="1379" spans="4:14" ht="15.75" customHeight="1" x14ac:dyDescent="0.25">
      <c r="D1379" s="39"/>
      <c r="E1379" s="39"/>
      <c r="F1379" s="98">
        <v>38443</v>
      </c>
      <c r="G1379" s="43">
        <v>2.87E-2</v>
      </c>
      <c r="H1379" s="43">
        <v>3.1200000000000002E-2</v>
      </c>
      <c r="I1379" s="43">
        <v>3.3849999999999998E-2</v>
      </c>
      <c r="J1379" s="43">
        <v>5.7500000000000002E-2</v>
      </c>
      <c r="K1379" s="43">
        <v>4.4475000000000001E-2</v>
      </c>
      <c r="N1379" s="44"/>
    </row>
    <row r="1380" spans="4:14" ht="15.75" customHeight="1" x14ac:dyDescent="0.25">
      <c r="D1380" s="39"/>
      <c r="E1380" s="39"/>
      <c r="F1380" s="98">
        <v>38446</v>
      </c>
      <c r="G1380" s="43">
        <v>2.8706299999999997E-2</v>
      </c>
      <c r="H1380" s="43">
        <v>3.1200000000000002E-2</v>
      </c>
      <c r="I1380" s="43">
        <v>3.3724999999999998E-2</v>
      </c>
      <c r="J1380" s="43">
        <v>5.7500000000000002E-2</v>
      </c>
      <c r="K1380" s="43">
        <v>4.4555999999999998E-2</v>
      </c>
      <c r="N1380" s="44"/>
    </row>
    <row r="1381" spans="4:14" ht="15.75" customHeight="1" x14ac:dyDescent="0.25">
      <c r="D1381" s="39"/>
      <c r="E1381" s="39"/>
      <c r="F1381" s="98">
        <v>38447</v>
      </c>
      <c r="G1381" s="43">
        <v>2.8900000000000002E-2</v>
      </c>
      <c r="H1381" s="43">
        <v>3.1224999999999999E-2</v>
      </c>
      <c r="I1381" s="43">
        <v>3.3799999999999997E-2</v>
      </c>
      <c r="J1381" s="43">
        <v>5.7500000000000002E-2</v>
      </c>
      <c r="K1381" s="43">
        <v>4.4678000000000002E-2</v>
      </c>
      <c r="N1381" s="44"/>
    </row>
    <row r="1382" spans="4:14" ht="15.75" customHeight="1" x14ac:dyDescent="0.25">
      <c r="D1382" s="39"/>
      <c r="E1382" s="39"/>
      <c r="F1382" s="98">
        <v>38448</v>
      </c>
      <c r="G1382" s="43">
        <v>2.8912499999999997E-2</v>
      </c>
      <c r="H1382" s="43">
        <v>3.1231300000000004E-2</v>
      </c>
      <c r="I1382" s="43">
        <v>3.3893800000000002E-2</v>
      </c>
      <c r="J1382" s="43">
        <v>5.7500000000000002E-2</v>
      </c>
      <c r="K1382" s="43">
        <v>4.4214999999999997E-2</v>
      </c>
      <c r="N1382" s="44"/>
    </row>
    <row r="1383" spans="4:14" ht="15.75" customHeight="1" x14ac:dyDescent="0.25">
      <c r="D1383" s="39"/>
      <c r="E1383" s="39"/>
      <c r="F1383" s="98">
        <v>38449</v>
      </c>
      <c r="G1383" s="43">
        <v>2.9100000000000001E-2</v>
      </c>
      <c r="H1383" s="43">
        <v>3.1300000000000001E-2</v>
      </c>
      <c r="I1383" s="43">
        <v>3.38375E-2</v>
      </c>
      <c r="J1383" s="43">
        <v>5.7500000000000002E-2</v>
      </c>
      <c r="K1383" s="43">
        <v>4.4802000000000002E-2</v>
      </c>
      <c r="N1383" s="44"/>
    </row>
    <row r="1384" spans="4:14" ht="15.75" customHeight="1" x14ac:dyDescent="0.25">
      <c r="D1384" s="39"/>
      <c r="E1384" s="39"/>
      <c r="F1384" s="98">
        <v>38450</v>
      </c>
      <c r="G1384" s="43">
        <v>2.92E-2</v>
      </c>
      <c r="H1384" s="43">
        <v>3.1300000000000001E-2</v>
      </c>
      <c r="I1384" s="43">
        <v>3.39E-2</v>
      </c>
      <c r="J1384" s="43">
        <v>5.7500000000000002E-2</v>
      </c>
      <c r="K1384" s="43">
        <v>4.4683E-2</v>
      </c>
      <c r="N1384" s="44"/>
    </row>
    <row r="1385" spans="4:14" ht="15.75" customHeight="1" x14ac:dyDescent="0.25">
      <c r="D1385" s="39"/>
      <c r="E1385" s="39"/>
      <c r="F1385" s="98">
        <v>38453</v>
      </c>
      <c r="G1385" s="43">
        <v>2.9300000000000003E-2</v>
      </c>
      <c r="H1385" s="43">
        <v>3.1400000000000004E-2</v>
      </c>
      <c r="I1385" s="43">
        <v>3.4000000000000002E-2</v>
      </c>
      <c r="J1385" s="43">
        <v>5.7500000000000002E-2</v>
      </c>
      <c r="K1385" s="43">
        <v>4.428E-2</v>
      </c>
      <c r="N1385" s="44"/>
    </row>
    <row r="1386" spans="4:14" ht="15.75" customHeight="1" x14ac:dyDescent="0.25">
      <c r="D1386" s="39"/>
      <c r="E1386" s="39"/>
      <c r="F1386" s="98">
        <v>38454</v>
      </c>
      <c r="G1386" s="43">
        <v>2.9500000000000002E-2</v>
      </c>
      <c r="H1386" s="43">
        <v>3.1400000000000004E-2</v>
      </c>
      <c r="I1386" s="43">
        <v>3.4099999999999998E-2</v>
      </c>
      <c r="J1386" s="43">
        <v>5.7500000000000002E-2</v>
      </c>
      <c r="K1386" s="43">
        <v>4.3518000000000001E-2</v>
      </c>
      <c r="N1386" s="44"/>
    </row>
    <row r="1387" spans="4:14" ht="15.75" customHeight="1" x14ac:dyDescent="0.25">
      <c r="D1387" s="39"/>
      <c r="E1387" s="39"/>
      <c r="F1387" s="98">
        <v>38455</v>
      </c>
      <c r="G1387" s="43">
        <v>2.9537499999999998E-2</v>
      </c>
      <c r="H1387" s="43">
        <v>3.1406299999999998E-2</v>
      </c>
      <c r="I1387" s="43">
        <v>3.4099999999999998E-2</v>
      </c>
      <c r="J1387" s="43">
        <v>5.7500000000000002E-2</v>
      </c>
      <c r="K1387" s="43">
        <v>4.3598999999999999E-2</v>
      </c>
      <c r="N1387" s="44"/>
    </row>
    <row r="1388" spans="4:14" ht="15.75" customHeight="1" x14ac:dyDescent="0.25">
      <c r="D1388" s="39"/>
      <c r="E1388" s="39"/>
      <c r="F1388" s="98">
        <v>38456</v>
      </c>
      <c r="G1388" s="43">
        <v>2.9700000000000001E-2</v>
      </c>
      <c r="H1388" s="43">
        <v>3.15E-2</v>
      </c>
      <c r="I1388" s="43">
        <v>3.39E-2</v>
      </c>
      <c r="J1388" s="43">
        <v>5.7500000000000002E-2</v>
      </c>
      <c r="K1388" s="43">
        <v>4.308E-2</v>
      </c>
      <c r="N1388" s="44"/>
    </row>
    <row r="1389" spans="4:14" ht="15.75" customHeight="1" x14ac:dyDescent="0.25">
      <c r="D1389" s="39"/>
      <c r="E1389" s="39"/>
      <c r="F1389" s="98">
        <v>38457</v>
      </c>
      <c r="G1389" s="43">
        <v>2.98E-2</v>
      </c>
      <c r="H1389" s="43">
        <v>3.15E-2</v>
      </c>
      <c r="I1389" s="43">
        <v>3.3637500000000001E-2</v>
      </c>
      <c r="J1389" s="43">
        <v>5.7500000000000002E-2</v>
      </c>
      <c r="K1389" s="43">
        <v>4.2405999999999999E-2</v>
      </c>
      <c r="N1389" s="44"/>
    </row>
    <row r="1390" spans="4:14" ht="15.75" customHeight="1" x14ac:dyDescent="0.25">
      <c r="D1390" s="39"/>
      <c r="E1390" s="39"/>
      <c r="F1390" s="98">
        <v>38460</v>
      </c>
      <c r="G1390" s="43">
        <v>2.9900000000000003E-2</v>
      </c>
      <c r="H1390" s="43">
        <v>3.1447500000000003E-2</v>
      </c>
      <c r="I1390" s="43">
        <v>3.32813E-2</v>
      </c>
      <c r="J1390" s="43">
        <v>5.7500000000000002E-2</v>
      </c>
      <c r="K1390" s="43">
        <v>4.2704000000000006E-2</v>
      </c>
      <c r="N1390" s="44"/>
    </row>
    <row r="1391" spans="4:14" ht="15.75" customHeight="1" x14ac:dyDescent="0.25">
      <c r="D1391" s="39"/>
      <c r="E1391" s="39"/>
      <c r="F1391" s="98">
        <v>38461</v>
      </c>
      <c r="G1391" s="43">
        <v>0.03</v>
      </c>
      <c r="H1391" s="43">
        <v>3.15E-2</v>
      </c>
      <c r="I1391" s="43">
        <v>3.3562500000000002E-2</v>
      </c>
      <c r="J1391" s="43">
        <v>5.7500000000000002E-2</v>
      </c>
      <c r="K1391" s="43">
        <v>4.2108999999999994E-2</v>
      </c>
      <c r="N1391" s="44"/>
    </row>
    <row r="1392" spans="4:14" ht="15.75" customHeight="1" x14ac:dyDescent="0.25">
      <c r="D1392" s="39"/>
      <c r="E1392" s="39"/>
      <c r="F1392" s="98">
        <v>38462</v>
      </c>
      <c r="G1392" s="43">
        <v>3.00063E-2</v>
      </c>
      <c r="H1392" s="43">
        <v>3.15E-2</v>
      </c>
      <c r="I1392" s="43">
        <v>3.3387500000000001E-2</v>
      </c>
      <c r="J1392" s="43">
        <v>5.7500000000000002E-2</v>
      </c>
      <c r="K1392" s="43">
        <v>4.1853000000000001E-2</v>
      </c>
      <c r="N1392" s="44"/>
    </row>
    <row r="1393" spans="4:14" ht="15.75" customHeight="1" x14ac:dyDescent="0.25">
      <c r="D1393" s="39"/>
      <c r="E1393" s="39"/>
      <c r="F1393" s="98">
        <v>38463</v>
      </c>
      <c r="G1393" s="43">
        <v>3.0200000000000001E-2</v>
      </c>
      <c r="H1393" s="43">
        <v>3.1606299999999997E-2</v>
      </c>
      <c r="I1393" s="43">
        <v>3.3512500000000001E-2</v>
      </c>
      <c r="J1393" s="43">
        <v>5.7500000000000002E-2</v>
      </c>
      <c r="K1393" s="43">
        <v>4.2945000000000004E-2</v>
      </c>
      <c r="N1393" s="44"/>
    </row>
    <row r="1394" spans="4:14" ht="15.75" customHeight="1" x14ac:dyDescent="0.25">
      <c r="D1394" s="39"/>
      <c r="E1394" s="39"/>
      <c r="F1394" s="98">
        <v>38464</v>
      </c>
      <c r="G1394" s="43">
        <v>3.0299999999999997E-2</v>
      </c>
      <c r="H1394" s="43">
        <v>3.1699999999999999E-2</v>
      </c>
      <c r="I1394" s="43">
        <v>3.3818800000000003E-2</v>
      </c>
      <c r="J1394" s="43">
        <v>5.7500000000000002E-2</v>
      </c>
      <c r="K1394" s="43">
        <v>4.2449000000000001E-2</v>
      </c>
      <c r="N1394" s="44"/>
    </row>
    <row r="1395" spans="4:14" ht="15.75" customHeight="1" x14ac:dyDescent="0.25">
      <c r="D1395" s="39"/>
      <c r="E1395" s="39"/>
      <c r="F1395" s="98">
        <v>38467</v>
      </c>
      <c r="G1395" s="43">
        <v>3.04E-2</v>
      </c>
      <c r="H1395" s="43">
        <v>3.1800000000000002E-2</v>
      </c>
      <c r="I1395" s="43">
        <v>3.39E-2</v>
      </c>
      <c r="J1395" s="43">
        <v>5.7500000000000002E-2</v>
      </c>
      <c r="K1395" s="43">
        <v>4.2469E-2</v>
      </c>
      <c r="N1395" s="44"/>
    </row>
    <row r="1396" spans="4:14" ht="15.75" customHeight="1" x14ac:dyDescent="0.25">
      <c r="D1396" s="39"/>
      <c r="E1396" s="39"/>
      <c r="F1396" s="98">
        <v>38468</v>
      </c>
      <c r="G1396" s="43">
        <v>3.0600000000000002E-2</v>
      </c>
      <c r="H1396" s="43">
        <v>3.1868800000000003E-2</v>
      </c>
      <c r="I1396" s="43">
        <v>3.4000000000000002E-2</v>
      </c>
      <c r="J1396" s="43">
        <v>5.7500000000000002E-2</v>
      </c>
      <c r="K1396" s="43">
        <v>4.2648999999999999E-2</v>
      </c>
      <c r="N1396" s="44"/>
    </row>
    <row r="1397" spans="4:14" ht="15.75" customHeight="1" x14ac:dyDescent="0.25">
      <c r="D1397" s="39"/>
      <c r="E1397" s="39"/>
      <c r="F1397" s="98">
        <v>38469</v>
      </c>
      <c r="G1397" s="43">
        <v>3.0643799999999999E-2</v>
      </c>
      <c r="H1397" s="43">
        <v>3.1899999999999998E-2</v>
      </c>
      <c r="I1397" s="43">
        <v>3.4137500000000001E-2</v>
      </c>
      <c r="J1397" s="43">
        <v>5.7500000000000002E-2</v>
      </c>
      <c r="K1397" s="43">
        <v>4.2232000000000006E-2</v>
      </c>
      <c r="N1397" s="44"/>
    </row>
    <row r="1398" spans="4:14" ht="15.75" customHeight="1" x14ac:dyDescent="0.25">
      <c r="D1398" s="39"/>
      <c r="E1398" s="39"/>
      <c r="F1398" s="98">
        <v>38470</v>
      </c>
      <c r="G1398" s="43">
        <v>3.08125E-2</v>
      </c>
      <c r="H1398" s="43">
        <v>3.2099999999999997E-2</v>
      </c>
      <c r="I1398" s="43">
        <v>3.4137500000000001E-2</v>
      </c>
      <c r="J1398" s="43">
        <v>5.7500000000000002E-2</v>
      </c>
      <c r="K1398" s="43">
        <v>4.1442E-2</v>
      </c>
      <c r="N1398" s="44"/>
    </row>
    <row r="1399" spans="4:14" ht="15.75" customHeight="1" x14ac:dyDescent="0.25">
      <c r="D1399" s="39"/>
      <c r="E1399" s="39"/>
      <c r="F1399" s="98">
        <v>38471</v>
      </c>
      <c r="G1399" s="43">
        <v>3.0887500000000002E-2</v>
      </c>
      <c r="H1399" s="43">
        <v>3.2099999999999997E-2</v>
      </c>
      <c r="I1399" s="43">
        <v>3.40875E-2</v>
      </c>
      <c r="J1399" s="43">
        <v>5.7500000000000002E-2</v>
      </c>
      <c r="K1399" s="43">
        <v>4.1976000000000006E-2</v>
      </c>
      <c r="N1399" s="44"/>
    </row>
    <row r="1400" spans="4:14" ht="15.75" customHeight="1" x14ac:dyDescent="0.25">
      <c r="D1400" s="39"/>
      <c r="E1400" s="39"/>
      <c r="F1400" s="98">
        <v>38474</v>
      </c>
      <c r="G1400" s="43" t="s">
        <v>30</v>
      </c>
      <c r="H1400" s="43" t="s">
        <v>30</v>
      </c>
      <c r="I1400" s="43" t="s">
        <v>30</v>
      </c>
      <c r="J1400" s="43">
        <v>5.7500000000000002E-2</v>
      </c>
      <c r="K1400" s="43">
        <v>4.1858000000000006E-2</v>
      </c>
      <c r="N1400" s="44"/>
    </row>
    <row r="1401" spans="4:14" ht="15.75" customHeight="1" x14ac:dyDescent="0.25">
      <c r="D1401" s="39"/>
      <c r="E1401" s="39"/>
      <c r="F1401" s="98">
        <v>38475</v>
      </c>
      <c r="G1401" s="43">
        <v>3.0899999999999997E-2</v>
      </c>
      <c r="H1401" s="43">
        <v>3.2193800000000002E-2</v>
      </c>
      <c r="I1401" s="43">
        <v>3.4312499999999996E-2</v>
      </c>
      <c r="J1401" s="43">
        <v>0.06</v>
      </c>
      <c r="K1401" s="43">
        <v>4.1641000000000004E-2</v>
      </c>
      <c r="N1401" s="44"/>
    </row>
    <row r="1402" spans="4:14" ht="15.75" customHeight="1" x14ac:dyDescent="0.25">
      <c r="D1402" s="39"/>
      <c r="E1402" s="39"/>
      <c r="F1402" s="98">
        <v>38476</v>
      </c>
      <c r="G1402" s="43">
        <v>3.0899999999999997E-2</v>
      </c>
      <c r="H1402" s="43">
        <v>3.2199999999999999E-2</v>
      </c>
      <c r="I1402" s="43">
        <v>3.4300000000000004E-2</v>
      </c>
      <c r="J1402" s="43">
        <v>0.06</v>
      </c>
      <c r="K1402" s="43">
        <v>4.1859E-2</v>
      </c>
      <c r="N1402" s="44"/>
    </row>
    <row r="1403" spans="4:14" ht="15.75" customHeight="1" x14ac:dyDescent="0.25">
      <c r="D1403" s="39"/>
      <c r="E1403" s="39"/>
      <c r="F1403" s="98">
        <v>38477</v>
      </c>
      <c r="G1403" s="43">
        <v>3.0899999999999997E-2</v>
      </c>
      <c r="H1403" s="43">
        <v>3.2285000000000001E-2</v>
      </c>
      <c r="I1403" s="43">
        <v>3.4300000000000004E-2</v>
      </c>
      <c r="J1403" s="43">
        <v>0.06</v>
      </c>
      <c r="K1403" s="43">
        <v>4.1543000000000004E-2</v>
      </c>
      <c r="N1403" s="44"/>
    </row>
    <row r="1404" spans="4:14" ht="15.75" customHeight="1" x14ac:dyDescent="0.25">
      <c r="D1404" s="39"/>
      <c r="E1404" s="39"/>
      <c r="F1404" s="98">
        <v>38478</v>
      </c>
      <c r="G1404" s="43">
        <v>3.0899999999999997E-2</v>
      </c>
      <c r="H1404" s="43">
        <v>3.2300000000000002E-2</v>
      </c>
      <c r="I1404" s="43">
        <v>3.4118799999999998E-2</v>
      </c>
      <c r="J1404" s="43">
        <v>0.06</v>
      </c>
      <c r="K1404" s="43">
        <v>4.2576000000000003E-2</v>
      </c>
      <c r="N1404" s="44"/>
    </row>
    <row r="1405" spans="4:14" ht="15.75" customHeight="1" x14ac:dyDescent="0.25">
      <c r="D1405" s="39"/>
      <c r="E1405" s="39"/>
      <c r="F1405" s="98">
        <v>38481</v>
      </c>
      <c r="G1405" s="43">
        <v>3.0899999999999997E-2</v>
      </c>
      <c r="H1405" s="43">
        <v>3.2500000000000001E-2</v>
      </c>
      <c r="I1405" s="43">
        <v>3.4912499999999999E-2</v>
      </c>
      <c r="J1405" s="43">
        <v>0.06</v>
      </c>
      <c r="K1405" s="43">
        <v>4.2816E-2</v>
      </c>
      <c r="N1405" s="44"/>
    </row>
    <row r="1406" spans="4:14" ht="15.75" customHeight="1" x14ac:dyDescent="0.25">
      <c r="D1406" s="39"/>
      <c r="E1406" s="39"/>
      <c r="F1406" s="98">
        <v>38482</v>
      </c>
      <c r="G1406" s="43">
        <v>3.0899999999999997E-2</v>
      </c>
      <c r="H1406" s="43">
        <v>3.2500000000000001E-2</v>
      </c>
      <c r="I1406" s="43">
        <v>3.4925000000000005E-2</v>
      </c>
      <c r="J1406" s="43">
        <v>0.06</v>
      </c>
      <c r="K1406" s="43">
        <v>4.2000000000000003E-2</v>
      </c>
      <c r="N1406" s="44"/>
    </row>
    <row r="1407" spans="4:14" ht="15.75" customHeight="1" x14ac:dyDescent="0.25">
      <c r="D1407" s="39"/>
      <c r="E1407" s="39"/>
      <c r="F1407" s="98">
        <v>38483</v>
      </c>
      <c r="G1407" s="43">
        <v>3.0899999999999997E-2</v>
      </c>
      <c r="H1407" s="43">
        <v>3.2599999999999997E-2</v>
      </c>
      <c r="I1407" s="43">
        <v>3.4750000000000003E-2</v>
      </c>
      <c r="J1407" s="43">
        <v>0.06</v>
      </c>
      <c r="K1407" s="43">
        <v>4.2020000000000002E-2</v>
      </c>
      <c r="N1407" s="44"/>
    </row>
    <row r="1408" spans="4:14" ht="15.75" customHeight="1" x14ac:dyDescent="0.25">
      <c r="D1408" s="39"/>
      <c r="E1408" s="39"/>
      <c r="F1408" s="98">
        <v>38484</v>
      </c>
      <c r="G1408" s="43">
        <v>3.0899999999999997E-2</v>
      </c>
      <c r="H1408" s="43">
        <v>3.2681300000000003E-2</v>
      </c>
      <c r="I1408" s="43">
        <v>3.49E-2</v>
      </c>
      <c r="J1408" s="43">
        <v>0.06</v>
      </c>
      <c r="K1408" s="43">
        <v>4.1703000000000004E-2</v>
      </c>
      <c r="N1408" s="44"/>
    </row>
    <row r="1409" spans="4:14" ht="15.75" customHeight="1" x14ac:dyDescent="0.25">
      <c r="D1409" s="39"/>
      <c r="E1409" s="39"/>
      <c r="F1409" s="98">
        <v>38485</v>
      </c>
      <c r="G1409" s="43">
        <v>3.0899999999999997E-2</v>
      </c>
      <c r="H1409" s="43">
        <v>3.27E-2</v>
      </c>
      <c r="I1409" s="43">
        <v>3.49E-2</v>
      </c>
      <c r="J1409" s="43">
        <v>0.06</v>
      </c>
      <c r="K1409" s="43">
        <v>4.1173000000000001E-2</v>
      </c>
      <c r="N1409" s="44"/>
    </row>
    <row r="1410" spans="4:14" ht="15.75" customHeight="1" x14ac:dyDescent="0.25">
      <c r="D1410" s="39"/>
      <c r="E1410" s="39"/>
      <c r="F1410" s="98">
        <v>38488</v>
      </c>
      <c r="G1410" s="43">
        <v>3.0899999999999997E-2</v>
      </c>
      <c r="H1410" s="43">
        <v>3.27E-2</v>
      </c>
      <c r="I1410" s="43">
        <v>3.4799999999999998E-2</v>
      </c>
      <c r="J1410" s="43">
        <v>0.06</v>
      </c>
      <c r="K1410" s="43">
        <v>4.1269E-2</v>
      </c>
      <c r="N1410" s="44"/>
    </row>
    <row r="1411" spans="4:14" ht="15.75" customHeight="1" x14ac:dyDescent="0.25">
      <c r="D1411" s="39"/>
      <c r="E1411" s="39"/>
      <c r="F1411" s="98">
        <v>38489</v>
      </c>
      <c r="G1411" s="43">
        <v>3.0899999999999997E-2</v>
      </c>
      <c r="H1411" s="43">
        <v>3.27E-2</v>
      </c>
      <c r="I1411" s="43">
        <v>3.4799999999999998E-2</v>
      </c>
      <c r="J1411" s="43">
        <v>0.06</v>
      </c>
      <c r="K1411" s="43">
        <v>4.1134000000000004E-2</v>
      </c>
      <c r="N1411" s="44"/>
    </row>
    <row r="1412" spans="4:14" ht="15.75" customHeight="1" x14ac:dyDescent="0.25">
      <c r="D1412" s="39"/>
      <c r="E1412" s="39"/>
      <c r="F1412" s="98">
        <v>38490</v>
      </c>
      <c r="G1412" s="43">
        <v>3.0899999999999997E-2</v>
      </c>
      <c r="H1412" s="43">
        <v>3.2799999999999996E-2</v>
      </c>
      <c r="I1412" s="43">
        <v>3.49E-2</v>
      </c>
      <c r="J1412" s="43">
        <v>0.06</v>
      </c>
      <c r="K1412" s="43">
        <v>4.0884000000000004E-2</v>
      </c>
      <c r="N1412" s="44"/>
    </row>
    <row r="1413" spans="4:14" ht="15.75" customHeight="1" x14ac:dyDescent="0.25">
      <c r="D1413" s="39"/>
      <c r="E1413" s="39"/>
      <c r="F1413" s="98">
        <v>38491</v>
      </c>
      <c r="G1413" s="43">
        <v>3.0899999999999997E-2</v>
      </c>
      <c r="H1413" s="43">
        <v>3.2843799999999999E-2</v>
      </c>
      <c r="I1413" s="43">
        <v>3.4887500000000002E-2</v>
      </c>
      <c r="J1413" s="43">
        <v>0.06</v>
      </c>
      <c r="K1413" s="43">
        <v>4.1115000000000006E-2</v>
      </c>
      <c r="N1413" s="44"/>
    </row>
    <row r="1414" spans="4:14" ht="15.75" customHeight="1" x14ac:dyDescent="0.25">
      <c r="D1414" s="39"/>
      <c r="E1414" s="39"/>
      <c r="F1414" s="98">
        <v>38492</v>
      </c>
      <c r="G1414" s="43">
        <v>3.0899999999999997E-2</v>
      </c>
      <c r="H1414" s="43">
        <v>3.2899999999999999E-2</v>
      </c>
      <c r="I1414" s="43">
        <v>3.5099999999999999E-2</v>
      </c>
      <c r="J1414" s="43">
        <v>0.06</v>
      </c>
      <c r="K1414" s="43">
        <v>4.1210000000000004E-2</v>
      </c>
      <c r="N1414" s="44"/>
    </row>
    <row r="1415" spans="4:14" ht="15.75" customHeight="1" x14ac:dyDescent="0.25">
      <c r="D1415" s="39"/>
      <c r="E1415" s="39"/>
      <c r="F1415" s="98">
        <v>38495</v>
      </c>
      <c r="G1415" s="43">
        <v>3.0899999999999997E-2</v>
      </c>
      <c r="H1415" s="43">
        <v>3.2937500000000001E-2</v>
      </c>
      <c r="I1415" s="43">
        <v>3.5200000000000002E-2</v>
      </c>
      <c r="J1415" s="43">
        <v>0.06</v>
      </c>
      <c r="K1415" s="43">
        <v>4.0537999999999998E-2</v>
      </c>
      <c r="N1415" s="44"/>
    </row>
    <row r="1416" spans="4:14" ht="15.75" customHeight="1" x14ac:dyDescent="0.25">
      <c r="D1416" s="39"/>
      <c r="E1416" s="39"/>
      <c r="F1416" s="98">
        <v>38496</v>
      </c>
      <c r="G1416" s="43">
        <v>3.0899999999999997E-2</v>
      </c>
      <c r="H1416" s="43">
        <v>3.2987500000000003E-2</v>
      </c>
      <c r="I1416" s="43">
        <v>3.5099999999999999E-2</v>
      </c>
      <c r="J1416" s="43">
        <v>0.06</v>
      </c>
      <c r="K1416" s="43">
        <v>4.0271000000000001E-2</v>
      </c>
      <c r="N1416" s="44"/>
    </row>
    <row r="1417" spans="4:14" ht="15.75" customHeight="1" x14ac:dyDescent="0.25">
      <c r="D1417" s="39"/>
      <c r="E1417" s="39"/>
      <c r="F1417" s="98">
        <v>38497</v>
      </c>
      <c r="G1417" s="43">
        <v>3.0906300000000001E-2</v>
      </c>
      <c r="H1417" s="43">
        <v>3.3099999999999997E-2</v>
      </c>
      <c r="I1417" s="43">
        <v>3.5099999999999999E-2</v>
      </c>
      <c r="J1417" s="43">
        <v>0.06</v>
      </c>
      <c r="K1417" s="43">
        <v>4.0864000000000004E-2</v>
      </c>
      <c r="N1417" s="44"/>
    </row>
    <row r="1418" spans="4:14" ht="15.75" customHeight="1" x14ac:dyDescent="0.25">
      <c r="D1418" s="39"/>
      <c r="E1418" s="39"/>
      <c r="F1418" s="98">
        <v>38498</v>
      </c>
      <c r="G1418" s="43">
        <v>3.1006300000000001E-2</v>
      </c>
      <c r="H1418" s="43">
        <v>3.32E-2</v>
      </c>
      <c r="I1418" s="43">
        <v>3.5200000000000002E-2</v>
      </c>
      <c r="J1418" s="43">
        <v>0.06</v>
      </c>
      <c r="K1418" s="43">
        <v>4.0787000000000004E-2</v>
      </c>
      <c r="N1418" s="44"/>
    </row>
    <row r="1419" spans="4:14" ht="15.75" customHeight="1" x14ac:dyDescent="0.25">
      <c r="D1419" s="39"/>
      <c r="E1419" s="39"/>
      <c r="F1419" s="98">
        <v>38499</v>
      </c>
      <c r="G1419" s="43">
        <v>3.1112500000000001E-2</v>
      </c>
      <c r="H1419" s="43">
        <v>3.3300000000000003E-2</v>
      </c>
      <c r="I1419" s="43">
        <v>3.5299999999999998E-2</v>
      </c>
      <c r="J1419" s="43">
        <v>0.06</v>
      </c>
      <c r="K1419" s="43">
        <v>4.0709000000000002E-2</v>
      </c>
      <c r="N1419" s="44"/>
    </row>
    <row r="1420" spans="4:14" ht="15.75" customHeight="1" x14ac:dyDescent="0.25">
      <c r="D1420" s="39"/>
      <c r="E1420" s="39"/>
      <c r="F1420" s="98">
        <v>38502</v>
      </c>
      <c r="G1420" s="43" t="s">
        <v>30</v>
      </c>
      <c r="H1420" s="43" t="s">
        <v>30</v>
      </c>
      <c r="I1420" s="43" t="s">
        <v>30</v>
      </c>
      <c r="J1420" s="43" t="s">
        <v>30</v>
      </c>
      <c r="K1420" s="43">
        <v>4.0709000000000002E-2</v>
      </c>
      <c r="N1420" s="44"/>
    </row>
    <row r="1421" spans="4:14" ht="15.75" customHeight="1" x14ac:dyDescent="0.25">
      <c r="D1421" s="39"/>
      <c r="E1421" s="39"/>
      <c r="F1421" s="98">
        <v>38503</v>
      </c>
      <c r="G1421" s="43">
        <v>3.1300000000000001E-2</v>
      </c>
      <c r="H1421" s="43">
        <v>3.3375000000000002E-2</v>
      </c>
      <c r="I1421" s="43">
        <v>3.5375000000000004E-2</v>
      </c>
      <c r="J1421" s="43">
        <v>0.06</v>
      </c>
      <c r="K1421" s="43">
        <v>3.9809999999999998E-2</v>
      </c>
      <c r="N1421" s="44"/>
    </row>
    <row r="1422" spans="4:14" ht="15.75" customHeight="1" x14ac:dyDescent="0.25">
      <c r="D1422" s="39"/>
      <c r="E1422" s="39"/>
      <c r="F1422" s="98">
        <v>38504</v>
      </c>
      <c r="G1422" s="43">
        <v>3.1400000000000004E-2</v>
      </c>
      <c r="H1422" s="43">
        <v>3.3500000000000002E-2</v>
      </c>
      <c r="I1422" s="43">
        <v>3.5400000000000001E-2</v>
      </c>
      <c r="J1422" s="43">
        <v>0.06</v>
      </c>
      <c r="K1422" s="43">
        <v>3.8843999999999997E-2</v>
      </c>
      <c r="N1422" s="44"/>
    </row>
    <row r="1423" spans="4:14" ht="15.75" customHeight="1" x14ac:dyDescent="0.25">
      <c r="D1423" s="39"/>
      <c r="E1423" s="39"/>
      <c r="F1423" s="98">
        <v>38505</v>
      </c>
      <c r="G1423" s="43">
        <v>3.15E-2</v>
      </c>
      <c r="H1423" s="43">
        <v>3.3500000000000002E-2</v>
      </c>
      <c r="I1423" s="43">
        <v>3.5200000000000002E-2</v>
      </c>
      <c r="J1423" s="43">
        <v>0.06</v>
      </c>
      <c r="K1423" s="43">
        <v>3.9031999999999997E-2</v>
      </c>
      <c r="N1423" s="44"/>
    </row>
    <row r="1424" spans="4:14" ht="15.75" customHeight="1" x14ac:dyDescent="0.25">
      <c r="D1424" s="39"/>
      <c r="E1424" s="39"/>
      <c r="F1424" s="98">
        <v>38506</v>
      </c>
      <c r="G1424" s="43">
        <v>3.1600000000000003E-2</v>
      </c>
      <c r="H1424" s="43">
        <v>3.3599999999999998E-2</v>
      </c>
      <c r="I1424" s="43">
        <v>3.5299999999999998E-2</v>
      </c>
      <c r="J1424" s="43">
        <v>0.06</v>
      </c>
      <c r="K1424" s="43">
        <v>3.9731999999999996E-2</v>
      </c>
      <c r="N1424" s="44"/>
    </row>
    <row r="1425" spans="4:14" ht="15.75" customHeight="1" x14ac:dyDescent="0.25">
      <c r="D1425" s="39"/>
      <c r="E1425" s="39"/>
      <c r="F1425" s="98">
        <v>38509</v>
      </c>
      <c r="G1425" s="43">
        <v>3.1699999999999999E-2</v>
      </c>
      <c r="H1425" s="43">
        <v>3.3700000000000001E-2</v>
      </c>
      <c r="I1425" s="43">
        <v>3.5400000000000001E-2</v>
      </c>
      <c r="J1425" s="43">
        <v>0.06</v>
      </c>
      <c r="K1425" s="43">
        <v>3.9522000000000002E-2</v>
      </c>
      <c r="N1425" s="44"/>
    </row>
    <row r="1426" spans="4:14" ht="15.75" customHeight="1" x14ac:dyDescent="0.25">
      <c r="D1426" s="39"/>
      <c r="E1426" s="39"/>
      <c r="F1426" s="98">
        <v>38510</v>
      </c>
      <c r="G1426" s="43">
        <v>3.1837499999999998E-2</v>
      </c>
      <c r="H1426" s="43">
        <v>3.3700000000000001E-2</v>
      </c>
      <c r="I1426" s="43">
        <v>3.5400000000000001E-2</v>
      </c>
      <c r="J1426" s="43">
        <v>0.06</v>
      </c>
      <c r="K1426" s="43">
        <v>3.9009999999999996E-2</v>
      </c>
      <c r="N1426" s="44"/>
    </row>
    <row r="1427" spans="4:14" ht="15.75" customHeight="1" x14ac:dyDescent="0.25">
      <c r="D1427" s="39"/>
      <c r="E1427" s="39"/>
      <c r="F1427" s="98">
        <v>38511</v>
      </c>
      <c r="G1427" s="43">
        <v>3.1899999999999998E-2</v>
      </c>
      <c r="H1427" s="43">
        <v>3.3793799999999999E-2</v>
      </c>
      <c r="I1427" s="43">
        <v>3.5400000000000001E-2</v>
      </c>
      <c r="J1427" s="43">
        <v>0.06</v>
      </c>
      <c r="K1427" s="43">
        <v>3.9330999999999998E-2</v>
      </c>
      <c r="N1427" s="44"/>
    </row>
    <row r="1428" spans="4:14" ht="15.75" customHeight="1" x14ac:dyDescent="0.25">
      <c r="D1428" s="39"/>
      <c r="E1428" s="39"/>
      <c r="F1428" s="98">
        <v>38512</v>
      </c>
      <c r="G1428" s="43">
        <v>3.2099999999999997E-2</v>
      </c>
      <c r="H1428" s="43">
        <v>3.39E-2</v>
      </c>
      <c r="I1428" s="43">
        <v>3.5699999999999996E-2</v>
      </c>
      <c r="J1428" s="43">
        <v>0.06</v>
      </c>
      <c r="K1428" s="43">
        <v>3.9483000000000004E-2</v>
      </c>
      <c r="N1428" s="44"/>
    </row>
    <row r="1429" spans="4:14" ht="15.75" customHeight="1" x14ac:dyDescent="0.25">
      <c r="D1429" s="39"/>
      <c r="E1429" s="39"/>
      <c r="F1429" s="98">
        <v>38513</v>
      </c>
      <c r="G1429" s="43">
        <v>3.2162500000000004E-2</v>
      </c>
      <c r="H1429" s="43">
        <v>3.4000000000000002E-2</v>
      </c>
      <c r="I1429" s="43">
        <v>3.5918800000000001E-2</v>
      </c>
      <c r="J1429" s="43">
        <v>0.06</v>
      </c>
      <c r="K1429" s="43">
        <v>4.0514000000000001E-2</v>
      </c>
      <c r="N1429" s="44"/>
    </row>
    <row r="1430" spans="4:14" ht="15.75" customHeight="1" x14ac:dyDescent="0.25">
      <c r="D1430" s="39"/>
      <c r="E1430" s="39"/>
      <c r="F1430" s="98">
        <v>38516</v>
      </c>
      <c r="G1430" s="43">
        <v>3.2199999999999999E-2</v>
      </c>
      <c r="H1430" s="43">
        <v>3.4099999999999998E-2</v>
      </c>
      <c r="I1430" s="43">
        <v>3.6212500000000002E-2</v>
      </c>
      <c r="J1430" s="43">
        <v>0.06</v>
      </c>
      <c r="K1430" s="43">
        <v>4.0918000000000003E-2</v>
      </c>
      <c r="N1430" s="44"/>
    </row>
    <row r="1431" spans="4:14" ht="15.75" customHeight="1" x14ac:dyDescent="0.25">
      <c r="D1431" s="39"/>
      <c r="E1431" s="39"/>
      <c r="F1431" s="98">
        <v>38517</v>
      </c>
      <c r="G1431" s="43">
        <v>3.2362500000000002E-2</v>
      </c>
      <c r="H1431" s="43">
        <v>3.4137500000000001E-2</v>
      </c>
      <c r="I1431" s="43">
        <v>3.6200000000000003E-2</v>
      </c>
      <c r="J1431" s="43">
        <v>0.06</v>
      </c>
      <c r="K1431" s="43">
        <v>4.1071999999999997E-2</v>
      </c>
      <c r="N1431" s="44"/>
    </row>
    <row r="1432" spans="4:14" ht="15.75" customHeight="1" x14ac:dyDescent="0.25">
      <c r="D1432" s="39"/>
      <c r="E1432" s="39"/>
      <c r="F1432" s="98">
        <v>38518</v>
      </c>
      <c r="G1432" s="43">
        <v>3.2400000000000005E-2</v>
      </c>
      <c r="H1432" s="43">
        <v>3.4206300000000002E-2</v>
      </c>
      <c r="I1432" s="43">
        <v>3.6275000000000002E-2</v>
      </c>
      <c r="J1432" s="43">
        <v>0.06</v>
      </c>
      <c r="K1432" s="43">
        <v>4.0994999999999997E-2</v>
      </c>
      <c r="N1432" s="44"/>
    </row>
    <row r="1433" spans="4:14" ht="15.75" customHeight="1" x14ac:dyDescent="0.25">
      <c r="D1433" s="39"/>
      <c r="E1433" s="39"/>
      <c r="F1433" s="98">
        <v>38519</v>
      </c>
      <c r="G1433" s="43">
        <v>3.2599999999999997E-2</v>
      </c>
      <c r="H1433" s="43">
        <v>3.4300000000000004E-2</v>
      </c>
      <c r="I1433" s="43">
        <v>3.6400000000000002E-2</v>
      </c>
      <c r="J1433" s="43">
        <v>0.06</v>
      </c>
      <c r="K1433" s="43">
        <v>4.0667000000000002E-2</v>
      </c>
      <c r="N1433" s="44"/>
    </row>
    <row r="1434" spans="4:14" ht="15.75" customHeight="1" x14ac:dyDescent="0.25">
      <c r="D1434" s="39"/>
      <c r="E1434" s="39"/>
      <c r="F1434" s="98">
        <v>38520</v>
      </c>
      <c r="G1434" s="43">
        <v>3.27E-2</v>
      </c>
      <c r="H1434" s="43">
        <v>3.4393800000000002E-2</v>
      </c>
      <c r="I1434" s="43">
        <v>3.6400000000000002E-2</v>
      </c>
      <c r="J1434" s="43">
        <v>0.06</v>
      </c>
      <c r="K1434" s="43">
        <v>4.0704999999999998E-2</v>
      </c>
      <c r="N1434" s="44"/>
    </row>
    <row r="1435" spans="4:14" ht="15.75" customHeight="1" x14ac:dyDescent="0.25">
      <c r="D1435" s="39"/>
      <c r="E1435" s="39"/>
      <c r="F1435" s="98">
        <v>38523</v>
      </c>
      <c r="G1435" s="43">
        <v>3.2799999999999996E-2</v>
      </c>
      <c r="H1435" s="43">
        <v>3.4437500000000003E-2</v>
      </c>
      <c r="I1435" s="43">
        <v>3.6400000000000002E-2</v>
      </c>
      <c r="J1435" s="43">
        <v>0.06</v>
      </c>
      <c r="K1435" s="43">
        <v>4.1090999999999996E-2</v>
      </c>
      <c r="N1435" s="44"/>
    </row>
    <row r="1436" spans="4:14" ht="15.75" customHeight="1" x14ac:dyDescent="0.25">
      <c r="D1436" s="39"/>
      <c r="E1436" s="39"/>
      <c r="F1436" s="98">
        <v>38524</v>
      </c>
      <c r="G1436" s="43">
        <v>3.3000000000000002E-2</v>
      </c>
      <c r="H1436" s="43">
        <v>3.4518800000000002E-2</v>
      </c>
      <c r="I1436" s="43">
        <v>3.6600000000000001E-2</v>
      </c>
      <c r="J1436" s="43">
        <v>0.06</v>
      </c>
      <c r="K1436" s="43">
        <v>4.0396000000000001E-2</v>
      </c>
      <c r="N1436" s="44"/>
    </row>
    <row r="1437" spans="4:14" ht="15.75" customHeight="1" x14ac:dyDescent="0.25">
      <c r="D1437" s="39"/>
      <c r="E1437" s="39"/>
      <c r="F1437" s="98">
        <v>38525</v>
      </c>
      <c r="G1437" s="43">
        <v>3.3000000000000002E-2</v>
      </c>
      <c r="H1437" s="43">
        <v>3.4599999999999999E-2</v>
      </c>
      <c r="I1437" s="43">
        <v>3.6531300000000003E-2</v>
      </c>
      <c r="J1437" s="43">
        <v>0.06</v>
      </c>
      <c r="K1437" s="43">
        <v>3.9399999999999998E-2</v>
      </c>
      <c r="N1437" s="44"/>
    </row>
    <row r="1438" spans="4:14" ht="15.75" customHeight="1" x14ac:dyDescent="0.25">
      <c r="D1438" s="39"/>
      <c r="E1438" s="39"/>
      <c r="F1438" s="98">
        <v>38526</v>
      </c>
      <c r="G1438" s="43">
        <v>3.3143800000000001E-2</v>
      </c>
      <c r="H1438" s="43">
        <v>3.4700000000000002E-2</v>
      </c>
      <c r="I1438" s="43">
        <v>3.6499999999999998E-2</v>
      </c>
      <c r="J1438" s="43">
        <v>0.06</v>
      </c>
      <c r="K1438" s="43">
        <v>3.9514000000000001E-2</v>
      </c>
      <c r="N1438" s="44"/>
    </row>
    <row r="1439" spans="4:14" ht="15.75" customHeight="1" x14ac:dyDescent="0.25">
      <c r="D1439" s="39"/>
      <c r="E1439" s="39"/>
      <c r="F1439" s="98">
        <v>38527</v>
      </c>
      <c r="G1439" s="43">
        <v>3.32E-2</v>
      </c>
      <c r="H1439" s="43">
        <v>3.4781300000000001E-2</v>
      </c>
      <c r="I1439" s="43">
        <v>3.6537500000000001E-2</v>
      </c>
      <c r="J1439" s="43">
        <v>0.06</v>
      </c>
      <c r="K1439" s="43">
        <v>3.9169999999999996E-2</v>
      </c>
      <c r="N1439" s="44"/>
    </row>
    <row r="1440" spans="4:14" ht="15.75" customHeight="1" x14ac:dyDescent="0.25">
      <c r="D1440" s="39"/>
      <c r="E1440" s="39"/>
      <c r="F1440" s="98">
        <v>38530</v>
      </c>
      <c r="G1440" s="43">
        <v>3.3256299999999996E-2</v>
      </c>
      <c r="H1440" s="43">
        <v>3.4799999999999998E-2</v>
      </c>
      <c r="I1440" s="43">
        <v>3.6499999999999998E-2</v>
      </c>
      <c r="J1440" s="43">
        <v>0.06</v>
      </c>
      <c r="K1440" s="43">
        <v>3.9016999999999996E-2</v>
      </c>
      <c r="N1440" s="44"/>
    </row>
    <row r="1441" spans="4:14" ht="15.75" customHeight="1" x14ac:dyDescent="0.25">
      <c r="D1441" s="39"/>
      <c r="E1441" s="39"/>
      <c r="F1441" s="98">
        <v>38531</v>
      </c>
      <c r="G1441" s="43">
        <v>3.3300000000000003E-2</v>
      </c>
      <c r="H1441" s="43">
        <v>3.49E-2</v>
      </c>
      <c r="I1441" s="43">
        <v>3.6600000000000001E-2</v>
      </c>
      <c r="J1441" s="43">
        <v>0.06</v>
      </c>
      <c r="K1441" s="43">
        <v>3.9703000000000002E-2</v>
      </c>
      <c r="N1441" s="44"/>
    </row>
    <row r="1442" spans="4:14" ht="15.75" customHeight="1" x14ac:dyDescent="0.25">
      <c r="D1442" s="39"/>
      <c r="E1442" s="39"/>
      <c r="F1442" s="98">
        <v>38532</v>
      </c>
      <c r="G1442" s="43">
        <v>3.3399999999999999E-2</v>
      </c>
      <c r="H1442" s="43">
        <v>3.50438E-2</v>
      </c>
      <c r="I1442" s="43">
        <v>3.6900000000000002E-2</v>
      </c>
      <c r="J1442" s="43">
        <v>0.06</v>
      </c>
      <c r="K1442" s="43">
        <v>3.9779000000000002E-2</v>
      </c>
      <c r="N1442" s="44"/>
    </row>
    <row r="1443" spans="4:14" ht="15.75" customHeight="1" x14ac:dyDescent="0.25">
      <c r="D1443" s="39"/>
      <c r="E1443" s="39"/>
      <c r="F1443" s="98">
        <v>38533</v>
      </c>
      <c r="G1443" s="43">
        <v>3.3399999999999999E-2</v>
      </c>
      <c r="H1443" s="43">
        <v>3.5162499999999999E-2</v>
      </c>
      <c r="I1443" s="43">
        <v>3.7100000000000001E-2</v>
      </c>
      <c r="J1443" s="43">
        <v>6.25E-2</v>
      </c>
      <c r="K1443" s="43">
        <v>3.9129999999999998E-2</v>
      </c>
      <c r="N1443" s="44"/>
    </row>
    <row r="1444" spans="4:14" ht="15.75" customHeight="1" x14ac:dyDescent="0.25">
      <c r="D1444" s="39"/>
      <c r="E1444" s="39"/>
      <c r="F1444" s="98">
        <v>38534</v>
      </c>
      <c r="G1444" s="43">
        <v>3.3399999999999999E-2</v>
      </c>
      <c r="H1444" s="43">
        <v>3.5287499999999999E-2</v>
      </c>
      <c r="I1444" s="43">
        <v>3.7337500000000003E-2</v>
      </c>
      <c r="J1444" s="43">
        <v>6.25E-2</v>
      </c>
      <c r="K1444" s="43">
        <v>4.0488999999999997E-2</v>
      </c>
      <c r="N1444" s="44"/>
    </row>
    <row r="1445" spans="4:14" ht="15.75" customHeight="1" x14ac:dyDescent="0.25">
      <c r="D1445" s="39"/>
      <c r="E1445" s="39"/>
      <c r="F1445" s="98">
        <v>38537</v>
      </c>
      <c r="G1445" s="43">
        <v>3.3399999999999999E-2</v>
      </c>
      <c r="H1445" s="43">
        <v>3.5475E-2</v>
      </c>
      <c r="I1445" s="43">
        <v>3.7706299999999998E-2</v>
      </c>
      <c r="J1445" s="43" t="s">
        <v>30</v>
      </c>
      <c r="K1445" s="43">
        <v>4.0488999999999997E-2</v>
      </c>
      <c r="N1445" s="44"/>
    </row>
    <row r="1446" spans="4:14" ht="15.75" customHeight="1" x14ac:dyDescent="0.25">
      <c r="D1446" s="39"/>
      <c r="E1446" s="39"/>
      <c r="F1446" s="98">
        <v>38538</v>
      </c>
      <c r="G1446" s="43">
        <v>3.3399999999999999E-2</v>
      </c>
      <c r="H1446" s="43">
        <v>3.5499999999999997E-2</v>
      </c>
      <c r="I1446" s="43">
        <v>3.7781299999999997E-2</v>
      </c>
      <c r="J1446" s="43">
        <v>6.25E-2</v>
      </c>
      <c r="K1446" s="43">
        <v>4.1050000000000003E-2</v>
      </c>
      <c r="N1446" s="44"/>
    </row>
    <row r="1447" spans="4:14" ht="15.75" customHeight="1" x14ac:dyDescent="0.25">
      <c r="D1447" s="39"/>
      <c r="E1447" s="39"/>
      <c r="F1447" s="98">
        <v>38539</v>
      </c>
      <c r="G1447" s="43">
        <v>3.3399999999999999E-2</v>
      </c>
      <c r="H1447" s="43">
        <v>3.56E-2</v>
      </c>
      <c r="I1447" s="43">
        <v>3.7743800000000001E-2</v>
      </c>
      <c r="J1447" s="43">
        <v>6.25E-2</v>
      </c>
      <c r="K1447" s="43">
        <v>4.0682000000000003E-2</v>
      </c>
      <c r="N1447" s="44"/>
    </row>
    <row r="1448" spans="4:14" ht="15.75" customHeight="1" x14ac:dyDescent="0.25">
      <c r="D1448" s="39"/>
      <c r="E1448" s="39"/>
      <c r="F1448" s="98">
        <v>38540</v>
      </c>
      <c r="G1448" s="43">
        <v>3.3500000000000002E-2</v>
      </c>
      <c r="H1448" s="43">
        <v>3.5499999999999997E-2</v>
      </c>
      <c r="I1448" s="43">
        <v>3.7285699999999998E-2</v>
      </c>
      <c r="J1448" s="43">
        <v>6.25E-2</v>
      </c>
      <c r="K1448" s="43">
        <v>4.0605000000000002E-2</v>
      </c>
      <c r="N1448" s="44"/>
    </row>
    <row r="1449" spans="4:14" ht="15.75" customHeight="1" x14ac:dyDescent="0.25">
      <c r="D1449" s="39"/>
      <c r="E1449" s="39"/>
      <c r="F1449" s="98">
        <v>38541</v>
      </c>
      <c r="G1449" s="43">
        <v>3.3599999999999998E-2</v>
      </c>
      <c r="H1449" s="43">
        <v>3.56063E-2</v>
      </c>
      <c r="I1449" s="43">
        <v>3.7675E-2</v>
      </c>
      <c r="J1449" s="43">
        <v>6.25E-2</v>
      </c>
      <c r="K1449" s="43">
        <v>4.0913999999999999E-2</v>
      </c>
      <c r="N1449" s="44"/>
    </row>
    <row r="1450" spans="4:14" ht="15.75" customHeight="1" x14ac:dyDescent="0.25">
      <c r="D1450" s="39"/>
      <c r="E1450" s="39"/>
      <c r="F1450" s="98">
        <v>38544</v>
      </c>
      <c r="G1450" s="43">
        <v>3.3799999999999997E-2</v>
      </c>
      <c r="H1450" s="43">
        <v>3.5699999999999996E-2</v>
      </c>
      <c r="I1450" s="43">
        <v>3.7900000000000003E-2</v>
      </c>
      <c r="J1450" s="43">
        <v>6.25E-2</v>
      </c>
      <c r="K1450" s="43">
        <v>4.0933000000000004E-2</v>
      </c>
      <c r="N1450" s="44"/>
    </row>
    <row r="1451" spans="4:14" ht="15.75" customHeight="1" x14ac:dyDescent="0.25">
      <c r="D1451" s="39"/>
      <c r="E1451" s="39"/>
      <c r="F1451" s="98">
        <v>38545</v>
      </c>
      <c r="G1451" s="43">
        <v>3.3799999999999997E-2</v>
      </c>
      <c r="H1451" s="43">
        <v>3.5799999999999998E-2</v>
      </c>
      <c r="I1451" s="43">
        <v>3.8100000000000002E-2</v>
      </c>
      <c r="J1451" s="43">
        <v>6.25E-2</v>
      </c>
      <c r="K1451" s="43">
        <v>4.1420000000000005E-2</v>
      </c>
      <c r="N1451" s="44"/>
    </row>
    <row r="1452" spans="4:14" ht="15.75" customHeight="1" x14ac:dyDescent="0.25">
      <c r="D1452" s="39"/>
      <c r="E1452" s="39"/>
      <c r="F1452" s="98">
        <v>38546</v>
      </c>
      <c r="G1452" s="43">
        <v>3.3881299999999996E-2</v>
      </c>
      <c r="H1452" s="43">
        <v>3.5987499999999999E-2</v>
      </c>
      <c r="I1452" s="43">
        <v>3.8199999999999998E-2</v>
      </c>
      <c r="J1452" s="43">
        <v>6.25E-2</v>
      </c>
      <c r="K1452" s="43">
        <v>4.1555999999999996E-2</v>
      </c>
      <c r="N1452" s="44"/>
    </row>
    <row r="1453" spans="4:14" ht="15.75" customHeight="1" x14ac:dyDescent="0.25">
      <c r="D1453" s="39"/>
      <c r="E1453" s="39"/>
      <c r="F1453" s="98">
        <v>38547</v>
      </c>
      <c r="G1453" s="43">
        <v>3.40875E-2</v>
      </c>
      <c r="H1453" s="43">
        <v>3.6087500000000002E-2</v>
      </c>
      <c r="I1453" s="43">
        <v>3.8300000000000001E-2</v>
      </c>
      <c r="J1453" s="43">
        <v>6.25E-2</v>
      </c>
      <c r="K1453" s="43">
        <v>4.1731999999999998E-2</v>
      </c>
      <c r="N1453" s="44"/>
    </row>
    <row r="1454" spans="4:14" ht="15.75" customHeight="1" x14ac:dyDescent="0.25">
      <c r="D1454" s="39"/>
      <c r="E1454" s="39"/>
      <c r="F1454" s="98">
        <v>38548</v>
      </c>
      <c r="G1454" s="43">
        <v>3.4168799999999999E-2</v>
      </c>
      <c r="H1454" s="43">
        <v>3.6143800000000004E-2</v>
      </c>
      <c r="I1454" s="43">
        <v>3.8399999999999997E-2</v>
      </c>
      <c r="J1454" s="43">
        <v>6.25E-2</v>
      </c>
      <c r="K1454" s="43">
        <v>4.1634999999999998E-2</v>
      </c>
      <c r="N1454" s="44"/>
    </row>
    <row r="1455" spans="4:14" ht="15.75" customHeight="1" x14ac:dyDescent="0.25">
      <c r="D1455" s="39"/>
      <c r="E1455" s="39"/>
      <c r="F1455" s="98">
        <v>38551</v>
      </c>
      <c r="G1455" s="43">
        <v>3.4300000000000004E-2</v>
      </c>
      <c r="H1455" s="43">
        <v>3.6200000000000003E-2</v>
      </c>
      <c r="I1455" s="43">
        <v>3.85E-2</v>
      </c>
      <c r="J1455" s="43">
        <v>6.25E-2</v>
      </c>
      <c r="K1455" s="43">
        <v>4.2203999999999998E-2</v>
      </c>
      <c r="N1455" s="44"/>
    </row>
    <row r="1456" spans="4:14" ht="15.75" customHeight="1" x14ac:dyDescent="0.25">
      <c r="D1456" s="39"/>
      <c r="E1456" s="39"/>
      <c r="F1456" s="98">
        <v>38552</v>
      </c>
      <c r="G1456" s="43">
        <v>3.4325000000000001E-2</v>
      </c>
      <c r="H1456" s="43">
        <v>3.6299999999999999E-2</v>
      </c>
      <c r="I1456" s="43">
        <v>3.8699999999999998E-2</v>
      </c>
      <c r="J1456" s="43">
        <v>6.25E-2</v>
      </c>
      <c r="K1456" s="43">
        <v>4.1791999999999996E-2</v>
      </c>
      <c r="N1456" s="44"/>
    </row>
    <row r="1457" spans="4:14" ht="15.75" customHeight="1" x14ac:dyDescent="0.25">
      <c r="D1457" s="39"/>
      <c r="E1457" s="39"/>
      <c r="F1457" s="98">
        <v>38553</v>
      </c>
      <c r="G1457" s="43">
        <v>3.4381300000000004E-2</v>
      </c>
      <c r="H1457" s="43">
        <v>3.6400000000000002E-2</v>
      </c>
      <c r="I1457" s="43">
        <v>3.8599999999999995E-2</v>
      </c>
      <c r="J1457" s="43">
        <v>6.25E-2</v>
      </c>
      <c r="K1457" s="43">
        <v>4.1576000000000002E-2</v>
      </c>
      <c r="N1457" s="44"/>
    </row>
    <row r="1458" spans="4:14" ht="15.75" customHeight="1" x14ac:dyDescent="0.25">
      <c r="D1458" s="39"/>
      <c r="E1458" s="39"/>
      <c r="F1458" s="98">
        <v>38554</v>
      </c>
      <c r="G1458" s="43">
        <v>3.4599999999999999E-2</v>
      </c>
      <c r="H1458" s="43">
        <v>3.6499999999999998E-2</v>
      </c>
      <c r="I1458" s="43">
        <v>3.8706299999999999E-2</v>
      </c>
      <c r="J1458" s="43">
        <v>6.25E-2</v>
      </c>
      <c r="K1458" s="43">
        <v>4.2756999999999996E-2</v>
      </c>
      <c r="N1458" s="44"/>
    </row>
    <row r="1459" spans="4:14" ht="15.75" customHeight="1" x14ac:dyDescent="0.25">
      <c r="D1459" s="39"/>
      <c r="E1459" s="39"/>
      <c r="F1459" s="98">
        <v>38555</v>
      </c>
      <c r="G1459" s="43">
        <v>3.4637500000000002E-2</v>
      </c>
      <c r="H1459" s="43">
        <v>3.6600000000000001E-2</v>
      </c>
      <c r="I1459" s="43">
        <v>3.8843800000000005E-2</v>
      </c>
      <c r="J1459" s="43">
        <v>6.25E-2</v>
      </c>
      <c r="K1459" s="43">
        <v>4.2185E-2</v>
      </c>
      <c r="N1459" s="44"/>
    </row>
    <row r="1460" spans="4:14" ht="15.75" customHeight="1" x14ac:dyDescent="0.25">
      <c r="D1460" s="39"/>
      <c r="E1460" s="39"/>
      <c r="F1460" s="98">
        <v>38558</v>
      </c>
      <c r="G1460" s="43">
        <v>3.4799999999999998E-2</v>
      </c>
      <c r="H1460" s="43">
        <v>3.6624999999999998E-2</v>
      </c>
      <c r="I1460" s="43">
        <v>3.88125E-2</v>
      </c>
      <c r="J1460" s="43">
        <v>6.25E-2</v>
      </c>
      <c r="K1460" s="43">
        <v>4.2442000000000001E-2</v>
      </c>
      <c r="N1460" s="44"/>
    </row>
    <row r="1461" spans="4:14" ht="15.75" customHeight="1" x14ac:dyDescent="0.25">
      <c r="D1461" s="39"/>
      <c r="E1461" s="39"/>
      <c r="F1461" s="98">
        <v>38559</v>
      </c>
      <c r="G1461" s="43">
        <v>3.4812500000000003E-2</v>
      </c>
      <c r="H1461" s="43">
        <v>3.6691300000000003E-2</v>
      </c>
      <c r="I1461" s="43">
        <v>3.8943800000000001E-2</v>
      </c>
      <c r="J1461" s="43">
        <v>6.25E-2</v>
      </c>
      <c r="K1461" s="43">
        <v>4.2244999999999998E-2</v>
      </c>
      <c r="N1461" s="44"/>
    </row>
    <row r="1462" spans="4:14" ht="15.75" customHeight="1" x14ac:dyDescent="0.25">
      <c r="D1462" s="39"/>
      <c r="E1462" s="39"/>
      <c r="F1462" s="98">
        <v>38560</v>
      </c>
      <c r="G1462" s="43">
        <v>3.49E-2</v>
      </c>
      <c r="H1462" s="43">
        <v>3.6799999999999999E-2</v>
      </c>
      <c r="I1462" s="43">
        <v>3.9E-2</v>
      </c>
      <c r="J1462" s="43">
        <v>6.25E-2</v>
      </c>
      <c r="K1462" s="43">
        <v>4.2541000000000002E-2</v>
      </c>
      <c r="N1462" s="44"/>
    </row>
    <row r="1463" spans="4:14" ht="15.75" customHeight="1" x14ac:dyDescent="0.25">
      <c r="D1463" s="39"/>
      <c r="E1463" s="39"/>
      <c r="F1463" s="98">
        <v>38561</v>
      </c>
      <c r="G1463" s="43">
        <v>3.5099999999999999E-2</v>
      </c>
      <c r="H1463" s="43">
        <v>3.69313E-2</v>
      </c>
      <c r="I1463" s="43">
        <v>3.9218799999999998E-2</v>
      </c>
      <c r="J1463" s="43">
        <v>6.25E-2</v>
      </c>
      <c r="K1463" s="43">
        <v>4.1890999999999998E-2</v>
      </c>
      <c r="N1463" s="44"/>
    </row>
    <row r="1464" spans="4:14" ht="15.75" customHeight="1" x14ac:dyDescent="0.25">
      <c r="D1464" s="39"/>
      <c r="E1464" s="39"/>
      <c r="F1464" s="98">
        <v>38562</v>
      </c>
      <c r="G1464" s="43">
        <v>3.5187499999999997E-2</v>
      </c>
      <c r="H1464" s="43">
        <v>3.7000000000000005E-2</v>
      </c>
      <c r="I1464" s="43">
        <v>3.9237500000000002E-2</v>
      </c>
      <c r="J1464" s="43">
        <v>6.25E-2</v>
      </c>
      <c r="K1464" s="43">
        <v>4.2759999999999999E-2</v>
      </c>
      <c r="N1464" s="44"/>
    </row>
    <row r="1465" spans="4:14" ht="15.75" customHeight="1" x14ac:dyDescent="0.25">
      <c r="D1465" s="39"/>
      <c r="E1465" s="39"/>
      <c r="F1465" s="98">
        <v>38565</v>
      </c>
      <c r="G1465" s="43">
        <v>3.5337500000000001E-2</v>
      </c>
      <c r="H1465" s="43">
        <v>3.7100000000000001E-2</v>
      </c>
      <c r="I1465" s="43">
        <v>3.9506300000000001E-2</v>
      </c>
      <c r="J1465" s="43">
        <v>6.25E-2</v>
      </c>
      <c r="K1465" s="43">
        <v>4.3098999999999998E-2</v>
      </c>
      <c r="N1465" s="44"/>
    </row>
    <row r="1466" spans="4:14" ht="15.75" customHeight="1" x14ac:dyDescent="0.25">
      <c r="D1466" s="39"/>
      <c r="E1466" s="39"/>
      <c r="F1466" s="98">
        <v>38566</v>
      </c>
      <c r="G1466" s="43">
        <v>3.5400000000000001E-2</v>
      </c>
      <c r="H1466" s="43">
        <v>3.7200000000000004E-2</v>
      </c>
      <c r="I1466" s="43">
        <v>3.9599999999999996E-2</v>
      </c>
      <c r="J1466" s="43">
        <v>6.25E-2</v>
      </c>
      <c r="K1466" s="43">
        <v>4.3338000000000002E-2</v>
      </c>
      <c r="N1466" s="44"/>
    </row>
    <row r="1467" spans="4:14" ht="15.75" customHeight="1" x14ac:dyDescent="0.25">
      <c r="D1467" s="39"/>
      <c r="E1467" s="39"/>
      <c r="F1467" s="98">
        <v>38567</v>
      </c>
      <c r="G1467" s="43">
        <v>3.5499999999999997E-2</v>
      </c>
      <c r="H1467" s="43">
        <v>3.7331299999999998E-2</v>
      </c>
      <c r="I1467" s="43">
        <v>3.9681300000000003E-2</v>
      </c>
      <c r="J1467" s="43">
        <v>6.25E-2</v>
      </c>
      <c r="K1467" s="43">
        <v>4.292E-2</v>
      </c>
      <c r="N1467" s="44"/>
    </row>
    <row r="1468" spans="4:14" ht="15.75" customHeight="1" x14ac:dyDescent="0.25">
      <c r="D1468" s="39"/>
      <c r="E1468" s="39"/>
      <c r="F1468" s="98">
        <v>38568</v>
      </c>
      <c r="G1468" s="43">
        <v>3.5587500000000001E-2</v>
      </c>
      <c r="H1468" s="43">
        <v>3.7468799999999997E-2</v>
      </c>
      <c r="I1468" s="43">
        <v>3.9699999999999999E-2</v>
      </c>
      <c r="J1468" s="43">
        <v>6.25E-2</v>
      </c>
      <c r="K1468" s="43">
        <v>4.3120000000000006E-2</v>
      </c>
      <c r="N1468" s="44"/>
    </row>
    <row r="1469" spans="4:14" ht="15.75" customHeight="1" x14ac:dyDescent="0.25">
      <c r="D1469" s="39"/>
      <c r="E1469" s="39"/>
      <c r="F1469" s="98">
        <v>38569</v>
      </c>
      <c r="G1469" s="43">
        <v>3.56E-2</v>
      </c>
      <c r="H1469" s="43">
        <v>3.7499999999999999E-2</v>
      </c>
      <c r="I1469" s="43">
        <v>3.9787499999999996E-2</v>
      </c>
      <c r="J1469" s="43">
        <v>6.25E-2</v>
      </c>
      <c r="K1469" s="43">
        <v>4.3860999999999997E-2</v>
      </c>
      <c r="N1469" s="44"/>
    </row>
    <row r="1470" spans="4:14" ht="15.75" customHeight="1" x14ac:dyDescent="0.25">
      <c r="D1470" s="39"/>
      <c r="E1470" s="39"/>
      <c r="F1470" s="98">
        <v>38572</v>
      </c>
      <c r="G1470" s="43">
        <v>3.5699999999999996E-2</v>
      </c>
      <c r="H1470" s="43">
        <v>3.7599999999999995E-2</v>
      </c>
      <c r="I1470" s="43">
        <v>4.0031299999999999E-2</v>
      </c>
      <c r="J1470" s="43">
        <v>6.25E-2</v>
      </c>
      <c r="K1470" s="43">
        <v>4.4184000000000001E-2</v>
      </c>
      <c r="N1470" s="44"/>
    </row>
    <row r="1471" spans="4:14" ht="15.75" customHeight="1" x14ac:dyDescent="0.25">
      <c r="D1471" s="39"/>
      <c r="E1471" s="39"/>
      <c r="F1471" s="98">
        <v>38573</v>
      </c>
      <c r="G1471" s="43">
        <v>3.5706299999999996E-2</v>
      </c>
      <c r="H1471" s="43">
        <v>3.78E-2</v>
      </c>
      <c r="I1471" s="43">
        <v>4.0247499999999999E-2</v>
      </c>
      <c r="J1471" s="43">
        <v>6.5000000000000002E-2</v>
      </c>
      <c r="K1471" s="43">
        <v>4.3882999999999998E-2</v>
      </c>
      <c r="N1471" s="44"/>
    </row>
    <row r="1472" spans="4:14" ht="15.75" customHeight="1" x14ac:dyDescent="0.25">
      <c r="D1472" s="39"/>
      <c r="E1472" s="39"/>
      <c r="F1472" s="98">
        <v>38574</v>
      </c>
      <c r="G1472" s="43">
        <v>3.5699999999999996E-2</v>
      </c>
      <c r="H1472" s="43">
        <v>3.78E-2</v>
      </c>
      <c r="I1472" s="43">
        <v>4.0125000000000001E-2</v>
      </c>
      <c r="J1472" s="43">
        <v>6.5000000000000002E-2</v>
      </c>
      <c r="K1472" s="43">
        <v>4.3902999999999998E-2</v>
      </c>
      <c r="N1472" s="44"/>
    </row>
    <row r="1473" spans="4:14" ht="15.75" customHeight="1" x14ac:dyDescent="0.25">
      <c r="D1473" s="39"/>
      <c r="E1473" s="39"/>
      <c r="F1473" s="98">
        <v>38575</v>
      </c>
      <c r="G1473" s="43">
        <v>3.5712500000000001E-2</v>
      </c>
      <c r="H1473" s="43">
        <v>3.7900000000000003E-2</v>
      </c>
      <c r="I1473" s="43">
        <v>4.0300000000000002E-2</v>
      </c>
      <c r="J1473" s="43">
        <v>6.5000000000000002E-2</v>
      </c>
      <c r="K1473" s="43">
        <v>4.3202999999999998E-2</v>
      </c>
      <c r="N1473" s="44"/>
    </row>
    <row r="1474" spans="4:14" ht="15.75" customHeight="1" x14ac:dyDescent="0.25">
      <c r="D1474" s="39"/>
      <c r="E1474" s="39"/>
      <c r="F1474" s="98">
        <v>38576</v>
      </c>
      <c r="G1474" s="43">
        <v>3.5725E-2</v>
      </c>
      <c r="H1474" s="43">
        <v>3.7900000000000003E-2</v>
      </c>
      <c r="I1474" s="43">
        <v>4.0231299999999998E-2</v>
      </c>
      <c r="J1474" s="43">
        <v>6.5000000000000002E-2</v>
      </c>
      <c r="K1474" s="43">
        <v>4.2423000000000002E-2</v>
      </c>
      <c r="N1474" s="44"/>
    </row>
    <row r="1475" spans="4:14" ht="15.75" customHeight="1" x14ac:dyDescent="0.25">
      <c r="D1475" s="39"/>
      <c r="E1475" s="39"/>
      <c r="F1475" s="98">
        <v>38579</v>
      </c>
      <c r="G1475" s="43">
        <v>3.5825000000000003E-2</v>
      </c>
      <c r="H1475" s="43">
        <v>3.7968799999999997E-2</v>
      </c>
      <c r="I1475" s="43">
        <v>4.02625E-2</v>
      </c>
      <c r="J1475" s="43">
        <v>6.5000000000000002E-2</v>
      </c>
      <c r="K1475" s="43">
        <v>4.2809999999999994E-2</v>
      </c>
      <c r="N1475" s="44"/>
    </row>
    <row r="1476" spans="4:14" ht="15.75" customHeight="1" x14ac:dyDescent="0.25">
      <c r="D1476" s="39"/>
      <c r="E1476" s="39"/>
      <c r="F1476" s="98">
        <v>38580</v>
      </c>
      <c r="G1476" s="43">
        <v>3.5881299999999998E-2</v>
      </c>
      <c r="H1476" s="43">
        <v>3.8018799999999998E-2</v>
      </c>
      <c r="I1476" s="43">
        <v>4.0399999999999998E-2</v>
      </c>
      <c r="J1476" s="43">
        <v>6.5000000000000002E-2</v>
      </c>
      <c r="K1476" s="43">
        <v>4.2055999999999996E-2</v>
      </c>
      <c r="N1476" s="44"/>
    </row>
    <row r="1477" spans="4:14" ht="15.75" customHeight="1" x14ac:dyDescent="0.25">
      <c r="D1477" s="39"/>
      <c r="E1477" s="39"/>
      <c r="F1477" s="98">
        <v>38581</v>
      </c>
      <c r="G1477" s="43">
        <v>3.5900000000000001E-2</v>
      </c>
      <c r="H1477" s="43">
        <v>3.8100000000000002E-2</v>
      </c>
      <c r="I1477" s="43">
        <v>4.0300000000000002E-2</v>
      </c>
      <c r="J1477" s="43">
        <v>6.5000000000000002E-2</v>
      </c>
      <c r="K1477" s="43">
        <v>4.2674000000000004E-2</v>
      </c>
      <c r="N1477" s="44"/>
    </row>
    <row r="1478" spans="4:14" ht="15.75" customHeight="1" x14ac:dyDescent="0.25">
      <c r="D1478" s="39"/>
      <c r="E1478" s="39"/>
      <c r="F1478" s="98">
        <v>38582</v>
      </c>
      <c r="G1478" s="43">
        <v>3.6093799999999995E-2</v>
      </c>
      <c r="H1478" s="43">
        <v>3.8199999999999998E-2</v>
      </c>
      <c r="I1478" s="43">
        <v>4.0399999999999998E-2</v>
      </c>
      <c r="J1478" s="43">
        <v>6.5000000000000002E-2</v>
      </c>
      <c r="K1478" s="43">
        <v>4.1978000000000001E-2</v>
      </c>
      <c r="N1478" s="44"/>
    </row>
    <row r="1479" spans="4:14" ht="15.75" customHeight="1" x14ac:dyDescent="0.25">
      <c r="D1479" s="39"/>
      <c r="E1479" s="39"/>
      <c r="F1479" s="98">
        <v>38583</v>
      </c>
      <c r="G1479" s="43">
        <v>3.6200000000000003E-2</v>
      </c>
      <c r="H1479" s="43">
        <v>3.82288E-2</v>
      </c>
      <c r="I1479" s="43">
        <v>4.0399999999999998E-2</v>
      </c>
      <c r="J1479" s="43">
        <v>6.5000000000000002E-2</v>
      </c>
      <c r="K1479" s="43">
        <v>4.2054000000000001E-2</v>
      </c>
      <c r="N1479" s="44"/>
    </row>
    <row r="1480" spans="4:14" ht="15.75" customHeight="1" x14ac:dyDescent="0.25">
      <c r="D1480" s="39"/>
      <c r="E1480" s="39"/>
      <c r="F1480" s="98">
        <v>38586</v>
      </c>
      <c r="G1480" s="43">
        <v>3.6400000000000002E-2</v>
      </c>
      <c r="H1480" s="43">
        <v>3.8300000000000001E-2</v>
      </c>
      <c r="I1480" s="43">
        <v>4.0500000000000001E-2</v>
      </c>
      <c r="J1480" s="43">
        <v>6.5000000000000002E-2</v>
      </c>
      <c r="K1480" s="43">
        <v>4.2072999999999999E-2</v>
      </c>
      <c r="N1480" s="44"/>
    </row>
    <row r="1481" spans="4:14" ht="15.75" customHeight="1" x14ac:dyDescent="0.25">
      <c r="D1481" s="39"/>
      <c r="E1481" s="39"/>
      <c r="F1481" s="98">
        <v>38587</v>
      </c>
      <c r="G1481" s="43">
        <v>3.64125E-2</v>
      </c>
      <c r="H1481" s="43">
        <v>3.8362500000000001E-2</v>
      </c>
      <c r="I1481" s="43">
        <v>4.0531300000000006E-2</v>
      </c>
      <c r="J1481" s="43">
        <v>6.5000000000000002E-2</v>
      </c>
      <c r="K1481" s="43">
        <v>4.1784000000000002E-2</v>
      </c>
      <c r="N1481" s="44"/>
    </row>
    <row r="1482" spans="4:14" ht="15.75" customHeight="1" x14ac:dyDescent="0.25">
      <c r="D1482" s="39"/>
      <c r="E1482" s="39"/>
      <c r="F1482" s="98">
        <v>38588</v>
      </c>
      <c r="G1482" s="43">
        <v>3.6406299999999996E-2</v>
      </c>
      <c r="H1482" s="43">
        <v>3.8406299999999997E-2</v>
      </c>
      <c r="I1482" s="43">
        <v>4.0500000000000001E-2</v>
      </c>
      <c r="J1482" s="43">
        <v>6.5000000000000002E-2</v>
      </c>
      <c r="K1482" s="43">
        <v>4.1649000000000005E-2</v>
      </c>
      <c r="N1482" s="44"/>
    </row>
    <row r="1483" spans="4:14" ht="15.75" customHeight="1" x14ac:dyDescent="0.25">
      <c r="D1483" s="39"/>
      <c r="E1483" s="39"/>
      <c r="F1483" s="98">
        <v>38589</v>
      </c>
      <c r="G1483" s="43">
        <v>3.6693799999999999E-2</v>
      </c>
      <c r="H1483" s="43">
        <v>3.8599999999999995E-2</v>
      </c>
      <c r="I1483" s="43">
        <v>4.0599999999999997E-2</v>
      </c>
      <c r="J1483" s="43">
        <v>6.5000000000000002E-2</v>
      </c>
      <c r="K1483" s="43">
        <v>4.1553000000000007E-2</v>
      </c>
      <c r="N1483" s="44"/>
    </row>
    <row r="1484" spans="4:14" ht="15.75" customHeight="1" x14ac:dyDescent="0.25">
      <c r="D1484" s="39"/>
      <c r="E1484" s="39"/>
      <c r="F1484" s="98">
        <v>38590</v>
      </c>
      <c r="G1484" s="43">
        <v>3.6699999999999997E-2</v>
      </c>
      <c r="H1484" s="43">
        <v>3.8599999999999995E-2</v>
      </c>
      <c r="I1484" s="43">
        <v>4.0612500000000003E-2</v>
      </c>
      <c r="J1484" s="43">
        <v>6.5000000000000002E-2</v>
      </c>
      <c r="K1484" s="43">
        <v>4.1860000000000001E-2</v>
      </c>
      <c r="N1484" s="44"/>
    </row>
    <row r="1485" spans="4:14" ht="15.75" customHeight="1" x14ac:dyDescent="0.25">
      <c r="D1485" s="39"/>
      <c r="E1485" s="39"/>
      <c r="F1485" s="98">
        <v>38593</v>
      </c>
      <c r="G1485" s="43" t="s">
        <v>30</v>
      </c>
      <c r="H1485" s="43" t="s">
        <v>30</v>
      </c>
      <c r="I1485" s="43" t="s">
        <v>30</v>
      </c>
      <c r="J1485" s="43">
        <v>6.5000000000000002E-2</v>
      </c>
      <c r="K1485" s="43">
        <v>4.1666999999999996E-2</v>
      </c>
      <c r="N1485" s="44"/>
    </row>
    <row r="1486" spans="4:14" ht="15.75" customHeight="1" x14ac:dyDescent="0.25">
      <c r="D1486" s="39"/>
      <c r="E1486" s="39"/>
      <c r="F1486" s="98">
        <v>38594</v>
      </c>
      <c r="G1486" s="43">
        <v>3.69313E-2</v>
      </c>
      <c r="H1486" s="43">
        <v>3.8699999999999998E-2</v>
      </c>
      <c r="I1486" s="43">
        <v>4.0800000000000003E-2</v>
      </c>
      <c r="J1486" s="43">
        <v>6.5000000000000002E-2</v>
      </c>
      <c r="K1486" s="43">
        <v>4.0898999999999998E-2</v>
      </c>
      <c r="N1486" s="44"/>
    </row>
    <row r="1487" spans="4:14" ht="15.75" customHeight="1" x14ac:dyDescent="0.25">
      <c r="D1487" s="39"/>
      <c r="E1487" s="39"/>
      <c r="F1487" s="98">
        <v>38595</v>
      </c>
      <c r="G1487" s="43">
        <v>3.7000000000000005E-2</v>
      </c>
      <c r="H1487" s="43">
        <v>3.8699999999999998E-2</v>
      </c>
      <c r="I1487" s="43">
        <v>4.0549999999999996E-2</v>
      </c>
      <c r="J1487" s="43">
        <v>6.5000000000000002E-2</v>
      </c>
      <c r="K1487" s="43">
        <v>4.0136999999999999E-2</v>
      </c>
      <c r="N1487" s="44"/>
    </row>
    <row r="1488" spans="4:14" ht="15.75" customHeight="1" x14ac:dyDescent="0.25">
      <c r="D1488" s="39"/>
      <c r="E1488" s="39"/>
      <c r="F1488" s="98">
        <v>38596</v>
      </c>
      <c r="G1488" s="43">
        <v>3.7162500000000001E-2</v>
      </c>
      <c r="H1488" s="43">
        <v>3.8550000000000001E-2</v>
      </c>
      <c r="I1488" s="43">
        <v>3.9962499999999998E-2</v>
      </c>
      <c r="J1488" s="43">
        <v>6.5000000000000002E-2</v>
      </c>
      <c r="K1488" s="43">
        <v>4.0307000000000003E-2</v>
      </c>
      <c r="N1488" s="44"/>
    </row>
    <row r="1489" spans="4:14" ht="15.75" customHeight="1" x14ac:dyDescent="0.25">
      <c r="D1489" s="39"/>
      <c r="E1489" s="39"/>
      <c r="F1489" s="98">
        <v>38597</v>
      </c>
      <c r="G1489" s="43">
        <v>3.6799999999999999E-2</v>
      </c>
      <c r="H1489" s="43">
        <v>3.7610000000000005E-2</v>
      </c>
      <c r="I1489" s="43">
        <v>3.8487500000000001E-2</v>
      </c>
      <c r="J1489" s="43">
        <v>6.5000000000000002E-2</v>
      </c>
      <c r="K1489" s="43">
        <v>4.0362000000000002E-2</v>
      </c>
      <c r="N1489" s="44"/>
    </row>
    <row r="1490" spans="4:14" ht="15.75" customHeight="1" x14ac:dyDescent="0.25">
      <c r="D1490" s="39"/>
      <c r="E1490" s="39"/>
      <c r="F1490" s="98">
        <v>38600</v>
      </c>
      <c r="G1490" s="43">
        <v>3.6893799999999997E-2</v>
      </c>
      <c r="H1490" s="43">
        <v>3.7762500000000004E-2</v>
      </c>
      <c r="I1490" s="43">
        <v>3.8712499999999997E-2</v>
      </c>
      <c r="J1490" s="43" t="s">
        <v>30</v>
      </c>
      <c r="K1490" s="43">
        <v>4.0362000000000002E-2</v>
      </c>
      <c r="N1490" s="44"/>
    </row>
    <row r="1491" spans="4:14" ht="15.75" customHeight="1" x14ac:dyDescent="0.25">
      <c r="D1491" s="39"/>
      <c r="E1491" s="39"/>
      <c r="F1491" s="98">
        <v>38601</v>
      </c>
      <c r="G1491" s="43">
        <v>3.7025000000000002E-2</v>
      </c>
      <c r="H1491" s="43">
        <v>3.7900000000000003E-2</v>
      </c>
      <c r="I1491" s="43">
        <v>3.9100000000000003E-2</v>
      </c>
      <c r="J1491" s="43">
        <v>6.5000000000000002E-2</v>
      </c>
      <c r="K1491" s="43">
        <v>4.0952999999999996E-2</v>
      </c>
      <c r="N1491" s="44"/>
    </row>
    <row r="1492" spans="4:14" ht="15.75" customHeight="1" x14ac:dyDescent="0.25">
      <c r="D1492" s="39"/>
      <c r="E1492" s="39"/>
      <c r="F1492" s="98">
        <v>38602</v>
      </c>
      <c r="G1492" s="43">
        <v>3.7043800000000002E-2</v>
      </c>
      <c r="H1492" s="43">
        <v>3.7981300000000003E-2</v>
      </c>
      <c r="I1492" s="43">
        <v>3.9218799999999998E-2</v>
      </c>
      <c r="J1492" s="43">
        <v>6.5000000000000002E-2</v>
      </c>
      <c r="K1492" s="43">
        <v>4.1375000000000002E-2</v>
      </c>
      <c r="N1492" s="44"/>
    </row>
    <row r="1493" spans="4:14" ht="15.75" customHeight="1" x14ac:dyDescent="0.25">
      <c r="D1493" s="39"/>
      <c r="E1493" s="39"/>
      <c r="F1493" s="98">
        <v>38603</v>
      </c>
      <c r="G1493" s="43">
        <v>3.7281300000000003E-2</v>
      </c>
      <c r="H1493" s="43">
        <v>3.8337500000000004E-2</v>
      </c>
      <c r="I1493" s="43">
        <v>3.9699999999999999E-2</v>
      </c>
      <c r="J1493" s="43">
        <v>6.5000000000000002E-2</v>
      </c>
      <c r="K1493" s="43">
        <v>4.1452000000000003E-2</v>
      </c>
      <c r="N1493" s="44"/>
    </row>
    <row r="1494" spans="4:14" ht="15.75" customHeight="1" x14ac:dyDescent="0.25">
      <c r="D1494" s="39"/>
      <c r="E1494" s="39"/>
      <c r="F1494" s="98">
        <v>38604</v>
      </c>
      <c r="G1494" s="43">
        <v>3.7400000000000003E-2</v>
      </c>
      <c r="H1494" s="43">
        <v>3.85E-2</v>
      </c>
      <c r="I1494" s="43">
        <v>3.9900000000000005E-2</v>
      </c>
      <c r="J1494" s="43">
        <v>6.5000000000000002E-2</v>
      </c>
      <c r="K1494" s="43">
        <v>4.1181000000000002E-2</v>
      </c>
      <c r="N1494" s="44"/>
    </row>
    <row r="1495" spans="4:14" ht="15.75" customHeight="1" x14ac:dyDescent="0.25">
      <c r="D1495" s="39"/>
      <c r="E1495" s="39"/>
      <c r="F1495" s="98">
        <v>38607</v>
      </c>
      <c r="G1495" s="43">
        <v>3.7499999999999999E-2</v>
      </c>
      <c r="H1495" s="43">
        <v>3.85688E-2</v>
      </c>
      <c r="I1495" s="43">
        <v>3.9900000000000005E-2</v>
      </c>
      <c r="J1495" s="43">
        <v>6.5000000000000002E-2</v>
      </c>
      <c r="K1495" s="43">
        <v>4.1700999999999995E-2</v>
      </c>
      <c r="N1495" s="44"/>
    </row>
    <row r="1496" spans="4:14" ht="15.75" customHeight="1" x14ac:dyDescent="0.25">
      <c r="D1496" s="39"/>
      <c r="E1496" s="39"/>
      <c r="F1496" s="98">
        <v>38608</v>
      </c>
      <c r="G1496" s="43">
        <v>3.7681300000000001E-2</v>
      </c>
      <c r="H1496" s="43">
        <v>3.8699999999999998E-2</v>
      </c>
      <c r="I1496" s="43">
        <v>4.01375E-2</v>
      </c>
      <c r="J1496" s="43">
        <v>6.5000000000000002E-2</v>
      </c>
      <c r="K1496" s="43">
        <v>4.1257999999999996E-2</v>
      </c>
      <c r="N1496" s="44"/>
    </row>
    <row r="1497" spans="4:14" ht="15.75" customHeight="1" x14ac:dyDescent="0.25">
      <c r="D1497" s="39"/>
      <c r="E1497" s="39"/>
      <c r="F1497" s="98">
        <v>38609</v>
      </c>
      <c r="G1497" s="43">
        <v>3.7718799999999997E-2</v>
      </c>
      <c r="H1497" s="43">
        <v>3.8743800000000002E-2</v>
      </c>
      <c r="I1497" s="43">
        <v>4.0068799999999995E-2</v>
      </c>
      <c r="J1497" s="43">
        <v>6.5000000000000002E-2</v>
      </c>
      <c r="K1497" s="43">
        <v>4.1642999999999999E-2</v>
      </c>
      <c r="N1497" s="44"/>
    </row>
    <row r="1498" spans="4:14" ht="15.75" customHeight="1" x14ac:dyDescent="0.25">
      <c r="D1498" s="39"/>
      <c r="E1498" s="39"/>
      <c r="F1498" s="98">
        <v>38610</v>
      </c>
      <c r="G1498" s="43">
        <v>3.7893799999999998E-2</v>
      </c>
      <c r="H1498" s="43">
        <v>3.8856299999999996E-2</v>
      </c>
      <c r="I1498" s="43">
        <v>4.0099999999999997E-2</v>
      </c>
      <c r="J1498" s="43">
        <v>6.5000000000000002E-2</v>
      </c>
      <c r="K1498" s="43">
        <v>4.2106999999999999E-2</v>
      </c>
      <c r="N1498" s="44"/>
    </row>
    <row r="1499" spans="4:14" ht="15.75" customHeight="1" x14ac:dyDescent="0.25">
      <c r="D1499" s="39"/>
      <c r="E1499" s="39"/>
      <c r="F1499" s="98">
        <v>38611</v>
      </c>
      <c r="G1499" s="43">
        <v>3.7962500000000003E-2</v>
      </c>
      <c r="H1499" s="43">
        <v>3.8900000000000004E-2</v>
      </c>
      <c r="I1499" s="43">
        <v>4.0199999999999993E-2</v>
      </c>
      <c r="J1499" s="43">
        <v>6.5000000000000002E-2</v>
      </c>
      <c r="K1499" s="43">
        <v>4.2709999999999998E-2</v>
      </c>
      <c r="N1499" s="44"/>
    </row>
    <row r="1500" spans="4:14" ht="15.75" customHeight="1" x14ac:dyDescent="0.25">
      <c r="D1500" s="39"/>
      <c r="E1500" s="39"/>
      <c r="F1500" s="98">
        <v>38614</v>
      </c>
      <c r="G1500" s="43">
        <v>3.8118800000000001E-2</v>
      </c>
      <c r="H1500" s="43">
        <v>3.9199999999999999E-2</v>
      </c>
      <c r="I1500" s="43">
        <v>4.0706300000000001E-2</v>
      </c>
      <c r="J1500" s="43">
        <v>6.5000000000000002E-2</v>
      </c>
      <c r="K1500" s="43">
        <v>4.2457000000000002E-2</v>
      </c>
      <c r="N1500" s="44"/>
    </row>
    <row r="1501" spans="4:14" ht="15.75" customHeight="1" x14ac:dyDescent="0.25">
      <c r="D1501" s="39"/>
      <c r="E1501" s="39"/>
      <c r="F1501" s="98">
        <v>38615</v>
      </c>
      <c r="G1501" s="43">
        <v>3.8187499999999999E-2</v>
      </c>
      <c r="H1501" s="43">
        <v>3.9243800000000002E-2</v>
      </c>
      <c r="I1501" s="43">
        <v>4.0581300000000001E-2</v>
      </c>
      <c r="J1501" s="43">
        <v>6.7500000000000004E-2</v>
      </c>
      <c r="K1501" s="43">
        <v>4.2417999999999997E-2</v>
      </c>
      <c r="N1501" s="44"/>
    </row>
    <row r="1502" spans="4:14" ht="15.75" customHeight="1" x14ac:dyDescent="0.25">
      <c r="D1502" s="39"/>
      <c r="E1502" s="39"/>
      <c r="F1502" s="98">
        <v>38616</v>
      </c>
      <c r="G1502" s="43">
        <v>3.8300000000000001E-2</v>
      </c>
      <c r="H1502" s="43">
        <v>3.9599999999999996E-2</v>
      </c>
      <c r="I1502" s="43">
        <v>4.1100000000000005E-2</v>
      </c>
      <c r="J1502" s="43">
        <v>6.7500000000000004E-2</v>
      </c>
      <c r="K1502" s="43">
        <v>4.1660000000000003E-2</v>
      </c>
      <c r="N1502" s="44"/>
    </row>
    <row r="1503" spans="4:14" ht="15.75" customHeight="1" x14ac:dyDescent="0.25">
      <c r="D1503" s="39"/>
      <c r="E1503" s="39"/>
      <c r="F1503" s="98">
        <v>38617</v>
      </c>
      <c r="G1503" s="43">
        <v>3.8300000000000001E-2</v>
      </c>
      <c r="H1503" s="43">
        <v>3.9606300000000004E-2</v>
      </c>
      <c r="I1503" s="43">
        <v>4.0899999999999999E-2</v>
      </c>
      <c r="J1503" s="43">
        <v>6.7500000000000004E-2</v>
      </c>
      <c r="K1503" s="43">
        <v>4.1794999999999999E-2</v>
      </c>
      <c r="N1503" s="44"/>
    </row>
    <row r="1504" spans="4:14" ht="15.75" customHeight="1" x14ac:dyDescent="0.25">
      <c r="D1504" s="39"/>
      <c r="E1504" s="39"/>
      <c r="F1504" s="98">
        <v>38618</v>
      </c>
      <c r="G1504" s="43">
        <v>3.8300000000000001E-2</v>
      </c>
      <c r="H1504" s="43">
        <v>3.9699999999999999E-2</v>
      </c>
      <c r="I1504" s="43">
        <v>4.1181299999999997E-2</v>
      </c>
      <c r="J1504" s="43">
        <v>6.7500000000000004E-2</v>
      </c>
      <c r="K1504" s="43">
        <v>4.2455999999999994E-2</v>
      </c>
      <c r="N1504" s="44"/>
    </row>
    <row r="1505" spans="4:14" ht="15.75" customHeight="1" x14ac:dyDescent="0.25">
      <c r="D1505" s="39"/>
      <c r="E1505" s="39"/>
      <c r="F1505" s="98">
        <v>38621</v>
      </c>
      <c r="G1505" s="43">
        <v>3.8374999999999999E-2</v>
      </c>
      <c r="H1505" s="43">
        <v>0.04</v>
      </c>
      <c r="I1505" s="43">
        <v>4.1668799999999999E-2</v>
      </c>
      <c r="J1505" s="43">
        <v>6.7500000000000004E-2</v>
      </c>
      <c r="K1505" s="43">
        <v>4.2906000000000007E-2</v>
      </c>
      <c r="N1505" s="44"/>
    </row>
    <row r="1506" spans="4:14" ht="15.75" customHeight="1" x14ac:dyDescent="0.25">
      <c r="D1506" s="39"/>
      <c r="E1506" s="39"/>
      <c r="F1506" s="98">
        <v>38622</v>
      </c>
      <c r="G1506" s="43">
        <v>3.8399999999999997E-2</v>
      </c>
      <c r="H1506" s="43">
        <v>4.0099999999999997E-2</v>
      </c>
      <c r="I1506" s="43">
        <v>4.1831300000000002E-2</v>
      </c>
      <c r="J1506" s="43">
        <v>6.7500000000000004E-2</v>
      </c>
      <c r="K1506" s="43">
        <v>4.2807999999999999E-2</v>
      </c>
      <c r="N1506" s="44"/>
    </row>
    <row r="1507" spans="4:14" ht="15.75" customHeight="1" x14ac:dyDescent="0.25">
      <c r="D1507" s="39"/>
      <c r="E1507" s="39"/>
      <c r="F1507" s="98">
        <v>38623</v>
      </c>
      <c r="G1507" s="43">
        <v>3.8406299999999997E-2</v>
      </c>
      <c r="H1507" s="43">
        <v>4.0203800000000005E-2</v>
      </c>
      <c r="I1507" s="43">
        <v>4.2000000000000003E-2</v>
      </c>
      <c r="J1507" s="43">
        <v>6.7500000000000004E-2</v>
      </c>
      <c r="K1507" s="43">
        <v>4.2534000000000002E-2</v>
      </c>
      <c r="N1507" s="44"/>
    </row>
    <row r="1508" spans="4:14" ht="15.75" customHeight="1" x14ac:dyDescent="0.25">
      <c r="D1508" s="39"/>
      <c r="E1508" s="39"/>
      <c r="F1508" s="98">
        <v>38624</v>
      </c>
      <c r="G1508" s="43">
        <v>3.8599999999999995E-2</v>
      </c>
      <c r="H1508" s="43">
        <v>4.0543799999999998E-2</v>
      </c>
      <c r="I1508" s="43">
        <v>4.2162499999999999E-2</v>
      </c>
      <c r="J1508" s="43">
        <v>6.7500000000000004E-2</v>
      </c>
      <c r="K1508" s="43">
        <v>4.2945000000000004E-2</v>
      </c>
      <c r="N1508" s="44"/>
    </row>
    <row r="1509" spans="4:14" ht="15.75" customHeight="1" x14ac:dyDescent="0.25">
      <c r="D1509" s="39"/>
      <c r="E1509" s="39"/>
      <c r="F1509" s="98">
        <v>38625</v>
      </c>
      <c r="G1509" s="43">
        <v>3.8637499999999998E-2</v>
      </c>
      <c r="H1509" s="43">
        <v>4.0650000000000006E-2</v>
      </c>
      <c r="I1509" s="43">
        <v>4.2306299999999998E-2</v>
      </c>
      <c r="J1509" s="43">
        <v>6.7500000000000004E-2</v>
      </c>
      <c r="K1509" s="43">
        <v>4.3240000000000001E-2</v>
      </c>
      <c r="N1509" s="44"/>
    </row>
    <row r="1510" spans="4:14" ht="15.75" customHeight="1" x14ac:dyDescent="0.25">
      <c r="D1510" s="39"/>
      <c r="E1510" s="39"/>
      <c r="F1510" s="98">
        <v>38628</v>
      </c>
      <c r="G1510" s="43">
        <v>3.8800000000000001E-2</v>
      </c>
      <c r="H1510" s="43">
        <v>4.0768800000000001E-2</v>
      </c>
      <c r="I1510" s="43">
        <v>4.2668799999999993E-2</v>
      </c>
      <c r="J1510" s="43">
        <v>6.7500000000000004E-2</v>
      </c>
      <c r="K1510" s="43">
        <v>4.3833000000000004E-2</v>
      </c>
      <c r="N1510" s="44"/>
    </row>
    <row r="1511" spans="4:14" ht="15.75" customHeight="1" x14ac:dyDescent="0.25">
      <c r="D1511" s="39"/>
      <c r="E1511" s="39"/>
      <c r="F1511" s="98">
        <v>38629</v>
      </c>
      <c r="G1511" s="43">
        <v>3.8900000000000004E-2</v>
      </c>
      <c r="H1511" s="43">
        <v>4.0899999999999999E-2</v>
      </c>
      <c r="I1511" s="43">
        <v>4.2900000000000001E-2</v>
      </c>
      <c r="J1511" s="43">
        <v>6.7500000000000004E-2</v>
      </c>
      <c r="K1511" s="43">
        <v>4.3673999999999998E-2</v>
      </c>
      <c r="N1511" s="44"/>
    </row>
    <row r="1512" spans="4:14" ht="15.75" customHeight="1" x14ac:dyDescent="0.25">
      <c r="D1512" s="39"/>
      <c r="E1512" s="39"/>
      <c r="F1512" s="98">
        <v>38630</v>
      </c>
      <c r="G1512" s="43">
        <v>3.8900000000000004E-2</v>
      </c>
      <c r="H1512" s="43">
        <v>4.0999999999999995E-2</v>
      </c>
      <c r="I1512" s="43">
        <v>4.2900000000000001E-2</v>
      </c>
      <c r="J1512" s="43">
        <v>6.7500000000000004E-2</v>
      </c>
      <c r="K1512" s="43">
        <v>4.3398000000000006E-2</v>
      </c>
      <c r="N1512" s="44"/>
    </row>
    <row r="1513" spans="4:14" ht="15.75" customHeight="1" x14ac:dyDescent="0.25">
      <c r="D1513" s="39"/>
      <c r="E1513" s="39"/>
      <c r="F1513" s="98">
        <v>38631</v>
      </c>
      <c r="G1513" s="43">
        <v>3.9353800000000001E-2</v>
      </c>
      <c r="H1513" s="43">
        <v>4.1100000000000005E-2</v>
      </c>
      <c r="I1513" s="43">
        <v>4.2900000000000001E-2</v>
      </c>
      <c r="J1513" s="43">
        <v>6.7500000000000004E-2</v>
      </c>
      <c r="K1513" s="43">
        <v>4.3872999999999995E-2</v>
      </c>
      <c r="N1513" s="44"/>
    </row>
    <row r="1514" spans="4:14" ht="15.75" customHeight="1" x14ac:dyDescent="0.25">
      <c r="D1514" s="39"/>
      <c r="E1514" s="39"/>
      <c r="F1514" s="98">
        <v>38632</v>
      </c>
      <c r="G1514" s="43">
        <v>3.9399999999999998E-2</v>
      </c>
      <c r="H1514" s="43">
        <v>4.1149999999999999E-2</v>
      </c>
      <c r="I1514" s="43">
        <v>4.2999999999999997E-2</v>
      </c>
      <c r="J1514" s="43">
        <v>6.7500000000000004E-2</v>
      </c>
      <c r="K1514" s="43">
        <v>4.3540000000000002E-2</v>
      </c>
      <c r="N1514" s="44"/>
    </row>
    <row r="1515" spans="4:14" ht="15.75" customHeight="1" x14ac:dyDescent="0.25">
      <c r="D1515" s="39"/>
      <c r="E1515" s="39"/>
      <c r="F1515" s="98">
        <v>38635</v>
      </c>
      <c r="G1515" s="43">
        <v>3.9399999999999998E-2</v>
      </c>
      <c r="H1515" s="43">
        <v>4.1231299999999999E-2</v>
      </c>
      <c r="I1515" s="43">
        <v>4.3025000000000001E-2</v>
      </c>
      <c r="J1515" s="43" t="s">
        <v>30</v>
      </c>
      <c r="K1515" s="43">
        <v>4.3540000000000002E-2</v>
      </c>
      <c r="N1515" s="44"/>
    </row>
    <row r="1516" spans="4:14" ht="15.75" customHeight="1" x14ac:dyDescent="0.25">
      <c r="D1516" s="39"/>
      <c r="E1516" s="39"/>
      <c r="F1516" s="98">
        <v>38636</v>
      </c>
      <c r="G1516" s="43">
        <v>3.9412500000000003E-2</v>
      </c>
      <c r="H1516" s="43">
        <v>4.1299999999999996E-2</v>
      </c>
      <c r="I1516" s="43">
        <v>4.3099999999999999E-2</v>
      </c>
      <c r="J1516" s="43">
        <v>6.7500000000000004E-2</v>
      </c>
      <c r="K1516" s="43">
        <v>4.3914000000000002E-2</v>
      </c>
      <c r="N1516" s="44"/>
    </row>
    <row r="1517" spans="4:14" ht="15.75" customHeight="1" x14ac:dyDescent="0.25">
      <c r="D1517" s="39"/>
      <c r="E1517" s="39"/>
      <c r="F1517" s="98">
        <v>38637</v>
      </c>
      <c r="G1517" s="43">
        <v>3.94563E-2</v>
      </c>
      <c r="H1517" s="43">
        <v>4.1399999999999999E-2</v>
      </c>
      <c r="I1517" s="43">
        <v>4.3287500000000007E-2</v>
      </c>
      <c r="J1517" s="43">
        <v>6.7500000000000004E-2</v>
      </c>
      <c r="K1517" s="43">
        <v>4.4391999999999994E-2</v>
      </c>
      <c r="N1517" s="44"/>
    </row>
    <row r="1518" spans="4:14" ht="15.75" customHeight="1" x14ac:dyDescent="0.25">
      <c r="D1518" s="39"/>
      <c r="E1518" s="39"/>
      <c r="F1518" s="98">
        <v>38638</v>
      </c>
      <c r="G1518" s="43">
        <v>3.9699999999999999E-2</v>
      </c>
      <c r="H1518" s="43">
        <v>4.1500000000000002E-2</v>
      </c>
      <c r="I1518" s="43">
        <v>4.34188E-2</v>
      </c>
      <c r="J1518" s="43">
        <v>6.7500000000000004E-2</v>
      </c>
      <c r="K1518" s="43">
        <v>4.4611999999999999E-2</v>
      </c>
      <c r="N1518" s="44"/>
    </row>
    <row r="1519" spans="4:14" ht="15.75" customHeight="1" x14ac:dyDescent="0.25">
      <c r="D1519" s="39"/>
      <c r="E1519" s="39"/>
      <c r="F1519" s="98">
        <v>38639</v>
      </c>
      <c r="G1519" s="43">
        <v>3.9800000000000002E-2</v>
      </c>
      <c r="H1519" s="43">
        <v>4.1593799999999993E-2</v>
      </c>
      <c r="I1519" s="43">
        <v>4.3499999999999997E-2</v>
      </c>
      <c r="J1519" s="43">
        <v>6.7500000000000004E-2</v>
      </c>
      <c r="K1519" s="43">
        <v>4.4792999999999999E-2</v>
      </c>
      <c r="N1519" s="44"/>
    </row>
    <row r="1520" spans="4:14" ht="15.75" customHeight="1" x14ac:dyDescent="0.25">
      <c r="D1520" s="39"/>
      <c r="E1520" s="39"/>
      <c r="F1520" s="98">
        <v>38642</v>
      </c>
      <c r="G1520" s="43">
        <v>3.9968799999999999E-2</v>
      </c>
      <c r="H1520" s="43">
        <v>4.1675000000000004E-2</v>
      </c>
      <c r="I1520" s="43">
        <v>4.3531300000000002E-2</v>
      </c>
      <c r="J1520" s="43">
        <v>6.7500000000000004E-2</v>
      </c>
      <c r="K1520" s="43">
        <v>4.4934000000000002E-2</v>
      </c>
      <c r="N1520" s="44"/>
    </row>
    <row r="1521" spans="4:14" ht="15.75" customHeight="1" x14ac:dyDescent="0.25">
      <c r="D1521" s="39"/>
      <c r="E1521" s="39"/>
      <c r="F1521" s="98">
        <v>38643</v>
      </c>
      <c r="G1521" s="43">
        <v>0.04</v>
      </c>
      <c r="H1521" s="43">
        <v>4.1741300000000002E-2</v>
      </c>
      <c r="I1521" s="43">
        <v>4.36E-2</v>
      </c>
      <c r="J1521" s="43">
        <v>6.7500000000000004E-2</v>
      </c>
      <c r="K1521" s="43">
        <v>4.4694000000000005E-2</v>
      </c>
      <c r="N1521" s="44"/>
    </row>
    <row r="1522" spans="4:14" ht="15.75" customHeight="1" x14ac:dyDescent="0.25">
      <c r="D1522" s="39"/>
      <c r="E1522" s="39"/>
      <c r="F1522" s="98">
        <v>38644</v>
      </c>
      <c r="G1522" s="43">
        <v>4.0031299999999999E-2</v>
      </c>
      <c r="H1522" s="43">
        <v>4.1806299999999998E-2</v>
      </c>
      <c r="I1522" s="43">
        <v>4.3499999999999997E-2</v>
      </c>
      <c r="J1522" s="43">
        <v>6.7500000000000004E-2</v>
      </c>
      <c r="K1522" s="43">
        <v>4.4593999999999995E-2</v>
      </c>
      <c r="N1522" s="44"/>
    </row>
    <row r="1523" spans="4:14" ht="15.75" customHeight="1" x14ac:dyDescent="0.25">
      <c r="D1523" s="39"/>
      <c r="E1523" s="39"/>
      <c r="F1523" s="98">
        <v>38645</v>
      </c>
      <c r="G1523" s="43">
        <v>4.0312500000000001E-2</v>
      </c>
      <c r="H1523" s="43">
        <v>4.1937499999999996E-2</v>
      </c>
      <c r="I1523" s="43">
        <v>4.3712500000000001E-2</v>
      </c>
      <c r="J1523" s="43">
        <v>6.7500000000000004E-2</v>
      </c>
      <c r="K1523" s="43">
        <v>4.4295000000000001E-2</v>
      </c>
      <c r="N1523" s="44"/>
    </row>
    <row r="1524" spans="4:14" ht="15.75" customHeight="1" x14ac:dyDescent="0.25">
      <c r="D1524" s="39"/>
      <c r="E1524" s="39"/>
      <c r="F1524" s="98">
        <v>38646</v>
      </c>
      <c r="G1524" s="43">
        <v>4.0374999999999994E-2</v>
      </c>
      <c r="H1524" s="43">
        <v>4.2000000000000003E-2</v>
      </c>
      <c r="I1524" s="43">
        <v>4.3706300000000003E-2</v>
      </c>
      <c r="J1524" s="43">
        <v>6.7500000000000004E-2</v>
      </c>
      <c r="K1524" s="43">
        <v>4.3837000000000001E-2</v>
      </c>
      <c r="N1524" s="44"/>
    </row>
    <row r="1525" spans="4:14" ht="15.75" customHeight="1" x14ac:dyDescent="0.25">
      <c r="D1525" s="39"/>
      <c r="E1525" s="39"/>
      <c r="F1525" s="98">
        <v>38649</v>
      </c>
      <c r="G1525" s="43">
        <v>4.0512499999999993E-2</v>
      </c>
      <c r="H1525" s="43">
        <v>4.2062499999999996E-2</v>
      </c>
      <c r="I1525" s="43">
        <v>4.3756299999999998E-2</v>
      </c>
      <c r="J1525" s="43">
        <v>6.7500000000000004E-2</v>
      </c>
      <c r="K1525" s="43">
        <v>4.4436000000000003E-2</v>
      </c>
      <c r="N1525" s="44"/>
    </row>
    <row r="1526" spans="4:14" ht="15.75" customHeight="1" x14ac:dyDescent="0.25">
      <c r="D1526" s="39"/>
      <c r="E1526" s="39"/>
      <c r="F1526" s="98">
        <v>38650</v>
      </c>
      <c r="G1526" s="43">
        <v>4.0599999999999997E-2</v>
      </c>
      <c r="H1526" s="43">
        <v>4.2156300000000001E-2</v>
      </c>
      <c r="I1526" s="43">
        <v>4.3906299999999995E-2</v>
      </c>
      <c r="J1526" s="43">
        <v>6.7500000000000004E-2</v>
      </c>
      <c r="K1526" s="43">
        <v>4.5340999999999992E-2</v>
      </c>
      <c r="N1526" s="44"/>
    </row>
    <row r="1527" spans="4:14" ht="15.75" customHeight="1" x14ac:dyDescent="0.25">
      <c r="D1527" s="39"/>
      <c r="E1527" s="39"/>
      <c r="F1527" s="98">
        <v>38651</v>
      </c>
      <c r="G1527" s="43">
        <v>4.07E-2</v>
      </c>
      <c r="H1527" s="43">
        <v>4.2300000000000004E-2</v>
      </c>
      <c r="I1527" s="43">
        <v>4.4218799999999996E-2</v>
      </c>
      <c r="J1527" s="43">
        <v>6.7500000000000004E-2</v>
      </c>
      <c r="K1527" s="43">
        <v>4.5827E-2</v>
      </c>
      <c r="N1527" s="44"/>
    </row>
    <row r="1528" spans="4:14" ht="15.75" customHeight="1" x14ac:dyDescent="0.25">
      <c r="D1528" s="39"/>
      <c r="E1528" s="39"/>
      <c r="F1528" s="98">
        <v>38652</v>
      </c>
      <c r="G1528" s="43">
        <v>4.0812500000000002E-2</v>
      </c>
      <c r="H1528" s="43">
        <v>4.2431299999999998E-2</v>
      </c>
      <c r="I1528" s="43">
        <v>4.4362499999999999E-2</v>
      </c>
      <c r="J1528" s="43">
        <v>6.7500000000000004E-2</v>
      </c>
      <c r="K1528" s="43">
        <v>4.5462999999999996E-2</v>
      </c>
      <c r="N1528" s="44"/>
    </row>
    <row r="1529" spans="4:14" ht="15.75" customHeight="1" x14ac:dyDescent="0.25">
      <c r="D1529" s="39"/>
      <c r="E1529" s="39"/>
      <c r="F1529" s="98">
        <v>38653</v>
      </c>
      <c r="G1529" s="43">
        <v>4.08875E-2</v>
      </c>
      <c r="H1529" s="43">
        <v>4.2500000000000003E-2</v>
      </c>
      <c r="I1529" s="43">
        <v>4.4475000000000001E-2</v>
      </c>
      <c r="J1529" s="43">
        <v>6.7500000000000004E-2</v>
      </c>
      <c r="K1529" s="43">
        <v>4.5648000000000001E-2</v>
      </c>
      <c r="N1529" s="44"/>
    </row>
    <row r="1530" spans="4:14" ht="15.75" customHeight="1" x14ac:dyDescent="0.25">
      <c r="D1530" s="39"/>
      <c r="E1530" s="39"/>
      <c r="F1530" s="98">
        <v>38656</v>
      </c>
      <c r="G1530" s="43">
        <v>4.0899999999999999E-2</v>
      </c>
      <c r="H1530" s="43">
        <v>4.2599999999999999E-2</v>
      </c>
      <c r="I1530" s="43">
        <v>4.4662499999999994E-2</v>
      </c>
      <c r="J1530" s="43">
        <v>6.7500000000000004E-2</v>
      </c>
      <c r="K1530" s="43">
        <v>4.5506000000000005E-2</v>
      </c>
      <c r="N1530" s="44"/>
    </row>
    <row r="1531" spans="4:14" ht="15.75" customHeight="1" x14ac:dyDescent="0.25">
      <c r="D1531" s="39"/>
      <c r="E1531" s="39"/>
      <c r="F1531" s="98">
        <v>38657</v>
      </c>
      <c r="G1531" s="43">
        <v>4.0899999999999999E-2</v>
      </c>
      <c r="H1531" s="43">
        <v>4.26063E-2</v>
      </c>
      <c r="I1531" s="43">
        <v>4.4693799999999999E-2</v>
      </c>
      <c r="J1531" s="43">
        <v>7.0000000000000007E-2</v>
      </c>
      <c r="K1531" s="43">
        <v>4.5629000000000003E-2</v>
      </c>
      <c r="N1531" s="44"/>
    </row>
    <row r="1532" spans="4:14" ht="15.75" customHeight="1" x14ac:dyDescent="0.25">
      <c r="D1532" s="39"/>
      <c r="E1532" s="39"/>
      <c r="F1532" s="98">
        <v>38658</v>
      </c>
      <c r="G1532" s="43">
        <v>4.0899999999999999E-2</v>
      </c>
      <c r="H1532" s="43">
        <v>4.2800000000000005E-2</v>
      </c>
      <c r="I1532" s="43">
        <v>4.4900000000000002E-2</v>
      </c>
      <c r="J1532" s="43">
        <v>7.0000000000000007E-2</v>
      </c>
      <c r="K1532" s="43">
        <v>4.6036000000000001E-2</v>
      </c>
      <c r="N1532" s="44"/>
    </row>
    <row r="1533" spans="4:14" ht="15.75" customHeight="1" x14ac:dyDescent="0.25">
      <c r="D1533" s="39"/>
      <c r="E1533" s="39"/>
      <c r="F1533" s="98">
        <v>38659</v>
      </c>
      <c r="G1533" s="43">
        <v>4.0899999999999999E-2</v>
      </c>
      <c r="H1533" s="43">
        <v>4.2906300000000001E-2</v>
      </c>
      <c r="I1533" s="43">
        <v>4.5100000000000001E-2</v>
      </c>
      <c r="J1533" s="43">
        <v>7.0000000000000007E-2</v>
      </c>
      <c r="K1533" s="43">
        <v>4.6464999999999999E-2</v>
      </c>
      <c r="N1533" s="44"/>
    </row>
    <row r="1534" spans="4:14" ht="15.75" customHeight="1" x14ac:dyDescent="0.25">
      <c r="D1534" s="39"/>
      <c r="E1534" s="39"/>
      <c r="F1534" s="98">
        <v>38660</v>
      </c>
      <c r="G1534" s="43">
        <v>4.0899999999999999E-2</v>
      </c>
      <c r="H1534" s="43">
        <v>4.2999999999999997E-2</v>
      </c>
      <c r="I1534" s="43">
        <v>4.53E-2</v>
      </c>
      <c r="J1534" s="43">
        <v>7.0000000000000007E-2</v>
      </c>
      <c r="K1534" s="43">
        <v>4.6589999999999999E-2</v>
      </c>
      <c r="N1534" s="44"/>
    </row>
    <row r="1535" spans="4:14" ht="15.75" customHeight="1" x14ac:dyDescent="0.25">
      <c r="D1535" s="39"/>
      <c r="E1535" s="39"/>
      <c r="F1535" s="98">
        <v>38663</v>
      </c>
      <c r="G1535" s="43">
        <v>4.0899999999999999E-2</v>
      </c>
      <c r="H1535" s="43">
        <v>4.30438E-2</v>
      </c>
      <c r="I1535" s="43">
        <v>4.53E-2</v>
      </c>
      <c r="J1535" s="43">
        <v>7.0000000000000007E-2</v>
      </c>
      <c r="K1535" s="43">
        <v>4.6223E-2</v>
      </c>
      <c r="N1535" s="44"/>
    </row>
    <row r="1536" spans="4:14" ht="15.75" customHeight="1" x14ac:dyDescent="0.25">
      <c r="D1536" s="39"/>
      <c r="E1536" s="39"/>
      <c r="F1536" s="98">
        <v>38664</v>
      </c>
      <c r="G1536" s="43">
        <v>4.0999999999999995E-2</v>
      </c>
      <c r="H1536" s="43">
        <v>4.3099999999999999E-2</v>
      </c>
      <c r="I1536" s="43">
        <v>4.53E-2</v>
      </c>
      <c r="J1536" s="43">
        <v>7.0000000000000007E-2</v>
      </c>
      <c r="K1536" s="43">
        <v>4.5511999999999997E-2</v>
      </c>
      <c r="N1536" s="44"/>
    </row>
    <row r="1537" spans="4:14" ht="15.75" customHeight="1" x14ac:dyDescent="0.25">
      <c r="D1537" s="39"/>
      <c r="E1537" s="39"/>
      <c r="F1537" s="98">
        <v>38665</v>
      </c>
      <c r="G1537" s="43">
        <v>4.1137499999999994E-2</v>
      </c>
      <c r="H1537" s="43">
        <v>4.3299999999999998E-2</v>
      </c>
      <c r="I1537" s="43">
        <v>4.5400000000000003E-2</v>
      </c>
      <c r="J1537" s="43">
        <v>7.0000000000000007E-2</v>
      </c>
      <c r="K1537" s="43">
        <v>4.6387999999999999E-2</v>
      </c>
      <c r="N1537" s="44"/>
    </row>
    <row r="1538" spans="4:14" ht="15.75" customHeight="1" x14ac:dyDescent="0.25">
      <c r="D1538" s="39"/>
      <c r="E1538" s="39"/>
      <c r="F1538" s="98">
        <v>38666</v>
      </c>
      <c r="G1538" s="43">
        <v>4.1149999999999999E-2</v>
      </c>
      <c r="H1538" s="43">
        <v>4.33225E-2</v>
      </c>
      <c r="I1538" s="43">
        <v>4.5599999999999995E-2</v>
      </c>
      <c r="J1538" s="43">
        <v>7.0000000000000007E-2</v>
      </c>
      <c r="K1538" s="43">
        <v>4.5534999999999999E-2</v>
      </c>
      <c r="N1538" s="44"/>
    </row>
    <row r="1539" spans="4:14" ht="15.75" customHeight="1" x14ac:dyDescent="0.25">
      <c r="D1539" s="39"/>
      <c r="E1539" s="39"/>
      <c r="F1539" s="98">
        <v>38667</v>
      </c>
      <c r="G1539" s="43">
        <v>4.1200000000000001E-2</v>
      </c>
      <c r="H1539" s="43">
        <v>4.3400000000000001E-2</v>
      </c>
      <c r="I1539" s="43">
        <v>4.5499999999999999E-2</v>
      </c>
      <c r="J1539" s="43" t="s">
        <v>30</v>
      </c>
      <c r="K1539" s="43">
        <v>4.5534999999999999E-2</v>
      </c>
      <c r="N1539" s="44"/>
    </row>
    <row r="1540" spans="4:14" ht="15.75" customHeight="1" x14ac:dyDescent="0.25">
      <c r="D1540" s="39"/>
      <c r="E1540" s="39"/>
      <c r="F1540" s="98">
        <v>38670</v>
      </c>
      <c r="G1540" s="43">
        <v>4.1212499999999999E-2</v>
      </c>
      <c r="H1540" s="43">
        <v>4.3400000000000001E-2</v>
      </c>
      <c r="I1540" s="43">
        <v>4.5575000000000004E-2</v>
      </c>
      <c r="J1540" s="43">
        <v>7.0000000000000007E-2</v>
      </c>
      <c r="K1540" s="43">
        <v>4.6043000000000001E-2</v>
      </c>
      <c r="N1540" s="44"/>
    </row>
    <row r="1541" spans="4:14" ht="15.75" customHeight="1" x14ac:dyDescent="0.25">
      <c r="D1541" s="39"/>
      <c r="E1541" s="39"/>
      <c r="F1541" s="98">
        <v>38671</v>
      </c>
      <c r="G1541" s="43">
        <v>4.1399999999999999E-2</v>
      </c>
      <c r="H1541" s="43">
        <v>4.3499999999999997E-2</v>
      </c>
      <c r="I1541" s="43">
        <v>4.5700000000000005E-2</v>
      </c>
      <c r="J1541" s="43">
        <v>7.0000000000000007E-2</v>
      </c>
      <c r="K1541" s="43">
        <v>4.5568999999999998E-2</v>
      </c>
      <c r="N1541" s="44"/>
    </row>
    <row r="1542" spans="4:14" ht="15.75" customHeight="1" x14ac:dyDescent="0.25">
      <c r="D1542" s="39"/>
      <c r="E1542" s="39"/>
      <c r="F1542" s="98">
        <v>38672</v>
      </c>
      <c r="G1542" s="43">
        <v>4.1399999999999999E-2</v>
      </c>
      <c r="H1542" s="43">
        <v>4.3681299999999999E-2</v>
      </c>
      <c r="I1542" s="43">
        <v>4.58E-2</v>
      </c>
      <c r="J1542" s="43">
        <v>7.0000000000000007E-2</v>
      </c>
      <c r="K1542" s="43">
        <v>4.4706000000000003E-2</v>
      </c>
      <c r="N1542" s="44"/>
    </row>
    <row r="1543" spans="4:14" ht="15.75" customHeight="1" x14ac:dyDescent="0.25">
      <c r="D1543" s="39"/>
      <c r="E1543" s="39"/>
      <c r="F1543" s="98">
        <v>38673</v>
      </c>
      <c r="G1543" s="43">
        <v>4.1593799999999993E-2</v>
      </c>
      <c r="H1543" s="43">
        <v>4.3700000000000003E-2</v>
      </c>
      <c r="I1543" s="43">
        <v>4.58E-2</v>
      </c>
      <c r="J1543" s="43">
        <v>7.0000000000000007E-2</v>
      </c>
      <c r="K1543" s="43">
        <v>4.4568999999999998E-2</v>
      </c>
      <c r="N1543" s="44"/>
    </row>
    <row r="1544" spans="4:14" ht="15.75" customHeight="1" x14ac:dyDescent="0.25">
      <c r="D1544" s="39"/>
      <c r="E1544" s="39"/>
      <c r="F1544" s="98">
        <v>38674</v>
      </c>
      <c r="G1544" s="43">
        <v>4.16563E-2</v>
      </c>
      <c r="H1544" s="43">
        <v>4.3724999999999993E-2</v>
      </c>
      <c r="I1544" s="43">
        <v>4.5700000000000005E-2</v>
      </c>
      <c r="J1544" s="43">
        <v>7.0000000000000007E-2</v>
      </c>
      <c r="K1544" s="43">
        <v>4.4881000000000004E-2</v>
      </c>
      <c r="N1544" s="44"/>
    </row>
    <row r="1545" spans="4:14" ht="15.75" customHeight="1" x14ac:dyDescent="0.25">
      <c r="D1545" s="39"/>
      <c r="E1545" s="39"/>
      <c r="F1545" s="98">
        <v>38677</v>
      </c>
      <c r="G1545" s="43">
        <v>4.1700000000000001E-2</v>
      </c>
      <c r="H1545" s="43">
        <v>4.3799999999999999E-2</v>
      </c>
      <c r="I1545" s="43">
        <v>4.5899999999999996E-2</v>
      </c>
      <c r="J1545" s="43">
        <v>7.0000000000000007E-2</v>
      </c>
      <c r="K1545" s="43">
        <v>4.4588000000000003E-2</v>
      </c>
      <c r="N1545" s="44"/>
    </row>
    <row r="1546" spans="4:14" ht="15.75" customHeight="1" x14ac:dyDescent="0.25">
      <c r="D1546" s="39"/>
      <c r="E1546" s="39"/>
      <c r="F1546" s="98">
        <v>38678</v>
      </c>
      <c r="G1546" s="43">
        <v>4.1937499999999996E-2</v>
      </c>
      <c r="H1546" s="43">
        <v>4.3937499999999997E-2</v>
      </c>
      <c r="I1546" s="43">
        <v>4.5899999999999996E-2</v>
      </c>
      <c r="J1546" s="43">
        <v>7.0000000000000007E-2</v>
      </c>
      <c r="K1546" s="43">
        <v>4.4256000000000004E-2</v>
      </c>
      <c r="N1546" s="44"/>
    </row>
    <row r="1547" spans="4:14" ht="15.75" customHeight="1" x14ac:dyDescent="0.25">
      <c r="D1547" s="39"/>
      <c r="E1547" s="39"/>
      <c r="F1547" s="98">
        <v>38679</v>
      </c>
      <c r="G1547" s="43">
        <v>4.1912499999999998E-2</v>
      </c>
      <c r="H1547" s="43">
        <v>4.3899999999999995E-2</v>
      </c>
      <c r="I1547" s="43">
        <v>4.5599999999999995E-2</v>
      </c>
      <c r="J1547" s="43">
        <v>7.0000000000000007E-2</v>
      </c>
      <c r="K1547" s="43">
        <v>4.4699999999999997E-2</v>
      </c>
      <c r="N1547" s="44"/>
    </row>
    <row r="1548" spans="4:14" ht="15.75" customHeight="1" x14ac:dyDescent="0.25">
      <c r="D1548" s="39"/>
      <c r="E1548" s="39"/>
      <c r="F1548" s="98">
        <v>38680</v>
      </c>
      <c r="G1548" s="43">
        <v>4.2000000000000003E-2</v>
      </c>
      <c r="H1548" s="43">
        <v>4.4000000000000004E-2</v>
      </c>
      <c r="I1548" s="43">
        <v>4.5700000000000005E-2</v>
      </c>
      <c r="J1548" s="43" t="s">
        <v>30</v>
      </c>
      <c r="K1548" s="43">
        <v>4.4699999999999997E-2</v>
      </c>
      <c r="N1548" s="44"/>
    </row>
    <row r="1549" spans="4:14" ht="15.75" customHeight="1" x14ac:dyDescent="0.25">
      <c r="D1549" s="39"/>
      <c r="E1549" s="39"/>
      <c r="F1549" s="98">
        <v>38681</v>
      </c>
      <c r="G1549" s="43">
        <v>4.2099999999999999E-2</v>
      </c>
      <c r="H1549" s="43">
        <v>4.4006299999999998E-2</v>
      </c>
      <c r="I1549" s="43">
        <v>4.5706300000000005E-2</v>
      </c>
      <c r="J1549" s="43">
        <v>7.0000000000000007E-2</v>
      </c>
      <c r="K1549" s="43">
        <v>4.4273999999999994E-2</v>
      </c>
      <c r="N1549" s="44"/>
    </row>
    <row r="1550" spans="4:14" ht="15.75" customHeight="1" x14ac:dyDescent="0.25">
      <c r="D1550" s="39"/>
      <c r="E1550" s="39"/>
      <c r="F1550" s="98">
        <v>38684</v>
      </c>
      <c r="G1550" s="43">
        <v>4.2199999999999994E-2</v>
      </c>
      <c r="H1550" s="43">
        <v>4.4062499999999998E-2</v>
      </c>
      <c r="I1550" s="43">
        <v>4.58E-2</v>
      </c>
      <c r="J1550" s="43">
        <v>7.0000000000000007E-2</v>
      </c>
      <c r="K1550" s="43">
        <v>4.4039999999999996E-2</v>
      </c>
      <c r="N1550" s="44"/>
    </row>
    <row r="1551" spans="4:14" ht="15.75" customHeight="1" x14ac:dyDescent="0.25">
      <c r="D1551" s="39"/>
      <c r="E1551" s="39"/>
      <c r="F1551" s="98">
        <v>38685</v>
      </c>
      <c r="G1551" s="43">
        <v>4.2906300000000001E-2</v>
      </c>
      <c r="H1551" s="43">
        <v>4.41E-2</v>
      </c>
      <c r="I1551" s="43">
        <v>4.58E-2</v>
      </c>
      <c r="J1551" s="43">
        <v>7.0000000000000007E-2</v>
      </c>
      <c r="K1551" s="43">
        <v>4.4743000000000005E-2</v>
      </c>
      <c r="N1551" s="44"/>
    </row>
    <row r="1552" spans="4:14" ht="15.75" customHeight="1" x14ac:dyDescent="0.25">
      <c r="D1552" s="39"/>
      <c r="E1552" s="39"/>
      <c r="F1552" s="98">
        <v>38686</v>
      </c>
      <c r="G1552" s="43">
        <v>4.2937500000000003E-2</v>
      </c>
      <c r="H1552" s="43">
        <v>4.4199999999999996E-2</v>
      </c>
      <c r="I1552" s="43">
        <v>4.60063E-2</v>
      </c>
      <c r="J1552" s="43">
        <v>7.0000000000000007E-2</v>
      </c>
      <c r="K1552" s="43">
        <v>4.4839999999999998E-2</v>
      </c>
      <c r="N1552" s="44"/>
    </row>
    <row r="1553" spans="4:14" ht="15.75" customHeight="1" x14ac:dyDescent="0.25">
      <c r="D1553" s="39"/>
      <c r="E1553" s="39"/>
      <c r="F1553" s="98">
        <v>38687</v>
      </c>
      <c r="G1553" s="43">
        <v>4.3112500000000005E-2</v>
      </c>
      <c r="H1553" s="43">
        <v>4.4400000000000002E-2</v>
      </c>
      <c r="I1553" s="43">
        <v>4.6293800000000003E-2</v>
      </c>
      <c r="J1553" s="43">
        <v>7.0000000000000007E-2</v>
      </c>
      <c r="K1553" s="43">
        <v>4.5134999999999995E-2</v>
      </c>
      <c r="N1553" s="44"/>
    </row>
    <row r="1554" spans="4:14" ht="15.75" customHeight="1" x14ac:dyDescent="0.25">
      <c r="D1554" s="39"/>
      <c r="E1554" s="39"/>
      <c r="F1554" s="98">
        <v>38688</v>
      </c>
      <c r="G1554" s="43">
        <v>4.3200000000000002E-2</v>
      </c>
      <c r="H1554" s="43">
        <v>4.4468800000000003E-2</v>
      </c>
      <c r="I1554" s="43">
        <v>4.6449999999999998E-2</v>
      </c>
      <c r="J1554" s="43">
        <v>7.0000000000000007E-2</v>
      </c>
      <c r="K1554" s="43">
        <v>4.5114999999999995E-2</v>
      </c>
      <c r="N1554" s="44"/>
    </row>
    <row r="1555" spans="4:14" ht="15.75" customHeight="1" x14ac:dyDescent="0.25">
      <c r="D1555" s="39"/>
      <c r="E1555" s="39"/>
      <c r="F1555" s="98">
        <v>38691</v>
      </c>
      <c r="G1555" s="43">
        <v>4.3312499999999997E-2</v>
      </c>
      <c r="H1555" s="43">
        <v>4.4500000000000005E-2</v>
      </c>
      <c r="I1555" s="43">
        <v>4.6493800000000002E-2</v>
      </c>
      <c r="J1555" s="43">
        <v>7.0000000000000007E-2</v>
      </c>
      <c r="K1555" s="43">
        <v>4.5686999999999998E-2</v>
      </c>
      <c r="N1555" s="44"/>
    </row>
    <row r="1556" spans="4:14" ht="15.75" customHeight="1" x14ac:dyDescent="0.25">
      <c r="D1556" s="39"/>
      <c r="E1556" s="39"/>
      <c r="F1556" s="98">
        <v>38692</v>
      </c>
      <c r="G1556" s="43">
        <v>4.3393800000000003E-2</v>
      </c>
      <c r="H1556" s="43">
        <v>4.4568799999999999E-2</v>
      </c>
      <c r="I1556" s="43">
        <v>4.6512499999999998E-2</v>
      </c>
      <c r="J1556" s="43">
        <v>7.0000000000000007E-2</v>
      </c>
      <c r="K1556" s="43">
        <v>4.4819999999999999E-2</v>
      </c>
      <c r="N1556" s="44"/>
    </row>
    <row r="1557" spans="4:14" ht="15.75" customHeight="1" x14ac:dyDescent="0.25">
      <c r="D1557" s="39"/>
      <c r="E1557" s="39"/>
      <c r="F1557" s="98">
        <v>38693</v>
      </c>
      <c r="G1557" s="43">
        <v>4.3400000000000001E-2</v>
      </c>
      <c r="H1557" s="43">
        <v>4.4600000000000001E-2</v>
      </c>
      <c r="I1557" s="43">
        <v>4.6368799999999995E-2</v>
      </c>
      <c r="J1557" s="43">
        <v>7.0000000000000007E-2</v>
      </c>
      <c r="K1557" s="43">
        <v>4.5095000000000003E-2</v>
      </c>
      <c r="N1557" s="44"/>
    </row>
    <row r="1558" spans="4:14" ht="15.75" customHeight="1" x14ac:dyDescent="0.25">
      <c r="D1558" s="39"/>
      <c r="E1558" s="39"/>
      <c r="F1558" s="98">
        <v>38694</v>
      </c>
      <c r="G1558" s="43">
        <v>4.36E-2</v>
      </c>
      <c r="H1558" s="43">
        <v>4.4800000000000006E-2</v>
      </c>
      <c r="I1558" s="43">
        <v>4.6493800000000002E-2</v>
      </c>
      <c r="J1558" s="43">
        <v>7.0000000000000007E-2</v>
      </c>
      <c r="K1558" s="43">
        <v>4.4622999999999996E-2</v>
      </c>
      <c r="N1558" s="44"/>
    </row>
    <row r="1559" spans="4:14" ht="15.75" customHeight="1" x14ac:dyDescent="0.25">
      <c r="D1559" s="39"/>
      <c r="E1559" s="39"/>
      <c r="F1559" s="98">
        <v>38695</v>
      </c>
      <c r="G1559" s="43">
        <v>4.3618799999999999E-2</v>
      </c>
      <c r="H1559" s="43">
        <v>4.4800000000000006E-2</v>
      </c>
      <c r="I1559" s="43">
        <v>4.6399999999999997E-2</v>
      </c>
      <c r="J1559" s="43">
        <v>7.0000000000000007E-2</v>
      </c>
      <c r="K1559" s="43">
        <v>4.5232999999999995E-2</v>
      </c>
      <c r="N1559" s="44"/>
    </row>
    <row r="1560" spans="4:14" ht="15.75" customHeight="1" x14ac:dyDescent="0.25">
      <c r="D1560" s="39"/>
      <c r="E1560" s="39"/>
      <c r="F1560" s="98">
        <v>38698</v>
      </c>
      <c r="G1560" s="43">
        <v>4.3674999999999999E-2</v>
      </c>
      <c r="H1560" s="43">
        <v>4.4887499999999997E-2</v>
      </c>
      <c r="I1560" s="43">
        <v>4.6550000000000001E-2</v>
      </c>
      <c r="J1560" s="43">
        <v>7.0000000000000007E-2</v>
      </c>
      <c r="K1560" s="43">
        <v>4.5469999999999997E-2</v>
      </c>
      <c r="N1560" s="44"/>
    </row>
    <row r="1561" spans="4:14" ht="15.75" customHeight="1" x14ac:dyDescent="0.25">
      <c r="D1561" s="39"/>
      <c r="E1561" s="39"/>
      <c r="F1561" s="98">
        <v>38699</v>
      </c>
      <c r="G1561" s="43">
        <v>4.3693799999999998E-2</v>
      </c>
      <c r="H1561" s="43">
        <v>4.4912500000000001E-2</v>
      </c>
      <c r="I1561" s="43">
        <v>4.6699999999999998E-2</v>
      </c>
      <c r="J1561" s="43">
        <v>7.2499999999999995E-2</v>
      </c>
      <c r="K1561" s="43">
        <v>4.5193000000000004E-2</v>
      </c>
      <c r="N1561" s="44"/>
    </row>
    <row r="1562" spans="4:14" ht="15.75" customHeight="1" x14ac:dyDescent="0.25">
      <c r="D1562" s="39"/>
      <c r="E1562" s="39"/>
      <c r="F1562" s="98">
        <v>38700</v>
      </c>
      <c r="G1562" s="43">
        <v>4.3700000000000003E-2</v>
      </c>
      <c r="H1562" s="43">
        <v>4.4912500000000001E-2</v>
      </c>
      <c r="I1562" s="43">
        <v>4.6625E-2</v>
      </c>
      <c r="J1562" s="43">
        <v>7.2499999999999995E-2</v>
      </c>
      <c r="K1562" s="43">
        <v>4.4562999999999998E-2</v>
      </c>
      <c r="N1562" s="44"/>
    </row>
    <row r="1563" spans="4:14" ht="15.75" customHeight="1" x14ac:dyDescent="0.25">
      <c r="D1563" s="39"/>
      <c r="E1563" s="39"/>
      <c r="F1563" s="98">
        <v>38701</v>
      </c>
      <c r="G1563" s="43">
        <v>4.3700000000000003E-2</v>
      </c>
      <c r="H1563" s="43">
        <v>4.4968800000000003E-2</v>
      </c>
      <c r="I1563" s="43">
        <v>4.6600000000000003E-2</v>
      </c>
      <c r="J1563" s="43">
        <v>7.2499999999999995E-2</v>
      </c>
      <c r="K1563" s="43">
        <v>4.4602000000000003E-2</v>
      </c>
      <c r="N1563" s="44"/>
    </row>
    <row r="1564" spans="4:14" ht="15.75" customHeight="1" x14ac:dyDescent="0.25">
      <c r="D1564" s="39"/>
      <c r="E1564" s="39"/>
      <c r="F1564" s="98">
        <v>38702</v>
      </c>
      <c r="G1564" s="43">
        <v>4.3700000000000003E-2</v>
      </c>
      <c r="H1564" s="43">
        <v>4.4999999999999998E-2</v>
      </c>
      <c r="I1564" s="43">
        <v>4.6668799999999996E-2</v>
      </c>
      <c r="J1564" s="43">
        <v>7.2499999999999995E-2</v>
      </c>
      <c r="K1564" s="43">
        <v>4.4326999999999998E-2</v>
      </c>
      <c r="N1564" s="44"/>
    </row>
    <row r="1565" spans="4:14" ht="15.75" customHeight="1" x14ac:dyDescent="0.25">
      <c r="D1565" s="39"/>
      <c r="E1565" s="39"/>
      <c r="F1565" s="98">
        <v>38705</v>
      </c>
      <c r="G1565" s="43">
        <v>4.3700000000000003E-2</v>
      </c>
      <c r="H1565" s="43">
        <v>4.4999999999999998E-2</v>
      </c>
      <c r="I1565" s="43">
        <v>4.6631300000000001E-2</v>
      </c>
      <c r="J1565" s="43">
        <v>7.2499999999999995E-2</v>
      </c>
      <c r="K1565" s="43">
        <v>4.4385000000000001E-2</v>
      </c>
      <c r="N1565" s="44"/>
    </row>
    <row r="1566" spans="4:14" ht="15.75" customHeight="1" x14ac:dyDescent="0.25">
      <c r="D1566" s="39"/>
      <c r="E1566" s="39"/>
      <c r="F1566" s="98">
        <v>38706</v>
      </c>
      <c r="G1566" s="43">
        <v>4.3700000000000003E-2</v>
      </c>
      <c r="H1566" s="43">
        <v>4.5012499999999997E-2</v>
      </c>
      <c r="I1566" s="43">
        <v>4.6712499999999997E-2</v>
      </c>
      <c r="J1566" s="43">
        <v>7.2499999999999995E-2</v>
      </c>
      <c r="K1566" s="43">
        <v>4.4600999999999995E-2</v>
      </c>
      <c r="N1566" s="44"/>
    </row>
    <row r="1567" spans="4:14" ht="15.75" customHeight="1" x14ac:dyDescent="0.25">
      <c r="D1567" s="39"/>
      <c r="E1567" s="39"/>
      <c r="F1567" s="98">
        <v>38707</v>
      </c>
      <c r="G1567" s="43">
        <v>4.3700000000000003E-2</v>
      </c>
      <c r="H1567" s="43">
        <v>4.5037500000000001E-2</v>
      </c>
      <c r="I1567" s="43">
        <v>4.6837499999999997E-2</v>
      </c>
      <c r="J1567" s="43">
        <v>7.2499999999999995E-2</v>
      </c>
      <c r="K1567" s="43">
        <v>4.4877E-2</v>
      </c>
      <c r="N1567" s="44"/>
    </row>
    <row r="1568" spans="4:14" ht="15.75" customHeight="1" x14ac:dyDescent="0.25">
      <c r="D1568" s="39"/>
      <c r="E1568" s="39"/>
      <c r="F1568" s="98">
        <v>38708</v>
      </c>
      <c r="G1568" s="43">
        <v>4.37875E-2</v>
      </c>
      <c r="H1568" s="43">
        <v>4.5193799999999999E-2</v>
      </c>
      <c r="I1568" s="43">
        <v>4.7100000000000003E-2</v>
      </c>
      <c r="J1568" s="43">
        <v>7.2499999999999995E-2</v>
      </c>
      <c r="K1568" s="43">
        <v>4.4267000000000001E-2</v>
      </c>
      <c r="N1568" s="44"/>
    </row>
    <row r="1569" spans="4:14" ht="15.75" customHeight="1" x14ac:dyDescent="0.25">
      <c r="D1569" s="39"/>
      <c r="E1569" s="39"/>
      <c r="F1569" s="98">
        <v>38709</v>
      </c>
      <c r="G1569" s="43">
        <v>4.3799999999999999E-2</v>
      </c>
      <c r="H1569" s="43">
        <v>4.5206299999999998E-2</v>
      </c>
      <c r="I1569" s="43">
        <v>4.7E-2</v>
      </c>
      <c r="J1569" s="43">
        <v>7.2499999999999995E-2</v>
      </c>
      <c r="K1569" s="43">
        <v>4.3720000000000002E-2</v>
      </c>
      <c r="N1569" s="44"/>
    </row>
    <row r="1570" spans="4:14" ht="15.75" customHeight="1" x14ac:dyDescent="0.25">
      <c r="D1570" s="39"/>
      <c r="E1570" s="39"/>
      <c r="F1570" s="98">
        <v>38712</v>
      </c>
      <c r="G1570" s="43" t="s">
        <v>30</v>
      </c>
      <c r="H1570" s="43" t="s">
        <v>30</v>
      </c>
      <c r="I1570" s="43" t="s">
        <v>30</v>
      </c>
      <c r="J1570" s="43" t="s">
        <v>30</v>
      </c>
      <c r="K1570" s="43">
        <v>4.3720000000000002E-2</v>
      </c>
      <c r="N1570" s="44"/>
    </row>
    <row r="1571" spans="4:14" ht="15.75" customHeight="1" x14ac:dyDescent="0.25">
      <c r="D1571" s="39"/>
      <c r="E1571" s="39"/>
      <c r="F1571" s="98">
        <v>38713</v>
      </c>
      <c r="G1571" s="43" t="s">
        <v>30</v>
      </c>
      <c r="H1571" s="43" t="s">
        <v>30</v>
      </c>
      <c r="I1571" s="43" t="s">
        <v>30</v>
      </c>
      <c r="J1571" s="43">
        <v>7.2499999999999995E-2</v>
      </c>
      <c r="K1571" s="43">
        <v>4.3365999999999995E-2</v>
      </c>
      <c r="N1571" s="44"/>
    </row>
    <row r="1572" spans="4:14" ht="15.75" customHeight="1" x14ac:dyDescent="0.25">
      <c r="D1572" s="39"/>
      <c r="E1572" s="39"/>
      <c r="F1572" s="98">
        <v>38714</v>
      </c>
      <c r="G1572" s="43">
        <v>4.3887499999999996E-2</v>
      </c>
      <c r="H1572" s="43">
        <v>4.5268800000000005E-2</v>
      </c>
      <c r="I1572" s="43">
        <v>4.6900000000000004E-2</v>
      </c>
      <c r="J1572" s="43">
        <v>7.2499999999999995E-2</v>
      </c>
      <c r="K1572" s="43">
        <v>4.3737000000000005E-2</v>
      </c>
      <c r="N1572" s="44"/>
    </row>
    <row r="1573" spans="4:14" ht="15.75" customHeight="1" x14ac:dyDescent="0.25">
      <c r="D1573" s="39"/>
      <c r="E1573" s="39"/>
      <c r="F1573" s="98">
        <v>38715</v>
      </c>
      <c r="G1573" s="43">
        <v>4.385E-2</v>
      </c>
      <c r="H1573" s="43">
        <v>4.53E-2</v>
      </c>
      <c r="I1573" s="43">
        <v>4.6900000000000004E-2</v>
      </c>
      <c r="J1573" s="43">
        <v>7.2499999999999995E-2</v>
      </c>
      <c r="K1573" s="43">
        <v>4.3540999999999996E-2</v>
      </c>
      <c r="N1573" s="44"/>
    </row>
    <row r="1574" spans="4:14" ht="15.75" customHeight="1" x14ac:dyDescent="0.25">
      <c r="D1574" s="39"/>
      <c r="E1574" s="39"/>
      <c r="F1574" s="98">
        <v>38716</v>
      </c>
      <c r="G1574" s="43">
        <v>4.3899999999999995E-2</v>
      </c>
      <c r="H1574" s="43">
        <v>4.53625E-2</v>
      </c>
      <c r="I1574" s="43">
        <v>4.7E-2</v>
      </c>
      <c r="J1574" s="43">
        <v>7.2499999999999995E-2</v>
      </c>
      <c r="K1574" s="43">
        <v>4.3910999999999999E-2</v>
      </c>
      <c r="N1574" s="44"/>
    </row>
    <row r="1575" spans="4:14" ht="15.75" customHeight="1" x14ac:dyDescent="0.25">
      <c r="D1575" s="39"/>
      <c r="E1575" s="39"/>
      <c r="F1575" s="98">
        <v>38719</v>
      </c>
      <c r="G1575" s="43" t="s">
        <v>30</v>
      </c>
      <c r="H1575" s="43" t="s">
        <v>30</v>
      </c>
      <c r="I1575" s="43" t="s">
        <v>30</v>
      </c>
      <c r="J1575" s="43" t="s">
        <v>30</v>
      </c>
      <c r="K1575" s="43">
        <v>4.3910999999999999E-2</v>
      </c>
      <c r="N1575" s="44"/>
    </row>
    <row r="1576" spans="4:14" ht="15.75" customHeight="1" x14ac:dyDescent="0.25">
      <c r="D1576" s="39"/>
      <c r="E1576" s="39"/>
      <c r="F1576" s="98">
        <v>38720</v>
      </c>
      <c r="G1576" s="43">
        <v>4.3975E-2</v>
      </c>
      <c r="H1576" s="43">
        <v>4.5443800000000006E-2</v>
      </c>
      <c r="I1576" s="43">
        <v>4.7100000000000003E-2</v>
      </c>
      <c r="J1576" s="43">
        <v>7.2499999999999995E-2</v>
      </c>
      <c r="K1576" s="43">
        <v>4.3636999999999995E-2</v>
      </c>
      <c r="N1576" s="44"/>
    </row>
    <row r="1577" spans="4:14" ht="15.75" customHeight="1" x14ac:dyDescent="0.25">
      <c r="D1577" s="39"/>
      <c r="E1577" s="39"/>
      <c r="F1577" s="98">
        <v>38721</v>
      </c>
      <c r="G1577" s="43">
        <v>4.4000000000000004E-2</v>
      </c>
      <c r="H1577" s="43">
        <v>4.5406300000000004E-2</v>
      </c>
      <c r="I1577" s="43">
        <v>4.6799999999999994E-2</v>
      </c>
      <c r="J1577" s="43">
        <v>7.2499999999999995E-2</v>
      </c>
      <c r="K1577" s="43">
        <v>4.3422000000000002E-2</v>
      </c>
      <c r="N1577" s="44"/>
    </row>
    <row r="1578" spans="4:14" ht="15.75" customHeight="1" x14ac:dyDescent="0.25">
      <c r="D1578" s="39"/>
      <c r="E1578" s="39"/>
      <c r="F1578" s="98">
        <v>38722</v>
      </c>
      <c r="G1578" s="43">
        <v>4.4187500000000005E-2</v>
      </c>
      <c r="H1578" s="43">
        <v>4.5499999999999999E-2</v>
      </c>
      <c r="I1578" s="43">
        <v>4.6799999999999994E-2</v>
      </c>
      <c r="J1578" s="43">
        <v>7.2499999999999995E-2</v>
      </c>
      <c r="K1578" s="43">
        <v>4.3518999999999995E-2</v>
      </c>
      <c r="N1578" s="44"/>
    </row>
    <row r="1579" spans="4:14" ht="15.75" customHeight="1" x14ac:dyDescent="0.25">
      <c r="D1579" s="39"/>
      <c r="E1579" s="39"/>
      <c r="F1579" s="98">
        <v>38723</v>
      </c>
      <c r="G1579" s="43">
        <v>4.4199999999999996E-2</v>
      </c>
      <c r="H1579" s="43">
        <v>4.5499999999999999E-2</v>
      </c>
      <c r="I1579" s="43">
        <v>4.6799999999999994E-2</v>
      </c>
      <c r="J1579" s="43">
        <v>7.2499999999999995E-2</v>
      </c>
      <c r="K1579" s="43">
        <v>4.3733000000000001E-2</v>
      </c>
      <c r="N1579" s="44"/>
    </row>
    <row r="1580" spans="4:14" ht="15.75" customHeight="1" x14ac:dyDescent="0.25">
      <c r="D1580" s="39"/>
      <c r="E1580" s="39"/>
      <c r="F1580" s="98">
        <v>38726</v>
      </c>
      <c r="G1580" s="43">
        <v>4.4368800000000007E-2</v>
      </c>
      <c r="H1580" s="43">
        <v>4.5599999999999995E-2</v>
      </c>
      <c r="I1580" s="43">
        <v>4.7E-2</v>
      </c>
      <c r="J1580" s="43">
        <v>7.2499999999999995E-2</v>
      </c>
      <c r="K1580" s="43">
        <v>4.3653999999999998E-2</v>
      </c>
      <c r="N1580" s="44"/>
    </row>
    <row r="1581" spans="4:14" ht="15.75" customHeight="1" x14ac:dyDescent="0.25">
      <c r="D1581" s="39"/>
      <c r="E1581" s="39"/>
      <c r="F1581" s="98">
        <v>38727</v>
      </c>
      <c r="G1581" s="43">
        <v>4.4400000000000002E-2</v>
      </c>
      <c r="H1581" s="43">
        <v>4.5685000000000003E-2</v>
      </c>
      <c r="I1581" s="43">
        <v>4.7E-2</v>
      </c>
      <c r="J1581" s="43">
        <v>7.2499999999999995E-2</v>
      </c>
      <c r="K1581" s="43">
        <v>4.4242999999999998E-2</v>
      </c>
      <c r="N1581" s="44"/>
    </row>
    <row r="1582" spans="4:14" ht="15.75" customHeight="1" x14ac:dyDescent="0.25">
      <c r="D1582" s="39"/>
      <c r="E1582" s="39"/>
      <c r="F1582" s="98">
        <v>38728</v>
      </c>
      <c r="G1582" s="43">
        <v>4.4416299999999999E-2</v>
      </c>
      <c r="H1582" s="43">
        <v>4.58E-2</v>
      </c>
      <c r="I1582" s="43">
        <v>4.7199999999999999E-2</v>
      </c>
      <c r="J1582" s="43">
        <v>7.2499999999999995E-2</v>
      </c>
      <c r="K1582" s="43">
        <v>4.4518000000000002E-2</v>
      </c>
      <c r="N1582" s="44"/>
    </row>
    <row r="1583" spans="4:14" ht="15.75" customHeight="1" x14ac:dyDescent="0.25">
      <c r="D1583" s="39"/>
      <c r="E1583" s="39"/>
      <c r="F1583" s="98">
        <v>38729</v>
      </c>
      <c r="G1583" s="43">
        <v>4.4699999999999997E-2</v>
      </c>
      <c r="H1583" s="43">
        <v>4.5999999999999999E-2</v>
      </c>
      <c r="I1583" s="43">
        <v>4.7387499999999999E-2</v>
      </c>
      <c r="J1583" s="43">
        <v>7.2499999999999995E-2</v>
      </c>
      <c r="K1583" s="43">
        <v>4.4025999999999996E-2</v>
      </c>
      <c r="N1583" s="44"/>
    </row>
    <row r="1584" spans="4:14" ht="15.75" customHeight="1" x14ac:dyDescent="0.25">
      <c r="D1584" s="39"/>
      <c r="E1584" s="39"/>
      <c r="F1584" s="98">
        <v>38730</v>
      </c>
      <c r="G1584" s="43">
        <v>4.4699999999999997E-2</v>
      </c>
      <c r="H1584" s="43">
        <v>4.5999999999999999E-2</v>
      </c>
      <c r="I1584" s="43">
        <v>4.7343799999999998E-2</v>
      </c>
      <c r="J1584" s="43">
        <v>7.2499999999999995E-2</v>
      </c>
      <c r="K1584" s="43">
        <v>4.3533999999999996E-2</v>
      </c>
      <c r="N1584" s="44"/>
    </row>
    <row r="1585" spans="4:14" ht="15.75" customHeight="1" x14ac:dyDescent="0.25">
      <c r="D1585" s="39"/>
      <c r="E1585" s="39"/>
      <c r="F1585" s="98">
        <v>38733</v>
      </c>
      <c r="G1585" s="43">
        <v>4.4800000000000006E-2</v>
      </c>
      <c r="H1585" s="43">
        <v>4.5999999999999999E-2</v>
      </c>
      <c r="I1585" s="43">
        <v>4.7212500000000004E-2</v>
      </c>
      <c r="J1585" s="43" t="s">
        <v>30</v>
      </c>
      <c r="K1585" s="43">
        <v>4.3533999999999996E-2</v>
      </c>
      <c r="N1585" s="44"/>
    </row>
    <row r="1586" spans="4:14" ht="15.75" customHeight="1" x14ac:dyDescent="0.25">
      <c r="D1586" s="39"/>
      <c r="E1586" s="39"/>
      <c r="F1586" s="98">
        <v>38734</v>
      </c>
      <c r="G1586" s="43">
        <v>4.4831299999999998E-2</v>
      </c>
      <c r="H1586" s="43">
        <v>4.6022499999999994E-2</v>
      </c>
      <c r="I1586" s="43">
        <v>4.7199999999999999E-2</v>
      </c>
      <c r="J1586" s="43">
        <v>7.2499999999999995E-2</v>
      </c>
      <c r="K1586" s="43">
        <v>4.3240000000000001E-2</v>
      </c>
      <c r="N1586" s="44"/>
    </row>
    <row r="1587" spans="4:14" ht="15.75" customHeight="1" x14ac:dyDescent="0.25">
      <c r="D1587" s="39"/>
      <c r="E1587" s="39"/>
      <c r="F1587" s="98">
        <v>38735</v>
      </c>
      <c r="G1587" s="43">
        <v>4.4900000000000002E-2</v>
      </c>
      <c r="H1587" s="43">
        <v>4.6010000000000002E-2</v>
      </c>
      <c r="I1587" s="43">
        <v>4.7199999999999999E-2</v>
      </c>
      <c r="J1587" s="43">
        <v>7.2499999999999995E-2</v>
      </c>
      <c r="K1587" s="43">
        <v>4.3318000000000002E-2</v>
      </c>
      <c r="N1587" s="44"/>
    </row>
    <row r="1588" spans="4:14" ht="15.75" customHeight="1" x14ac:dyDescent="0.25">
      <c r="D1588" s="39"/>
      <c r="E1588" s="39"/>
      <c r="F1588" s="98">
        <v>38736</v>
      </c>
      <c r="G1588" s="43">
        <v>4.5100000000000001E-2</v>
      </c>
      <c r="H1588" s="43">
        <v>4.6137499999999998E-2</v>
      </c>
      <c r="I1588" s="43">
        <v>4.7300000000000002E-2</v>
      </c>
      <c r="J1588" s="43">
        <v>7.2499999999999995E-2</v>
      </c>
      <c r="K1588" s="43">
        <v>4.3728999999999997E-2</v>
      </c>
      <c r="N1588" s="44"/>
    </row>
    <row r="1589" spans="4:14" ht="15.75" customHeight="1" x14ac:dyDescent="0.25">
      <c r="D1589" s="39"/>
      <c r="E1589" s="39"/>
      <c r="F1589" s="98">
        <v>38737</v>
      </c>
      <c r="G1589" s="43">
        <v>4.5193799999999999E-2</v>
      </c>
      <c r="H1589" s="43">
        <v>4.6199999999999998E-2</v>
      </c>
      <c r="I1589" s="43">
        <v>4.7400000000000005E-2</v>
      </c>
      <c r="J1589" s="43">
        <v>7.2499999999999995E-2</v>
      </c>
      <c r="K1589" s="43">
        <v>4.3493000000000004E-2</v>
      </c>
      <c r="N1589" s="44"/>
    </row>
    <row r="1590" spans="4:14" ht="15.75" customHeight="1" x14ac:dyDescent="0.25">
      <c r="D1590" s="39"/>
      <c r="E1590" s="39"/>
      <c r="F1590" s="98">
        <v>38740</v>
      </c>
      <c r="G1590" s="43">
        <v>4.53E-2</v>
      </c>
      <c r="H1590" s="43">
        <v>4.62288E-2</v>
      </c>
      <c r="I1590" s="43">
        <v>4.7300000000000002E-2</v>
      </c>
      <c r="J1590" s="43">
        <v>7.2499999999999995E-2</v>
      </c>
      <c r="K1590" s="43">
        <v>4.3550999999999999E-2</v>
      </c>
      <c r="N1590" s="44"/>
    </row>
    <row r="1591" spans="4:14" ht="15.75" customHeight="1" x14ac:dyDescent="0.25">
      <c r="D1591" s="39"/>
      <c r="E1591" s="39"/>
      <c r="F1591" s="98">
        <v>38741</v>
      </c>
      <c r="G1591" s="43">
        <v>4.5337500000000003E-2</v>
      </c>
      <c r="H1591" s="43">
        <v>4.6300000000000001E-2</v>
      </c>
      <c r="I1591" s="43">
        <v>4.7400000000000005E-2</v>
      </c>
      <c r="J1591" s="43">
        <v>7.2499999999999995E-2</v>
      </c>
      <c r="K1591" s="43">
        <v>4.3903999999999999E-2</v>
      </c>
      <c r="N1591" s="44"/>
    </row>
    <row r="1592" spans="4:14" ht="15.75" customHeight="1" x14ac:dyDescent="0.25">
      <c r="D1592" s="39"/>
      <c r="E1592" s="39"/>
      <c r="F1592" s="98">
        <v>38742</v>
      </c>
      <c r="G1592" s="43">
        <v>4.5400000000000003E-2</v>
      </c>
      <c r="H1592" s="43">
        <v>4.6397500000000001E-2</v>
      </c>
      <c r="I1592" s="43">
        <v>4.7500000000000001E-2</v>
      </c>
      <c r="J1592" s="43">
        <v>7.2499999999999995E-2</v>
      </c>
      <c r="K1592" s="43">
        <v>4.4753999999999995E-2</v>
      </c>
      <c r="N1592" s="44"/>
    </row>
    <row r="1593" spans="4:14" ht="15.75" customHeight="1" x14ac:dyDescent="0.25">
      <c r="D1593" s="39"/>
      <c r="E1593" s="39"/>
      <c r="F1593" s="98">
        <v>38743</v>
      </c>
      <c r="G1593" s="43">
        <v>4.5599999999999995E-2</v>
      </c>
      <c r="H1593" s="43">
        <v>4.6600000000000003E-2</v>
      </c>
      <c r="I1593" s="43">
        <v>4.7781299999999999E-2</v>
      </c>
      <c r="J1593" s="43">
        <v>7.2499999999999995E-2</v>
      </c>
      <c r="K1593" s="43">
        <v>4.5171000000000003E-2</v>
      </c>
      <c r="N1593" s="44"/>
    </row>
    <row r="1594" spans="4:14" ht="15.75" customHeight="1" x14ac:dyDescent="0.25">
      <c r="D1594" s="39"/>
      <c r="E1594" s="39"/>
      <c r="F1594" s="98">
        <v>38744</v>
      </c>
      <c r="G1594" s="43">
        <v>4.5681300000000001E-2</v>
      </c>
      <c r="H1594" s="43">
        <v>4.6675000000000001E-2</v>
      </c>
      <c r="I1594" s="43">
        <v>4.7906299999999999E-2</v>
      </c>
      <c r="J1594" s="43">
        <v>7.2499999999999995E-2</v>
      </c>
      <c r="K1594" s="43">
        <v>4.5092E-2</v>
      </c>
      <c r="N1594" s="44"/>
    </row>
    <row r="1595" spans="4:14" ht="15.75" customHeight="1" x14ac:dyDescent="0.25">
      <c r="D1595" s="39"/>
      <c r="E1595" s="39"/>
      <c r="F1595" s="98">
        <v>38747</v>
      </c>
      <c r="G1595" s="43">
        <v>4.5700000000000005E-2</v>
      </c>
      <c r="H1595" s="43">
        <v>4.6799999999999994E-2</v>
      </c>
      <c r="I1595" s="43">
        <v>4.8112500000000002E-2</v>
      </c>
      <c r="J1595" s="43">
        <v>7.2499999999999995E-2</v>
      </c>
      <c r="K1595" s="43">
        <v>4.5251E-2</v>
      </c>
      <c r="N1595" s="44"/>
    </row>
    <row r="1596" spans="4:14" ht="15.75" customHeight="1" x14ac:dyDescent="0.25">
      <c r="D1596" s="39"/>
      <c r="E1596" s="39"/>
      <c r="F1596" s="98">
        <v>38748</v>
      </c>
      <c r="G1596" s="43">
        <v>4.5700000000000005E-2</v>
      </c>
      <c r="H1596" s="43">
        <v>4.6799999999999994E-2</v>
      </c>
      <c r="I1596" s="43">
        <v>4.8099999999999997E-2</v>
      </c>
      <c r="J1596" s="43">
        <v>7.4999999999999997E-2</v>
      </c>
      <c r="K1596" s="43">
        <v>4.5151999999999998E-2</v>
      </c>
      <c r="N1596" s="44"/>
    </row>
    <row r="1597" spans="4:14" ht="15.75" customHeight="1" x14ac:dyDescent="0.25">
      <c r="D1597" s="39"/>
      <c r="E1597" s="39"/>
      <c r="F1597" s="98">
        <v>38749</v>
      </c>
      <c r="G1597" s="43">
        <v>4.5706300000000005E-2</v>
      </c>
      <c r="H1597" s="43">
        <v>4.6900000000000004E-2</v>
      </c>
      <c r="I1597" s="43">
        <v>4.8224999999999997E-2</v>
      </c>
      <c r="J1597" s="43">
        <v>7.4999999999999997E-2</v>
      </c>
      <c r="K1597" s="43">
        <v>4.5551000000000001E-2</v>
      </c>
      <c r="N1597" s="44"/>
    </row>
    <row r="1598" spans="4:14" ht="15.75" customHeight="1" x14ac:dyDescent="0.25">
      <c r="D1598" s="39"/>
      <c r="E1598" s="39"/>
      <c r="F1598" s="98">
        <v>38750</v>
      </c>
      <c r="G1598" s="43">
        <v>4.5703800000000003E-2</v>
      </c>
      <c r="H1598" s="43">
        <v>4.7100000000000003E-2</v>
      </c>
      <c r="I1598" s="43">
        <v>4.8600000000000004E-2</v>
      </c>
      <c r="J1598" s="43">
        <v>7.4999999999999997E-2</v>
      </c>
      <c r="K1598" s="43">
        <v>4.5571E-2</v>
      </c>
      <c r="N1598" s="44"/>
    </row>
    <row r="1599" spans="4:14" ht="15.75" customHeight="1" x14ac:dyDescent="0.25">
      <c r="D1599" s="39"/>
      <c r="E1599" s="39"/>
      <c r="F1599" s="98">
        <v>38751</v>
      </c>
      <c r="G1599" s="43">
        <v>4.5700000000000005E-2</v>
      </c>
      <c r="H1599" s="43">
        <v>4.7100000000000003E-2</v>
      </c>
      <c r="I1599" s="43">
        <v>4.8600000000000004E-2</v>
      </c>
      <c r="J1599" s="43">
        <v>7.4999999999999997E-2</v>
      </c>
      <c r="K1599" s="43">
        <v>4.5232000000000001E-2</v>
      </c>
      <c r="N1599" s="44"/>
    </row>
    <row r="1600" spans="4:14" ht="15.75" customHeight="1" x14ac:dyDescent="0.25">
      <c r="D1600" s="39"/>
      <c r="E1600" s="39"/>
      <c r="F1600" s="98">
        <v>38754</v>
      </c>
      <c r="G1600" s="43">
        <v>4.5700000000000005E-2</v>
      </c>
      <c r="H1600" s="43">
        <v>4.7149999999999997E-2</v>
      </c>
      <c r="I1600" s="43">
        <v>4.87E-2</v>
      </c>
      <c r="J1600" s="43">
        <v>7.4999999999999997E-2</v>
      </c>
      <c r="K1600" s="43">
        <v>4.5432E-2</v>
      </c>
      <c r="N1600" s="44"/>
    </row>
    <row r="1601" spans="4:14" ht="15.75" customHeight="1" x14ac:dyDescent="0.25">
      <c r="D1601" s="39"/>
      <c r="E1601" s="39"/>
      <c r="F1601" s="98">
        <v>38755</v>
      </c>
      <c r="G1601" s="43">
        <v>4.5700000000000005E-2</v>
      </c>
      <c r="H1601" s="43">
        <v>4.7199999999999999E-2</v>
      </c>
      <c r="I1601" s="43">
        <v>4.8899999999999999E-2</v>
      </c>
      <c r="J1601" s="43">
        <v>7.4999999999999997E-2</v>
      </c>
      <c r="K1601" s="43">
        <v>4.5651999999999998E-2</v>
      </c>
      <c r="N1601" s="44"/>
    </row>
    <row r="1602" spans="4:14" ht="15.75" customHeight="1" x14ac:dyDescent="0.25">
      <c r="D1602" s="39"/>
      <c r="E1602" s="39"/>
      <c r="F1602" s="98">
        <v>38756</v>
      </c>
      <c r="G1602" s="43">
        <v>4.5700000000000005E-2</v>
      </c>
      <c r="H1602" s="43">
        <v>4.7199999999999999E-2</v>
      </c>
      <c r="I1602" s="43">
        <v>4.88875E-2</v>
      </c>
      <c r="J1602" s="43">
        <v>7.4999999999999997E-2</v>
      </c>
      <c r="K1602" s="43">
        <v>4.5872999999999997E-2</v>
      </c>
      <c r="N1602" s="44"/>
    </row>
    <row r="1603" spans="4:14" ht="15.75" customHeight="1" x14ac:dyDescent="0.25">
      <c r="D1603" s="39"/>
      <c r="E1603" s="39"/>
      <c r="F1603" s="98">
        <v>38757</v>
      </c>
      <c r="G1603" s="43">
        <v>4.5700000000000005E-2</v>
      </c>
      <c r="H1603" s="43">
        <v>4.7400000000000005E-2</v>
      </c>
      <c r="I1603" s="43">
        <v>4.9100000000000005E-2</v>
      </c>
      <c r="J1603" s="43">
        <v>7.4999999999999997E-2</v>
      </c>
      <c r="K1603" s="43">
        <v>4.5432E-2</v>
      </c>
      <c r="N1603" s="44"/>
    </row>
    <row r="1604" spans="4:14" ht="15.75" customHeight="1" x14ac:dyDescent="0.25">
      <c r="D1604" s="39"/>
      <c r="E1604" s="39"/>
      <c r="F1604" s="98">
        <v>38758</v>
      </c>
      <c r="G1604" s="43">
        <v>4.5700000000000005E-2</v>
      </c>
      <c r="H1604" s="43">
        <v>4.7406300000000005E-2</v>
      </c>
      <c r="I1604" s="43">
        <v>4.9193800000000003E-2</v>
      </c>
      <c r="J1604" s="43">
        <v>7.4999999999999997E-2</v>
      </c>
      <c r="K1604" s="43">
        <v>4.5845000000000004E-2</v>
      </c>
      <c r="N1604" s="44"/>
    </row>
    <row r="1605" spans="4:14" ht="15.75" customHeight="1" x14ac:dyDescent="0.25">
      <c r="D1605" s="39"/>
      <c r="E1605" s="39"/>
      <c r="F1605" s="98">
        <v>38761</v>
      </c>
      <c r="G1605" s="43">
        <v>4.5700000000000005E-2</v>
      </c>
      <c r="H1605" s="43">
        <v>4.7487500000000002E-2</v>
      </c>
      <c r="I1605" s="43">
        <v>4.9306299999999997E-2</v>
      </c>
      <c r="J1605" s="43">
        <v>7.4999999999999997E-2</v>
      </c>
      <c r="K1605" s="43">
        <v>4.5766000000000001E-2</v>
      </c>
      <c r="N1605" s="44"/>
    </row>
    <row r="1606" spans="4:14" ht="15.75" customHeight="1" x14ac:dyDescent="0.25">
      <c r="D1606" s="39"/>
      <c r="E1606" s="39"/>
      <c r="F1606" s="98">
        <v>38762</v>
      </c>
      <c r="G1606" s="43">
        <v>4.5700000000000005E-2</v>
      </c>
      <c r="H1606" s="43">
        <v>4.7500000000000001E-2</v>
      </c>
      <c r="I1606" s="43">
        <v>4.9299999999999997E-2</v>
      </c>
      <c r="J1606" s="43">
        <v>7.4999999999999997E-2</v>
      </c>
      <c r="K1606" s="43">
        <v>4.6101999999999997E-2</v>
      </c>
      <c r="N1606" s="44"/>
    </row>
    <row r="1607" spans="4:14" ht="15.75" customHeight="1" x14ac:dyDescent="0.25">
      <c r="D1607" s="39"/>
      <c r="E1607" s="39"/>
      <c r="F1607" s="98">
        <v>38763</v>
      </c>
      <c r="G1607" s="43">
        <v>4.5700000000000005E-2</v>
      </c>
      <c r="H1607" s="43">
        <v>4.7500000000000001E-2</v>
      </c>
      <c r="I1607" s="43">
        <v>4.9299999999999997E-2</v>
      </c>
      <c r="J1607" s="43">
        <v>7.4999999999999997E-2</v>
      </c>
      <c r="K1607" s="43">
        <v>4.5963999999999998E-2</v>
      </c>
      <c r="N1607" s="44"/>
    </row>
    <row r="1608" spans="4:14" ht="15.75" customHeight="1" x14ac:dyDescent="0.25">
      <c r="D1608" s="39"/>
      <c r="E1608" s="39"/>
      <c r="F1608" s="98">
        <v>38764</v>
      </c>
      <c r="G1608" s="43">
        <v>4.5700000000000005E-2</v>
      </c>
      <c r="H1608" s="43">
        <v>4.7699999999999992E-2</v>
      </c>
      <c r="I1608" s="43">
        <v>4.9400000000000006E-2</v>
      </c>
      <c r="J1608" s="43">
        <v>7.4999999999999997E-2</v>
      </c>
      <c r="K1608" s="43">
        <v>4.5824999999999998E-2</v>
      </c>
      <c r="N1608" s="44"/>
    </row>
    <row r="1609" spans="4:14" ht="15.75" customHeight="1" x14ac:dyDescent="0.25">
      <c r="D1609" s="39"/>
      <c r="E1609" s="39"/>
      <c r="F1609" s="98">
        <v>38765</v>
      </c>
      <c r="G1609" s="43">
        <v>4.5700000000000005E-2</v>
      </c>
      <c r="H1609" s="43">
        <v>4.7699999999999992E-2</v>
      </c>
      <c r="I1609" s="43">
        <v>4.9400000000000006E-2</v>
      </c>
      <c r="J1609" s="43">
        <v>7.4999999999999997E-2</v>
      </c>
      <c r="K1609" s="43">
        <v>4.5372000000000003E-2</v>
      </c>
      <c r="N1609" s="44"/>
    </row>
    <row r="1610" spans="4:14" ht="15.75" customHeight="1" x14ac:dyDescent="0.25">
      <c r="D1610" s="39"/>
      <c r="E1610" s="39"/>
      <c r="F1610" s="98">
        <v>38768</v>
      </c>
      <c r="G1610" s="43">
        <v>4.5700000000000005E-2</v>
      </c>
      <c r="H1610" s="43">
        <v>4.7703100000000005E-2</v>
      </c>
      <c r="I1610" s="43">
        <v>4.9400000000000006E-2</v>
      </c>
      <c r="J1610" s="43" t="s">
        <v>30</v>
      </c>
      <c r="K1610" s="43">
        <v>4.5372000000000003E-2</v>
      </c>
      <c r="N1610" s="44"/>
    </row>
    <row r="1611" spans="4:14" ht="15.75" customHeight="1" x14ac:dyDescent="0.25">
      <c r="D1611" s="39"/>
      <c r="E1611" s="39"/>
      <c r="F1611" s="98">
        <v>38769</v>
      </c>
      <c r="G1611" s="43">
        <v>4.5700000000000005E-2</v>
      </c>
      <c r="H1611" s="43">
        <v>4.7737499999999995E-2</v>
      </c>
      <c r="I1611" s="43">
        <v>4.9400000000000006E-2</v>
      </c>
      <c r="J1611" s="43">
        <v>7.4999999999999997E-2</v>
      </c>
      <c r="K1611" s="43">
        <v>4.5648000000000001E-2</v>
      </c>
      <c r="N1611" s="44"/>
    </row>
    <row r="1612" spans="4:14" ht="15.75" customHeight="1" x14ac:dyDescent="0.25">
      <c r="D1612" s="39"/>
      <c r="E1612" s="39"/>
      <c r="F1612" s="98">
        <v>38770</v>
      </c>
      <c r="G1612" s="43">
        <v>4.5712500000000003E-2</v>
      </c>
      <c r="H1612" s="43">
        <v>4.7800000000000002E-2</v>
      </c>
      <c r="I1612" s="43">
        <v>4.9599999999999998E-2</v>
      </c>
      <c r="J1612" s="43">
        <v>7.4999999999999997E-2</v>
      </c>
      <c r="K1612" s="43">
        <v>4.5214999999999998E-2</v>
      </c>
      <c r="N1612" s="44"/>
    </row>
    <row r="1613" spans="4:14" ht="15.75" customHeight="1" x14ac:dyDescent="0.25">
      <c r="D1613" s="39"/>
      <c r="E1613" s="39"/>
      <c r="F1613" s="98">
        <v>38771</v>
      </c>
      <c r="G1613" s="43">
        <v>4.5806300000000001E-2</v>
      </c>
      <c r="H1613" s="43">
        <v>4.8000000000000001E-2</v>
      </c>
      <c r="I1613" s="43">
        <v>4.9637500000000001E-2</v>
      </c>
      <c r="J1613" s="43">
        <v>7.4999999999999997E-2</v>
      </c>
      <c r="K1613" s="43">
        <v>4.5548999999999999E-2</v>
      </c>
      <c r="N1613" s="44"/>
    </row>
    <row r="1614" spans="4:14" ht="15.75" customHeight="1" x14ac:dyDescent="0.25">
      <c r="D1614" s="39"/>
      <c r="E1614" s="39"/>
      <c r="F1614" s="98">
        <v>38772</v>
      </c>
      <c r="G1614" s="43">
        <v>4.6050000000000008E-2</v>
      </c>
      <c r="H1614" s="43">
        <v>4.8099999999999997E-2</v>
      </c>
      <c r="I1614" s="43">
        <v>4.9800000000000004E-2</v>
      </c>
      <c r="J1614" s="43">
        <v>7.4999999999999997E-2</v>
      </c>
      <c r="K1614" s="43">
        <v>4.5727000000000004E-2</v>
      </c>
      <c r="N1614" s="44"/>
    </row>
    <row r="1615" spans="4:14" ht="15.75" customHeight="1" x14ac:dyDescent="0.25">
      <c r="D1615" s="39"/>
      <c r="E1615" s="39"/>
      <c r="F1615" s="98">
        <v>38775</v>
      </c>
      <c r="G1615" s="43">
        <v>4.6300000000000001E-2</v>
      </c>
      <c r="H1615" s="43">
        <v>4.82E-2</v>
      </c>
      <c r="I1615" s="43">
        <v>4.99E-2</v>
      </c>
      <c r="J1615" s="43">
        <v>7.4999999999999997E-2</v>
      </c>
      <c r="K1615" s="43">
        <v>4.5904999999999994E-2</v>
      </c>
      <c r="N1615" s="44"/>
    </row>
    <row r="1616" spans="4:14" ht="15.75" customHeight="1" x14ac:dyDescent="0.25">
      <c r="D1616" s="39"/>
      <c r="E1616" s="39"/>
      <c r="F1616" s="98">
        <v>38776</v>
      </c>
      <c r="G1616" s="43">
        <v>4.6331300000000006E-2</v>
      </c>
      <c r="H1616" s="43">
        <v>4.8224999999999997E-2</v>
      </c>
      <c r="I1616" s="43">
        <v>4.99E-2</v>
      </c>
      <c r="J1616" s="43">
        <v>7.4999999999999997E-2</v>
      </c>
      <c r="K1616" s="43">
        <v>4.5510000000000002E-2</v>
      </c>
      <c r="N1616" s="44"/>
    </row>
    <row r="1617" spans="4:14" ht="15.75" customHeight="1" x14ac:dyDescent="0.25">
      <c r="D1617" s="39"/>
      <c r="E1617" s="39"/>
      <c r="F1617" s="98">
        <v>38777</v>
      </c>
      <c r="G1617" s="43">
        <v>4.6399999999999997E-2</v>
      </c>
      <c r="H1617" s="43">
        <v>4.8300000000000003E-2</v>
      </c>
      <c r="I1617" s="43">
        <v>4.9762500000000001E-2</v>
      </c>
      <c r="J1617" s="43">
        <v>7.4999999999999997E-2</v>
      </c>
      <c r="K1617" s="43">
        <v>4.5845000000000004E-2</v>
      </c>
      <c r="N1617" s="44"/>
    </row>
    <row r="1618" spans="4:14" ht="15.75" customHeight="1" x14ac:dyDescent="0.25">
      <c r="D1618" s="39"/>
      <c r="E1618" s="39"/>
      <c r="F1618" s="98">
        <v>38778</v>
      </c>
      <c r="G1618" s="43">
        <v>4.6606300000000003E-2</v>
      </c>
      <c r="H1618" s="43">
        <v>4.8399999999999999E-2</v>
      </c>
      <c r="I1618" s="43">
        <v>4.99E-2</v>
      </c>
      <c r="J1618" s="43">
        <v>7.4999999999999997E-2</v>
      </c>
      <c r="K1618" s="43">
        <v>4.6281999999999997E-2</v>
      </c>
      <c r="N1618" s="44"/>
    </row>
    <row r="1619" spans="4:14" ht="15.75" customHeight="1" x14ac:dyDescent="0.25">
      <c r="D1619" s="39"/>
      <c r="E1619" s="39"/>
      <c r="F1619" s="98">
        <v>38779</v>
      </c>
      <c r="G1619" s="43">
        <v>4.6699999999999998E-2</v>
      </c>
      <c r="H1619" s="43">
        <v>4.8499999999999995E-2</v>
      </c>
      <c r="I1619" s="43">
        <v>0.05</v>
      </c>
      <c r="J1619" s="43">
        <v>7.4999999999999997E-2</v>
      </c>
      <c r="K1619" s="43">
        <v>4.6801000000000002E-2</v>
      </c>
      <c r="N1619" s="44"/>
    </row>
    <row r="1620" spans="4:14" ht="15.75" customHeight="1" x14ac:dyDescent="0.25">
      <c r="D1620" s="39"/>
      <c r="E1620" s="39"/>
      <c r="F1620" s="98">
        <v>38782</v>
      </c>
      <c r="G1620" s="43">
        <v>4.6900000000000004E-2</v>
      </c>
      <c r="H1620" s="43">
        <v>4.8600000000000004E-2</v>
      </c>
      <c r="I1620" s="43">
        <v>5.0099999999999999E-2</v>
      </c>
      <c r="J1620" s="43">
        <v>7.4999999999999997E-2</v>
      </c>
      <c r="K1620" s="43">
        <v>4.7503999999999998E-2</v>
      </c>
      <c r="N1620" s="44"/>
    </row>
    <row r="1621" spans="4:14" ht="15.75" customHeight="1" x14ac:dyDescent="0.25">
      <c r="D1621" s="39"/>
      <c r="E1621" s="39"/>
      <c r="F1621" s="98">
        <v>38783</v>
      </c>
      <c r="G1621" s="43">
        <v>4.6912500000000003E-2</v>
      </c>
      <c r="H1621" s="43">
        <v>4.87E-2</v>
      </c>
      <c r="I1621" s="43">
        <v>5.0306300000000005E-2</v>
      </c>
      <c r="J1621" s="43">
        <v>7.4999999999999997E-2</v>
      </c>
      <c r="K1621" s="43">
        <v>4.7222999999999994E-2</v>
      </c>
      <c r="N1621" s="44"/>
    </row>
    <row r="1622" spans="4:14" ht="15.75" customHeight="1" x14ac:dyDescent="0.25">
      <c r="D1622" s="39"/>
      <c r="E1622" s="39"/>
      <c r="F1622" s="98">
        <v>38784</v>
      </c>
      <c r="G1622" s="43">
        <v>4.6981299999999997E-2</v>
      </c>
      <c r="H1622" s="43">
        <v>4.8799999999999996E-2</v>
      </c>
      <c r="I1622" s="43">
        <v>5.0300000000000004E-2</v>
      </c>
      <c r="J1622" s="43">
        <v>7.4999999999999997E-2</v>
      </c>
      <c r="K1622" s="43">
        <v>4.7262999999999999E-2</v>
      </c>
      <c r="N1622" s="44"/>
    </row>
    <row r="1623" spans="4:14" ht="15.75" customHeight="1" x14ac:dyDescent="0.25">
      <c r="D1623" s="39"/>
      <c r="E1623" s="39"/>
      <c r="F1623" s="98">
        <v>38785</v>
      </c>
      <c r="G1623" s="43">
        <v>4.7199999999999999E-2</v>
      </c>
      <c r="H1623" s="43">
        <v>4.8899999999999999E-2</v>
      </c>
      <c r="I1623" s="43">
        <v>5.04E-2</v>
      </c>
      <c r="J1623" s="43">
        <v>7.4999999999999997E-2</v>
      </c>
      <c r="K1623" s="43">
        <v>4.7243000000000007E-2</v>
      </c>
      <c r="N1623" s="44"/>
    </row>
    <row r="1624" spans="4:14" ht="15.75" customHeight="1" x14ac:dyDescent="0.25">
      <c r="D1624" s="39"/>
      <c r="E1624" s="39"/>
      <c r="F1624" s="98">
        <v>38786</v>
      </c>
      <c r="G1624" s="43">
        <v>4.7400000000000005E-2</v>
      </c>
      <c r="H1624" s="43">
        <v>4.9000000000000002E-2</v>
      </c>
      <c r="I1624" s="43">
        <v>5.0487499999999998E-2</v>
      </c>
      <c r="J1624" s="43">
        <v>7.4999999999999997E-2</v>
      </c>
      <c r="K1624" s="43">
        <v>4.7567000000000005E-2</v>
      </c>
      <c r="N1624" s="44"/>
    </row>
    <row r="1625" spans="4:14" ht="15.75" customHeight="1" x14ac:dyDescent="0.25">
      <c r="D1625" s="39"/>
      <c r="E1625" s="39"/>
      <c r="F1625" s="98">
        <v>38789</v>
      </c>
      <c r="G1625" s="43">
        <v>4.7487500000000002E-2</v>
      </c>
      <c r="H1625" s="43">
        <v>4.9100000000000005E-2</v>
      </c>
      <c r="I1625" s="43">
        <v>5.0700000000000002E-2</v>
      </c>
      <c r="J1625" s="43">
        <v>7.4999999999999997E-2</v>
      </c>
      <c r="K1625" s="43">
        <v>4.7668000000000002E-2</v>
      </c>
      <c r="N1625" s="44"/>
    </row>
    <row r="1626" spans="4:14" ht="15.75" customHeight="1" x14ac:dyDescent="0.25">
      <c r="D1626" s="39"/>
      <c r="E1626" s="39"/>
      <c r="F1626" s="98">
        <v>38790</v>
      </c>
      <c r="G1626" s="43">
        <v>4.75094E-2</v>
      </c>
      <c r="H1626" s="43">
        <v>4.9168799999999999E-2</v>
      </c>
      <c r="I1626" s="43">
        <v>5.0712500000000001E-2</v>
      </c>
      <c r="J1626" s="43">
        <v>7.4999999999999997E-2</v>
      </c>
      <c r="K1626" s="43">
        <v>4.6924E-2</v>
      </c>
      <c r="N1626" s="44"/>
    </row>
    <row r="1627" spans="4:14" ht="15.75" customHeight="1" x14ac:dyDescent="0.25">
      <c r="D1627" s="39"/>
      <c r="E1627" s="39"/>
      <c r="F1627" s="98">
        <v>38791</v>
      </c>
      <c r="G1627" s="43">
        <v>4.7525000000000005E-2</v>
      </c>
      <c r="H1627" s="43">
        <v>4.9200000000000001E-2</v>
      </c>
      <c r="I1627" s="43">
        <v>5.0412499999999999E-2</v>
      </c>
      <c r="J1627" s="43">
        <v>7.4999999999999997E-2</v>
      </c>
      <c r="K1627" s="43">
        <v>4.7266000000000002E-2</v>
      </c>
      <c r="N1627" s="44"/>
    </row>
    <row r="1628" spans="4:14" ht="15.75" customHeight="1" x14ac:dyDescent="0.25">
      <c r="D1628" s="39"/>
      <c r="E1628" s="39"/>
      <c r="F1628" s="98">
        <v>38792</v>
      </c>
      <c r="G1628" s="43">
        <v>4.7762499999999999E-2</v>
      </c>
      <c r="H1628" s="43">
        <v>4.9299999999999997E-2</v>
      </c>
      <c r="I1628" s="43">
        <v>5.0562500000000003E-2</v>
      </c>
      <c r="J1628" s="43">
        <v>7.4999999999999997E-2</v>
      </c>
      <c r="K1628" s="43">
        <v>4.6403999999999994E-2</v>
      </c>
      <c r="N1628" s="44"/>
    </row>
    <row r="1629" spans="4:14" ht="15.75" customHeight="1" x14ac:dyDescent="0.25">
      <c r="D1629" s="39"/>
      <c r="E1629" s="39"/>
      <c r="F1629" s="98">
        <v>38793</v>
      </c>
      <c r="G1629" s="43">
        <v>4.7800000000000002E-2</v>
      </c>
      <c r="H1629" s="43">
        <v>4.9299999999999997E-2</v>
      </c>
      <c r="I1629" s="43">
        <v>5.0300000000000004E-2</v>
      </c>
      <c r="J1629" s="43">
        <v>7.4999999999999997E-2</v>
      </c>
      <c r="K1629" s="43">
        <v>4.6704999999999997E-2</v>
      </c>
      <c r="N1629" s="44"/>
    </row>
    <row r="1630" spans="4:14" ht="15.75" customHeight="1" x14ac:dyDescent="0.25">
      <c r="D1630" s="39"/>
      <c r="E1630" s="39"/>
      <c r="F1630" s="98">
        <v>38796</v>
      </c>
      <c r="G1630" s="43">
        <v>4.7937500000000001E-2</v>
      </c>
      <c r="H1630" s="43">
        <v>4.9353800000000003E-2</v>
      </c>
      <c r="I1630" s="43">
        <v>5.0318800000000004E-2</v>
      </c>
      <c r="J1630" s="43">
        <v>7.4999999999999997E-2</v>
      </c>
      <c r="K1630" s="43">
        <v>4.6565000000000002E-2</v>
      </c>
      <c r="N1630" s="44"/>
    </row>
    <row r="1631" spans="4:14" ht="15.75" customHeight="1" x14ac:dyDescent="0.25">
      <c r="D1631" s="39"/>
      <c r="E1631" s="39"/>
      <c r="F1631" s="98">
        <v>38797</v>
      </c>
      <c r="G1631" s="43">
        <v>4.8000000000000001E-2</v>
      </c>
      <c r="H1631" s="43">
        <v>4.9400000000000006E-2</v>
      </c>
      <c r="I1631" s="43">
        <v>5.0499999999999996E-2</v>
      </c>
      <c r="J1631" s="43">
        <v>7.4999999999999997E-2</v>
      </c>
      <c r="K1631" s="43">
        <v>4.7167000000000001E-2</v>
      </c>
      <c r="N1631" s="44"/>
    </row>
    <row r="1632" spans="4:14" ht="15.75" customHeight="1" x14ac:dyDescent="0.25">
      <c r="D1632" s="39"/>
      <c r="E1632" s="39"/>
      <c r="F1632" s="98">
        <v>38798</v>
      </c>
      <c r="G1632" s="43">
        <v>4.8093799999999999E-2</v>
      </c>
      <c r="H1632" s="43">
        <v>4.9503100000000001E-2</v>
      </c>
      <c r="I1632" s="43">
        <v>5.0693799999999997E-2</v>
      </c>
      <c r="J1632" s="43">
        <v>7.4999999999999997E-2</v>
      </c>
      <c r="K1632" s="43">
        <v>4.6986E-2</v>
      </c>
      <c r="N1632" s="44"/>
    </row>
    <row r="1633" spans="4:14" ht="15.75" customHeight="1" x14ac:dyDescent="0.25">
      <c r="D1633" s="39"/>
      <c r="E1633" s="39"/>
      <c r="F1633" s="98">
        <v>38799</v>
      </c>
      <c r="G1633" s="43">
        <v>4.8181300000000003E-2</v>
      </c>
      <c r="H1633" s="43">
        <v>4.9599999999999998E-2</v>
      </c>
      <c r="I1633" s="43">
        <v>5.0793799999999993E-2</v>
      </c>
      <c r="J1633" s="43">
        <v>7.4999999999999997E-2</v>
      </c>
      <c r="K1633" s="43">
        <v>4.7328999999999996E-2</v>
      </c>
      <c r="N1633" s="44"/>
    </row>
    <row r="1634" spans="4:14" ht="15.75" customHeight="1" x14ac:dyDescent="0.25">
      <c r="D1634" s="39"/>
      <c r="E1634" s="39"/>
      <c r="F1634" s="98">
        <v>38800</v>
      </c>
      <c r="G1634" s="43">
        <v>4.8206300000000007E-2</v>
      </c>
      <c r="H1634" s="43">
        <v>4.9647500000000004E-2</v>
      </c>
      <c r="I1634" s="43">
        <v>5.0881299999999997E-2</v>
      </c>
      <c r="J1634" s="43">
        <v>7.4999999999999997E-2</v>
      </c>
      <c r="K1634" s="43">
        <v>4.6685999999999998E-2</v>
      </c>
      <c r="N1634" s="44"/>
    </row>
    <row r="1635" spans="4:14" ht="15.75" customHeight="1" x14ac:dyDescent="0.25">
      <c r="D1635" s="39"/>
      <c r="E1635" s="39"/>
      <c r="F1635" s="98">
        <v>38803</v>
      </c>
      <c r="G1635" s="43">
        <v>4.8218799999999999E-2</v>
      </c>
      <c r="H1635" s="43">
        <v>4.9599999999999998E-2</v>
      </c>
      <c r="I1635" s="43">
        <v>5.0618800000000005E-2</v>
      </c>
      <c r="J1635" s="43">
        <v>7.4999999999999997E-2</v>
      </c>
      <c r="K1635" s="43">
        <v>4.7028E-2</v>
      </c>
      <c r="N1635" s="44"/>
    </row>
    <row r="1636" spans="4:14" ht="15.75" customHeight="1" x14ac:dyDescent="0.25">
      <c r="D1636" s="39"/>
      <c r="E1636" s="39"/>
      <c r="F1636" s="98">
        <v>38804</v>
      </c>
      <c r="G1636" s="43">
        <v>4.8224999999999997E-2</v>
      </c>
      <c r="H1636" s="43">
        <v>4.9599999999999998E-2</v>
      </c>
      <c r="I1636" s="43">
        <v>5.0681299999999999E-2</v>
      </c>
      <c r="J1636" s="43">
        <v>7.7499999999999999E-2</v>
      </c>
      <c r="K1636" s="43">
        <v>4.7796999999999999E-2</v>
      </c>
      <c r="N1636" s="44"/>
    </row>
    <row r="1637" spans="4:14" ht="15.75" customHeight="1" x14ac:dyDescent="0.25">
      <c r="D1637" s="39"/>
      <c r="E1637" s="39"/>
      <c r="F1637" s="98">
        <v>38805</v>
      </c>
      <c r="G1637" s="43">
        <v>4.8287500000000004E-2</v>
      </c>
      <c r="H1637" s="43">
        <v>4.9793799999999999E-2</v>
      </c>
      <c r="I1637" s="43">
        <v>5.1100000000000007E-2</v>
      </c>
      <c r="J1637" s="43">
        <v>7.7499999999999999E-2</v>
      </c>
      <c r="K1637" s="43">
        <v>4.8041E-2</v>
      </c>
      <c r="N1637" s="44"/>
    </row>
    <row r="1638" spans="4:14" ht="15.75" customHeight="1" x14ac:dyDescent="0.25">
      <c r="D1638" s="39"/>
      <c r="E1638" s="39"/>
      <c r="F1638" s="98">
        <v>38806</v>
      </c>
      <c r="G1638" s="43">
        <v>4.8256300000000002E-2</v>
      </c>
      <c r="H1638" s="43">
        <v>4.99E-2</v>
      </c>
      <c r="I1638" s="43">
        <v>5.1200000000000002E-2</v>
      </c>
      <c r="J1638" s="43">
        <v>7.7499999999999999E-2</v>
      </c>
      <c r="K1638" s="43">
        <v>4.8551000000000004E-2</v>
      </c>
      <c r="N1638" s="44"/>
    </row>
    <row r="1639" spans="4:14" ht="15.75" customHeight="1" x14ac:dyDescent="0.25">
      <c r="D1639" s="39"/>
      <c r="E1639" s="39"/>
      <c r="F1639" s="98">
        <v>38807</v>
      </c>
      <c r="G1639" s="43">
        <v>4.8293799999999998E-2</v>
      </c>
      <c r="H1639" s="43">
        <v>0.05</v>
      </c>
      <c r="I1639" s="43">
        <v>5.1399999999999994E-2</v>
      </c>
      <c r="J1639" s="43">
        <v>7.7499999999999999E-2</v>
      </c>
      <c r="K1639" s="43">
        <v>4.8472000000000001E-2</v>
      </c>
      <c r="N1639" s="44"/>
    </row>
    <row r="1640" spans="4:14" ht="15.75" customHeight="1" x14ac:dyDescent="0.25">
      <c r="D1640" s="39"/>
      <c r="E1640" s="39"/>
      <c r="F1640" s="98">
        <v>38810</v>
      </c>
      <c r="G1640" s="43">
        <v>4.8300000000000003E-2</v>
      </c>
      <c r="H1640" s="43">
        <v>0.05</v>
      </c>
      <c r="I1640" s="43">
        <v>5.1431299999999999E-2</v>
      </c>
      <c r="J1640" s="43">
        <v>7.7499999999999999E-2</v>
      </c>
      <c r="K1640" s="43">
        <v>4.8615000000000005E-2</v>
      </c>
      <c r="N1640" s="44"/>
    </row>
    <row r="1641" spans="4:14" ht="15.75" customHeight="1" x14ac:dyDescent="0.25">
      <c r="D1641" s="39"/>
      <c r="E1641" s="39"/>
      <c r="F1641" s="98">
        <v>38811</v>
      </c>
      <c r="G1641" s="43">
        <v>4.8375000000000001E-2</v>
      </c>
      <c r="H1641" s="43">
        <v>5.0099999999999999E-2</v>
      </c>
      <c r="I1641" s="43">
        <v>5.16E-2</v>
      </c>
      <c r="J1641" s="43">
        <v>7.7499999999999999E-2</v>
      </c>
      <c r="K1641" s="43">
        <v>4.8637E-2</v>
      </c>
      <c r="N1641" s="44"/>
    </row>
    <row r="1642" spans="4:14" ht="15.75" customHeight="1" x14ac:dyDescent="0.25">
      <c r="D1642" s="39"/>
      <c r="E1642" s="39"/>
      <c r="F1642" s="98">
        <v>38812</v>
      </c>
      <c r="G1642" s="43">
        <v>4.8399999999999999E-2</v>
      </c>
      <c r="H1642" s="43">
        <v>5.0137500000000002E-2</v>
      </c>
      <c r="I1642" s="43">
        <v>5.16E-2</v>
      </c>
      <c r="J1642" s="43">
        <v>7.7499999999999999E-2</v>
      </c>
      <c r="K1642" s="43">
        <v>4.8433000000000004E-2</v>
      </c>
      <c r="N1642" s="44"/>
    </row>
    <row r="1643" spans="4:14" ht="15.75" customHeight="1" x14ac:dyDescent="0.25">
      <c r="D1643" s="39"/>
      <c r="E1643" s="39"/>
      <c r="F1643" s="98">
        <v>38813</v>
      </c>
      <c r="G1643" s="43">
        <v>4.8487499999999996E-2</v>
      </c>
      <c r="H1643" s="43">
        <v>5.0224999999999999E-2</v>
      </c>
      <c r="I1643" s="43">
        <v>5.16E-2</v>
      </c>
      <c r="J1643" s="43">
        <v>7.7499999999999999E-2</v>
      </c>
      <c r="K1643" s="43">
        <v>4.8986999999999996E-2</v>
      </c>
      <c r="N1643" s="44"/>
    </row>
    <row r="1644" spans="4:14" ht="15.75" customHeight="1" x14ac:dyDescent="0.25">
      <c r="D1644" s="39"/>
      <c r="E1644" s="39"/>
      <c r="F1644" s="98">
        <v>38814</v>
      </c>
      <c r="G1644" s="43">
        <v>4.8518800000000001E-2</v>
      </c>
      <c r="H1644" s="43">
        <v>5.0281300000000001E-2</v>
      </c>
      <c r="I1644" s="43">
        <v>5.1687500000000004E-2</v>
      </c>
      <c r="J1644" s="43">
        <v>7.7499999999999999E-2</v>
      </c>
      <c r="K1644" s="43">
        <v>4.9774000000000006E-2</v>
      </c>
      <c r="N1644" s="44"/>
    </row>
    <row r="1645" spans="4:14" ht="15.75" customHeight="1" x14ac:dyDescent="0.25">
      <c r="D1645" s="39"/>
      <c r="E1645" s="39"/>
      <c r="F1645" s="98">
        <v>38817</v>
      </c>
      <c r="G1645" s="43">
        <v>4.8600000000000004E-2</v>
      </c>
      <c r="H1645" s="43">
        <v>5.0446900000000003E-2</v>
      </c>
      <c r="I1645" s="43">
        <v>5.2081299999999997E-2</v>
      </c>
      <c r="J1645" s="43">
        <v>7.7499999999999999E-2</v>
      </c>
      <c r="K1645" s="43">
        <v>4.9526000000000001E-2</v>
      </c>
      <c r="N1645" s="44"/>
    </row>
    <row r="1646" spans="4:14" ht="15.75" customHeight="1" x14ac:dyDescent="0.25">
      <c r="D1646" s="39"/>
      <c r="E1646" s="39"/>
      <c r="F1646" s="98">
        <v>38818</v>
      </c>
      <c r="G1646" s="43">
        <v>4.8799999999999996E-2</v>
      </c>
      <c r="H1646" s="43">
        <v>5.0499999999999996E-2</v>
      </c>
      <c r="I1646" s="43">
        <v>5.2043799999999994E-2</v>
      </c>
      <c r="J1646" s="43">
        <v>7.7499999999999999E-2</v>
      </c>
      <c r="K1646" s="43">
        <v>4.9196999999999998E-2</v>
      </c>
      <c r="N1646" s="44"/>
    </row>
    <row r="1647" spans="4:14" ht="15.75" customHeight="1" x14ac:dyDescent="0.25">
      <c r="D1647" s="39"/>
      <c r="E1647" s="39"/>
      <c r="F1647" s="98">
        <v>38819</v>
      </c>
      <c r="G1647" s="43">
        <v>4.9012500000000001E-2</v>
      </c>
      <c r="H1647" s="43">
        <v>5.0682499999999998E-2</v>
      </c>
      <c r="I1647" s="43">
        <v>5.2087500000000002E-2</v>
      </c>
      <c r="J1647" s="43">
        <v>7.7499999999999999E-2</v>
      </c>
      <c r="K1647" s="43">
        <v>4.9776999999999995E-2</v>
      </c>
      <c r="N1647" s="44"/>
    </row>
    <row r="1648" spans="4:14" ht="15.75" customHeight="1" x14ac:dyDescent="0.25">
      <c r="D1648" s="39"/>
      <c r="E1648" s="39"/>
      <c r="F1648" s="98">
        <v>38820</v>
      </c>
      <c r="G1648" s="43">
        <v>4.9100000000000005E-2</v>
      </c>
      <c r="H1648" s="43">
        <v>5.0768800000000003E-2</v>
      </c>
      <c r="I1648" s="43">
        <v>5.2212500000000002E-2</v>
      </c>
      <c r="J1648" s="43">
        <v>7.7499999999999999E-2</v>
      </c>
      <c r="K1648" s="43">
        <v>5.0446999999999999E-2</v>
      </c>
      <c r="N1648" s="44"/>
    </row>
    <row r="1649" spans="4:14" ht="15.75" customHeight="1" x14ac:dyDescent="0.25">
      <c r="D1649" s="39"/>
      <c r="E1649" s="39"/>
      <c r="F1649" s="98">
        <v>38821</v>
      </c>
      <c r="G1649" s="43" t="s">
        <v>30</v>
      </c>
      <c r="H1649" s="43" t="s">
        <v>30</v>
      </c>
      <c r="I1649" s="43" t="s">
        <v>30</v>
      </c>
      <c r="J1649" s="43" t="s">
        <v>30</v>
      </c>
      <c r="K1649" s="43">
        <v>5.0446999999999999E-2</v>
      </c>
      <c r="N1649" s="44"/>
    </row>
    <row r="1650" spans="4:14" ht="15.75" customHeight="1" x14ac:dyDescent="0.25">
      <c r="D1650" s="39"/>
      <c r="E1650" s="39"/>
      <c r="F1650" s="98">
        <v>38824</v>
      </c>
      <c r="G1650" s="43" t="s">
        <v>30</v>
      </c>
      <c r="H1650" s="43" t="s">
        <v>30</v>
      </c>
      <c r="I1650" s="43" t="s">
        <v>30</v>
      </c>
      <c r="J1650" s="43">
        <v>7.7499999999999999E-2</v>
      </c>
      <c r="K1650" s="43">
        <v>5.0031999999999993E-2</v>
      </c>
      <c r="N1650" s="44"/>
    </row>
    <row r="1651" spans="4:14" ht="15.75" customHeight="1" x14ac:dyDescent="0.25">
      <c r="D1651" s="39"/>
      <c r="E1651" s="39"/>
      <c r="F1651" s="98">
        <v>38825</v>
      </c>
      <c r="G1651" s="43">
        <v>4.9225000000000005E-2</v>
      </c>
      <c r="H1651" s="43">
        <v>5.0799999999999998E-2</v>
      </c>
      <c r="I1651" s="43">
        <v>5.2199999999999996E-2</v>
      </c>
      <c r="J1651" s="43">
        <v>7.7499999999999999E-2</v>
      </c>
      <c r="K1651" s="43">
        <v>4.9824E-2</v>
      </c>
      <c r="N1651" s="44"/>
    </row>
    <row r="1652" spans="4:14" ht="15.75" customHeight="1" x14ac:dyDescent="0.25">
      <c r="D1652" s="39"/>
      <c r="E1652" s="39"/>
      <c r="F1652" s="98">
        <v>38826</v>
      </c>
      <c r="G1652" s="43">
        <v>4.9293799999999999E-2</v>
      </c>
      <c r="H1652" s="43">
        <v>5.0746900000000005E-2</v>
      </c>
      <c r="I1652" s="43">
        <v>5.1856299999999994E-2</v>
      </c>
      <c r="J1652" s="43">
        <v>7.7499999999999999E-2</v>
      </c>
      <c r="K1652" s="43">
        <v>5.0221000000000002E-2</v>
      </c>
      <c r="N1652" s="44"/>
    </row>
    <row r="1653" spans="4:14" ht="15.75" customHeight="1" x14ac:dyDescent="0.25">
      <c r="D1653" s="39"/>
      <c r="E1653" s="39"/>
      <c r="F1653" s="98">
        <v>38827</v>
      </c>
      <c r="G1653" s="43">
        <v>4.9500000000000002E-2</v>
      </c>
      <c r="H1653" s="43">
        <v>5.0900000000000001E-2</v>
      </c>
      <c r="I1653" s="43">
        <v>5.2049999999999999E-2</v>
      </c>
      <c r="J1653" s="43">
        <v>7.7499999999999999E-2</v>
      </c>
      <c r="K1653" s="43">
        <v>5.0388999999999996E-2</v>
      </c>
      <c r="N1653" s="44"/>
    </row>
    <row r="1654" spans="4:14" ht="15.75" customHeight="1" x14ac:dyDescent="0.25">
      <c r="D1654" s="39"/>
      <c r="E1654" s="39"/>
      <c r="F1654" s="98">
        <v>38828</v>
      </c>
      <c r="G1654" s="43">
        <v>4.95938E-2</v>
      </c>
      <c r="H1654" s="43">
        <v>5.0999999999999997E-2</v>
      </c>
      <c r="I1654" s="43">
        <v>5.2199999999999996E-2</v>
      </c>
      <c r="J1654" s="43">
        <v>7.7499999999999999E-2</v>
      </c>
      <c r="K1654" s="43">
        <v>5.0079000000000005E-2</v>
      </c>
      <c r="N1654" s="44"/>
    </row>
    <row r="1655" spans="4:14" ht="15.75" customHeight="1" x14ac:dyDescent="0.25">
      <c r="D1655" s="39"/>
      <c r="E1655" s="39"/>
      <c r="F1655" s="98">
        <v>38831</v>
      </c>
      <c r="G1655" s="43">
        <v>4.9699999999999994E-2</v>
      </c>
      <c r="H1655" s="43">
        <v>5.1075000000000002E-2</v>
      </c>
      <c r="I1655" s="43">
        <v>5.2300000000000006E-2</v>
      </c>
      <c r="J1655" s="43">
        <v>7.7499999999999999E-2</v>
      </c>
      <c r="K1655" s="43">
        <v>4.9768E-2</v>
      </c>
      <c r="N1655" s="44"/>
    </row>
    <row r="1656" spans="4:14" ht="15.75" customHeight="1" x14ac:dyDescent="0.25">
      <c r="D1656" s="39"/>
      <c r="E1656" s="39"/>
      <c r="F1656" s="98">
        <v>38832</v>
      </c>
      <c r="G1656" s="43">
        <v>4.9893799999999995E-2</v>
      </c>
      <c r="H1656" s="43">
        <v>5.1100000000000007E-2</v>
      </c>
      <c r="I1656" s="43">
        <v>5.2231300000000001E-2</v>
      </c>
      <c r="J1656" s="43">
        <v>7.7499999999999999E-2</v>
      </c>
      <c r="K1656" s="43">
        <v>5.0666999999999997E-2</v>
      </c>
      <c r="N1656" s="44"/>
    </row>
    <row r="1657" spans="4:14" ht="15.75" customHeight="1" x14ac:dyDescent="0.25">
      <c r="D1657" s="39"/>
      <c r="E1657" s="39"/>
      <c r="F1657" s="98">
        <v>38833</v>
      </c>
      <c r="G1657" s="43">
        <v>0.05</v>
      </c>
      <c r="H1657" s="43">
        <v>5.1256300000000005E-2</v>
      </c>
      <c r="I1657" s="43">
        <v>5.2575000000000004E-2</v>
      </c>
      <c r="J1657" s="43">
        <v>7.7499999999999999E-2</v>
      </c>
      <c r="K1657" s="43">
        <v>5.1045999999999994E-2</v>
      </c>
      <c r="N1657" s="44"/>
    </row>
    <row r="1658" spans="4:14" ht="15.75" customHeight="1" x14ac:dyDescent="0.25">
      <c r="D1658" s="39"/>
      <c r="E1658" s="39"/>
      <c r="F1658" s="98">
        <v>38834</v>
      </c>
      <c r="G1658" s="43">
        <v>5.0224999999999999E-2</v>
      </c>
      <c r="H1658" s="43">
        <v>5.1487499999999999E-2</v>
      </c>
      <c r="I1658" s="43">
        <v>5.2893800000000005E-2</v>
      </c>
      <c r="J1658" s="43">
        <v>7.7499999999999999E-2</v>
      </c>
      <c r="K1658" s="43">
        <v>5.0669000000000006E-2</v>
      </c>
      <c r="N1658" s="44"/>
    </row>
    <row r="1659" spans="4:14" ht="15.75" customHeight="1" x14ac:dyDescent="0.25">
      <c r="D1659" s="39"/>
      <c r="E1659" s="39"/>
      <c r="F1659" s="98">
        <v>38835</v>
      </c>
      <c r="G1659" s="43">
        <v>5.04E-2</v>
      </c>
      <c r="H1659" s="43">
        <v>5.1299999999999998E-2</v>
      </c>
      <c r="I1659" s="43">
        <v>5.2199999999999996E-2</v>
      </c>
      <c r="J1659" s="43">
        <v>7.7499999999999999E-2</v>
      </c>
      <c r="K1659" s="43">
        <v>5.0505000000000001E-2</v>
      </c>
      <c r="N1659" s="44"/>
    </row>
    <row r="1660" spans="4:14" ht="15.75" customHeight="1" x14ac:dyDescent="0.25">
      <c r="D1660" s="39"/>
      <c r="E1660" s="39"/>
      <c r="F1660" s="98">
        <v>38838</v>
      </c>
      <c r="G1660" s="43" t="s">
        <v>30</v>
      </c>
      <c r="H1660" s="43" t="s">
        <v>30</v>
      </c>
      <c r="I1660" s="43" t="s">
        <v>30</v>
      </c>
      <c r="J1660" s="43">
        <v>7.7499999999999999E-2</v>
      </c>
      <c r="K1660" s="43">
        <v>5.1368999999999998E-2</v>
      </c>
      <c r="N1660" s="44"/>
    </row>
    <row r="1661" spans="4:14" ht="15.75" customHeight="1" x14ac:dyDescent="0.25">
      <c r="D1661" s="39"/>
      <c r="E1661" s="39"/>
      <c r="F1661" s="98">
        <v>38839</v>
      </c>
      <c r="G1661" s="43">
        <v>5.0518799999999996E-2</v>
      </c>
      <c r="H1661" s="43">
        <v>5.1456299999999996E-2</v>
      </c>
      <c r="I1661" s="43">
        <v>5.2518799999999997E-2</v>
      </c>
      <c r="J1661" s="43">
        <v>7.7499999999999999E-2</v>
      </c>
      <c r="K1661" s="43">
        <v>5.1075000000000002E-2</v>
      </c>
      <c r="N1661" s="44"/>
    </row>
    <row r="1662" spans="4:14" ht="15.75" customHeight="1" x14ac:dyDescent="0.25">
      <c r="D1662" s="39"/>
      <c r="E1662" s="39"/>
      <c r="F1662" s="98">
        <v>38840</v>
      </c>
      <c r="G1662" s="43">
        <v>5.0587500000000001E-2</v>
      </c>
      <c r="H1662" s="43">
        <v>5.1500000000000004E-2</v>
      </c>
      <c r="I1662" s="43">
        <v>5.2518799999999997E-2</v>
      </c>
      <c r="J1662" s="43">
        <v>7.7499999999999999E-2</v>
      </c>
      <c r="K1662" s="43">
        <v>5.1414000000000001E-2</v>
      </c>
      <c r="N1662" s="44"/>
    </row>
    <row r="1663" spans="4:14" ht="15.75" customHeight="1" x14ac:dyDescent="0.25">
      <c r="D1663" s="39"/>
      <c r="E1663" s="39"/>
      <c r="F1663" s="98">
        <v>38841</v>
      </c>
      <c r="G1663" s="43">
        <v>5.0691300000000002E-2</v>
      </c>
      <c r="H1663" s="43">
        <v>5.16E-2</v>
      </c>
      <c r="I1663" s="43">
        <v>5.2725000000000001E-2</v>
      </c>
      <c r="J1663" s="43">
        <v>7.7499999999999999E-2</v>
      </c>
      <c r="K1663" s="43">
        <v>5.1520999999999997E-2</v>
      </c>
      <c r="N1663" s="44"/>
    </row>
    <row r="1664" spans="4:14" ht="15.75" customHeight="1" x14ac:dyDescent="0.25">
      <c r="D1664" s="39"/>
      <c r="E1664" s="39"/>
      <c r="F1664" s="98">
        <v>38842</v>
      </c>
      <c r="G1664" s="43">
        <v>5.0756300000000004E-2</v>
      </c>
      <c r="H1664" s="43">
        <v>5.16625E-2</v>
      </c>
      <c r="I1664" s="43">
        <v>5.2812499999999998E-2</v>
      </c>
      <c r="J1664" s="43">
        <v>7.7499999999999999E-2</v>
      </c>
      <c r="K1664" s="43">
        <v>5.0997000000000001E-2</v>
      </c>
      <c r="N1664" s="44"/>
    </row>
    <row r="1665" spans="4:14" ht="15.75" customHeight="1" x14ac:dyDescent="0.25">
      <c r="D1665" s="39"/>
      <c r="E1665" s="39"/>
      <c r="F1665" s="98">
        <v>38845</v>
      </c>
      <c r="G1665" s="43">
        <v>5.0799999999999998E-2</v>
      </c>
      <c r="H1665" s="43">
        <v>5.16E-2</v>
      </c>
      <c r="I1665" s="43">
        <v>5.2631300000000006E-2</v>
      </c>
      <c r="J1665" s="43">
        <v>7.7499999999999999E-2</v>
      </c>
      <c r="K1665" s="43">
        <v>5.1104000000000004E-2</v>
      </c>
      <c r="N1665" s="44"/>
    </row>
    <row r="1666" spans="4:14" ht="15.75" customHeight="1" x14ac:dyDescent="0.25">
      <c r="D1666" s="39"/>
      <c r="E1666" s="39"/>
      <c r="F1666" s="98">
        <v>38846</v>
      </c>
      <c r="G1666" s="43">
        <v>5.0799999999999998E-2</v>
      </c>
      <c r="H1666" s="43">
        <v>5.1618799999999999E-2</v>
      </c>
      <c r="I1666" s="43">
        <v>5.2718800000000003E-2</v>
      </c>
      <c r="J1666" s="43">
        <v>7.7499999999999999E-2</v>
      </c>
      <c r="K1666" s="43">
        <v>5.1211E-2</v>
      </c>
      <c r="N1666" s="44"/>
    </row>
    <row r="1667" spans="4:14" ht="15.75" customHeight="1" x14ac:dyDescent="0.25">
      <c r="D1667" s="39"/>
      <c r="E1667" s="39"/>
      <c r="F1667" s="98">
        <v>38847</v>
      </c>
      <c r="G1667" s="43">
        <v>5.0799999999999998E-2</v>
      </c>
      <c r="H1667" s="43">
        <v>5.1643800000000004E-2</v>
      </c>
      <c r="I1667" s="43">
        <v>5.2699999999999997E-2</v>
      </c>
      <c r="J1667" s="43">
        <v>0.08</v>
      </c>
      <c r="K1667" s="43">
        <v>5.1234000000000002E-2</v>
      </c>
      <c r="N1667" s="44"/>
    </row>
    <row r="1668" spans="4:14" ht="15.75" customHeight="1" x14ac:dyDescent="0.25">
      <c r="D1668" s="39"/>
      <c r="E1668" s="39"/>
      <c r="F1668" s="98">
        <v>38848</v>
      </c>
      <c r="G1668" s="43">
        <v>5.0806299999999999E-2</v>
      </c>
      <c r="H1668" s="43">
        <v>5.1699999999999996E-2</v>
      </c>
      <c r="I1668" s="43">
        <v>5.28E-2</v>
      </c>
      <c r="J1668" s="43">
        <v>0.08</v>
      </c>
      <c r="K1668" s="43">
        <v>5.151E-2</v>
      </c>
      <c r="N1668" s="44"/>
    </row>
    <row r="1669" spans="4:14" ht="15.75" customHeight="1" x14ac:dyDescent="0.25">
      <c r="D1669" s="39"/>
      <c r="E1669" s="39"/>
      <c r="F1669" s="98">
        <v>38849</v>
      </c>
      <c r="G1669" s="43">
        <v>5.0806299999999999E-2</v>
      </c>
      <c r="H1669" s="43">
        <v>5.1699999999999996E-2</v>
      </c>
      <c r="I1669" s="43">
        <v>5.2787499999999994E-2</v>
      </c>
      <c r="J1669" s="43">
        <v>0.08</v>
      </c>
      <c r="K1669" s="43">
        <v>5.1938000000000005E-2</v>
      </c>
      <c r="N1669" s="44"/>
    </row>
    <row r="1670" spans="4:14" ht="15.75" customHeight="1" x14ac:dyDescent="0.25">
      <c r="D1670" s="39"/>
      <c r="E1670" s="39"/>
      <c r="F1670" s="98">
        <v>38852</v>
      </c>
      <c r="G1670" s="43">
        <v>5.0806299999999999E-2</v>
      </c>
      <c r="H1670" s="43">
        <v>5.1706300000000004E-2</v>
      </c>
      <c r="I1670" s="43">
        <v>5.27375E-2</v>
      </c>
      <c r="J1670" s="43">
        <v>0.08</v>
      </c>
      <c r="K1670" s="43">
        <v>5.1532999999999995E-2</v>
      </c>
      <c r="N1670" s="44"/>
    </row>
    <row r="1671" spans="4:14" ht="15.75" customHeight="1" x14ac:dyDescent="0.25">
      <c r="D1671" s="39"/>
      <c r="E1671" s="39"/>
      <c r="F1671" s="98">
        <v>38853</v>
      </c>
      <c r="G1671" s="43">
        <v>5.0806299999999999E-2</v>
      </c>
      <c r="H1671" s="43">
        <v>5.1725E-2</v>
      </c>
      <c r="I1671" s="43">
        <v>5.2781300000000003E-2</v>
      </c>
      <c r="J1671" s="43">
        <v>0.08</v>
      </c>
      <c r="K1671" s="43">
        <v>5.0946999999999992E-2</v>
      </c>
      <c r="N1671" s="44"/>
    </row>
    <row r="1672" spans="4:14" ht="15.75" customHeight="1" x14ac:dyDescent="0.25">
      <c r="D1672" s="39"/>
      <c r="E1672" s="39"/>
      <c r="F1672" s="98">
        <v>38854</v>
      </c>
      <c r="G1672" s="43">
        <v>5.0799999999999998E-2</v>
      </c>
      <c r="H1672" s="43">
        <v>5.1738099999999995E-2</v>
      </c>
      <c r="I1672" s="43">
        <v>5.2699999999999997E-2</v>
      </c>
      <c r="J1672" s="43">
        <v>0.08</v>
      </c>
      <c r="K1672" s="43">
        <v>5.1430999999999998E-2</v>
      </c>
      <c r="N1672" s="44"/>
    </row>
    <row r="1673" spans="4:14" ht="15.75" customHeight="1" x14ac:dyDescent="0.25">
      <c r="D1673" s="39"/>
      <c r="E1673" s="39"/>
      <c r="F1673" s="98">
        <v>38855</v>
      </c>
      <c r="G1673" s="43">
        <v>5.0806299999999999E-2</v>
      </c>
      <c r="H1673" s="43">
        <v>5.1893799999999997E-2</v>
      </c>
      <c r="I1673" s="43">
        <v>5.2968799999999996E-2</v>
      </c>
      <c r="J1673" s="43">
        <v>0.08</v>
      </c>
      <c r="K1673" s="43">
        <v>5.0605000000000004E-2</v>
      </c>
      <c r="N1673" s="44"/>
    </row>
    <row r="1674" spans="4:14" ht="15.75" customHeight="1" x14ac:dyDescent="0.25">
      <c r="D1674" s="39"/>
      <c r="E1674" s="39"/>
      <c r="F1674" s="98">
        <v>38856</v>
      </c>
      <c r="G1674" s="43">
        <v>5.0799999999999998E-2</v>
      </c>
      <c r="H1674" s="43">
        <v>5.1937499999999998E-2</v>
      </c>
      <c r="I1674" s="43">
        <v>5.2999999999999999E-2</v>
      </c>
      <c r="J1674" s="43">
        <v>0.08</v>
      </c>
      <c r="K1674" s="43">
        <v>5.0583999999999997E-2</v>
      </c>
      <c r="N1674" s="44"/>
    </row>
    <row r="1675" spans="4:14" ht="15.75" customHeight="1" x14ac:dyDescent="0.25">
      <c r="D1675" s="39"/>
      <c r="E1675" s="39"/>
      <c r="F1675" s="98">
        <v>38859</v>
      </c>
      <c r="G1675" s="43">
        <v>5.0806299999999999E-2</v>
      </c>
      <c r="H1675" s="43">
        <v>5.2074999999999996E-2</v>
      </c>
      <c r="I1675" s="43">
        <v>5.3087499999999996E-2</v>
      </c>
      <c r="J1675" s="43">
        <v>0.08</v>
      </c>
      <c r="K1675" s="43">
        <v>5.0382999999999997E-2</v>
      </c>
      <c r="N1675" s="44"/>
    </row>
    <row r="1676" spans="4:14" ht="15.75" customHeight="1" x14ac:dyDescent="0.25">
      <c r="D1676" s="39"/>
      <c r="E1676" s="39"/>
      <c r="F1676" s="98">
        <v>38860</v>
      </c>
      <c r="G1676" s="43">
        <v>5.0812499999999997E-2</v>
      </c>
      <c r="H1676" s="43">
        <v>5.21E-2</v>
      </c>
      <c r="I1676" s="43">
        <v>5.3175E-2</v>
      </c>
      <c r="J1676" s="43">
        <v>0.08</v>
      </c>
      <c r="K1676" s="43">
        <v>5.0123000000000001E-2</v>
      </c>
      <c r="N1676" s="44"/>
    </row>
    <row r="1677" spans="4:14" ht="15.75" customHeight="1" x14ac:dyDescent="0.25">
      <c r="D1677" s="39"/>
      <c r="E1677" s="39"/>
      <c r="F1677" s="98">
        <v>38861</v>
      </c>
      <c r="G1677" s="43">
        <v>5.0812499999999997E-2</v>
      </c>
      <c r="H1677" s="43">
        <v>5.2143800000000004E-2</v>
      </c>
      <c r="I1677" s="43">
        <v>5.3099999999999994E-2</v>
      </c>
      <c r="J1677" s="43">
        <v>0.08</v>
      </c>
      <c r="K1677" s="43">
        <v>5.0362999999999998E-2</v>
      </c>
      <c r="N1677" s="44"/>
    </row>
    <row r="1678" spans="4:14" ht="15.75" customHeight="1" x14ac:dyDescent="0.25">
      <c r="D1678" s="39"/>
      <c r="E1678" s="39"/>
      <c r="F1678" s="98">
        <v>38862</v>
      </c>
      <c r="G1678" s="43">
        <v>5.0906300000000002E-2</v>
      </c>
      <c r="H1678" s="43">
        <v>5.2199999999999996E-2</v>
      </c>
      <c r="I1678" s="43">
        <v>5.3168800000000002E-2</v>
      </c>
      <c r="J1678" s="43">
        <v>0.08</v>
      </c>
      <c r="K1678" s="43">
        <v>5.0682999999999999E-2</v>
      </c>
      <c r="N1678" s="44"/>
    </row>
    <row r="1679" spans="4:14" ht="15.75" customHeight="1" x14ac:dyDescent="0.25">
      <c r="D1679" s="39"/>
      <c r="E1679" s="39"/>
      <c r="F1679" s="98">
        <v>38863</v>
      </c>
      <c r="G1679" s="43">
        <v>5.0925000000000005E-2</v>
      </c>
      <c r="H1679" s="43">
        <v>5.2268800000000004E-2</v>
      </c>
      <c r="I1679" s="43">
        <v>5.3200000000000004E-2</v>
      </c>
      <c r="J1679" s="43">
        <v>0.08</v>
      </c>
      <c r="K1679" s="43">
        <v>5.0480999999999998E-2</v>
      </c>
      <c r="N1679" s="44"/>
    </row>
    <row r="1680" spans="4:14" ht="15.75" customHeight="1" x14ac:dyDescent="0.25">
      <c r="D1680" s="39"/>
      <c r="E1680" s="39"/>
      <c r="F1680" s="98">
        <v>38866</v>
      </c>
      <c r="G1680" s="43" t="s">
        <v>30</v>
      </c>
      <c r="H1680" s="43" t="s">
        <v>30</v>
      </c>
      <c r="I1680" s="43" t="s">
        <v>30</v>
      </c>
      <c r="J1680" s="43" t="s">
        <v>30</v>
      </c>
      <c r="K1680" s="43">
        <v>5.0480999999999998E-2</v>
      </c>
      <c r="N1680" s="44"/>
    </row>
    <row r="1681" spans="4:14" ht="15.75" customHeight="1" x14ac:dyDescent="0.25">
      <c r="D1681" s="39"/>
      <c r="E1681" s="39"/>
      <c r="F1681" s="98">
        <v>38867</v>
      </c>
      <c r="G1681" s="43">
        <v>5.1090600000000007E-2</v>
      </c>
      <c r="H1681" s="43">
        <v>5.23063E-2</v>
      </c>
      <c r="I1681" s="43">
        <v>5.3203100000000003E-2</v>
      </c>
      <c r="J1681" s="43">
        <v>0.08</v>
      </c>
      <c r="K1681" s="43">
        <v>5.0762000000000002E-2</v>
      </c>
      <c r="N1681" s="44"/>
    </row>
    <row r="1682" spans="4:14" ht="15.75" customHeight="1" x14ac:dyDescent="0.25">
      <c r="D1682" s="39"/>
      <c r="E1682" s="39"/>
      <c r="F1682" s="98">
        <v>38868</v>
      </c>
      <c r="G1682" s="43">
        <v>5.1106299999999993E-2</v>
      </c>
      <c r="H1682" s="43">
        <v>5.2381299999999999E-2</v>
      </c>
      <c r="I1682" s="43">
        <v>5.33E-2</v>
      </c>
      <c r="J1682" s="43">
        <v>0.08</v>
      </c>
      <c r="K1682" s="43">
        <v>5.1185999999999995E-2</v>
      </c>
      <c r="N1682" s="44"/>
    </row>
    <row r="1683" spans="4:14" ht="15.75" customHeight="1" x14ac:dyDescent="0.25">
      <c r="D1683" s="39"/>
      <c r="E1683" s="39"/>
      <c r="F1683" s="98">
        <v>38869</v>
      </c>
      <c r="G1683" s="43">
        <v>5.1293800000000001E-2</v>
      </c>
      <c r="H1683" s="43">
        <v>5.2706299999999998E-2</v>
      </c>
      <c r="I1683" s="43">
        <v>5.38813E-2</v>
      </c>
      <c r="J1683" s="43">
        <v>0.08</v>
      </c>
      <c r="K1683" s="43">
        <v>5.0984000000000002E-2</v>
      </c>
      <c r="N1683" s="44"/>
    </row>
    <row r="1684" spans="4:14" ht="15.75" customHeight="1" x14ac:dyDescent="0.25">
      <c r="D1684" s="39"/>
      <c r="E1684" s="39"/>
      <c r="F1684" s="98">
        <v>38870</v>
      </c>
      <c r="G1684" s="43">
        <v>5.1375000000000004E-2</v>
      </c>
      <c r="H1684" s="43">
        <v>5.2699999999999997E-2</v>
      </c>
      <c r="I1684" s="43">
        <v>5.3800000000000001E-2</v>
      </c>
      <c r="J1684" s="43">
        <v>0.08</v>
      </c>
      <c r="K1684" s="43">
        <v>4.9897999999999998E-2</v>
      </c>
      <c r="N1684" s="44"/>
    </row>
    <row r="1685" spans="4:14" ht="15.75" customHeight="1" x14ac:dyDescent="0.25">
      <c r="D1685" s="39"/>
      <c r="E1685" s="39"/>
      <c r="F1685" s="98">
        <v>38873</v>
      </c>
      <c r="G1685" s="43">
        <v>5.1299999999999998E-2</v>
      </c>
      <c r="H1685" s="43">
        <v>5.2362499999999999E-2</v>
      </c>
      <c r="I1685" s="43">
        <v>5.3175E-2</v>
      </c>
      <c r="J1685" s="43">
        <v>0.08</v>
      </c>
      <c r="K1685" s="43">
        <v>5.0176999999999999E-2</v>
      </c>
      <c r="N1685" s="44"/>
    </row>
    <row r="1686" spans="4:14" ht="15.75" customHeight="1" x14ac:dyDescent="0.25">
      <c r="D1686" s="39"/>
      <c r="E1686" s="39"/>
      <c r="F1686" s="98">
        <v>38874</v>
      </c>
      <c r="G1686" s="43">
        <v>5.14475E-2</v>
      </c>
      <c r="H1686" s="43">
        <v>5.2699999999999997E-2</v>
      </c>
      <c r="I1686" s="43">
        <v>5.3687500000000006E-2</v>
      </c>
      <c r="J1686" s="43">
        <v>0.08</v>
      </c>
      <c r="K1686" s="43">
        <v>4.9997E-2</v>
      </c>
      <c r="N1686" s="44"/>
    </row>
    <row r="1687" spans="4:14" ht="15.75" customHeight="1" x14ac:dyDescent="0.25">
      <c r="D1687" s="39"/>
      <c r="E1687" s="39"/>
      <c r="F1687" s="98">
        <v>38875</v>
      </c>
      <c r="G1687" s="43">
        <v>5.1500000000000004E-2</v>
      </c>
      <c r="H1687" s="43">
        <v>5.2824999999999997E-2</v>
      </c>
      <c r="I1687" s="43">
        <v>5.3800000000000001E-2</v>
      </c>
      <c r="J1687" s="43">
        <v>0.08</v>
      </c>
      <c r="K1687" s="43">
        <v>5.0176999999999999E-2</v>
      </c>
      <c r="N1687" s="44"/>
    </row>
    <row r="1688" spans="4:14" ht="15.75" customHeight="1" x14ac:dyDescent="0.25">
      <c r="D1688" s="39"/>
      <c r="E1688" s="39"/>
      <c r="F1688" s="98">
        <v>38876</v>
      </c>
      <c r="G1688" s="43">
        <v>5.1699999999999996E-2</v>
      </c>
      <c r="H1688" s="43">
        <v>5.2999999999999999E-2</v>
      </c>
      <c r="I1688" s="43">
        <v>5.3906299999999997E-2</v>
      </c>
      <c r="J1688" s="43">
        <v>0.08</v>
      </c>
      <c r="K1688" s="43">
        <v>4.9936000000000001E-2</v>
      </c>
      <c r="N1688" s="44"/>
    </row>
    <row r="1689" spans="4:14" ht="15.75" customHeight="1" x14ac:dyDescent="0.25">
      <c r="D1689" s="39"/>
      <c r="E1689" s="39"/>
      <c r="F1689" s="98">
        <v>38877</v>
      </c>
      <c r="G1689" s="43">
        <v>5.1762499999999996E-2</v>
      </c>
      <c r="H1689" s="43">
        <v>5.3099999999999994E-2</v>
      </c>
      <c r="I1689" s="43">
        <v>5.4050000000000001E-2</v>
      </c>
      <c r="J1689" s="43">
        <v>0.08</v>
      </c>
      <c r="K1689" s="43">
        <v>4.9714000000000001E-2</v>
      </c>
      <c r="N1689" s="44"/>
    </row>
    <row r="1690" spans="4:14" ht="15.75" customHeight="1" x14ac:dyDescent="0.25">
      <c r="D1690" s="39"/>
      <c r="E1690" s="39"/>
      <c r="F1690" s="98">
        <v>38880</v>
      </c>
      <c r="G1690" s="43">
        <v>5.1837500000000002E-2</v>
      </c>
      <c r="H1690" s="43">
        <v>5.3193799999999999E-2</v>
      </c>
      <c r="I1690" s="43">
        <v>5.4181299999999995E-2</v>
      </c>
      <c r="J1690" s="43">
        <v>0.08</v>
      </c>
      <c r="K1690" s="43">
        <v>4.9774000000000006E-2</v>
      </c>
      <c r="N1690" s="44"/>
    </row>
    <row r="1691" spans="4:14" ht="15.75" customHeight="1" x14ac:dyDescent="0.25">
      <c r="D1691" s="39"/>
      <c r="E1691" s="39"/>
      <c r="F1691" s="98">
        <v>38881</v>
      </c>
      <c r="G1691" s="43">
        <v>5.1987500000000006E-2</v>
      </c>
      <c r="H1691" s="43">
        <v>5.3293799999999995E-2</v>
      </c>
      <c r="I1691" s="43">
        <v>5.4199999999999998E-2</v>
      </c>
      <c r="J1691" s="43">
        <v>0.08</v>
      </c>
      <c r="K1691" s="43">
        <v>4.9612999999999997E-2</v>
      </c>
      <c r="N1691" s="44"/>
    </row>
    <row r="1692" spans="4:14" ht="15.75" customHeight="1" x14ac:dyDescent="0.25">
      <c r="D1692" s="39"/>
      <c r="E1692" s="39"/>
      <c r="F1692" s="98">
        <v>38882</v>
      </c>
      <c r="G1692" s="43">
        <v>5.2081299999999997E-2</v>
      </c>
      <c r="H1692" s="43">
        <v>5.3406299999999997E-2</v>
      </c>
      <c r="I1692" s="43">
        <v>5.4356299999999996E-2</v>
      </c>
      <c r="J1692" s="43">
        <v>0.08</v>
      </c>
      <c r="K1692" s="43">
        <v>5.0617000000000002E-2</v>
      </c>
      <c r="N1692" s="44"/>
    </row>
    <row r="1693" spans="4:14" ht="15.75" customHeight="1" x14ac:dyDescent="0.25">
      <c r="D1693" s="39"/>
      <c r="E1693" s="39"/>
      <c r="F1693" s="98">
        <v>38883</v>
      </c>
      <c r="G1693" s="43">
        <v>5.2518799999999997E-2</v>
      </c>
      <c r="H1693" s="43">
        <v>5.3956299999999999E-2</v>
      </c>
      <c r="I1693" s="43">
        <v>5.5162500000000003E-2</v>
      </c>
      <c r="J1693" s="43">
        <v>0.08</v>
      </c>
      <c r="K1693" s="43">
        <v>5.0940000000000006E-2</v>
      </c>
      <c r="N1693" s="44"/>
    </row>
    <row r="1694" spans="4:14" ht="15.75" customHeight="1" x14ac:dyDescent="0.25">
      <c r="D1694" s="39"/>
      <c r="E1694" s="39"/>
      <c r="F1694" s="98">
        <v>38884</v>
      </c>
      <c r="G1694" s="43">
        <v>5.2668799999999995E-2</v>
      </c>
      <c r="H1694" s="43">
        <v>5.4137500000000005E-2</v>
      </c>
      <c r="I1694" s="43">
        <v>5.5300000000000002E-2</v>
      </c>
      <c r="J1694" s="43">
        <v>0.08</v>
      </c>
      <c r="K1694" s="43">
        <v>5.1264000000000004E-2</v>
      </c>
      <c r="N1694" s="44"/>
    </row>
    <row r="1695" spans="4:14" ht="15.75" customHeight="1" x14ac:dyDescent="0.25">
      <c r="D1695" s="39"/>
      <c r="E1695" s="39"/>
      <c r="F1695" s="98">
        <v>38887</v>
      </c>
      <c r="G1695" s="43">
        <v>5.2793799999999995E-2</v>
      </c>
      <c r="H1695" s="43">
        <v>5.4243800000000002E-2</v>
      </c>
      <c r="I1695" s="43">
        <v>5.5500000000000001E-2</v>
      </c>
      <c r="J1695" s="43">
        <v>0.08</v>
      </c>
      <c r="K1695" s="43">
        <v>5.1345000000000002E-2</v>
      </c>
      <c r="N1695" s="44"/>
    </row>
    <row r="1696" spans="4:14" ht="15.75" customHeight="1" x14ac:dyDescent="0.25">
      <c r="D1696" s="39"/>
      <c r="E1696" s="39"/>
      <c r="F1696" s="98">
        <v>38888</v>
      </c>
      <c r="G1696" s="43">
        <v>5.2943800000000006E-2</v>
      </c>
      <c r="H1696" s="43">
        <v>5.4368800000000002E-2</v>
      </c>
      <c r="I1696" s="43">
        <v>5.5531300000000006E-2</v>
      </c>
      <c r="J1696" s="43">
        <v>0.08</v>
      </c>
      <c r="K1696" s="43">
        <v>5.1486999999999998E-2</v>
      </c>
      <c r="N1696" s="44"/>
    </row>
    <row r="1697" spans="4:14" ht="15.75" customHeight="1" x14ac:dyDescent="0.25">
      <c r="D1697" s="39"/>
      <c r="E1697" s="39"/>
      <c r="F1697" s="98">
        <v>38889</v>
      </c>
      <c r="G1697" s="43">
        <v>5.3021900000000004E-2</v>
      </c>
      <c r="H1697" s="43">
        <v>5.4487500000000001E-2</v>
      </c>
      <c r="I1697" s="43">
        <v>5.5668800000000004E-2</v>
      </c>
      <c r="J1697" s="43">
        <v>0.08</v>
      </c>
      <c r="K1697" s="43">
        <v>5.1527999999999997E-2</v>
      </c>
      <c r="N1697" s="44"/>
    </row>
    <row r="1698" spans="4:14" ht="15.75" customHeight="1" x14ac:dyDescent="0.25">
      <c r="D1698" s="39"/>
      <c r="E1698" s="39"/>
      <c r="F1698" s="98">
        <v>38890</v>
      </c>
      <c r="G1698" s="43">
        <v>5.3224999999999995E-2</v>
      </c>
      <c r="H1698" s="43">
        <v>5.4600000000000003E-2</v>
      </c>
      <c r="I1698" s="43">
        <v>5.5718799999999999E-2</v>
      </c>
      <c r="J1698" s="43">
        <v>0.08</v>
      </c>
      <c r="K1698" s="43">
        <v>5.2080000000000001E-2</v>
      </c>
      <c r="N1698" s="44"/>
    </row>
    <row r="1699" spans="4:14" ht="15.75" customHeight="1" x14ac:dyDescent="0.25">
      <c r="D1699" s="39"/>
      <c r="E1699" s="39"/>
      <c r="F1699" s="98">
        <v>38891</v>
      </c>
      <c r="G1699" s="43">
        <v>5.3350000000000002E-2</v>
      </c>
      <c r="H1699" s="43">
        <v>5.4800000000000001E-2</v>
      </c>
      <c r="I1699" s="43">
        <v>5.6043799999999998E-2</v>
      </c>
      <c r="J1699" s="43">
        <v>0.08</v>
      </c>
      <c r="K1699" s="43">
        <v>5.2222999999999999E-2</v>
      </c>
      <c r="N1699" s="44"/>
    </row>
    <row r="1700" spans="4:14" ht="15.75" customHeight="1" x14ac:dyDescent="0.25">
      <c r="D1700" s="39"/>
      <c r="E1700" s="39"/>
      <c r="F1700" s="98">
        <v>38894</v>
      </c>
      <c r="G1700" s="43">
        <v>5.3406299999999997E-2</v>
      </c>
      <c r="H1700" s="43">
        <v>5.4900000000000004E-2</v>
      </c>
      <c r="I1700" s="43">
        <v>5.6193799999999995E-2</v>
      </c>
      <c r="J1700" s="43">
        <v>0.08</v>
      </c>
      <c r="K1700" s="43">
        <v>5.2325999999999998E-2</v>
      </c>
      <c r="N1700" s="44"/>
    </row>
    <row r="1701" spans="4:14" ht="15.75" customHeight="1" x14ac:dyDescent="0.25">
      <c r="D1701" s="39"/>
      <c r="E1701" s="39"/>
      <c r="F1701" s="98">
        <v>38895</v>
      </c>
      <c r="G1701" s="43">
        <v>5.3499999999999999E-2</v>
      </c>
      <c r="H1701" s="43">
        <v>5.5E-2</v>
      </c>
      <c r="I1701" s="43">
        <v>5.62625E-2</v>
      </c>
      <c r="J1701" s="43">
        <v>0.08</v>
      </c>
      <c r="K1701" s="43">
        <v>5.1997999999999996E-2</v>
      </c>
      <c r="N1701" s="44"/>
    </row>
    <row r="1702" spans="4:14" ht="15.75" customHeight="1" x14ac:dyDescent="0.25">
      <c r="D1702" s="39"/>
      <c r="E1702" s="39"/>
      <c r="F1702" s="98">
        <v>38896</v>
      </c>
      <c r="G1702" s="43">
        <v>5.3499999999999999E-2</v>
      </c>
      <c r="H1702" s="43">
        <v>5.4987500000000002E-2</v>
      </c>
      <c r="I1702" s="43">
        <v>5.6174999999999996E-2</v>
      </c>
      <c r="J1702" s="43">
        <v>0.08</v>
      </c>
      <c r="K1702" s="43">
        <v>5.2428999999999996E-2</v>
      </c>
      <c r="N1702" s="44"/>
    </row>
    <row r="1703" spans="4:14" ht="15.75" customHeight="1" x14ac:dyDescent="0.25">
      <c r="D1703" s="39"/>
      <c r="E1703" s="39"/>
      <c r="F1703" s="98">
        <v>38897</v>
      </c>
      <c r="G1703" s="43">
        <v>5.3462500000000003E-2</v>
      </c>
      <c r="H1703" s="43">
        <v>5.5081300000000007E-2</v>
      </c>
      <c r="I1703" s="43">
        <v>5.6399999999999999E-2</v>
      </c>
      <c r="J1703" s="43">
        <v>8.2500000000000004E-2</v>
      </c>
      <c r="K1703" s="43">
        <v>5.1936000000000003E-2</v>
      </c>
      <c r="N1703" s="44"/>
    </row>
    <row r="1704" spans="4:14" ht="15.75" customHeight="1" x14ac:dyDescent="0.25">
      <c r="D1704" s="39"/>
      <c r="E1704" s="39"/>
      <c r="F1704" s="98">
        <v>38898</v>
      </c>
      <c r="G1704" s="43">
        <v>5.3343800000000004E-2</v>
      </c>
      <c r="H1704" s="43">
        <v>5.4806299999999995E-2</v>
      </c>
      <c r="I1704" s="43">
        <v>5.58938E-2</v>
      </c>
      <c r="J1704" s="43">
        <v>8.2500000000000004E-2</v>
      </c>
      <c r="K1704" s="43">
        <v>5.1364E-2</v>
      </c>
      <c r="N1704" s="44"/>
    </row>
    <row r="1705" spans="4:14" ht="15.75" customHeight="1" x14ac:dyDescent="0.25">
      <c r="D1705" s="39"/>
      <c r="E1705" s="39"/>
      <c r="F1705" s="98">
        <v>38901</v>
      </c>
      <c r="G1705" s="43">
        <v>5.3337500000000003E-2</v>
      </c>
      <c r="H1705" s="43">
        <v>5.4800000000000001E-2</v>
      </c>
      <c r="I1705" s="43">
        <v>5.5800000000000002E-2</v>
      </c>
      <c r="J1705" s="43">
        <v>8.2500000000000004E-2</v>
      </c>
      <c r="K1705" s="43">
        <v>5.1486000000000004E-2</v>
      </c>
      <c r="N1705" s="44"/>
    </row>
    <row r="1706" spans="4:14" ht="15.75" customHeight="1" x14ac:dyDescent="0.25">
      <c r="D1706" s="39"/>
      <c r="E1706" s="39"/>
      <c r="F1706" s="98">
        <v>38902</v>
      </c>
      <c r="G1706" s="43">
        <v>5.3343800000000004E-2</v>
      </c>
      <c r="H1706" s="43">
        <v>5.4856299999999997E-2</v>
      </c>
      <c r="I1706" s="43">
        <v>5.5899999999999998E-2</v>
      </c>
      <c r="J1706" s="43" t="s">
        <v>30</v>
      </c>
      <c r="K1706" s="43">
        <v>5.1486000000000004E-2</v>
      </c>
      <c r="N1706" s="44"/>
    </row>
    <row r="1707" spans="4:14" ht="15.75" customHeight="1" x14ac:dyDescent="0.25">
      <c r="D1707" s="39"/>
      <c r="E1707" s="39"/>
      <c r="F1707" s="98">
        <v>38903</v>
      </c>
      <c r="G1707" s="43">
        <v>5.3368800000000001E-2</v>
      </c>
      <c r="H1707" s="43">
        <v>5.4887499999999999E-2</v>
      </c>
      <c r="I1707" s="43">
        <v>5.5918799999999998E-2</v>
      </c>
      <c r="J1707" s="43">
        <v>8.2500000000000004E-2</v>
      </c>
      <c r="K1707" s="43">
        <v>5.2204E-2</v>
      </c>
      <c r="N1707" s="44"/>
    </row>
    <row r="1708" spans="4:14" ht="15.75" customHeight="1" x14ac:dyDescent="0.25">
      <c r="D1708" s="39"/>
      <c r="E1708" s="39"/>
      <c r="F1708" s="98">
        <v>38904</v>
      </c>
      <c r="G1708" s="43">
        <v>5.3449999999999998E-2</v>
      </c>
      <c r="H1708" s="43">
        <v>5.5071899999999993E-2</v>
      </c>
      <c r="I1708" s="43">
        <v>5.6293800000000005E-2</v>
      </c>
      <c r="J1708" s="43">
        <v>8.2500000000000004E-2</v>
      </c>
      <c r="K1708" s="43">
        <v>5.1792999999999999E-2</v>
      </c>
      <c r="N1708" s="44"/>
    </row>
    <row r="1709" spans="4:14" ht="15.75" customHeight="1" x14ac:dyDescent="0.25">
      <c r="D1709" s="39"/>
      <c r="E1709" s="39"/>
      <c r="F1709" s="98">
        <v>38905</v>
      </c>
      <c r="G1709" s="43">
        <v>5.3493800000000001E-2</v>
      </c>
      <c r="H1709" s="43">
        <v>5.5099999999999996E-2</v>
      </c>
      <c r="I1709" s="43">
        <v>5.6299999999999996E-2</v>
      </c>
      <c r="J1709" s="43">
        <v>8.2500000000000004E-2</v>
      </c>
      <c r="K1709" s="43">
        <v>5.1261000000000001E-2</v>
      </c>
      <c r="N1709" s="44"/>
    </row>
    <row r="1710" spans="4:14" ht="15.75" customHeight="1" x14ac:dyDescent="0.25">
      <c r="D1710" s="39"/>
      <c r="E1710" s="39"/>
      <c r="F1710" s="98">
        <v>38908</v>
      </c>
      <c r="G1710" s="43">
        <v>5.3556299999999994E-2</v>
      </c>
      <c r="H1710" s="43">
        <v>5.5E-2</v>
      </c>
      <c r="I1710" s="43">
        <v>5.6100000000000004E-2</v>
      </c>
      <c r="J1710" s="43">
        <v>8.2500000000000004E-2</v>
      </c>
      <c r="K1710" s="43">
        <v>5.1241000000000002E-2</v>
      </c>
      <c r="N1710" s="44"/>
    </row>
    <row r="1711" spans="4:14" ht="15.75" customHeight="1" x14ac:dyDescent="0.25">
      <c r="D1711" s="39"/>
      <c r="E1711" s="39"/>
      <c r="F1711" s="98">
        <v>38909</v>
      </c>
      <c r="G1711" s="43">
        <v>5.35688E-2</v>
      </c>
      <c r="H1711" s="43">
        <v>5.5E-2</v>
      </c>
      <c r="I1711" s="43">
        <v>5.6100000000000004E-2</v>
      </c>
      <c r="J1711" s="43">
        <v>8.2500000000000004E-2</v>
      </c>
      <c r="K1711" s="43">
        <v>5.0996E-2</v>
      </c>
      <c r="N1711" s="44"/>
    </row>
    <row r="1712" spans="4:14" ht="15.75" customHeight="1" x14ac:dyDescent="0.25">
      <c r="D1712" s="39"/>
      <c r="E1712" s="39"/>
      <c r="F1712" s="98">
        <v>38910</v>
      </c>
      <c r="G1712" s="43">
        <v>5.3587499999999996E-2</v>
      </c>
      <c r="H1712" s="43">
        <v>5.5003099999999999E-2</v>
      </c>
      <c r="I1712" s="43">
        <v>5.6081300000000001E-2</v>
      </c>
      <c r="J1712" s="43">
        <v>8.2500000000000004E-2</v>
      </c>
      <c r="K1712" s="43">
        <v>5.0976E-2</v>
      </c>
      <c r="N1712" s="44"/>
    </row>
    <row r="1713" spans="4:14" ht="15.75" customHeight="1" x14ac:dyDescent="0.25">
      <c r="D1713" s="39"/>
      <c r="E1713" s="39"/>
      <c r="F1713" s="98">
        <v>38911</v>
      </c>
      <c r="G1713" s="43">
        <v>5.3687500000000006E-2</v>
      </c>
      <c r="H1713" s="43">
        <v>5.5068800000000001E-2</v>
      </c>
      <c r="I1713" s="43">
        <v>5.6093799999999999E-2</v>
      </c>
      <c r="J1713" s="43">
        <v>8.2500000000000004E-2</v>
      </c>
      <c r="K1713" s="43">
        <v>5.0629999999999994E-2</v>
      </c>
      <c r="N1713" s="44"/>
    </row>
    <row r="1714" spans="4:14" ht="15.75" customHeight="1" x14ac:dyDescent="0.25">
      <c r="D1714" s="39"/>
      <c r="E1714" s="39"/>
      <c r="F1714" s="98">
        <v>38912</v>
      </c>
      <c r="G1714" s="43">
        <v>5.3687500000000006E-2</v>
      </c>
      <c r="H1714" s="43">
        <v>5.4981299999999997E-2</v>
      </c>
      <c r="I1714" s="43">
        <v>5.5800000000000002E-2</v>
      </c>
      <c r="J1714" s="43">
        <v>8.2500000000000004E-2</v>
      </c>
      <c r="K1714" s="43">
        <v>5.0629E-2</v>
      </c>
      <c r="N1714" s="44"/>
    </row>
    <row r="1715" spans="4:14" ht="15.75" customHeight="1" x14ac:dyDescent="0.25">
      <c r="D1715" s="39"/>
      <c r="E1715" s="39"/>
      <c r="F1715" s="98">
        <v>38915</v>
      </c>
      <c r="G1715" s="43">
        <v>5.3699999999999998E-2</v>
      </c>
      <c r="H1715" s="43">
        <v>5.4900000000000004E-2</v>
      </c>
      <c r="I1715" s="43">
        <v>5.5599999999999997E-2</v>
      </c>
      <c r="J1715" s="43">
        <v>8.2500000000000004E-2</v>
      </c>
      <c r="K1715" s="43">
        <v>5.0629E-2</v>
      </c>
      <c r="N1715" s="44"/>
    </row>
    <row r="1716" spans="4:14" ht="15.75" customHeight="1" x14ac:dyDescent="0.25">
      <c r="D1716" s="39"/>
      <c r="E1716" s="39"/>
      <c r="F1716" s="98">
        <v>38916</v>
      </c>
      <c r="G1716" s="43">
        <v>5.3781299999999997E-2</v>
      </c>
      <c r="H1716" s="43">
        <v>5.5E-2</v>
      </c>
      <c r="I1716" s="43">
        <v>5.5824999999999993E-2</v>
      </c>
      <c r="J1716" s="43">
        <v>8.2500000000000004E-2</v>
      </c>
      <c r="K1716" s="43">
        <v>5.1302E-2</v>
      </c>
      <c r="N1716" s="44"/>
    </row>
    <row r="1717" spans="4:14" ht="15.75" customHeight="1" x14ac:dyDescent="0.25">
      <c r="D1717" s="39"/>
      <c r="E1717" s="39"/>
      <c r="F1717" s="98">
        <v>38917</v>
      </c>
      <c r="G1717" s="43">
        <v>5.3891299999999996E-2</v>
      </c>
      <c r="H1717" s="43">
        <v>5.5199999999999999E-2</v>
      </c>
      <c r="I1717" s="43">
        <v>5.6103800000000002E-2</v>
      </c>
      <c r="J1717" s="43">
        <v>8.2500000000000004E-2</v>
      </c>
      <c r="K1717" s="43">
        <v>5.0487000000000004E-2</v>
      </c>
      <c r="N1717" s="44"/>
    </row>
    <row r="1718" spans="4:14" ht="15.75" customHeight="1" x14ac:dyDescent="0.25">
      <c r="D1718" s="39"/>
      <c r="E1718" s="39"/>
      <c r="F1718" s="98">
        <v>38918</v>
      </c>
      <c r="G1718" s="43">
        <v>5.4000000000000006E-2</v>
      </c>
      <c r="H1718" s="43">
        <v>5.5106299999999997E-2</v>
      </c>
      <c r="I1718" s="43">
        <v>5.5943800000000002E-2</v>
      </c>
      <c r="J1718" s="43">
        <v>8.2500000000000004E-2</v>
      </c>
      <c r="K1718" s="43">
        <v>5.0263000000000002E-2</v>
      </c>
      <c r="N1718" s="44"/>
    </row>
    <row r="1719" spans="4:14" ht="15.75" customHeight="1" x14ac:dyDescent="0.25">
      <c r="D1719" s="39"/>
      <c r="E1719" s="39"/>
      <c r="F1719" s="98">
        <v>38919</v>
      </c>
      <c r="G1719" s="43">
        <v>5.3849999999999995E-2</v>
      </c>
      <c r="H1719" s="43">
        <v>5.4850000000000003E-2</v>
      </c>
      <c r="I1719" s="43">
        <v>5.5500000000000001E-2</v>
      </c>
      <c r="J1719" s="43">
        <v>8.2500000000000004E-2</v>
      </c>
      <c r="K1719" s="43">
        <v>5.0403999999999997E-2</v>
      </c>
      <c r="N1719" s="44"/>
    </row>
    <row r="1720" spans="4:14" ht="15.75" customHeight="1" x14ac:dyDescent="0.25">
      <c r="D1720" s="39"/>
      <c r="E1720" s="39"/>
      <c r="F1720" s="98">
        <v>38922</v>
      </c>
      <c r="G1720" s="43">
        <v>5.3937499999999999E-2</v>
      </c>
      <c r="H1720" s="43">
        <v>5.4900000000000004E-2</v>
      </c>
      <c r="I1720" s="43">
        <v>5.55813E-2</v>
      </c>
      <c r="J1720" s="43">
        <v>8.2500000000000004E-2</v>
      </c>
      <c r="K1720" s="43">
        <v>5.0423999999999997E-2</v>
      </c>
      <c r="N1720" s="44"/>
    </row>
    <row r="1721" spans="4:14" ht="15.75" customHeight="1" x14ac:dyDescent="0.25">
      <c r="D1721" s="39"/>
      <c r="E1721" s="39"/>
      <c r="F1721" s="98">
        <v>38923</v>
      </c>
      <c r="G1721" s="43">
        <v>5.3981300000000003E-2</v>
      </c>
      <c r="H1721" s="43">
        <v>5.4900000000000004E-2</v>
      </c>
      <c r="I1721" s="43">
        <v>5.5599999999999997E-2</v>
      </c>
      <c r="J1721" s="43">
        <v>8.2500000000000004E-2</v>
      </c>
      <c r="K1721" s="43">
        <v>5.0627999999999999E-2</v>
      </c>
      <c r="N1721" s="44"/>
    </row>
    <row r="1722" spans="4:14" ht="15.75" customHeight="1" x14ac:dyDescent="0.25">
      <c r="D1722" s="39"/>
      <c r="E1722" s="39"/>
      <c r="F1722" s="98">
        <v>38924</v>
      </c>
      <c r="G1722" s="43">
        <v>5.4000000000000006E-2</v>
      </c>
      <c r="H1722" s="43">
        <v>5.5E-2</v>
      </c>
      <c r="I1722" s="43">
        <v>5.5718799999999999E-2</v>
      </c>
      <c r="J1722" s="43">
        <v>8.2500000000000004E-2</v>
      </c>
      <c r="K1722" s="43">
        <v>5.0301999999999999E-2</v>
      </c>
      <c r="N1722" s="44"/>
    </row>
    <row r="1723" spans="4:14" ht="15.75" customHeight="1" x14ac:dyDescent="0.25">
      <c r="D1723" s="39"/>
      <c r="E1723" s="39"/>
      <c r="F1723" s="98">
        <v>38925</v>
      </c>
      <c r="G1723" s="43">
        <v>5.4000000000000006E-2</v>
      </c>
      <c r="H1723" s="43">
        <v>5.4850000000000003E-2</v>
      </c>
      <c r="I1723" s="43">
        <v>5.5431299999999996E-2</v>
      </c>
      <c r="J1723" s="43">
        <v>8.2500000000000004E-2</v>
      </c>
      <c r="K1723" s="43">
        <v>5.0342999999999999E-2</v>
      </c>
      <c r="N1723" s="44"/>
    </row>
    <row r="1724" spans="4:14" ht="15.75" customHeight="1" x14ac:dyDescent="0.25">
      <c r="D1724" s="39"/>
      <c r="E1724" s="39"/>
      <c r="F1724" s="98">
        <v>38926</v>
      </c>
      <c r="G1724" s="43">
        <v>5.4018800000000006E-2</v>
      </c>
      <c r="H1724" s="43">
        <v>5.4887499999999999E-2</v>
      </c>
      <c r="I1724" s="43">
        <v>5.5481299999999997E-2</v>
      </c>
      <c r="J1724" s="43">
        <v>8.2500000000000004E-2</v>
      </c>
      <c r="K1724" s="43">
        <v>4.9896000000000003E-2</v>
      </c>
      <c r="N1724" s="44"/>
    </row>
    <row r="1725" spans="4:14" ht="15.75" customHeight="1" x14ac:dyDescent="0.25">
      <c r="D1725" s="39"/>
      <c r="E1725" s="39"/>
      <c r="F1725" s="98">
        <v>38929</v>
      </c>
      <c r="G1725" s="43">
        <v>5.3906299999999997E-2</v>
      </c>
      <c r="H1725" s="43">
        <v>5.4656299999999998E-2</v>
      </c>
      <c r="I1725" s="43">
        <v>5.5099999999999996E-2</v>
      </c>
      <c r="J1725" s="43">
        <v>8.2500000000000004E-2</v>
      </c>
      <c r="K1725" s="43">
        <v>4.9793999999999998E-2</v>
      </c>
      <c r="N1725" s="44"/>
    </row>
    <row r="1726" spans="4:14" ht="15.75" customHeight="1" x14ac:dyDescent="0.25">
      <c r="D1726" s="39"/>
      <c r="E1726" s="39"/>
      <c r="F1726" s="98">
        <v>38930</v>
      </c>
      <c r="G1726" s="43">
        <v>5.3899999999999997E-2</v>
      </c>
      <c r="H1726" s="43">
        <v>5.4675000000000001E-2</v>
      </c>
      <c r="I1726" s="43">
        <v>5.5131300000000001E-2</v>
      </c>
      <c r="J1726" s="43">
        <v>8.2500000000000004E-2</v>
      </c>
      <c r="K1726" s="43">
        <v>4.9752999999999999E-2</v>
      </c>
      <c r="N1726" s="44"/>
    </row>
    <row r="1727" spans="4:14" ht="15.75" customHeight="1" x14ac:dyDescent="0.25">
      <c r="D1727" s="39"/>
      <c r="E1727" s="39"/>
      <c r="F1727" s="98">
        <v>38931</v>
      </c>
      <c r="G1727" s="43">
        <v>5.3956299999999999E-2</v>
      </c>
      <c r="H1727" s="43">
        <v>5.4718799999999998E-2</v>
      </c>
      <c r="I1727" s="43">
        <v>5.5175000000000002E-2</v>
      </c>
      <c r="J1727" s="43">
        <v>8.2500000000000004E-2</v>
      </c>
      <c r="K1727" s="43">
        <v>4.9631999999999996E-2</v>
      </c>
      <c r="N1727" s="44"/>
    </row>
    <row r="1728" spans="4:14" ht="15.75" customHeight="1" x14ac:dyDescent="0.25">
      <c r="D1728" s="39"/>
      <c r="E1728" s="39"/>
      <c r="F1728" s="98">
        <v>38932</v>
      </c>
      <c r="G1728" s="43">
        <v>5.4062499999999999E-2</v>
      </c>
      <c r="H1728" s="43">
        <v>5.4800000000000001E-2</v>
      </c>
      <c r="I1728" s="43">
        <v>5.5274999999999998E-2</v>
      </c>
      <c r="J1728" s="43">
        <v>8.2500000000000004E-2</v>
      </c>
      <c r="K1728" s="43">
        <v>4.9591000000000003E-2</v>
      </c>
      <c r="N1728" s="44"/>
    </row>
    <row r="1729" spans="4:14" ht="15.75" customHeight="1" x14ac:dyDescent="0.25">
      <c r="D1729" s="39"/>
      <c r="E1729" s="39"/>
      <c r="F1729" s="98">
        <v>38933</v>
      </c>
      <c r="G1729" s="43">
        <v>5.4199999999999998E-2</v>
      </c>
      <c r="H1729" s="43">
        <v>5.4993800000000002E-2</v>
      </c>
      <c r="I1729" s="43">
        <v>5.55188E-2</v>
      </c>
      <c r="J1729" s="43">
        <v>8.2500000000000004E-2</v>
      </c>
      <c r="K1729" s="43">
        <v>4.8925000000000003E-2</v>
      </c>
      <c r="N1729" s="44"/>
    </row>
    <row r="1730" spans="4:14" ht="15.75" customHeight="1" x14ac:dyDescent="0.25">
      <c r="D1730" s="39"/>
      <c r="E1730" s="39"/>
      <c r="F1730" s="98">
        <v>38936</v>
      </c>
      <c r="G1730" s="43">
        <v>5.3681300000000001E-2</v>
      </c>
      <c r="H1730" s="43">
        <v>5.4400000000000004E-2</v>
      </c>
      <c r="I1730" s="43">
        <v>5.4900000000000004E-2</v>
      </c>
      <c r="J1730" s="43">
        <v>8.2500000000000004E-2</v>
      </c>
      <c r="K1730" s="43">
        <v>4.9185999999999994E-2</v>
      </c>
      <c r="N1730" s="44"/>
    </row>
    <row r="1731" spans="4:14" ht="15.75" customHeight="1" x14ac:dyDescent="0.25">
      <c r="D1731" s="39"/>
      <c r="E1731" s="39"/>
      <c r="F1731" s="98">
        <v>38937</v>
      </c>
      <c r="G1731" s="43">
        <v>5.3699999999999998E-2</v>
      </c>
      <c r="H1731" s="43">
        <v>5.4459400000000005E-2</v>
      </c>
      <c r="I1731" s="43">
        <v>5.5E-2</v>
      </c>
      <c r="J1731" s="43">
        <v>8.2500000000000004E-2</v>
      </c>
      <c r="K1731" s="43">
        <v>4.9165E-2</v>
      </c>
      <c r="N1731" s="44"/>
    </row>
    <row r="1732" spans="4:14" ht="15.75" customHeight="1" x14ac:dyDescent="0.25">
      <c r="D1732" s="39"/>
      <c r="E1732" s="39"/>
      <c r="F1732" s="98">
        <v>38938</v>
      </c>
      <c r="G1732" s="43">
        <v>5.33E-2</v>
      </c>
      <c r="H1732" s="43">
        <v>5.4037499999999995E-2</v>
      </c>
      <c r="I1732" s="43">
        <v>5.4600000000000003E-2</v>
      </c>
      <c r="J1732" s="43">
        <v>8.2500000000000004E-2</v>
      </c>
      <c r="K1732" s="43">
        <v>4.9367000000000001E-2</v>
      </c>
      <c r="N1732" s="44"/>
    </row>
    <row r="1733" spans="4:14" ht="15.75" customHeight="1" x14ac:dyDescent="0.25">
      <c r="D1733" s="39"/>
      <c r="E1733" s="39"/>
      <c r="F1733" s="98">
        <v>38939</v>
      </c>
      <c r="G1733" s="43">
        <v>5.33E-2</v>
      </c>
      <c r="H1733" s="43">
        <v>5.4018800000000006E-2</v>
      </c>
      <c r="I1733" s="43">
        <v>5.4587500000000004E-2</v>
      </c>
      <c r="J1733" s="43">
        <v>8.2500000000000004E-2</v>
      </c>
      <c r="K1733" s="43">
        <v>4.9309000000000006E-2</v>
      </c>
      <c r="N1733" s="44"/>
    </row>
    <row r="1734" spans="4:14" ht="15.75" customHeight="1" x14ac:dyDescent="0.25">
      <c r="D1734" s="39"/>
      <c r="E1734" s="39"/>
      <c r="F1734" s="98">
        <v>38940</v>
      </c>
      <c r="G1734" s="43">
        <v>5.33E-2</v>
      </c>
      <c r="H1734" s="43">
        <v>5.4050000000000001E-2</v>
      </c>
      <c r="I1734" s="43">
        <v>5.4725000000000003E-2</v>
      </c>
      <c r="J1734" s="43">
        <v>8.2500000000000004E-2</v>
      </c>
      <c r="K1734" s="43">
        <v>4.9690999999999999E-2</v>
      </c>
      <c r="N1734" s="44"/>
    </row>
    <row r="1735" spans="4:14" ht="15.75" customHeight="1" x14ac:dyDescent="0.25">
      <c r="D1735" s="39"/>
      <c r="E1735" s="39"/>
      <c r="F1735" s="98">
        <v>38943</v>
      </c>
      <c r="G1735" s="43">
        <v>5.33E-2</v>
      </c>
      <c r="H1735" s="43">
        <v>5.4162499999999995E-2</v>
      </c>
      <c r="I1735" s="43">
        <v>5.5E-2</v>
      </c>
      <c r="J1735" s="43">
        <v>8.2500000000000004E-2</v>
      </c>
      <c r="K1735" s="43">
        <v>4.9951999999999996E-2</v>
      </c>
      <c r="N1735" s="44"/>
    </row>
    <row r="1736" spans="4:14" ht="15.75" customHeight="1" x14ac:dyDescent="0.25">
      <c r="D1736" s="39"/>
      <c r="E1736" s="39"/>
      <c r="F1736" s="98">
        <v>38944</v>
      </c>
      <c r="G1736" s="43">
        <v>5.33E-2</v>
      </c>
      <c r="H1736" s="43">
        <v>5.4262499999999998E-2</v>
      </c>
      <c r="I1736" s="43">
        <v>5.5149999999999998E-2</v>
      </c>
      <c r="J1736" s="43">
        <v>8.2500000000000004E-2</v>
      </c>
      <c r="K1736" s="43">
        <v>4.9288999999999999E-2</v>
      </c>
      <c r="N1736" s="44"/>
    </row>
    <row r="1737" spans="4:14" ht="15.75" customHeight="1" x14ac:dyDescent="0.25">
      <c r="D1737" s="39"/>
      <c r="E1737" s="39"/>
      <c r="F1737" s="98">
        <v>38945</v>
      </c>
      <c r="G1737" s="43">
        <v>5.33E-2</v>
      </c>
      <c r="H1737" s="43">
        <v>5.4100000000000002E-2</v>
      </c>
      <c r="I1737" s="43">
        <v>5.4881300000000001E-2</v>
      </c>
      <c r="J1737" s="43">
        <v>8.2500000000000004E-2</v>
      </c>
      <c r="K1737" s="43">
        <v>4.8590000000000001E-2</v>
      </c>
      <c r="N1737" s="44"/>
    </row>
    <row r="1738" spans="4:14" ht="15.75" customHeight="1" x14ac:dyDescent="0.25">
      <c r="D1738" s="39"/>
      <c r="E1738" s="39"/>
      <c r="F1738" s="98">
        <v>38946</v>
      </c>
      <c r="G1738" s="43">
        <v>5.3249999999999999E-2</v>
      </c>
      <c r="H1738" s="43">
        <v>5.3925000000000001E-2</v>
      </c>
      <c r="I1738" s="43">
        <v>5.45E-2</v>
      </c>
      <c r="J1738" s="43">
        <v>8.2500000000000004E-2</v>
      </c>
      <c r="K1738" s="43">
        <v>4.8630000000000007E-2</v>
      </c>
      <c r="N1738" s="44"/>
    </row>
    <row r="1739" spans="4:14" ht="15.75" customHeight="1" x14ac:dyDescent="0.25">
      <c r="D1739" s="39"/>
      <c r="E1739" s="39"/>
      <c r="F1739" s="98">
        <v>38947</v>
      </c>
      <c r="G1739" s="43">
        <v>5.3256300000000006E-2</v>
      </c>
      <c r="H1739" s="43">
        <v>5.3993800000000002E-2</v>
      </c>
      <c r="I1739" s="43">
        <v>5.4656299999999998E-2</v>
      </c>
      <c r="J1739" s="43">
        <v>8.2500000000000004E-2</v>
      </c>
      <c r="K1739" s="43">
        <v>4.8410000000000002E-2</v>
      </c>
      <c r="N1739" s="44"/>
    </row>
    <row r="1740" spans="4:14" ht="15.75" customHeight="1" x14ac:dyDescent="0.25">
      <c r="D1740" s="39"/>
      <c r="E1740" s="39"/>
      <c r="F1740" s="98">
        <v>38950</v>
      </c>
      <c r="G1740" s="43">
        <v>5.3243799999999994E-2</v>
      </c>
      <c r="H1740" s="43">
        <v>5.3981300000000003E-2</v>
      </c>
      <c r="I1740" s="43">
        <v>5.4574999999999999E-2</v>
      </c>
      <c r="J1740" s="43">
        <v>8.2500000000000004E-2</v>
      </c>
      <c r="K1740" s="43">
        <v>4.8112000000000002E-2</v>
      </c>
      <c r="N1740" s="44"/>
    </row>
    <row r="1741" spans="4:14" ht="15.75" customHeight="1" x14ac:dyDescent="0.25">
      <c r="D1741" s="39"/>
      <c r="E1741" s="39"/>
      <c r="F1741" s="98">
        <v>38951</v>
      </c>
      <c r="G1741" s="43">
        <v>5.3256300000000006E-2</v>
      </c>
      <c r="H1741" s="43">
        <v>5.4000000000000006E-2</v>
      </c>
      <c r="I1741" s="43">
        <v>5.4612499999999994E-2</v>
      </c>
      <c r="J1741" s="43">
        <v>8.2500000000000004E-2</v>
      </c>
      <c r="K1741" s="43">
        <v>4.8091999999999996E-2</v>
      </c>
      <c r="N1741" s="44"/>
    </row>
    <row r="1742" spans="4:14" ht="15.75" customHeight="1" x14ac:dyDescent="0.25">
      <c r="D1742" s="39"/>
      <c r="E1742" s="39"/>
      <c r="F1742" s="98">
        <v>38952</v>
      </c>
      <c r="G1742" s="43">
        <v>5.3243799999999994E-2</v>
      </c>
      <c r="H1742" s="43">
        <v>5.4000000000000006E-2</v>
      </c>
      <c r="I1742" s="43">
        <v>5.4600000000000003E-2</v>
      </c>
      <c r="J1742" s="43">
        <v>8.2500000000000004E-2</v>
      </c>
      <c r="K1742" s="43">
        <v>4.8071999999999997E-2</v>
      </c>
      <c r="N1742" s="44"/>
    </row>
    <row r="1743" spans="4:14" ht="15.75" customHeight="1" x14ac:dyDescent="0.25">
      <c r="D1743" s="39"/>
      <c r="E1743" s="39"/>
      <c r="F1743" s="98">
        <v>38953</v>
      </c>
      <c r="G1743" s="43">
        <v>5.3281299999999997E-2</v>
      </c>
      <c r="H1743" s="43">
        <v>5.4000000000000006E-2</v>
      </c>
      <c r="I1743" s="43">
        <v>5.4600000000000003E-2</v>
      </c>
      <c r="J1743" s="43">
        <v>8.2500000000000004E-2</v>
      </c>
      <c r="K1743" s="43">
        <v>4.7992E-2</v>
      </c>
      <c r="N1743" s="44"/>
    </row>
    <row r="1744" spans="4:14" ht="15.75" customHeight="1" x14ac:dyDescent="0.25">
      <c r="D1744" s="39"/>
      <c r="E1744" s="39"/>
      <c r="F1744" s="98">
        <v>38954</v>
      </c>
      <c r="G1744" s="43">
        <v>5.33E-2</v>
      </c>
      <c r="H1744" s="43">
        <v>5.4000000000000006E-2</v>
      </c>
      <c r="I1744" s="43">
        <v>5.4537500000000003E-2</v>
      </c>
      <c r="J1744" s="43">
        <v>8.2500000000000004E-2</v>
      </c>
      <c r="K1744" s="43">
        <v>4.7793000000000002E-2</v>
      </c>
      <c r="N1744" s="44"/>
    </row>
    <row r="1745" spans="4:14" ht="15.75" customHeight="1" x14ac:dyDescent="0.25">
      <c r="D1745" s="39"/>
      <c r="E1745" s="39"/>
      <c r="F1745" s="98">
        <v>38957</v>
      </c>
      <c r="G1745" s="43" t="s">
        <v>30</v>
      </c>
      <c r="H1745" s="43" t="s">
        <v>30</v>
      </c>
      <c r="I1745" s="43" t="s">
        <v>30</v>
      </c>
      <c r="J1745" s="43">
        <v>8.2500000000000004E-2</v>
      </c>
      <c r="K1745" s="43">
        <v>4.7911000000000002E-2</v>
      </c>
      <c r="N1745" s="44"/>
    </row>
    <row r="1746" spans="4:14" ht="15.75" customHeight="1" x14ac:dyDescent="0.25">
      <c r="D1746" s="39"/>
      <c r="E1746" s="39"/>
      <c r="F1746" s="98">
        <v>38958</v>
      </c>
      <c r="G1746" s="43">
        <v>5.33E-2</v>
      </c>
      <c r="H1746" s="43">
        <v>5.4000000000000006E-2</v>
      </c>
      <c r="I1746" s="43">
        <v>5.4606300000000003E-2</v>
      </c>
      <c r="J1746" s="43">
        <v>8.2500000000000004E-2</v>
      </c>
      <c r="K1746" s="43">
        <v>4.7771999999999995E-2</v>
      </c>
      <c r="N1746" s="44"/>
    </row>
    <row r="1747" spans="4:14" ht="15.75" customHeight="1" x14ac:dyDescent="0.25">
      <c r="D1747" s="39"/>
      <c r="E1747" s="39"/>
      <c r="F1747" s="98">
        <v>38959</v>
      </c>
      <c r="G1747" s="43">
        <v>5.33E-2</v>
      </c>
      <c r="H1747" s="43">
        <v>5.4000000000000006E-2</v>
      </c>
      <c r="I1747" s="43">
        <v>5.4493799999999995E-2</v>
      </c>
      <c r="J1747" s="43">
        <v>8.2500000000000004E-2</v>
      </c>
      <c r="K1747" s="43">
        <v>4.7515000000000002E-2</v>
      </c>
      <c r="N1747" s="44"/>
    </row>
    <row r="1748" spans="4:14" ht="15.75" customHeight="1" x14ac:dyDescent="0.25">
      <c r="D1748" s="39"/>
      <c r="E1748" s="39"/>
      <c r="F1748" s="98">
        <v>38960</v>
      </c>
      <c r="G1748" s="43">
        <v>5.33E-2</v>
      </c>
      <c r="H1748" s="43">
        <v>5.3975000000000002E-2</v>
      </c>
      <c r="I1748" s="43">
        <v>5.4312500000000007E-2</v>
      </c>
      <c r="J1748" s="43">
        <v>8.2500000000000004E-2</v>
      </c>
      <c r="K1748" s="43">
        <v>4.7257999999999994E-2</v>
      </c>
      <c r="N1748" s="44"/>
    </row>
    <row r="1749" spans="4:14" ht="15.75" customHeight="1" x14ac:dyDescent="0.25">
      <c r="D1749" s="39"/>
      <c r="E1749" s="39"/>
      <c r="F1749" s="98">
        <v>38961</v>
      </c>
      <c r="G1749" s="43">
        <v>5.33E-2</v>
      </c>
      <c r="H1749" s="43">
        <v>5.3906299999999997E-2</v>
      </c>
      <c r="I1749" s="43">
        <v>5.4199999999999998E-2</v>
      </c>
      <c r="J1749" s="43">
        <v>8.2500000000000004E-2</v>
      </c>
      <c r="K1749" s="43">
        <v>4.7236E-2</v>
      </c>
      <c r="N1749" s="44"/>
    </row>
    <row r="1750" spans="4:14" ht="15.75" customHeight="1" x14ac:dyDescent="0.25">
      <c r="D1750" s="39"/>
      <c r="E1750" s="39"/>
      <c r="F1750" s="98">
        <v>38964</v>
      </c>
      <c r="G1750" s="43">
        <v>5.33E-2</v>
      </c>
      <c r="H1750" s="43">
        <v>5.3899999999999997E-2</v>
      </c>
      <c r="I1750" s="43">
        <v>5.41875E-2</v>
      </c>
      <c r="J1750" s="43" t="s">
        <v>30</v>
      </c>
      <c r="K1750" s="43">
        <v>4.7236E-2</v>
      </c>
      <c r="N1750" s="44"/>
    </row>
    <row r="1751" spans="4:14" ht="15.75" customHeight="1" x14ac:dyDescent="0.25">
      <c r="D1751" s="39"/>
      <c r="E1751" s="39"/>
      <c r="F1751" s="98">
        <v>38965</v>
      </c>
      <c r="G1751" s="43">
        <v>5.33E-2</v>
      </c>
      <c r="H1751" s="43">
        <v>5.3899999999999997E-2</v>
      </c>
      <c r="I1751" s="43">
        <v>5.41938E-2</v>
      </c>
      <c r="J1751" s="43">
        <v>8.2500000000000004E-2</v>
      </c>
      <c r="K1751" s="43">
        <v>4.7788999999999998E-2</v>
      </c>
      <c r="N1751" s="44"/>
    </row>
    <row r="1752" spans="4:14" ht="15.75" customHeight="1" x14ac:dyDescent="0.25">
      <c r="D1752" s="39"/>
      <c r="E1752" s="39"/>
      <c r="F1752" s="98">
        <v>38966</v>
      </c>
      <c r="G1752" s="43">
        <v>5.33E-2</v>
      </c>
      <c r="H1752" s="43">
        <v>5.3899999999999997E-2</v>
      </c>
      <c r="I1752" s="43">
        <v>5.4199999999999998E-2</v>
      </c>
      <c r="J1752" s="43">
        <v>8.2500000000000004E-2</v>
      </c>
      <c r="K1752" s="43">
        <v>4.7948000000000005E-2</v>
      </c>
      <c r="N1752" s="44"/>
    </row>
    <row r="1753" spans="4:14" ht="15.75" customHeight="1" x14ac:dyDescent="0.25">
      <c r="D1753" s="39"/>
      <c r="E1753" s="39"/>
      <c r="F1753" s="98">
        <v>38967</v>
      </c>
      <c r="G1753" s="43">
        <v>5.33E-2</v>
      </c>
      <c r="H1753" s="43">
        <v>5.3899999999999997E-2</v>
      </c>
      <c r="I1753" s="43">
        <v>5.4206299999999999E-2</v>
      </c>
      <c r="J1753" s="43">
        <v>8.2500000000000004E-2</v>
      </c>
      <c r="K1753" s="43">
        <v>4.7847999999999995E-2</v>
      </c>
      <c r="N1753" s="44"/>
    </row>
    <row r="1754" spans="4:14" ht="15.75" customHeight="1" x14ac:dyDescent="0.25">
      <c r="D1754" s="39"/>
      <c r="E1754" s="39"/>
      <c r="F1754" s="98">
        <v>38968</v>
      </c>
      <c r="G1754" s="43">
        <v>5.33E-2</v>
      </c>
      <c r="H1754" s="43">
        <v>5.3899999999999997E-2</v>
      </c>
      <c r="I1754" s="43">
        <v>5.4199999999999998E-2</v>
      </c>
      <c r="J1754" s="43">
        <v>8.2500000000000004E-2</v>
      </c>
      <c r="K1754" s="43">
        <v>4.7708E-2</v>
      </c>
      <c r="N1754" s="44"/>
    </row>
    <row r="1755" spans="4:14" ht="15.75" customHeight="1" x14ac:dyDescent="0.25">
      <c r="D1755" s="39"/>
      <c r="E1755" s="39"/>
      <c r="F1755" s="98">
        <v>38971</v>
      </c>
      <c r="G1755" s="43">
        <v>5.33E-2</v>
      </c>
      <c r="H1755" s="43">
        <v>5.3899999999999997E-2</v>
      </c>
      <c r="I1755" s="43">
        <v>5.4199999999999998E-2</v>
      </c>
      <c r="J1755" s="43">
        <v>8.2500000000000004E-2</v>
      </c>
      <c r="K1755" s="43">
        <v>4.8006E-2</v>
      </c>
      <c r="N1755" s="44"/>
    </row>
    <row r="1756" spans="4:14" ht="15.75" customHeight="1" x14ac:dyDescent="0.25">
      <c r="D1756" s="39"/>
      <c r="E1756" s="39"/>
      <c r="F1756" s="98">
        <v>38972</v>
      </c>
      <c r="G1756" s="43">
        <v>5.33E-2</v>
      </c>
      <c r="H1756" s="43">
        <v>5.3899999999999997E-2</v>
      </c>
      <c r="I1756" s="43">
        <v>5.4299999999999994E-2</v>
      </c>
      <c r="J1756" s="43">
        <v>8.2500000000000004E-2</v>
      </c>
      <c r="K1756" s="43">
        <v>4.7687999999999994E-2</v>
      </c>
      <c r="N1756" s="44"/>
    </row>
    <row r="1757" spans="4:14" ht="15.75" customHeight="1" x14ac:dyDescent="0.25">
      <c r="D1757" s="39"/>
      <c r="E1757" s="39"/>
      <c r="F1757" s="98">
        <v>38973</v>
      </c>
      <c r="G1757" s="43">
        <v>5.33E-2</v>
      </c>
      <c r="H1757" s="43">
        <v>5.3899999999999997E-2</v>
      </c>
      <c r="I1757" s="43">
        <v>5.425E-2</v>
      </c>
      <c r="J1757" s="43">
        <v>8.2500000000000004E-2</v>
      </c>
      <c r="K1757" s="43">
        <v>4.7587999999999998E-2</v>
      </c>
      <c r="N1757" s="44"/>
    </row>
    <row r="1758" spans="4:14" ht="15.75" customHeight="1" x14ac:dyDescent="0.25">
      <c r="D1758" s="39"/>
      <c r="E1758" s="39"/>
      <c r="F1758" s="98">
        <v>38974</v>
      </c>
      <c r="G1758" s="43">
        <v>5.33E-2</v>
      </c>
      <c r="H1758" s="43">
        <v>5.3899999999999997E-2</v>
      </c>
      <c r="I1758" s="43">
        <v>5.4231299999999996E-2</v>
      </c>
      <c r="J1758" s="43">
        <v>8.2500000000000004E-2</v>
      </c>
      <c r="K1758" s="43">
        <v>4.7885999999999998E-2</v>
      </c>
      <c r="N1758" s="44"/>
    </row>
    <row r="1759" spans="4:14" ht="15.75" customHeight="1" x14ac:dyDescent="0.25">
      <c r="D1759" s="39"/>
      <c r="E1759" s="39"/>
      <c r="F1759" s="98">
        <v>38975</v>
      </c>
      <c r="G1759" s="43">
        <v>5.33E-2</v>
      </c>
      <c r="H1759" s="43">
        <v>5.3899999999999997E-2</v>
      </c>
      <c r="I1759" s="43">
        <v>5.43813E-2</v>
      </c>
      <c r="J1759" s="43">
        <v>8.2500000000000004E-2</v>
      </c>
      <c r="K1759" s="43">
        <v>4.7884999999999997E-2</v>
      </c>
      <c r="N1759" s="44"/>
    </row>
    <row r="1760" spans="4:14" ht="15.75" customHeight="1" x14ac:dyDescent="0.25">
      <c r="D1760" s="39"/>
      <c r="E1760" s="39"/>
      <c r="F1760" s="98">
        <v>38978</v>
      </c>
      <c r="G1760" s="43">
        <v>5.33E-2</v>
      </c>
      <c r="H1760" s="43">
        <v>5.3899999999999997E-2</v>
      </c>
      <c r="I1760" s="43">
        <v>5.4393799999999999E-2</v>
      </c>
      <c r="J1760" s="43">
        <v>8.2500000000000004E-2</v>
      </c>
      <c r="K1760" s="43">
        <v>4.8044000000000003E-2</v>
      </c>
      <c r="N1760" s="44"/>
    </row>
    <row r="1761" spans="4:14" ht="15.75" customHeight="1" x14ac:dyDescent="0.25">
      <c r="D1761" s="39"/>
      <c r="E1761" s="39"/>
      <c r="F1761" s="98">
        <v>38979</v>
      </c>
      <c r="G1761" s="43">
        <v>5.33E-2</v>
      </c>
      <c r="H1761" s="43">
        <v>5.3899999999999997E-2</v>
      </c>
      <c r="I1761" s="43">
        <v>5.4400000000000004E-2</v>
      </c>
      <c r="J1761" s="43">
        <v>8.2500000000000004E-2</v>
      </c>
      <c r="K1761" s="43">
        <v>4.7328000000000002E-2</v>
      </c>
      <c r="N1761" s="44"/>
    </row>
    <row r="1762" spans="4:14" ht="15.75" customHeight="1" x14ac:dyDescent="0.25">
      <c r="D1762" s="39"/>
      <c r="E1762" s="39"/>
      <c r="F1762" s="98">
        <v>38980</v>
      </c>
      <c r="G1762" s="43">
        <v>5.33E-2</v>
      </c>
      <c r="H1762" s="43">
        <v>5.3868799999999994E-2</v>
      </c>
      <c r="I1762" s="43">
        <v>5.4184400000000001E-2</v>
      </c>
      <c r="J1762" s="43">
        <v>8.2500000000000004E-2</v>
      </c>
      <c r="K1762" s="43">
        <v>4.7287999999999997E-2</v>
      </c>
      <c r="N1762" s="44"/>
    </row>
    <row r="1763" spans="4:14" ht="15.75" customHeight="1" x14ac:dyDescent="0.25">
      <c r="D1763" s="39"/>
      <c r="E1763" s="39"/>
      <c r="F1763" s="98">
        <v>38981</v>
      </c>
      <c r="G1763" s="43">
        <v>5.33E-2</v>
      </c>
      <c r="H1763" s="43">
        <v>5.3887499999999998E-2</v>
      </c>
      <c r="I1763" s="43">
        <v>5.4199999999999998E-2</v>
      </c>
      <c r="J1763" s="43">
        <v>8.2500000000000004E-2</v>
      </c>
      <c r="K1763" s="43">
        <v>4.6359999999999998E-2</v>
      </c>
      <c r="N1763" s="44"/>
    </row>
    <row r="1764" spans="4:14" ht="15.75" customHeight="1" x14ac:dyDescent="0.25">
      <c r="D1764" s="39"/>
      <c r="E1764" s="39"/>
      <c r="F1764" s="98">
        <v>38982</v>
      </c>
      <c r="G1764" s="43">
        <v>5.3262499999999997E-2</v>
      </c>
      <c r="H1764" s="43">
        <v>5.3706300000000005E-2</v>
      </c>
      <c r="I1764" s="43">
        <v>5.3775000000000003E-2</v>
      </c>
      <c r="J1764" s="43">
        <v>8.2500000000000004E-2</v>
      </c>
      <c r="K1764" s="43">
        <v>4.5887999999999998E-2</v>
      </c>
      <c r="N1764" s="44"/>
    </row>
    <row r="1765" spans="4:14" ht="15.75" customHeight="1" x14ac:dyDescent="0.25">
      <c r="D1765" s="39"/>
      <c r="E1765" s="39"/>
      <c r="F1765" s="98">
        <v>38985</v>
      </c>
      <c r="G1765" s="43">
        <v>5.3259999999999995E-2</v>
      </c>
      <c r="H1765" s="43">
        <v>5.3678100000000006E-2</v>
      </c>
      <c r="I1765" s="43">
        <v>5.3699999999999998E-2</v>
      </c>
      <c r="J1765" s="43">
        <v>8.2500000000000004E-2</v>
      </c>
      <c r="K1765" s="43">
        <v>4.5418E-2</v>
      </c>
      <c r="N1765" s="44"/>
    </row>
    <row r="1766" spans="4:14" ht="15.75" customHeight="1" x14ac:dyDescent="0.25">
      <c r="D1766" s="39"/>
      <c r="E1766" s="39"/>
      <c r="F1766" s="98">
        <v>38986</v>
      </c>
      <c r="G1766" s="43">
        <v>5.3237500000000007E-2</v>
      </c>
      <c r="H1766" s="43">
        <v>5.3637499999999998E-2</v>
      </c>
      <c r="I1766" s="43">
        <v>5.3600000000000002E-2</v>
      </c>
      <c r="J1766" s="43">
        <v>8.2500000000000004E-2</v>
      </c>
      <c r="K1766" s="43">
        <v>4.5828000000000001E-2</v>
      </c>
      <c r="N1766" s="44"/>
    </row>
    <row r="1767" spans="4:14" ht="15.75" customHeight="1" x14ac:dyDescent="0.25">
      <c r="D1767" s="39"/>
      <c r="E1767" s="39"/>
      <c r="F1767" s="98">
        <v>38987</v>
      </c>
      <c r="G1767" s="43">
        <v>5.3243799999999994E-2</v>
      </c>
      <c r="H1767" s="43">
        <v>5.3668800000000003E-2</v>
      </c>
      <c r="I1767" s="43">
        <v>5.3718799999999997E-2</v>
      </c>
      <c r="J1767" s="43">
        <v>8.2500000000000004E-2</v>
      </c>
      <c r="K1767" s="43">
        <v>4.5983999999999997E-2</v>
      </c>
      <c r="N1767" s="44"/>
    </row>
    <row r="1768" spans="4:14" ht="15.75" customHeight="1" x14ac:dyDescent="0.25">
      <c r="D1768" s="39"/>
      <c r="E1768" s="39"/>
      <c r="F1768" s="98">
        <v>38988</v>
      </c>
      <c r="G1768" s="43">
        <v>5.3224999999999995E-2</v>
      </c>
      <c r="H1768" s="43">
        <v>5.3716299999999995E-2</v>
      </c>
      <c r="I1768" s="43">
        <v>5.3699999999999998E-2</v>
      </c>
      <c r="J1768" s="43">
        <v>8.2500000000000004E-2</v>
      </c>
      <c r="K1768" s="43">
        <v>4.6120000000000001E-2</v>
      </c>
      <c r="N1768" s="44"/>
    </row>
    <row r="1769" spans="4:14" ht="15.75" customHeight="1" x14ac:dyDescent="0.25">
      <c r="D1769" s="39"/>
      <c r="E1769" s="39"/>
      <c r="F1769" s="98">
        <v>38989</v>
      </c>
      <c r="G1769" s="43">
        <v>5.3218800000000004E-2</v>
      </c>
      <c r="H1769" s="43">
        <v>5.3699999999999998E-2</v>
      </c>
      <c r="I1769" s="43">
        <v>5.3699999999999998E-2</v>
      </c>
      <c r="J1769" s="43">
        <v>8.2500000000000004E-2</v>
      </c>
      <c r="K1769" s="43">
        <v>4.6276000000000005E-2</v>
      </c>
      <c r="N1769" s="44"/>
    </row>
    <row r="1770" spans="4:14" ht="15.75" customHeight="1" x14ac:dyDescent="0.25">
      <c r="D1770" s="39"/>
      <c r="E1770" s="39"/>
      <c r="F1770" s="98">
        <v>38992</v>
      </c>
      <c r="G1770" s="43">
        <v>5.3224999999999995E-2</v>
      </c>
      <c r="H1770" s="43">
        <v>5.3699999999999998E-2</v>
      </c>
      <c r="I1770" s="43">
        <v>5.3768799999999999E-2</v>
      </c>
      <c r="J1770" s="43">
        <v>8.2500000000000004E-2</v>
      </c>
      <c r="K1770" s="43">
        <v>4.5999999999999999E-2</v>
      </c>
      <c r="N1770" s="44"/>
    </row>
    <row r="1771" spans="4:14" ht="15.75" customHeight="1" x14ac:dyDescent="0.25">
      <c r="D1771" s="39"/>
      <c r="E1771" s="39"/>
      <c r="F1771" s="98">
        <v>38993</v>
      </c>
      <c r="G1771" s="43">
        <v>5.3212500000000003E-2</v>
      </c>
      <c r="H1771" s="43">
        <v>5.3699999999999998E-2</v>
      </c>
      <c r="I1771" s="43">
        <v>5.3624999999999999E-2</v>
      </c>
      <c r="J1771" s="43">
        <v>8.2500000000000004E-2</v>
      </c>
      <c r="K1771" s="43">
        <v>4.6136999999999997E-2</v>
      </c>
      <c r="N1771" s="44"/>
    </row>
    <row r="1772" spans="4:14" ht="15.75" customHeight="1" x14ac:dyDescent="0.25">
      <c r="D1772" s="39"/>
      <c r="E1772" s="39"/>
      <c r="F1772" s="98">
        <v>38994</v>
      </c>
      <c r="G1772" s="43">
        <v>5.3200000000000004E-2</v>
      </c>
      <c r="H1772" s="43">
        <v>5.3699999999999998E-2</v>
      </c>
      <c r="I1772" s="43">
        <v>5.3699999999999998E-2</v>
      </c>
      <c r="J1772" s="43">
        <v>8.2500000000000004E-2</v>
      </c>
      <c r="K1772" s="43">
        <v>4.5587000000000003E-2</v>
      </c>
      <c r="N1772" s="44"/>
    </row>
    <row r="1773" spans="4:14" ht="15.75" customHeight="1" x14ac:dyDescent="0.25">
      <c r="D1773" s="39"/>
      <c r="E1773" s="39"/>
      <c r="F1773" s="98">
        <v>38995</v>
      </c>
      <c r="G1773" s="43">
        <v>5.3200000000000004E-2</v>
      </c>
      <c r="H1773" s="43">
        <v>5.3681300000000001E-2</v>
      </c>
      <c r="I1773" s="43">
        <v>5.3574999999999998E-2</v>
      </c>
      <c r="J1773" s="43">
        <v>8.2500000000000004E-2</v>
      </c>
      <c r="K1773" s="43">
        <v>4.6037000000000002E-2</v>
      </c>
      <c r="N1773" s="44"/>
    </row>
    <row r="1774" spans="4:14" ht="15.75" customHeight="1" x14ac:dyDescent="0.25">
      <c r="D1774" s="39"/>
      <c r="E1774" s="39"/>
      <c r="F1774" s="98">
        <v>38996</v>
      </c>
      <c r="G1774" s="43">
        <v>5.3200000000000004E-2</v>
      </c>
      <c r="H1774" s="43">
        <v>5.3699999999999998E-2</v>
      </c>
      <c r="I1774" s="43">
        <v>5.3687500000000006E-2</v>
      </c>
      <c r="J1774" s="43">
        <v>8.2500000000000004E-2</v>
      </c>
      <c r="K1774" s="43">
        <v>4.6942999999999999E-2</v>
      </c>
      <c r="N1774" s="44"/>
    </row>
    <row r="1775" spans="4:14" ht="15.75" customHeight="1" x14ac:dyDescent="0.25">
      <c r="D1775" s="39"/>
      <c r="E1775" s="39"/>
      <c r="F1775" s="98">
        <v>38999</v>
      </c>
      <c r="G1775" s="43">
        <v>5.3200000000000004E-2</v>
      </c>
      <c r="H1775" s="43">
        <v>5.3699999999999998E-2</v>
      </c>
      <c r="I1775" s="43">
        <v>5.3793800000000003E-2</v>
      </c>
      <c r="J1775" s="43" t="s">
        <v>30</v>
      </c>
      <c r="K1775" s="43">
        <v>4.6942999999999999E-2</v>
      </c>
      <c r="N1775" s="44"/>
    </row>
    <row r="1776" spans="4:14" ht="15.75" customHeight="1" x14ac:dyDescent="0.25">
      <c r="D1776" s="39"/>
      <c r="E1776" s="39"/>
      <c r="F1776" s="98">
        <v>39000</v>
      </c>
      <c r="G1776" s="43">
        <v>5.3200000000000004E-2</v>
      </c>
      <c r="H1776" s="43">
        <v>5.3718799999999997E-2</v>
      </c>
      <c r="I1776" s="43">
        <v>5.3887499999999998E-2</v>
      </c>
      <c r="J1776" s="43">
        <v>8.2500000000000004E-2</v>
      </c>
      <c r="K1776" s="43">
        <v>4.7518000000000005E-2</v>
      </c>
      <c r="N1776" s="44"/>
    </row>
    <row r="1777" spans="4:14" ht="15.75" customHeight="1" x14ac:dyDescent="0.25">
      <c r="D1777" s="39"/>
      <c r="E1777" s="39"/>
      <c r="F1777" s="98">
        <v>39001</v>
      </c>
      <c r="G1777" s="43">
        <v>5.3200000000000004E-2</v>
      </c>
      <c r="H1777" s="43">
        <v>5.3734400000000002E-2</v>
      </c>
      <c r="I1777" s="43">
        <v>5.3899999999999997E-2</v>
      </c>
      <c r="J1777" s="43">
        <v>8.2500000000000004E-2</v>
      </c>
      <c r="K1777" s="43">
        <v>4.7778000000000001E-2</v>
      </c>
      <c r="N1777" s="44"/>
    </row>
    <row r="1778" spans="4:14" ht="15.75" customHeight="1" x14ac:dyDescent="0.25">
      <c r="D1778" s="39"/>
      <c r="E1778" s="39"/>
      <c r="F1778" s="98">
        <v>39002</v>
      </c>
      <c r="G1778" s="43">
        <v>5.3200000000000004E-2</v>
      </c>
      <c r="H1778" s="43">
        <v>5.3737500000000001E-2</v>
      </c>
      <c r="I1778" s="43">
        <v>5.4000000000000006E-2</v>
      </c>
      <c r="J1778" s="43">
        <v>8.2500000000000004E-2</v>
      </c>
      <c r="K1778" s="43">
        <v>4.7697999999999997E-2</v>
      </c>
      <c r="N1778" s="44"/>
    </row>
    <row r="1779" spans="4:14" ht="15.75" customHeight="1" x14ac:dyDescent="0.25">
      <c r="D1779" s="39"/>
      <c r="E1779" s="39"/>
      <c r="F1779" s="98">
        <v>39003</v>
      </c>
      <c r="G1779" s="43">
        <v>5.3200000000000004E-2</v>
      </c>
      <c r="H1779" s="43">
        <v>5.3737500000000001E-2</v>
      </c>
      <c r="I1779" s="43">
        <v>5.4000000000000006E-2</v>
      </c>
      <c r="J1779" s="43">
        <v>8.2500000000000004E-2</v>
      </c>
      <c r="K1779" s="43">
        <v>4.7976999999999999E-2</v>
      </c>
      <c r="N1779" s="44"/>
    </row>
    <row r="1780" spans="4:14" ht="15.75" customHeight="1" x14ac:dyDescent="0.25">
      <c r="D1780" s="39"/>
      <c r="E1780" s="39"/>
      <c r="F1780" s="98">
        <v>39006</v>
      </c>
      <c r="G1780" s="43">
        <v>5.3200000000000004E-2</v>
      </c>
      <c r="H1780" s="43">
        <v>5.3743800000000001E-2</v>
      </c>
      <c r="I1780" s="43">
        <v>5.40688E-2</v>
      </c>
      <c r="J1780" s="43">
        <v>8.2500000000000004E-2</v>
      </c>
      <c r="K1780" s="43">
        <v>4.7756999999999994E-2</v>
      </c>
      <c r="N1780" s="44"/>
    </row>
    <row r="1781" spans="4:14" ht="15.75" customHeight="1" x14ac:dyDescent="0.25">
      <c r="D1781" s="39"/>
      <c r="E1781" s="39"/>
      <c r="F1781" s="98">
        <v>39007</v>
      </c>
      <c r="G1781" s="43">
        <v>5.3200000000000004E-2</v>
      </c>
      <c r="H1781" s="43">
        <v>5.3743800000000001E-2</v>
      </c>
      <c r="I1781" s="43">
        <v>5.4024999999999997E-2</v>
      </c>
      <c r="J1781" s="43">
        <v>8.2500000000000004E-2</v>
      </c>
      <c r="K1781" s="43">
        <v>4.7656000000000004E-2</v>
      </c>
      <c r="N1781" s="44"/>
    </row>
    <row r="1782" spans="4:14" ht="15.75" customHeight="1" x14ac:dyDescent="0.25">
      <c r="D1782" s="39"/>
      <c r="E1782" s="39"/>
      <c r="F1782" s="98">
        <v>39008</v>
      </c>
      <c r="G1782" s="43">
        <v>5.3200000000000004E-2</v>
      </c>
      <c r="H1782" s="43">
        <v>5.3737500000000001E-2</v>
      </c>
      <c r="I1782" s="43">
        <v>5.40688E-2</v>
      </c>
      <c r="J1782" s="43">
        <v>8.2500000000000004E-2</v>
      </c>
      <c r="K1782" s="43">
        <v>4.7535999999999995E-2</v>
      </c>
      <c r="N1782" s="44"/>
    </row>
    <row r="1783" spans="4:14" ht="15.75" customHeight="1" x14ac:dyDescent="0.25">
      <c r="D1783" s="39"/>
      <c r="E1783" s="39"/>
      <c r="F1783" s="98">
        <v>39009</v>
      </c>
      <c r="G1783" s="43">
        <v>5.3200000000000004E-2</v>
      </c>
      <c r="H1783" s="43">
        <v>5.3737500000000001E-2</v>
      </c>
      <c r="I1783" s="43">
        <v>5.4006299999999993E-2</v>
      </c>
      <c r="J1783" s="43">
        <v>8.2500000000000004E-2</v>
      </c>
      <c r="K1783" s="43">
        <v>4.7815999999999997E-2</v>
      </c>
      <c r="N1783" s="44"/>
    </row>
    <row r="1784" spans="4:14" ht="15.75" customHeight="1" x14ac:dyDescent="0.25">
      <c r="D1784" s="39"/>
      <c r="E1784" s="39"/>
      <c r="F1784" s="98">
        <v>39010</v>
      </c>
      <c r="G1784" s="43">
        <v>5.3200000000000004E-2</v>
      </c>
      <c r="H1784" s="43">
        <v>5.37563E-2</v>
      </c>
      <c r="I1784" s="43">
        <v>5.4087500000000004E-2</v>
      </c>
      <c r="J1784" s="43">
        <v>8.2500000000000004E-2</v>
      </c>
      <c r="K1784" s="43">
        <v>4.7855000000000002E-2</v>
      </c>
      <c r="N1784" s="44"/>
    </row>
    <row r="1785" spans="4:14" ht="15.75" customHeight="1" x14ac:dyDescent="0.25">
      <c r="D1785" s="39"/>
      <c r="E1785" s="39"/>
      <c r="F1785" s="98">
        <v>39013</v>
      </c>
      <c r="G1785" s="43">
        <v>5.3200000000000004E-2</v>
      </c>
      <c r="H1785" s="43">
        <v>5.3768799999999999E-2</v>
      </c>
      <c r="I1785" s="43">
        <v>5.4168799999999996E-2</v>
      </c>
      <c r="J1785" s="43">
        <v>8.2500000000000004E-2</v>
      </c>
      <c r="K1785" s="43">
        <v>4.8277E-2</v>
      </c>
      <c r="N1785" s="44"/>
    </row>
    <row r="1786" spans="4:14" ht="15.75" customHeight="1" x14ac:dyDescent="0.25">
      <c r="D1786" s="39"/>
      <c r="E1786" s="39"/>
      <c r="F1786" s="98">
        <v>39014</v>
      </c>
      <c r="G1786" s="43">
        <v>5.3200000000000004E-2</v>
      </c>
      <c r="H1786" s="43">
        <v>5.3800000000000001E-2</v>
      </c>
      <c r="I1786" s="43">
        <v>5.4262499999999998E-2</v>
      </c>
      <c r="J1786" s="43">
        <v>8.2500000000000004E-2</v>
      </c>
      <c r="K1786" s="43">
        <v>4.8196000000000003E-2</v>
      </c>
      <c r="N1786" s="44"/>
    </row>
    <row r="1787" spans="4:14" ht="15.75" customHeight="1" x14ac:dyDescent="0.25">
      <c r="D1787" s="39"/>
      <c r="E1787" s="39"/>
      <c r="F1787" s="98">
        <v>39015</v>
      </c>
      <c r="G1787" s="43">
        <v>5.3200000000000004E-2</v>
      </c>
      <c r="H1787" s="43">
        <v>5.3800000000000001E-2</v>
      </c>
      <c r="I1787" s="43">
        <v>5.4299999999999994E-2</v>
      </c>
      <c r="J1787" s="43">
        <v>8.2500000000000004E-2</v>
      </c>
      <c r="K1787" s="43">
        <v>4.7614000000000004E-2</v>
      </c>
      <c r="N1787" s="44"/>
    </row>
    <row r="1788" spans="4:14" ht="15.75" customHeight="1" x14ac:dyDescent="0.25">
      <c r="D1788" s="39"/>
      <c r="E1788" s="39"/>
      <c r="F1788" s="98">
        <v>39016</v>
      </c>
      <c r="G1788" s="43">
        <v>5.3200000000000004E-2</v>
      </c>
      <c r="H1788" s="43">
        <v>5.3762499999999998E-2</v>
      </c>
      <c r="I1788" s="43">
        <v>5.4162499999999995E-2</v>
      </c>
      <c r="J1788" s="43">
        <v>8.2500000000000004E-2</v>
      </c>
      <c r="K1788" s="43">
        <v>4.7173999999999994E-2</v>
      </c>
      <c r="N1788" s="44"/>
    </row>
    <row r="1789" spans="4:14" ht="15.75" customHeight="1" x14ac:dyDescent="0.25">
      <c r="D1789" s="39"/>
      <c r="E1789" s="39"/>
      <c r="F1789" s="98">
        <v>39017</v>
      </c>
      <c r="G1789" s="43">
        <v>5.3200000000000004E-2</v>
      </c>
      <c r="H1789" s="43">
        <v>5.37563E-2</v>
      </c>
      <c r="I1789" s="43">
        <v>5.4000000000000006E-2</v>
      </c>
      <c r="J1789" s="43">
        <v>8.2500000000000004E-2</v>
      </c>
      <c r="K1789" s="43">
        <v>4.6715E-2</v>
      </c>
      <c r="N1789" s="44"/>
    </row>
    <row r="1790" spans="4:14" ht="15.75" customHeight="1" x14ac:dyDescent="0.25">
      <c r="D1790" s="39"/>
      <c r="E1790" s="39"/>
      <c r="F1790" s="98">
        <v>39020</v>
      </c>
      <c r="G1790" s="43">
        <v>5.3200000000000004E-2</v>
      </c>
      <c r="H1790" s="43">
        <v>5.3712499999999996E-2</v>
      </c>
      <c r="I1790" s="43">
        <v>5.3893799999999999E-2</v>
      </c>
      <c r="J1790" s="43">
        <v>8.2500000000000004E-2</v>
      </c>
      <c r="K1790" s="43">
        <v>4.6694000000000006E-2</v>
      </c>
      <c r="N1790" s="44"/>
    </row>
    <row r="1791" spans="4:14" ht="15.75" customHeight="1" x14ac:dyDescent="0.25">
      <c r="D1791" s="39"/>
      <c r="E1791" s="39"/>
      <c r="F1791" s="98">
        <v>39021</v>
      </c>
      <c r="G1791" s="43">
        <v>5.3200000000000004E-2</v>
      </c>
      <c r="H1791" s="43">
        <v>5.3706300000000005E-2</v>
      </c>
      <c r="I1791" s="43">
        <v>5.3874999999999999E-2</v>
      </c>
      <c r="J1791" s="43">
        <v>8.2500000000000004E-2</v>
      </c>
      <c r="K1791" s="43">
        <v>4.5980999999999994E-2</v>
      </c>
      <c r="N1791" s="44"/>
    </row>
    <row r="1792" spans="4:14" ht="15.75" customHeight="1" x14ac:dyDescent="0.25">
      <c r="D1792" s="39"/>
      <c r="E1792" s="39"/>
      <c r="F1792" s="98">
        <v>39022</v>
      </c>
      <c r="G1792" s="43">
        <v>5.3200000000000004E-2</v>
      </c>
      <c r="H1792" s="43">
        <v>5.3699999999999998E-2</v>
      </c>
      <c r="I1792" s="43">
        <v>5.3706300000000005E-2</v>
      </c>
      <c r="J1792" s="43">
        <v>8.2500000000000004E-2</v>
      </c>
      <c r="K1792" s="43">
        <v>4.5644999999999998E-2</v>
      </c>
      <c r="N1792" s="44"/>
    </row>
    <row r="1793" spans="4:14" ht="15.75" customHeight="1" x14ac:dyDescent="0.25">
      <c r="D1793" s="39"/>
      <c r="E1793" s="39"/>
      <c r="F1793" s="98">
        <v>39023</v>
      </c>
      <c r="G1793" s="43">
        <v>5.3200000000000004E-2</v>
      </c>
      <c r="H1793" s="43">
        <v>5.3681300000000001E-2</v>
      </c>
      <c r="I1793" s="43">
        <v>5.3537499999999995E-2</v>
      </c>
      <c r="J1793" s="43">
        <v>8.2500000000000004E-2</v>
      </c>
      <c r="K1793" s="43">
        <v>4.5940000000000002E-2</v>
      </c>
      <c r="N1793" s="44"/>
    </row>
    <row r="1794" spans="4:14" ht="15.75" customHeight="1" x14ac:dyDescent="0.25">
      <c r="D1794" s="39"/>
      <c r="E1794" s="39"/>
      <c r="F1794" s="98">
        <v>39024</v>
      </c>
      <c r="G1794" s="43">
        <v>5.3200000000000004E-2</v>
      </c>
      <c r="H1794" s="43">
        <v>5.3699999999999998E-2</v>
      </c>
      <c r="I1794" s="43">
        <v>5.3593799999999997E-2</v>
      </c>
      <c r="J1794" s="43">
        <v>8.2500000000000004E-2</v>
      </c>
      <c r="K1794" s="43">
        <v>4.7149999999999997E-2</v>
      </c>
      <c r="N1794" s="44"/>
    </row>
    <row r="1795" spans="4:14" ht="15.75" customHeight="1" x14ac:dyDescent="0.25">
      <c r="D1795" s="39"/>
      <c r="E1795" s="39"/>
      <c r="F1795" s="98">
        <v>39027</v>
      </c>
      <c r="G1795" s="43">
        <v>5.3200000000000004E-2</v>
      </c>
      <c r="H1795" s="43">
        <v>5.3753099999999998E-2</v>
      </c>
      <c r="I1795" s="43">
        <v>5.4006299999999993E-2</v>
      </c>
      <c r="J1795" s="43">
        <v>8.2500000000000004E-2</v>
      </c>
      <c r="K1795" s="43">
        <v>4.6929999999999999E-2</v>
      </c>
      <c r="N1795" s="44"/>
    </row>
    <row r="1796" spans="4:14" ht="15.75" customHeight="1" x14ac:dyDescent="0.25">
      <c r="D1796" s="39"/>
      <c r="E1796" s="39"/>
      <c r="F1796" s="98">
        <v>39028</v>
      </c>
      <c r="G1796" s="43">
        <v>5.3200000000000004E-2</v>
      </c>
      <c r="H1796" s="43">
        <v>5.3753500000000003E-2</v>
      </c>
      <c r="I1796" s="43">
        <v>5.3981300000000003E-2</v>
      </c>
      <c r="J1796" s="43">
        <v>8.2500000000000004E-2</v>
      </c>
      <c r="K1796" s="43">
        <v>4.6571000000000001E-2</v>
      </c>
      <c r="N1796" s="44"/>
    </row>
    <row r="1797" spans="4:14" ht="15.75" customHeight="1" x14ac:dyDescent="0.25">
      <c r="D1797" s="39"/>
      <c r="E1797" s="39"/>
      <c r="F1797" s="98">
        <v>39029</v>
      </c>
      <c r="G1797" s="43">
        <v>5.3200000000000004E-2</v>
      </c>
      <c r="H1797" s="43">
        <v>5.3744199999999999E-2</v>
      </c>
      <c r="I1797" s="43">
        <v>5.3806300000000001E-2</v>
      </c>
      <c r="J1797" s="43">
        <v>8.2500000000000004E-2</v>
      </c>
      <c r="K1797" s="43">
        <v>4.6352000000000004E-2</v>
      </c>
      <c r="N1797" s="44"/>
    </row>
    <row r="1798" spans="4:14" ht="15.75" customHeight="1" x14ac:dyDescent="0.25">
      <c r="D1798" s="39"/>
      <c r="E1798" s="39"/>
      <c r="F1798" s="98">
        <v>39030</v>
      </c>
      <c r="G1798" s="43">
        <v>5.3200000000000004E-2</v>
      </c>
      <c r="H1798" s="43">
        <v>5.3762499999999998E-2</v>
      </c>
      <c r="I1798" s="43">
        <v>5.3862500000000008E-2</v>
      </c>
      <c r="J1798" s="43">
        <v>8.2500000000000004E-2</v>
      </c>
      <c r="K1798" s="43">
        <v>4.6253000000000002E-2</v>
      </c>
      <c r="N1798" s="44"/>
    </row>
    <row r="1799" spans="4:14" ht="15.75" customHeight="1" x14ac:dyDescent="0.25">
      <c r="D1799" s="39"/>
      <c r="E1799" s="39"/>
      <c r="F1799" s="98">
        <v>39031</v>
      </c>
      <c r="G1799" s="43">
        <v>5.3200000000000004E-2</v>
      </c>
      <c r="H1799" s="43">
        <v>5.3743800000000001E-2</v>
      </c>
      <c r="I1799" s="43">
        <v>5.3800000000000001E-2</v>
      </c>
      <c r="J1799" s="43">
        <v>8.2500000000000004E-2</v>
      </c>
      <c r="K1799" s="43">
        <v>4.5876E-2</v>
      </c>
      <c r="N1799" s="44"/>
    </row>
    <row r="1800" spans="4:14" ht="15.75" customHeight="1" x14ac:dyDescent="0.25">
      <c r="D1800" s="39"/>
      <c r="E1800" s="39"/>
      <c r="F1800" s="98">
        <v>39034</v>
      </c>
      <c r="G1800" s="43">
        <v>5.3200000000000004E-2</v>
      </c>
      <c r="H1800" s="43">
        <v>5.3737500000000001E-2</v>
      </c>
      <c r="I1800" s="43">
        <v>5.3768799999999999E-2</v>
      </c>
      <c r="J1800" s="43">
        <v>8.2500000000000004E-2</v>
      </c>
      <c r="K1800" s="43">
        <v>4.6093000000000002E-2</v>
      </c>
      <c r="N1800" s="44"/>
    </row>
    <row r="1801" spans="4:14" ht="15.75" customHeight="1" x14ac:dyDescent="0.25">
      <c r="D1801" s="39"/>
      <c r="E1801" s="39"/>
      <c r="F1801" s="98">
        <v>39035</v>
      </c>
      <c r="G1801" s="43">
        <v>5.3200000000000004E-2</v>
      </c>
      <c r="H1801" s="43">
        <v>5.3749999999999999E-2</v>
      </c>
      <c r="I1801" s="43">
        <v>5.3874999999999999E-2</v>
      </c>
      <c r="J1801" s="43">
        <v>8.2500000000000004E-2</v>
      </c>
      <c r="K1801" s="43">
        <v>4.5621999999999996E-2</v>
      </c>
      <c r="N1801" s="44"/>
    </row>
    <row r="1802" spans="4:14" ht="15.75" customHeight="1" x14ac:dyDescent="0.25">
      <c r="D1802" s="39"/>
      <c r="E1802" s="39"/>
      <c r="F1802" s="98">
        <v>39036</v>
      </c>
      <c r="G1802" s="43">
        <v>5.3200000000000004E-2</v>
      </c>
      <c r="H1802" s="43">
        <v>5.3731299999999996E-2</v>
      </c>
      <c r="I1802" s="43">
        <v>5.3781299999999997E-2</v>
      </c>
      <c r="J1802" s="43">
        <v>8.2500000000000004E-2</v>
      </c>
      <c r="K1802" s="43">
        <v>4.6170999999999997E-2</v>
      </c>
      <c r="N1802" s="44"/>
    </row>
    <row r="1803" spans="4:14" ht="15.75" customHeight="1" x14ac:dyDescent="0.25">
      <c r="D1803" s="39"/>
      <c r="E1803" s="39"/>
      <c r="F1803" s="98">
        <v>39037</v>
      </c>
      <c r="G1803" s="43">
        <v>5.3200000000000004E-2</v>
      </c>
      <c r="H1803" s="43">
        <v>5.3749999999999999E-2</v>
      </c>
      <c r="I1803" s="43">
        <v>5.3899999999999997E-2</v>
      </c>
      <c r="J1803" s="43">
        <v>8.2500000000000004E-2</v>
      </c>
      <c r="K1803" s="43">
        <v>4.6643999999999998E-2</v>
      </c>
      <c r="N1803" s="44"/>
    </row>
    <row r="1804" spans="4:14" ht="15.75" customHeight="1" x14ac:dyDescent="0.25">
      <c r="D1804" s="39"/>
      <c r="E1804" s="39"/>
      <c r="F1804" s="98">
        <v>39038</v>
      </c>
      <c r="G1804" s="43">
        <v>5.3200000000000004E-2</v>
      </c>
      <c r="H1804" s="43">
        <v>5.3749999999999999E-2</v>
      </c>
      <c r="I1804" s="43">
        <v>5.3899999999999997E-2</v>
      </c>
      <c r="J1804" s="43">
        <v>8.2500000000000004E-2</v>
      </c>
      <c r="K1804" s="43">
        <v>4.5993000000000006E-2</v>
      </c>
      <c r="N1804" s="44"/>
    </row>
    <row r="1805" spans="4:14" ht="15.75" customHeight="1" x14ac:dyDescent="0.25">
      <c r="D1805" s="39"/>
      <c r="E1805" s="39"/>
      <c r="F1805" s="98">
        <v>39041</v>
      </c>
      <c r="G1805" s="43">
        <v>5.3200000000000004E-2</v>
      </c>
      <c r="H1805" s="43">
        <v>5.3706300000000005E-2</v>
      </c>
      <c r="I1805" s="43">
        <v>5.3699999999999998E-2</v>
      </c>
      <c r="J1805" s="43">
        <v>8.2500000000000004E-2</v>
      </c>
      <c r="K1805" s="43">
        <v>4.5973E-2</v>
      </c>
      <c r="N1805" s="44"/>
    </row>
    <row r="1806" spans="4:14" ht="15.75" customHeight="1" x14ac:dyDescent="0.25">
      <c r="D1806" s="39"/>
      <c r="E1806" s="39"/>
      <c r="F1806" s="98">
        <v>39042</v>
      </c>
      <c r="G1806" s="43">
        <v>5.3200000000000004E-2</v>
      </c>
      <c r="H1806" s="43">
        <v>5.3699999999999998E-2</v>
      </c>
      <c r="I1806" s="43">
        <v>5.3699999999999998E-2</v>
      </c>
      <c r="J1806" s="43">
        <v>8.2500000000000004E-2</v>
      </c>
      <c r="K1806" s="43">
        <v>4.5697999999999996E-2</v>
      </c>
      <c r="N1806" s="44"/>
    </row>
    <row r="1807" spans="4:14" ht="15.75" customHeight="1" x14ac:dyDescent="0.25">
      <c r="D1807" s="39"/>
      <c r="E1807" s="39"/>
      <c r="F1807" s="98">
        <v>39043</v>
      </c>
      <c r="G1807" s="43">
        <v>5.3200000000000004E-2</v>
      </c>
      <c r="H1807" s="43">
        <v>5.3699999999999998E-2</v>
      </c>
      <c r="I1807" s="43">
        <v>5.3699999999999998E-2</v>
      </c>
      <c r="J1807" s="43">
        <v>8.2500000000000004E-2</v>
      </c>
      <c r="K1807" s="43">
        <v>4.5579999999999996E-2</v>
      </c>
      <c r="N1807" s="44"/>
    </row>
    <row r="1808" spans="4:14" ht="15.75" customHeight="1" x14ac:dyDescent="0.25">
      <c r="D1808" s="39"/>
      <c r="E1808" s="39"/>
      <c r="F1808" s="98">
        <v>39044</v>
      </c>
      <c r="G1808" s="43">
        <v>5.3200000000000004E-2</v>
      </c>
      <c r="H1808" s="43">
        <v>5.3699999999999998E-2</v>
      </c>
      <c r="I1808" s="43">
        <v>5.3687500000000006E-2</v>
      </c>
      <c r="J1808" s="43" t="s">
        <v>30</v>
      </c>
      <c r="K1808" s="43">
        <v>4.5579999999999996E-2</v>
      </c>
      <c r="N1808" s="44"/>
    </row>
    <row r="1809" spans="4:14" ht="15.75" customHeight="1" x14ac:dyDescent="0.25">
      <c r="D1809" s="39"/>
      <c r="E1809" s="39"/>
      <c r="F1809" s="98">
        <v>39045</v>
      </c>
      <c r="G1809" s="43">
        <v>5.3200000000000004E-2</v>
      </c>
      <c r="H1809" s="43">
        <v>5.3699999999999998E-2</v>
      </c>
      <c r="I1809" s="43">
        <v>5.3637499999999998E-2</v>
      </c>
      <c r="J1809" s="43">
        <v>8.2500000000000004E-2</v>
      </c>
      <c r="K1809" s="43">
        <v>4.548E-2</v>
      </c>
      <c r="N1809" s="44"/>
    </row>
    <row r="1810" spans="4:14" ht="15.75" customHeight="1" x14ac:dyDescent="0.25">
      <c r="D1810" s="39"/>
      <c r="E1810" s="39"/>
      <c r="F1810" s="98">
        <v>39048</v>
      </c>
      <c r="G1810" s="43">
        <v>5.3200000000000004E-2</v>
      </c>
      <c r="H1810" s="43">
        <v>5.3699999999999998E-2</v>
      </c>
      <c r="I1810" s="43">
        <v>5.36125E-2</v>
      </c>
      <c r="J1810" s="43">
        <v>8.2500000000000004E-2</v>
      </c>
      <c r="K1810" s="43">
        <v>4.5284999999999999E-2</v>
      </c>
      <c r="N1810" s="44"/>
    </row>
    <row r="1811" spans="4:14" ht="15.75" customHeight="1" x14ac:dyDescent="0.25">
      <c r="D1811" s="39"/>
      <c r="E1811" s="39"/>
      <c r="F1811" s="98">
        <v>39049</v>
      </c>
      <c r="G1811" s="43">
        <v>5.3200000000000004E-2</v>
      </c>
      <c r="H1811" s="43">
        <v>5.3699999999999998E-2</v>
      </c>
      <c r="I1811" s="43">
        <v>5.3543800000000003E-2</v>
      </c>
      <c r="J1811" s="43">
        <v>8.2500000000000004E-2</v>
      </c>
      <c r="K1811" s="43">
        <v>4.5011000000000002E-2</v>
      </c>
      <c r="N1811" s="44"/>
    </row>
    <row r="1812" spans="4:14" ht="15.75" customHeight="1" x14ac:dyDescent="0.25">
      <c r="D1812" s="39"/>
      <c r="E1812" s="39"/>
      <c r="F1812" s="98">
        <v>39050</v>
      </c>
      <c r="G1812" s="43">
        <v>5.3493800000000001E-2</v>
      </c>
      <c r="H1812" s="43">
        <v>5.3693799999999993E-2</v>
      </c>
      <c r="I1812" s="43">
        <v>5.3481300000000002E-2</v>
      </c>
      <c r="J1812" s="43">
        <v>8.2500000000000004E-2</v>
      </c>
      <c r="K1812" s="43">
        <v>4.5205999999999996E-2</v>
      </c>
      <c r="N1812" s="44"/>
    </row>
    <row r="1813" spans="4:14" ht="15.75" customHeight="1" x14ac:dyDescent="0.25">
      <c r="D1813" s="39"/>
      <c r="E1813" s="39"/>
      <c r="F1813" s="98">
        <v>39051</v>
      </c>
      <c r="G1813" s="43">
        <v>5.3499999999999999E-2</v>
      </c>
      <c r="H1813" s="43">
        <v>5.3699999999999998E-2</v>
      </c>
      <c r="I1813" s="43">
        <v>5.3468799999999997E-2</v>
      </c>
      <c r="J1813" s="43">
        <v>8.2500000000000004E-2</v>
      </c>
      <c r="K1813" s="43">
        <v>4.4581000000000003E-2</v>
      </c>
      <c r="N1813" s="44"/>
    </row>
    <row r="1814" spans="4:14" ht="15.75" customHeight="1" x14ac:dyDescent="0.25">
      <c r="D1814" s="39"/>
      <c r="E1814" s="39"/>
      <c r="F1814" s="98">
        <v>39052</v>
      </c>
      <c r="G1814" s="43">
        <v>5.3499999999999999E-2</v>
      </c>
      <c r="H1814" s="43">
        <v>5.3656300000000004E-2</v>
      </c>
      <c r="I1814" s="43">
        <v>5.3287500000000002E-2</v>
      </c>
      <c r="J1814" s="43">
        <v>8.2500000000000004E-2</v>
      </c>
      <c r="K1814" s="43">
        <v>4.4326999999999998E-2</v>
      </c>
      <c r="N1814" s="44"/>
    </row>
    <row r="1815" spans="4:14" ht="15.75" customHeight="1" x14ac:dyDescent="0.25">
      <c r="D1815" s="39"/>
      <c r="E1815" s="39"/>
      <c r="F1815" s="98">
        <v>39055</v>
      </c>
      <c r="G1815" s="43">
        <v>5.3499999999999999E-2</v>
      </c>
      <c r="H1815" s="43">
        <v>5.3525000000000003E-2</v>
      </c>
      <c r="I1815" s="43">
        <v>5.2931299999999994E-2</v>
      </c>
      <c r="J1815" s="43">
        <v>8.2500000000000004E-2</v>
      </c>
      <c r="K1815" s="43">
        <v>4.4229000000000004E-2</v>
      </c>
      <c r="N1815" s="44"/>
    </row>
    <row r="1816" spans="4:14" ht="15.75" customHeight="1" x14ac:dyDescent="0.25">
      <c r="D1816" s="39"/>
      <c r="E1816" s="39"/>
      <c r="F1816" s="98">
        <v>39056</v>
      </c>
      <c r="G1816" s="43">
        <v>5.3499999999999999E-2</v>
      </c>
      <c r="H1816" s="43">
        <v>5.3499999999999999E-2</v>
      </c>
      <c r="I1816" s="43">
        <v>5.2931299999999994E-2</v>
      </c>
      <c r="J1816" s="43">
        <v>8.2500000000000004E-2</v>
      </c>
      <c r="K1816" s="43">
        <v>4.4402999999999998E-2</v>
      </c>
      <c r="N1816" s="44"/>
    </row>
    <row r="1817" spans="4:14" ht="15.75" customHeight="1" x14ac:dyDescent="0.25">
      <c r="D1817" s="39"/>
      <c r="E1817" s="39"/>
      <c r="F1817" s="98">
        <v>39057</v>
      </c>
      <c r="G1817" s="43">
        <v>5.3499999999999999E-2</v>
      </c>
      <c r="H1817" s="43">
        <v>5.3499999999999999E-2</v>
      </c>
      <c r="I1817" s="43">
        <v>5.2999999999999999E-2</v>
      </c>
      <c r="J1817" s="43">
        <v>8.2500000000000004E-2</v>
      </c>
      <c r="K1817" s="43">
        <v>4.4851000000000002E-2</v>
      </c>
      <c r="N1817" s="44"/>
    </row>
    <row r="1818" spans="4:14" ht="15.75" customHeight="1" x14ac:dyDescent="0.25">
      <c r="D1818" s="39"/>
      <c r="E1818" s="39"/>
      <c r="F1818" s="98">
        <v>39058</v>
      </c>
      <c r="G1818" s="43">
        <v>5.3499999999999999E-2</v>
      </c>
      <c r="H1818" s="43">
        <v>5.3531300000000004E-2</v>
      </c>
      <c r="I1818" s="43">
        <v>5.3150000000000003E-2</v>
      </c>
      <c r="J1818" s="43">
        <v>8.2500000000000004E-2</v>
      </c>
      <c r="K1818" s="43">
        <v>4.4810999999999997E-2</v>
      </c>
      <c r="N1818" s="44"/>
    </row>
    <row r="1819" spans="4:14" ht="15.75" customHeight="1" x14ac:dyDescent="0.25">
      <c r="D1819" s="39"/>
      <c r="E1819" s="39"/>
      <c r="F1819" s="98">
        <v>39059</v>
      </c>
      <c r="G1819" s="43">
        <v>5.3499999999999999E-2</v>
      </c>
      <c r="H1819" s="43">
        <v>5.3556299999999994E-2</v>
      </c>
      <c r="I1819" s="43">
        <v>5.3237500000000007E-2</v>
      </c>
      <c r="J1819" s="43">
        <v>8.2500000000000004E-2</v>
      </c>
      <c r="K1819" s="43">
        <v>4.5437000000000005E-2</v>
      </c>
      <c r="N1819" s="44"/>
    </row>
    <row r="1820" spans="4:14" ht="15.75" customHeight="1" x14ac:dyDescent="0.25">
      <c r="D1820" s="39"/>
      <c r="E1820" s="39"/>
      <c r="F1820" s="98">
        <v>39062</v>
      </c>
      <c r="G1820" s="43">
        <v>5.3499999999999999E-2</v>
      </c>
      <c r="H1820" s="43">
        <v>5.3600000000000002E-2</v>
      </c>
      <c r="I1820" s="43">
        <v>5.3587499999999996E-2</v>
      </c>
      <c r="J1820" s="43">
        <v>8.2500000000000004E-2</v>
      </c>
      <c r="K1820" s="43">
        <v>4.5182E-2</v>
      </c>
      <c r="N1820" s="44"/>
    </row>
    <row r="1821" spans="4:14" ht="15.75" customHeight="1" x14ac:dyDescent="0.25">
      <c r="D1821" s="39"/>
      <c r="E1821" s="39"/>
      <c r="F1821" s="98">
        <v>39063</v>
      </c>
      <c r="G1821" s="43">
        <v>5.3499999999999999E-2</v>
      </c>
      <c r="H1821" s="43">
        <v>5.3600000000000002E-2</v>
      </c>
      <c r="I1821" s="43">
        <v>5.3600000000000002E-2</v>
      </c>
      <c r="J1821" s="43">
        <v>8.2500000000000004E-2</v>
      </c>
      <c r="K1821" s="43">
        <v>4.4847999999999999E-2</v>
      </c>
      <c r="N1821" s="44"/>
    </row>
    <row r="1822" spans="4:14" ht="15.75" customHeight="1" x14ac:dyDescent="0.25">
      <c r="D1822" s="39"/>
      <c r="E1822" s="39"/>
      <c r="F1822" s="98">
        <v>39064</v>
      </c>
      <c r="G1822" s="43">
        <v>5.3499999999999999E-2</v>
      </c>
      <c r="H1822" s="43">
        <v>5.3600000000000002E-2</v>
      </c>
      <c r="I1822" s="43">
        <v>5.3543800000000003E-2</v>
      </c>
      <c r="J1822" s="43">
        <v>8.2500000000000004E-2</v>
      </c>
      <c r="K1822" s="43">
        <v>4.5791000000000005E-2</v>
      </c>
      <c r="N1822" s="44"/>
    </row>
    <row r="1823" spans="4:14" ht="15.75" customHeight="1" x14ac:dyDescent="0.25">
      <c r="D1823" s="39"/>
      <c r="E1823" s="39"/>
      <c r="F1823" s="98">
        <v>39065</v>
      </c>
      <c r="G1823" s="43">
        <v>5.3499999999999999E-2</v>
      </c>
      <c r="H1823" s="43">
        <v>5.3606299999999996E-2</v>
      </c>
      <c r="I1823" s="43">
        <v>5.3718799999999997E-2</v>
      </c>
      <c r="J1823" s="43">
        <v>8.2500000000000004E-2</v>
      </c>
      <c r="K1823" s="43">
        <v>4.5968000000000002E-2</v>
      </c>
      <c r="N1823" s="44"/>
    </row>
    <row r="1824" spans="4:14" ht="15.75" customHeight="1" x14ac:dyDescent="0.25">
      <c r="D1824" s="39"/>
      <c r="E1824" s="39"/>
      <c r="F1824" s="98">
        <v>39066</v>
      </c>
      <c r="G1824" s="43">
        <v>5.3499999999999999E-2</v>
      </c>
      <c r="H1824" s="43">
        <v>5.3650000000000003E-2</v>
      </c>
      <c r="I1824" s="43">
        <v>5.3800000000000001E-2</v>
      </c>
      <c r="J1824" s="43">
        <v>8.2500000000000004E-2</v>
      </c>
      <c r="K1824" s="43">
        <v>4.5928000000000004E-2</v>
      </c>
      <c r="N1824" s="44"/>
    </row>
    <row r="1825" spans="4:14" ht="15.75" customHeight="1" x14ac:dyDescent="0.25">
      <c r="D1825" s="39"/>
      <c r="E1825" s="39"/>
      <c r="F1825" s="98">
        <v>39069</v>
      </c>
      <c r="G1825" s="43">
        <v>5.3499999999999999E-2</v>
      </c>
      <c r="H1825" s="43">
        <v>5.3650000000000003E-2</v>
      </c>
      <c r="I1825" s="43">
        <v>5.3699999999999998E-2</v>
      </c>
      <c r="J1825" s="43">
        <v>8.2500000000000004E-2</v>
      </c>
      <c r="K1825" s="43">
        <v>4.5808999999999996E-2</v>
      </c>
      <c r="N1825" s="44"/>
    </row>
    <row r="1826" spans="4:14" ht="15.75" customHeight="1" x14ac:dyDescent="0.25">
      <c r="D1826" s="39"/>
      <c r="E1826" s="39"/>
      <c r="F1826" s="98">
        <v>39070</v>
      </c>
      <c r="G1826" s="43">
        <v>5.3499999999999999E-2</v>
      </c>
      <c r="H1826" s="43">
        <v>5.3650000000000003E-2</v>
      </c>
      <c r="I1826" s="43">
        <v>5.3699999999999998E-2</v>
      </c>
      <c r="J1826" s="43">
        <v>8.2500000000000004E-2</v>
      </c>
      <c r="K1826" s="43">
        <v>4.5887999999999998E-2</v>
      </c>
      <c r="N1826" s="44"/>
    </row>
    <row r="1827" spans="4:14" ht="15.75" customHeight="1" x14ac:dyDescent="0.25">
      <c r="D1827" s="39"/>
      <c r="E1827" s="39"/>
      <c r="F1827" s="98">
        <v>39071</v>
      </c>
      <c r="G1827" s="43">
        <v>5.3499999999999999E-2</v>
      </c>
      <c r="H1827" s="43">
        <v>5.3650000000000003E-2</v>
      </c>
      <c r="I1827" s="43">
        <v>5.3706300000000005E-2</v>
      </c>
      <c r="J1827" s="43">
        <v>8.2500000000000004E-2</v>
      </c>
      <c r="K1827" s="43">
        <v>4.5946999999999995E-2</v>
      </c>
      <c r="N1827" s="44"/>
    </row>
    <row r="1828" spans="4:14" ht="15.75" customHeight="1" x14ac:dyDescent="0.25">
      <c r="D1828" s="39"/>
      <c r="E1828" s="39"/>
      <c r="F1828" s="98">
        <v>39072</v>
      </c>
      <c r="G1828" s="43">
        <v>5.3499999999999999E-2</v>
      </c>
      <c r="H1828" s="43">
        <v>5.3656300000000004E-2</v>
      </c>
      <c r="I1828" s="43">
        <v>5.3699999999999998E-2</v>
      </c>
      <c r="J1828" s="43">
        <v>8.2500000000000004E-2</v>
      </c>
      <c r="K1828" s="43">
        <v>4.5454000000000001E-2</v>
      </c>
      <c r="N1828" s="44"/>
    </row>
    <row r="1829" spans="4:14" ht="15.75" customHeight="1" x14ac:dyDescent="0.25">
      <c r="D1829" s="39"/>
      <c r="E1829" s="39"/>
      <c r="F1829" s="98">
        <v>39073</v>
      </c>
      <c r="G1829" s="43">
        <v>5.3499999999999999E-2</v>
      </c>
      <c r="H1829" s="43">
        <v>5.3624999999999999E-2</v>
      </c>
      <c r="I1829" s="43">
        <v>5.3600000000000002E-2</v>
      </c>
      <c r="J1829" s="43">
        <v>8.2500000000000004E-2</v>
      </c>
      <c r="K1829" s="43">
        <v>4.6185000000000004E-2</v>
      </c>
      <c r="N1829" s="44"/>
    </row>
    <row r="1830" spans="4:14" ht="15.75" customHeight="1" x14ac:dyDescent="0.25">
      <c r="D1830" s="39"/>
      <c r="E1830" s="39"/>
      <c r="F1830" s="98">
        <v>39076</v>
      </c>
      <c r="G1830" s="43" t="s">
        <v>30</v>
      </c>
      <c r="H1830" s="43" t="s">
        <v>30</v>
      </c>
      <c r="I1830" s="43" t="s">
        <v>30</v>
      </c>
      <c r="J1830" s="43" t="s">
        <v>30</v>
      </c>
      <c r="K1830" s="43">
        <v>4.6185000000000004E-2</v>
      </c>
      <c r="N1830" s="44"/>
    </row>
    <row r="1831" spans="4:14" ht="15.75" customHeight="1" x14ac:dyDescent="0.25">
      <c r="D1831" s="39"/>
      <c r="E1831" s="39"/>
      <c r="F1831" s="98">
        <v>39077</v>
      </c>
      <c r="G1831" s="43" t="s">
        <v>30</v>
      </c>
      <c r="H1831" s="43" t="s">
        <v>30</v>
      </c>
      <c r="I1831" s="43" t="s">
        <v>30</v>
      </c>
      <c r="J1831" s="43">
        <v>8.2500000000000004E-2</v>
      </c>
      <c r="K1831" s="43">
        <v>4.5985999999999999E-2</v>
      </c>
      <c r="N1831" s="44"/>
    </row>
    <row r="1832" spans="4:14" ht="15.75" customHeight="1" x14ac:dyDescent="0.25">
      <c r="D1832" s="39"/>
      <c r="E1832" s="39"/>
      <c r="F1832" s="98">
        <v>39078</v>
      </c>
      <c r="G1832" s="43">
        <v>5.3499999999999999E-2</v>
      </c>
      <c r="H1832" s="43">
        <v>5.3637499999999998E-2</v>
      </c>
      <c r="I1832" s="43">
        <v>5.3606299999999996E-2</v>
      </c>
      <c r="J1832" s="43">
        <v>8.2500000000000004E-2</v>
      </c>
      <c r="K1832" s="43">
        <v>4.6502999999999996E-2</v>
      </c>
      <c r="N1832" s="44"/>
    </row>
    <row r="1833" spans="4:14" ht="15.75" customHeight="1" x14ac:dyDescent="0.25">
      <c r="D1833" s="39"/>
      <c r="E1833" s="39"/>
      <c r="F1833" s="98">
        <v>39079</v>
      </c>
      <c r="G1833" s="43">
        <v>5.3256300000000006E-2</v>
      </c>
      <c r="H1833" s="43">
        <v>5.3600000000000002E-2</v>
      </c>
      <c r="I1833" s="43">
        <v>5.3668800000000003E-2</v>
      </c>
      <c r="J1833" s="43">
        <v>8.2500000000000004E-2</v>
      </c>
      <c r="K1833" s="43">
        <v>4.6802000000000003E-2</v>
      </c>
      <c r="N1833" s="44"/>
    </row>
    <row r="1834" spans="4:14" ht="15.75" customHeight="1" x14ac:dyDescent="0.25">
      <c r="D1834" s="39"/>
      <c r="E1834" s="39"/>
      <c r="F1834" s="98">
        <v>39080</v>
      </c>
      <c r="G1834" s="43">
        <v>5.3218800000000004E-2</v>
      </c>
      <c r="H1834" s="43">
        <v>5.3600000000000002E-2</v>
      </c>
      <c r="I1834" s="43">
        <v>5.3699999999999998E-2</v>
      </c>
      <c r="J1834" s="43">
        <v>8.2500000000000004E-2</v>
      </c>
      <c r="K1834" s="43">
        <v>4.7022000000000001E-2</v>
      </c>
      <c r="N1834" s="44"/>
    </row>
    <row r="1835" spans="4:14" ht="15.75" customHeight="1" x14ac:dyDescent="0.25">
      <c r="D1835" s="39"/>
      <c r="E1835" s="39"/>
      <c r="F1835" s="98">
        <v>39083</v>
      </c>
      <c r="G1835" s="43" t="s">
        <v>30</v>
      </c>
      <c r="H1835" s="43" t="s">
        <v>30</v>
      </c>
      <c r="I1835" s="43" t="s">
        <v>30</v>
      </c>
      <c r="J1835" s="43" t="s">
        <v>30</v>
      </c>
      <c r="K1835" s="43">
        <v>4.7022000000000001E-2</v>
      </c>
      <c r="N1835" s="44"/>
    </row>
    <row r="1836" spans="4:14" ht="15.75" customHeight="1" x14ac:dyDescent="0.25">
      <c r="D1836" s="39"/>
      <c r="E1836" s="39"/>
      <c r="F1836" s="98">
        <v>39084</v>
      </c>
      <c r="G1836" s="43">
        <v>5.3206300000000005E-2</v>
      </c>
      <c r="H1836" s="43">
        <v>5.3600000000000002E-2</v>
      </c>
      <c r="I1836" s="43">
        <v>5.3699999999999998E-2</v>
      </c>
      <c r="J1836" s="43">
        <v>8.2500000000000004E-2</v>
      </c>
      <c r="K1836" s="43">
        <v>4.6802000000000003E-2</v>
      </c>
      <c r="N1836" s="44"/>
    </row>
    <row r="1837" spans="4:14" ht="15.75" customHeight="1" x14ac:dyDescent="0.25">
      <c r="D1837" s="39"/>
      <c r="E1837" s="39"/>
      <c r="F1837" s="98">
        <v>39085</v>
      </c>
      <c r="G1837" s="43">
        <v>5.3200000000000004E-2</v>
      </c>
      <c r="H1837" s="43">
        <v>5.3600000000000002E-2</v>
      </c>
      <c r="I1837" s="43">
        <v>5.3668800000000003E-2</v>
      </c>
      <c r="J1837" s="43">
        <v>8.2500000000000004E-2</v>
      </c>
      <c r="K1837" s="43">
        <v>4.6581999999999998E-2</v>
      </c>
      <c r="N1837" s="44"/>
    </row>
    <row r="1838" spans="4:14" ht="15.75" customHeight="1" x14ac:dyDescent="0.25">
      <c r="D1838" s="39"/>
      <c r="E1838" s="39"/>
      <c r="F1838" s="98">
        <v>39086</v>
      </c>
      <c r="G1838" s="43">
        <v>5.3200000000000004E-2</v>
      </c>
      <c r="H1838" s="43">
        <v>5.3600000000000002E-2</v>
      </c>
      <c r="I1838" s="43">
        <v>5.3600000000000002E-2</v>
      </c>
      <c r="J1838" s="43">
        <v>8.2500000000000004E-2</v>
      </c>
      <c r="K1838" s="43">
        <v>4.6024000000000002E-2</v>
      </c>
      <c r="N1838" s="44"/>
    </row>
    <row r="1839" spans="4:14" ht="15.75" customHeight="1" x14ac:dyDescent="0.25">
      <c r="D1839" s="39"/>
      <c r="E1839" s="39"/>
      <c r="F1839" s="98">
        <v>39087</v>
      </c>
      <c r="G1839" s="43">
        <v>5.3200000000000004E-2</v>
      </c>
      <c r="H1839" s="43">
        <v>5.3600000000000002E-2</v>
      </c>
      <c r="I1839" s="43">
        <v>5.3493800000000001E-2</v>
      </c>
      <c r="J1839" s="43">
        <v>8.2500000000000004E-2</v>
      </c>
      <c r="K1839" s="43">
        <v>4.6441999999999997E-2</v>
      </c>
      <c r="N1839" s="44"/>
    </row>
    <row r="1840" spans="4:14" ht="15.75" customHeight="1" x14ac:dyDescent="0.25">
      <c r="D1840" s="39"/>
      <c r="E1840" s="39"/>
      <c r="F1840" s="98">
        <v>39090</v>
      </c>
      <c r="G1840" s="43">
        <v>5.3200000000000004E-2</v>
      </c>
      <c r="H1840" s="43">
        <v>5.3600000000000002E-2</v>
      </c>
      <c r="I1840" s="43">
        <v>5.3699999999999998E-2</v>
      </c>
      <c r="J1840" s="43">
        <v>8.2500000000000004E-2</v>
      </c>
      <c r="K1840" s="43">
        <v>4.6521999999999994E-2</v>
      </c>
      <c r="N1840" s="44"/>
    </row>
    <row r="1841" spans="4:14" ht="15.75" customHeight="1" x14ac:dyDescent="0.25">
      <c r="D1841" s="39"/>
      <c r="E1841" s="39"/>
      <c r="F1841" s="98">
        <v>39091</v>
      </c>
      <c r="G1841" s="43">
        <v>5.3200000000000004E-2</v>
      </c>
      <c r="H1841" s="43">
        <v>5.3600000000000002E-2</v>
      </c>
      <c r="I1841" s="43">
        <v>5.37563E-2</v>
      </c>
      <c r="J1841" s="43">
        <v>8.2500000000000004E-2</v>
      </c>
      <c r="K1841" s="43">
        <v>4.6542E-2</v>
      </c>
      <c r="N1841" s="44"/>
    </row>
    <row r="1842" spans="4:14" ht="15.75" customHeight="1" x14ac:dyDescent="0.25">
      <c r="D1842" s="39"/>
      <c r="E1842" s="39"/>
      <c r="F1842" s="98">
        <v>39092</v>
      </c>
      <c r="G1842" s="43">
        <v>5.3200000000000004E-2</v>
      </c>
      <c r="H1842" s="43">
        <v>5.3600000000000002E-2</v>
      </c>
      <c r="I1842" s="43">
        <v>5.3718799999999997E-2</v>
      </c>
      <c r="J1842" s="43">
        <v>8.2500000000000004E-2</v>
      </c>
      <c r="K1842" s="43">
        <v>4.6843000000000003E-2</v>
      </c>
      <c r="N1842" s="44"/>
    </row>
    <row r="1843" spans="4:14" ht="15.75" customHeight="1" x14ac:dyDescent="0.25">
      <c r="D1843" s="39"/>
      <c r="E1843" s="39"/>
      <c r="F1843" s="98">
        <v>39093</v>
      </c>
      <c r="G1843" s="43">
        <v>5.3200000000000004E-2</v>
      </c>
      <c r="H1843" s="43">
        <v>5.3600000000000002E-2</v>
      </c>
      <c r="I1843" s="43">
        <v>5.3768799999999999E-2</v>
      </c>
      <c r="J1843" s="43">
        <v>8.2500000000000004E-2</v>
      </c>
      <c r="K1843" s="43">
        <v>4.7305E-2</v>
      </c>
      <c r="N1843" s="44"/>
    </row>
    <row r="1844" spans="4:14" ht="15.75" customHeight="1" x14ac:dyDescent="0.25">
      <c r="D1844" s="39"/>
      <c r="E1844" s="39"/>
      <c r="F1844" s="98">
        <v>39094</v>
      </c>
      <c r="G1844" s="43">
        <v>5.3200000000000004E-2</v>
      </c>
      <c r="H1844" s="43">
        <v>5.3600000000000002E-2</v>
      </c>
      <c r="I1844" s="43">
        <v>5.3831300000000006E-2</v>
      </c>
      <c r="J1844" s="43">
        <v>8.2500000000000004E-2</v>
      </c>
      <c r="K1844" s="43">
        <v>4.7750000000000001E-2</v>
      </c>
      <c r="N1844" s="44"/>
    </row>
    <row r="1845" spans="4:14" ht="15.75" customHeight="1" x14ac:dyDescent="0.25">
      <c r="D1845" s="39"/>
      <c r="E1845" s="39"/>
      <c r="F1845" s="98">
        <v>39097</v>
      </c>
      <c r="G1845" s="43">
        <v>5.3200000000000004E-2</v>
      </c>
      <c r="H1845" s="43">
        <v>5.3602499999999997E-2</v>
      </c>
      <c r="I1845" s="43">
        <v>5.3849999999999995E-2</v>
      </c>
      <c r="J1845" s="43" t="s">
        <v>30</v>
      </c>
      <c r="K1845" s="43">
        <v>4.7750000000000001E-2</v>
      </c>
      <c r="N1845" s="44"/>
    </row>
    <row r="1846" spans="4:14" ht="15.75" customHeight="1" x14ac:dyDescent="0.25">
      <c r="D1846" s="39"/>
      <c r="E1846" s="39"/>
      <c r="F1846" s="98">
        <v>39098</v>
      </c>
      <c r="G1846" s="43">
        <v>5.3200000000000004E-2</v>
      </c>
      <c r="H1846" s="43">
        <v>5.3600000000000002E-2</v>
      </c>
      <c r="I1846" s="43">
        <v>5.3868799999999994E-2</v>
      </c>
      <c r="J1846" s="43">
        <v>8.2500000000000004E-2</v>
      </c>
      <c r="K1846" s="43">
        <v>4.7466999999999995E-2</v>
      </c>
      <c r="N1846" s="44"/>
    </row>
    <row r="1847" spans="4:14" ht="15.75" customHeight="1" x14ac:dyDescent="0.25">
      <c r="D1847" s="39"/>
      <c r="E1847" s="39"/>
      <c r="F1847" s="98">
        <v>39099</v>
      </c>
      <c r="G1847" s="43">
        <v>5.3200000000000004E-2</v>
      </c>
      <c r="H1847" s="43">
        <v>5.3600000000000002E-2</v>
      </c>
      <c r="I1847" s="43">
        <v>5.3868799999999994E-2</v>
      </c>
      <c r="J1847" s="43">
        <v>8.2500000000000004E-2</v>
      </c>
      <c r="K1847" s="43">
        <v>4.7791E-2</v>
      </c>
      <c r="N1847" s="44"/>
    </row>
    <row r="1848" spans="4:14" ht="15.75" customHeight="1" x14ac:dyDescent="0.25">
      <c r="D1848" s="39"/>
      <c r="E1848" s="39"/>
      <c r="F1848" s="98">
        <v>39100</v>
      </c>
      <c r="G1848" s="43">
        <v>5.3200000000000004E-2</v>
      </c>
      <c r="H1848" s="43">
        <v>5.3600000000000002E-2</v>
      </c>
      <c r="I1848" s="43">
        <v>5.3906299999999997E-2</v>
      </c>
      <c r="J1848" s="43">
        <v>8.2500000000000004E-2</v>
      </c>
      <c r="K1848" s="43">
        <v>4.7427000000000004E-2</v>
      </c>
      <c r="N1848" s="44"/>
    </row>
    <row r="1849" spans="4:14" ht="15.75" customHeight="1" x14ac:dyDescent="0.25">
      <c r="D1849" s="39"/>
      <c r="E1849" s="39"/>
      <c r="F1849" s="98">
        <v>39101</v>
      </c>
      <c r="G1849" s="43">
        <v>5.3200000000000004E-2</v>
      </c>
      <c r="H1849" s="43">
        <v>5.3600000000000002E-2</v>
      </c>
      <c r="I1849" s="43">
        <v>5.3899999999999997E-2</v>
      </c>
      <c r="J1849" s="43">
        <v>8.2500000000000004E-2</v>
      </c>
      <c r="K1849" s="43">
        <v>4.7751999999999996E-2</v>
      </c>
      <c r="N1849" s="44"/>
    </row>
    <row r="1850" spans="4:14" ht="15.75" customHeight="1" x14ac:dyDescent="0.25">
      <c r="D1850" s="39"/>
      <c r="E1850" s="39"/>
      <c r="F1850" s="98">
        <v>39104</v>
      </c>
      <c r="G1850" s="43">
        <v>5.3200000000000004E-2</v>
      </c>
      <c r="H1850" s="43">
        <v>5.3600000000000002E-2</v>
      </c>
      <c r="I1850" s="43">
        <v>5.39438E-2</v>
      </c>
      <c r="J1850" s="43">
        <v>8.2500000000000004E-2</v>
      </c>
      <c r="K1850" s="43">
        <v>4.759E-2</v>
      </c>
      <c r="N1850" s="44"/>
    </row>
    <row r="1851" spans="4:14" ht="15.75" customHeight="1" x14ac:dyDescent="0.25">
      <c r="D1851" s="39"/>
      <c r="E1851" s="39"/>
      <c r="F1851" s="98">
        <v>39105</v>
      </c>
      <c r="G1851" s="43">
        <v>5.3200000000000004E-2</v>
      </c>
      <c r="H1851" s="43">
        <v>5.3600000000000002E-2</v>
      </c>
      <c r="I1851" s="43">
        <v>5.3906299999999997E-2</v>
      </c>
      <c r="J1851" s="43">
        <v>8.2500000000000004E-2</v>
      </c>
      <c r="K1851" s="43">
        <v>4.8076999999999995E-2</v>
      </c>
      <c r="N1851" s="44"/>
    </row>
    <row r="1852" spans="4:14" ht="15.75" customHeight="1" x14ac:dyDescent="0.25">
      <c r="D1852" s="39"/>
      <c r="E1852" s="39"/>
      <c r="F1852" s="98">
        <v>39106</v>
      </c>
      <c r="G1852" s="43">
        <v>5.3200000000000004E-2</v>
      </c>
      <c r="H1852" s="43">
        <v>5.3600000000000002E-2</v>
      </c>
      <c r="I1852" s="43">
        <v>5.3987499999999994E-2</v>
      </c>
      <c r="J1852" s="43">
        <v>8.2500000000000004E-2</v>
      </c>
      <c r="K1852" s="43">
        <v>4.8076999999999995E-2</v>
      </c>
      <c r="N1852" s="44"/>
    </row>
    <row r="1853" spans="4:14" ht="15.75" customHeight="1" x14ac:dyDescent="0.25">
      <c r="D1853" s="39"/>
      <c r="E1853" s="39"/>
      <c r="F1853" s="98">
        <v>39107</v>
      </c>
      <c r="G1853" s="43">
        <v>5.3200000000000004E-2</v>
      </c>
      <c r="H1853" s="43">
        <v>5.3600000000000002E-2</v>
      </c>
      <c r="I1853" s="43">
        <v>5.3987499999999994E-2</v>
      </c>
      <c r="J1853" s="43">
        <v>8.2500000000000004E-2</v>
      </c>
      <c r="K1853" s="43">
        <v>4.8730999999999997E-2</v>
      </c>
      <c r="N1853" s="44"/>
    </row>
    <row r="1854" spans="4:14" ht="15.75" customHeight="1" x14ac:dyDescent="0.25">
      <c r="D1854" s="39"/>
      <c r="E1854" s="39"/>
      <c r="F1854" s="98">
        <v>39108</v>
      </c>
      <c r="G1854" s="43">
        <v>5.3200000000000004E-2</v>
      </c>
      <c r="H1854" s="43">
        <v>5.3600000000000002E-2</v>
      </c>
      <c r="I1854" s="43">
        <v>5.4000000000000006E-2</v>
      </c>
      <c r="J1854" s="43">
        <v>8.2500000000000004E-2</v>
      </c>
      <c r="K1854" s="43">
        <v>4.8733000000000005E-2</v>
      </c>
      <c r="N1854" s="44"/>
    </row>
    <row r="1855" spans="4:14" ht="15.75" customHeight="1" x14ac:dyDescent="0.25">
      <c r="D1855" s="39"/>
      <c r="E1855" s="39"/>
      <c r="F1855" s="98">
        <v>39111</v>
      </c>
      <c r="G1855" s="43">
        <v>5.3200000000000004E-2</v>
      </c>
      <c r="H1855" s="43">
        <v>5.3600000000000002E-2</v>
      </c>
      <c r="I1855" s="43">
        <v>5.4000000000000006E-2</v>
      </c>
      <c r="J1855" s="43">
        <v>8.2500000000000004E-2</v>
      </c>
      <c r="K1855" s="43">
        <v>4.8897000000000003E-2</v>
      </c>
      <c r="N1855" s="44"/>
    </row>
    <row r="1856" spans="4:14" ht="15.75" customHeight="1" x14ac:dyDescent="0.25">
      <c r="D1856" s="39"/>
      <c r="E1856" s="39"/>
      <c r="F1856" s="98">
        <v>39112</v>
      </c>
      <c r="G1856" s="43">
        <v>5.3200000000000004E-2</v>
      </c>
      <c r="H1856" s="43">
        <v>5.3600000000000002E-2</v>
      </c>
      <c r="I1856" s="43">
        <v>5.4006299999999993E-2</v>
      </c>
      <c r="J1856" s="43">
        <v>8.2500000000000004E-2</v>
      </c>
      <c r="K1856" s="43">
        <v>4.8693E-2</v>
      </c>
      <c r="N1856" s="44"/>
    </row>
    <row r="1857" spans="4:14" ht="15.75" customHeight="1" x14ac:dyDescent="0.25">
      <c r="D1857" s="39"/>
      <c r="E1857" s="39"/>
      <c r="F1857" s="98">
        <v>39113</v>
      </c>
      <c r="G1857" s="43">
        <v>5.3200000000000004E-2</v>
      </c>
      <c r="H1857" s="43">
        <v>5.3600000000000002E-2</v>
      </c>
      <c r="I1857" s="43">
        <v>5.4000000000000006E-2</v>
      </c>
      <c r="J1857" s="43">
        <v>8.2500000000000004E-2</v>
      </c>
      <c r="K1857" s="43">
        <v>4.8079999999999998E-2</v>
      </c>
      <c r="N1857" s="44"/>
    </row>
    <row r="1858" spans="4:14" ht="15.75" customHeight="1" x14ac:dyDescent="0.25">
      <c r="D1858" s="39"/>
      <c r="E1858" s="39"/>
      <c r="F1858" s="98">
        <v>39114</v>
      </c>
      <c r="G1858" s="43">
        <v>5.3200000000000004E-2</v>
      </c>
      <c r="H1858" s="43">
        <v>5.3600000000000002E-2</v>
      </c>
      <c r="I1858" s="43">
        <v>5.4000000000000006E-2</v>
      </c>
      <c r="J1858" s="43">
        <v>8.2500000000000004E-2</v>
      </c>
      <c r="K1858" s="43">
        <v>4.8346E-2</v>
      </c>
      <c r="N1858" s="44"/>
    </row>
    <row r="1859" spans="4:14" ht="15.75" customHeight="1" x14ac:dyDescent="0.25">
      <c r="D1859" s="39"/>
      <c r="E1859" s="39"/>
      <c r="F1859" s="98">
        <v>39115</v>
      </c>
      <c r="G1859" s="43">
        <v>5.3200000000000004E-2</v>
      </c>
      <c r="H1859" s="43">
        <v>5.3600000000000002E-2</v>
      </c>
      <c r="I1859" s="43">
        <v>5.4012499999999998E-2</v>
      </c>
      <c r="J1859" s="43">
        <v>8.2500000000000004E-2</v>
      </c>
      <c r="K1859" s="43">
        <v>4.8204000000000004E-2</v>
      </c>
      <c r="N1859" s="44"/>
    </row>
    <row r="1860" spans="4:14" ht="15.75" customHeight="1" x14ac:dyDescent="0.25">
      <c r="D1860" s="39"/>
      <c r="E1860" s="39"/>
      <c r="F1860" s="98">
        <v>39118</v>
      </c>
      <c r="G1860" s="43">
        <v>5.3200000000000004E-2</v>
      </c>
      <c r="H1860" s="43">
        <v>5.3600000000000002E-2</v>
      </c>
      <c r="I1860" s="43">
        <v>5.4000000000000006E-2</v>
      </c>
      <c r="J1860" s="43">
        <v>8.2500000000000004E-2</v>
      </c>
      <c r="K1860" s="43">
        <v>4.8021000000000001E-2</v>
      </c>
      <c r="N1860" s="44"/>
    </row>
    <row r="1861" spans="4:14" ht="15.75" customHeight="1" x14ac:dyDescent="0.25">
      <c r="D1861" s="39"/>
      <c r="E1861" s="39"/>
      <c r="F1861" s="98">
        <v>39119</v>
      </c>
      <c r="G1861" s="43">
        <v>5.3200000000000004E-2</v>
      </c>
      <c r="H1861" s="43">
        <v>5.3600000000000002E-2</v>
      </c>
      <c r="I1861" s="43">
        <v>5.4000000000000006E-2</v>
      </c>
      <c r="J1861" s="43">
        <v>8.2500000000000004E-2</v>
      </c>
      <c r="K1861" s="43">
        <v>4.7655000000000003E-2</v>
      </c>
      <c r="N1861" s="44"/>
    </row>
    <row r="1862" spans="4:14" ht="15.75" customHeight="1" x14ac:dyDescent="0.25">
      <c r="D1862" s="39"/>
      <c r="E1862" s="39"/>
      <c r="F1862" s="98">
        <v>39120</v>
      </c>
      <c r="G1862" s="43">
        <v>5.3200000000000004E-2</v>
      </c>
      <c r="H1862" s="43">
        <v>5.3600000000000002E-2</v>
      </c>
      <c r="I1862" s="43">
        <v>5.4000000000000006E-2</v>
      </c>
      <c r="J1862" s="43">
        <v>8.2500000000000004E-2</v>
      </c>
      <c r="K1862" s="43">
        <v>4.7432000000000002E-2</v>
      </c>
      <c r="N1862" s="44"/>
    </row>
    <row r="1863" spans="4:14" ht="15.75" customHeight="1" x14ac:dyDescent="0.25">
      <c r="D1863" s="39"/>
      <c r="E1863" s="39"/>
      <c r="F1863" s="98">
        <v>39121</v>
      </c>
      <c r="G1863" s="43">
        <v>5.3200000000000004E-2</v>
      </c>
      <c r="H1863" s="43">
        <v>5.3600000000000002E-2</v>
      </c>
      <c r="I1863" s="43">
        <v>5.3981300000000003E-2</v>
      </c>
      <c r="J1863" s="43">
        <v>8.2500000000000004E-2</v>
      </c>
      <c r="K1863" s="43">
        <v>4.7319000000000007E-2</v>
      </c>
      <c r="N1863" s="44"/>
    </row>
    <row r="1864" spans="4:14" ht="15.75" customHeight="1" x14ac:dyDescent="0.25">
      <c r="D1864" s="39"/>
      <c r="E1864" s="39"/>
      <c r="F1864" s="98">
        <v>39122</v>
      </c>
      <c r="G1864" s="43">
        <v>5.3200000000000004E-2</v>
      </c>
      <c r="H1864" s="43">
        <v>5.3600000000000002E-2</v>
      </c>
      <c r="I1864" s="43">
        <v>5.3975000000000002E-2</v>
      </c>
      <c r="J1864" s="43">
        <v>8.2500000000000004E-2</v>
      </c>
      <c r="K1864" s="43">
        <v>4.7796999999999999E-2</v>
      </c>
      <c r="N1864" s="44"/>
    </row>
    <row r="1865" spans="4:14" ht="15.75" customHeight="1" x14ac:dyDescent="0.25">
      <c r="D1865" s="39"/>
      <c r="E1865" s="39"/>
      <c r="F1865" s="98">
        <v>39125</v>
      </c>
      <c r="G1865" s="43">
        <v>5.3200000000000004E-2</v>
      </c>
      <c r="H1865" s="43">
        <v>5.3600000000000002E-2</v>
      </c>
      <c r="I1865" s="43">
        <v>5.4000000000000006E-2</v>
      </c>
      <c r="J1865" s="43">
        <v>8.2500000000000004E-2</v>
      </c>
      <c r="K1865" s="43">
        <v>4.8037000000000003E-2</v>
      </c>
      <c r="N1865" s="44"/>
    </row>
    <row r="1866" spans="4:14" ht="15.75" customHeight="1" x14ac:dyDescent="0.25">
      <c r="D1866" s="39"/>
      <c r="E1866" s="39"/>
      <c r="F1866" s="98">
        <v>39126</v>
      </c>
      <c r="G1866" s="43">
        <v>5.3200000000000004E-2</v>
      </c>
      <c r="H1866" s="43">
        <v>5.3600000000000002E-2</v>
      </c>
      <c r="I1866" s="43">
        <v>5.4000000000000006E-2</v>
      </c>
      <c r="J1866" s="43">
        <v>8.2500000000000004E-2</v>
      </c>
      <c r="K1866" s="43">
        <v>4.8078000000000003E-2</v>
      </c>
      <c r="N1866" s="44"/>
    </row>
    <row r="1867" spans="4:14" ht="15.75" customHeight="1" x14ac:dyDescent="0.25">
      <c r="D1867" s="39"/>
      <c r="E1867" s="39"/>
      <c r="F1867" s="98">
        <v>39127</v>
      </c>
      <c r="G1867" s="43">
        <v>5.3200000000000004E-2</v>
      </c>
      <c r="H1867" s="43">
        <v>5.3600000000000002E-2</v>
      </c>
      <c r="I1867" s="43">
        <v>5.4000000000000006E-2</v>
      </c>
      <c r="J1867" s="43">
        <v>8.2500000000000004E-2</v>
      </c>
      <c r="K1867" s="43">
        <v>4.7358999999999998E-2</v>
      </c>
      <c r="N1867" s="44"/>
    </row>
    <row r="1868" spans="4:14" ht="15.75" customHeight="1" x14ac:dyDescent="0.25">
      <c r="D1868" s="39"/>
      <c r="E1868" s="39"/>
      <c r="F1868" s="98">
        <v>39128</v>
      </c>
      <c r="G1868" s="43">
        <v>5.3200000000000004E-2</v>
      </c>
      <c r="H1868" s="43">
        <v>5.3600000000000002E-2</v>
      </c>
      <c r="I1868" s="43">
        <v>5.3899999999999997E-2</v>
      </c>
      <c r="J1868" s="43">
        <v>8.2500000000000004E-2</v>
      </c>
      <c r="K1868" s="43">
        <v>4.7060999999999999E-2</v>
      </c>
      <c r="N1868" s="44"/>
    </row>
    <row r="1869" spans="4:14" ht="15.75" customHeight="1" x14ac:dyDescent="0.25">
      <c r="D1869" s="39"/>
      <c r="E1869" s="39"/>
      <c r="F1869" s="98">
        <v>39129</v>
      </c>
      <c r="G1869" s="43">
        <v>5.3200000000000004E-2</v>
      </c>
      <c r="H1869" s="43">
        <v>5.3600000000000002E-2</v>
      </c>
      <c r="I1869" s="43">
        <v>5.3849999999999995E-2</v>
      </c>
      <c r="J1869" s="43">
        <v>8.2500000000000004E-2</v>
      </c>
      <c r="K1869" s="43">
        <v>4.6882E-2</v>
      </c>
      <c r="N1869" s="44"/>
    </row>
    <row r="1870" spans="4:14" ht="15.75" customHeight="1" x14ac:dyDescent="0.25">
      <c r="D1870" s="39"/>
      <c r="E1870" s="39"/>
      <c r="F1870" s="98">
        <v>39132</v>
      </c>
      <c r="G1870" s="43">
        <v>5.3200000000000004E-2</v>
      </c>
      <c r="H1870" s="43">
        <v>5.3600000000000002E-2</v>
      </c>
      <c r="I1870" s="43">
        <v>5.38813E-2</v>
      </c>
      <c r="J1870" s="43" t="s">
        <v>30</v>
      </c>
      <c r="K1870" s="43">
        <v>4.6882E-2</v>
      </c>
      <c r="N1870" s="44"/>
    </row>
    <row r="1871" spans="4:14" ht="15.75" customHeight="1" x14ac:dyDescent="0.25">
      <c r="D1871" s="39"/>
      <c r="E1871" s="39"/>
      <c r="F1871" s="98">
        <v>39133</v>
      </c>
      <c r="G1871" s="43">
        <v>5.3200000000000004E-2</v>
      </c>
      <c r="H1871" s="43">
        <v>5.3600000000000002E-2</v>
      </c>
      <c r="I1871" s="43">
        <v>5.3874999999999999E-2</v>
      </c>
      <c r="J1871" s="43">
        <v>8.2500000000000004E-2</v>
      </c>
      <c r="K1871" s="43">
        <v>4.6743E-2</v>
      </c>
      <c r="N1871" s="44"/>
    </row>
    <row r="1872" spans="4:14" ht="15.75" customHeight="1" x14ac:dyDescent="0.25">
      <c r="D1872" s="39"/>
      <c r="E1872" s="39"/>
      <c r="F1872" s="98">
        <v>39134</v>
      </c>
      <c r="G1872" s="43">
        <v>5.3200000000000004E-2</v>
      </c>
      <c r="H1872" s="43">
        <v>5.3600000000000002E-2</v>
      </c>
      <c r="I1872" s="43">
        <v>5.3800000000000001E-2</v>
      </c>
      <c r="J1872" s="43">
        <v>8.2500000000000004E-2</v>
      </c>
      <c r="K1872" s="43">
        <v>4.6901999999999999E-2</v>
      </c>
      <c r="N1872" s="44"/>
    </row>
    <row r="1873" spans="4:14" ht="15.75" customHeight="1" x14ac:dyDescent="0.25">
      <c r="D1873" s="39"/>
      <c r="E1873" s="39"/>
      <c r="F1873" s="98">
        <v>39135</v>
      </c>
      <c r="G1873" s="43">
        <v>5.3200000000000004E-2</v>
      </c>
      <c r="H1873" s="43">
        <v>5.3600000000000002E-2</v>
      </c>
      <c r="I1873" s="43">
        <v>5.38813E-2</v>
      </c>
      <c r="J1873" s="43">
        <v>8.2500000000000004E-2</v>
      </c>
      <c r="K1873" s="43">
        <v>4.7279000000000002E-2</v>
      </c>
      <c r="N1873" s="44"/>
    </row>
    <row r="1874" spans="4:14" ht="15.75" customHeight="1" x14ac:dyDescent="0.25">
      <c r="D1874" s="39"/>
      <c r="E1874" s="39"/>
      <c r="F1874" s="98">
        <v>39136</v>
      </c>
      <c r="G1874" s="43">
        <v>5.3200000000000004E-2</v>
      </c>
      <c r="H1874" s="43">
        <v>5.3600000000000002E-2</v>
      </c>
      <c r="I1874" s="43">
        <v>5.3899999999999997E-2</v>
      </c>
      <c r="J1874" s="43">
        <v>8.2500000000000004E-2</v>
      </c>
      <c r="K1874" s="43">
        <v>4.6703000000000001E-2</v>
      </c>
      <c r="N1874" s="44"/>
    </row>
    <row r="1875" spans="4:14" ht="15.75" customHeight="1" x14ac:dyDescent="0.25">
      <c r="D1875" s="39"/>
      <c r="E1875" s="39"/>
      <c r="F1875" s="98">
        <v>39139</v>
      </c>
      <c r="G1875" s="43">
        <v>5.3200000000000004E-2</v>
      </c>
      <c r="H1875" s="43">
        <v>5.3600000000000002E-2</v>
      </c>
      <c r="I1875" s="43">
        <v>5.3787500000000002E-2</v>
      </c>
      <c r="J1875" s="43">
        <v>8.2500000000000004E-2</v>
      </c>
      <c r="K1875" s="43">
        <v>4.6247999999999997E-2</v>
      </c>
      <c r="N1875" s="44"/>
    </row>
    <row r="1876" spans="4:14" ht="15.75" customHeight="1" x14ac:dyDescent="0.25">
      <c r="D1876" s="39"/>
      <c r="E1876" s="39"/>
      <c r="F1876" s="98">
        <v>39140</v>
      </c>
      <c r="G1876" s="43">
        <v>5.3200000000000004E-2</v>
      </c>
      <c r="H1876" s="43">
        <v>5.3600000000000002E-2</v>
      </c>
      <c r="I1876" s="43">
        <v>5.3718799999999997E-2</v>
      </c>
      <c r="J1876" s="43">
        <v>8.2500000000000004E-2</v>
      </c>
      <c r="K1876" s="43">
        <v>4.5109000000000003E-2</v>
      </c>
      <c r="N1876" s="44"/>
    </row>
    <row r="1877" spans="4:14" ht="15.75" customHeight="1" x14ac:dyDescent="0.25">
      <c r="D1877" s="39"/>
      <c r="E1877" s="39"/>
      <c r="F1877" s="98">
        <v>39141</v>
      </c>
      <c r="G1877" s="43">
        <v>5.3200000000000004E-2</v>
      </c>
      <c r="H1877" s="43">
        <v>5.3481300000000002E-2</v>
      </c>
      <c r="I1877" s="43">
        <v>5.33E-2</v>
      </c>
      <c r="J1877" s="43">
        <v>8.2500000000000004E-2</v>
      </c>
      <c r="K1877" s="43">
        <v>4.5656999999999996E-2</v>
      </c>
      <c r="N1877" s="44"/>
    </row>
    <row r="1878" spans="4:14" ht="15.75" customHeight="1" x14ac:dyDescent="0.25">
      <c r="D1878" s="39"/>
      <c r="E1878" s="39"/>
      <c r="F1878" s="98">
        <v>39142</v>
      </c>
      <c r="G1878" s="43">
        <v>5.3200000000000004E-2</v>
      </c>
      <c r="H1878" s="43">
        <v>5.3475000000000002E-2</v>
      </c>
      <c r="I1878" s="43">
        <v>5.3281299999999997E-2</v>
      </c>
      <c r="J1878" s="43">
        <v>8.2500000000000004E-2</v>
      </c>
      <c r="K1878" s="43">
        <v>4.5498999999999998E-2</v>
      </c>
      <c r="N1878" s="44"/>
    </row>
    <row r="1879" spans="4:14" ht="15.75" customHeight="1" x14ac:dyDescent="0.25">
      <c r="D1879" s="39"/>
      <c r="E1879" s="39"/>
      <c r="F1879" s="98">
        <v>39143</v>
      </c>
      <c r="G1879" s="43">
        <v>5.3200000000000004E-2</v>
      </c>
      <c r="H1879" s="43">
        <v>5.3462500000000003E-2</v>
      </c>
      <c r="I1879" s="43">
        <v>5.3193799999999999E-2</v>
      </c>
      <c r="J1879" s="43">
        <v>8.2500000000000004E-2</v>
      </c>
      <c r="K1879" s="43">
        <v>4.4969999999999996E-2</v>
      </c>
      <c r="N1879" s="44"/>
    </row>
    <row r="1880" spans="4:14" ht="15.75" customHeight="1" x14ac:dyDescent="0.25">
      <c r="D1880" s="39"/>
      <c r="E1880" s="39"/>
      <c r="F1880" s="98">
        <v>39146</v>
      </c>
      <c r="G1880" s="43">
        <v>5.3191300000000004E-2</v>
      </c>
      <c r="H1880" s="43">
        <v>5.33E-2</v>
      </c>
      <c r="I1880" s="43">
        <v>5.2591300000000001E-2</v>
      </c>
      <c r="J1880" s="43">
        <v>8.2500000000000004E-2</v>
      </c>
      <c r="K1880" s="43">
        <v>4.4950000000000004E-2</v>
      </c>
      <c r="N1880" s="44"/>
    </row>
    <row r="1881" spans="4:14" ht="15.75" customHeight="1" x14ac:dyDescent="0.25">
      <c r="D1881" s="39"/>
      <c r="E1881" s="39"/>
      <c r="F1881" s="98">
        <v>39147</v>
      </c>
      <c r="G1881" s="43">
        <v>5.3200000000000004E-2</v>
      </c>
      <c r="H1881" s="43">
        <v>5.3399999999999996E-2</v>
      </c>
      <c r="I1881" s="43">
        <v>5.2975000000000001E-2</v>
      </c>
      <c r="J1881" s="43">
        <v>8.2500000000000004E-2</v>
      </c>
      <c r="K1881" s="43">
        <v>4.5282000000000003E-2</v>
      </c>
      <c r="N1881" s="44"/>
    </row>
    <row r="1882" spans="4:14" ht="15.75" customHeight="1" x14ac:dyDescent="0.25">
      <c r="D1882" s="39"/>
      <c r="E1882" s="39"/>
      <c r="F1882" s="98">
        <v>39148</v>
      </c>
      <c r="G1882" s="43">
        <v>5.3200000000000004E-2</v>
      </c>
      <c r="H1882" s="43">
        <v>5.3399999999999996E-2</v>
      </c>
      <c r="I1882" s="43">
        <v>5.2900000000000003E-2</v>
      </c>
      <c r="J1882" s="43">
        <v>8.2500000000000004E-2</v>
      </c>
      <c r="K1882" s="43">
        <v>4.4871000000000001E-2</v>
      </c>
      <c r="N1882" s="44"/>
    </row>
    <row r="1883" spans="4:14" ht="15.75" customHeight="1" x14ac:dyDescent="0.25">
      <c r="D1883" s="39"/>
      <c r="E1883" s="39"/>
      <c r="F1883" s="98">
        <v>39149</v>
      </c>
      <c r="G1883" s="43">
        <v>5.3200000000000004E-2</v>
      </c>
      <c r="H1883" s="43">
        <v>5.3399999999999996E-2</v>
      </c>
      <c r="I1883" s="43">
        <v>5.2874999999999998E-2</v>
      </c>
      <c r="J1883" s="43">
        <v>8.2500000000000004E-2</v>
      </c>
      <c r="K1883" s="43">
        <v>4.5124999999999998E-2</v>
      </c>
      <c r="N1883" s="44"/>
    </row>
    <row r="1884" spans="4:14" ht="15.75" customHeight="1" x14ac:dyDescent="0.25">
      <c r="D1884" s="39"/>
      <c r="E1884" s="39"/>
      <c r="F1884" s="98">
        <v>39150</v>
      </c>
      <c r="G1884" s="43">
        <v>5.3200000000000004E-2</v>
      </c>
      <c r="H1884" s="43">
        <v>5.3399999999999996E-2</v>
      </c>
      <c r="I1884" s="43">
        <v>5.2968799999999996E-2</v>
      </c>
      <c r="J1884" s="43">
        <v>8.2500000000000004E-2</v>
      </c>
      <c r="K1884" s="43">
        <v>4.5871000000000002E-2</v>
      </c>
      <c r="N1884" s="44"/>
    </row>
    <row r="1885" spans="4:14" ht="15.75" customHeight="1" x14ac:dyDescent="0.25">
      <c r="D1885" s="39"/>
      <c r="E1885" s="39"/>
      <c r="F1885" s="98">
        <v>39153</v>
      </c>
      <c r="G1885" s="43">
        <v>5.3200000000000004E-2</v>
      </c>
      <c r="H1885" s="43">
        <v>5.3550000000000007E-2</v>
      </c>
      <c r="I1885" s="43">
        <v>5.3425E-2</v>
      </c>
      <c r="J1885" s="43">
        <v>8.2500000000000004E-2</v>
      </c>
      <c r="K1885" s="43">
        <v>4.5515999999999994E-2</v>
      </c>
      <c r="N1885" s="44"/>
    </row>
    <row r="1886" spans="4:14" ht="15.75" customHeight="1" x14ac:dyDescent="0.25">
      <c r="D1886" s="39"/>
      <c r="E1886" s="39"/>
      <c r="F1886" s="98">
        <v>39154</v>
      </c>
      <c r="G1886" s="43">
        <v>5.3200000000000004E-2</v>
      </c>
      <c r="H1886" s="43">
        <v>5.3548799999999994E-2</v>
      </c>
      <c r="I1886" s="43">
        <v>5.33E-2</v>
      </c>
      <c r="J1886" s="43">
        <v>8.2500000000000004E-2</v>
      </c>
      <c r="K1886" s="43">
        <v>4.4907000000000002E-2</v>
      </c>
      <c r="N1886" s="44"/>
    </row>
    <row r="1887" spans="4:14" ht="15.75" customHeight="1" x14ac:dyDescent="0.25">
      <c r="D1887" s="39"/>
      <c r="E1887" s="39"/>
      <c r="F1887" s="98">
        <v>39155</v>
      </c>
      <c r="G1887" s="43">
        <v>5.3200000000000004E-2</v>
      </c>
      <c r="H1887" s="43">
        <v>5.3499999999999999E-2</v>
      </c>
      <c r="I1887" s="43">
        <v>5.2962499999999996E-2</v>
      </c>
      <c r="J1887" s="43">
        <v>8.2500000000000004E-2</v>
      </c>
      <c r="K1887" s="43">
        <v>4.5338000000000003E-2</v>
      </c>
      <c r="N1887" s="44"/>
    </row>
    <row r="1888" spans="4:14" ht="15.75" customHeight="1" x14ac:dyDescent="0.25">
      <c r="D1888" s="39"/>
      <c r="E1888" s="39"/>
      <c r="F1888" s="98">
        <v>39156</v>
      </c>
      <c r="G1888" s="43">
        <v>5.3200000000000004E-2</v>
      </c>
      <c r="H1888" s="43">
        <v>5.3499999999999999E-2</v>
      </c>
      <c r="I1888" s="43">
        <v>5.3143799999999998E-2</v>
      </c>
      <c r="J1888" s="43">
        <v>8.2500000000000004E-2</v>
      </c>
      <c r="K1888" s="43">
        <v>4.5358000000000002E-2</v>
      </c>
      <c r="N1888" s="44"/>
    </row>
    <row r="1889" spans="4:14" ht="15.75" customHeight="1" x14ac:dyDescent="0.25">
      <c r="D1889" s="39"/>
      <c r="E1889" s="39"/>
      <c r="F1889" s="98">
        <v>39157</v>
      </c>
      <c r="G1889" s="43">
        <v>5.3200000000000004E-2</v>
      </c>
      <c r="H1889" s="43">
        <v>5.3499999999999999E-2</v>
      </c>
      <c r="I1889" s="43">
        <v>5.3206300000000005E-2</v>
      </c>
      <c r="J1889" s="43">
        <v>8.2500000000000004E-2</v>
      </c>
      <c r="K1889" s="43">
        <v>4.5434999999999996E-2</v>
      </c>
      <c r="N1889" s="44"/>
    </row>
    <row r="1890" spans="4:14" ht="15.75" customHeight="1" x14ac:dyDescent="0.25">
      <c r="D1890" s="39"/>
      <c r="E1890" s="39"/>
      <c r="F1890" s="98">
        <v>39160</v>
      </c>
      <c r="G1890" s="43">
        <v>5.3200000000000004E-2</v>
      </c>
      <c r="H1890" s="43">
        <v>5.3499999999999999E-2</v>
      </c>
      <c r="I1890" s="43">
        <v>5.3350000000000002E-2</v>
      </c>
      <c r="J1890" s="43">
        <v>8.2500000000000004E-2</v>
      </c>
      <c r="K1890" s="43">
        <v>4.5631999999999999E-2</v>
      </c>
      <c r="N1890" s="44"/>
    </row>
    <row r="1891" spans="4:14" ht="15.75" customHeight="1" x14ac:dyDescent="0.25">
      <c r="D1891" s="39"/>
      <c r="E1891" s="39"/>
      <c r="F1891" s="98">
        <v>39161</v>
      </c>
      <c r="G1891" s="43">
        <v>5.3200000000000004E-2</v>
      </c>
      <c r="H1891" s="43">
        <v>5.3499999999999999E-2</v>
      </c>
      <c r="I1891" s="43">
        <v>5.3399999999999996E-2</v>
      </c>
      <c r="J1891" s="43">
        <v>8.2500000000000004E-2</v>
      </c>
      <c r="K1891" s="43">
        <v>4.5494000000000007E-2</v>
      </c>
      <c r="N1891" s="44"/>
    </row>
    <row r="1892" spans="4:14" ht="15.75" customHeight="1" x14ac:dyDescent="0.25">
      <c r="D1892" s="39"/>
      <c r="E1892" s="39"/>
      <c r="F1892" s="98">
        <v>39162</v>
      </c>
      <c r="G1892" s="43">
        <v>5.3200000000000004E-2</v>
      </c>
      <c r="H1892" s="43">
        <v>5.3499999999999999E-2</v>
      </c>
      <c r="I1892" s="43">
        <v>5.3399999999999996E-2</v>
      </c>
      <c r="J1892" s="43">
        <v>8.2500000000000004E-2</v>
      </c>
      <c r="K1892" s="43">
        <v>4.5355999999999994E-2</v>
      </c>
      <c r="N1892" s="44"/>
    </row>
    <row r="1893" spans="4:14" ht="15.75" customHeight="1" x14ac:dyDescent="0.25">
      <c r="D1893" s="39"/>
      <c r="E1893" s="39"/>
      <c r="F1893" s="98">
        <v>39163</v>
      </c>
      <c r="G1893" s="43">
        <v>5.3200000000000004E-2</v>
      </c>
      <c r="H1893" s="43">
        <v>5.34631E-2</v>
      </c>
      <c r="I1893" s="43">
        <v>5.3137499999999997E-2</v>
      </c>
      <c r="J1893" s="43">
        <v>8.2500000000000004E-2</v>
      </c>
      <c r="K1893" s="43">
        <v>4.5829000000000002E-2</v>
      </c>
      <c r="N1893" s="44"/>
    </row>
    <row r="1894" spans="4:14" ht="15.75" customHeight="1" x14ac:dyDescent="0.25">
      <c r="D1894" s="39"/>
      <c r="E1894" s="39"/>
      <c r="F1894" s="98">
        <v>39164</v>
      </c>
      <c r="G1894" s="43">
        <v>5.3200000000000004E-2</v>
      </c>
      <c r="H1894" s="43">
        <v>5.34788E-2</v>
      </c>
      <c r="I1894" s="43">
        <v>5.3200000000000004E-2</v>
      </c>
      <c r="J1894" s="43">
        <v>8.2500000000000004E-2</v>
      </c>
      <c r="K1894" s="43">
        <v>4.6105E-2</v>
      </c>
      <c r="N1894" s="44"/>
    </row>
    <row r="1895" spans="4:14" ht="15.75" customHeight="1" x14ac:dyDescent="0.25">
      <c r="D1895" s="39"/>
      <c r="E1895" s="39"/>
      <c r="F1895" s="98">
        <v>39167</v>
      </c>
      <c r="G1895" s="43">
        <v>5.3200000000000004E-2</v>
      </c>
      <c r="H1895" s="43">
        <v>5.3499999999999999E-2</v>
      </c>
      <c r="I1895" s="43">
        <v>5.3287500000000002E-2</v>
      </c>
      <c r="J1895" s="43">
        <v>8.2500000000000004E-2</v>
      </c>
      <c r="K1895" s="43">
        <v>4.6005999999999998E-2</v>
      </c>
      <c r="N1895" s="44"/>
    </row>
    <row r="1896" spans="4:14" ht="15.75" customHeight="1" x14ac:dyDescent="0.25">
      <c r="D1896" s="39"/>
      <c r="E1896" s="39"/>
      <c r="F1896" s="98">
        <v>39168</v>
      </c>
      <c r="G1896" s="43">
        <v>5.3200000000000004E-2</v>
      </c>
      <c r="H1896" s="43">
        <v>5.3499999999999999E-2</v>
      </c>
      <c r="I1896" s="43">
        <v>5.3296900000000001E-2</v>
      </c>
      <c r="J1896" s="43">
        <v>8.2500000000000004E-2</v>
      </c>
      <c r="K1896" s="43">
        <v>4.5965999999999993E-2</v>
      </c>
      <c r="N1896" s="44"/>
    </row>
    <row r="1897" spans="4:14" ht="15.75" customHeight="1" x14ac:dyDescent="0.25">
      <c r="D1897" s="39"/>
      <c r="E1897" s="39"/>
      <c r="F1897" s="98">
        <v>39169</v>
      </c>
      <c r="G1897" s="43">
        <v>5.3200000000000004E-2</v>
      </c>
      <c r="H1897" s="43">
        <v>5.3499999999999999E-2</v>
      </c>
      <c r="I1897" s="43">
        <v>5.3237500000000007E-2</v>
      </c>
      <c r="J1897" s="43">
        <v>8.2500000000000004E-2</v>
      </c>
      <c r="K1897" s="43">
        <v>4.6204000000000002E-2</v>
      </c>
      <c r="N1897" s="44"/>
    </row>
    <row r="1898" spans="4:14" ht="15.75" customHeight="1" x14ac:dyDescent="0.25">
      <c r="D1898" s="39"/>
      <c r="E1898" s="39"/>
      <c r="F1898" s="98">
        <v>39170</v>
      </c>
      <c r="G1898" s="43">
        <v>5.3200000000000004E-2</v>
      </c>
      <c r="H1898" s="43">
        <v>5.3493800000000001E-2</v>
      </c>
      <c r="I1898" s="43">
        <v>5.3200000000000004E-2</v>
      </c>
      <c r="J1898" s="43">
        <v>8.2500000000000004E-2</v>
      </c>
      <c r="K1898" s="43">
        <v>4.6422999999999999E-2</v>
      </c>
      <c r="N1898" s="44"/>
    </row>
    <row r="1899" spans="4:14" ht="15.75" customHeight="1" x14ac:dyDescent="0.25">
      <c r="D1899" s="39"/>
      <c r="E1899" s="39"/>
      <c r="F1899" s="98">
        <v>39171</v>
      </c>
      <c r="G1899" s="43">
        <v>5.3200000000000004E-2</v>
      </c>
      <c r="H1899" s="43">
        <v>5.3499999999999999E-2</v>
      </c>
      <c r="I1899" s="43">
        <v>5.3296900000000001E-2</v>
      </c>
      <c r="J1899" s="43">
        <v>8.2500000000000004E-2</v>
      </c>
      <c r="K1899" s="43">
        <v>4.6443000000000005E-2</v>
      </c>
      <c r="N1899" s="44"/>
    </row>
    <row r="1900" spans="4:14" ht="15.75" customHeight="1" x14ac:dyDescent="0.25">
      <c r="D1900" s="39"/>
      <c r="E1900" s="39"/>
      <c r="F1900" s="98">
        <v>39174</v>
      </c>
      <c r="G1900" s="43">
        <v>5.3200000000000004E-2</v>
      </c>
      <c r="H1900" s="43">
        <v>5.3499999999999999E-2</v>
      </c>
      <c r="I1900" s="43">
        <v>5.32906E-2</v>
      </c>
      <c r="J1900" s="43">
        <v>8.2500000000000004E-2</v>
      </c>
      <c r="K1900" s="43">
        <v>4.6403E-2</v>
      </c>
      <c r="N1900" s="44"/>
    </row>
    <row r="1901" spans="4:14" ht="15.75" customHeight="1" x14ac:dyDescent="0.25">
      <c r="D1901" s="39"/>
      <c r="E1901" s="39"/>
      <c r="F1901" s="98">
        <v>39175</v>
      </c>
      <c r="G1901" s="43">
        <v>5.3200000000000004E-2</v>
      </c>
      <c r="H1901" s="43">
        <v>5.3499999999999999E-2</v>
      </c>
      <c r="I1901" s="43">
        <v>5.33E-2</v>
      </c>
      <c r="J1901" s="43">
        <v>8.2500000000000004E-2</v>
      </c>
      <c r="K1901" s="43">
        <v>4.6642000000000003E-2</v>
      </c>
      <c r="N1901" s="44"/>
    </row>
    <row r="1902" spans="4:14" ht="15.75" customHeight="1" x14ac:dyDescent="0.25">
      <c r="D1902" s="39"/>
      <c r="E1902" s="39"/>
      <c r="F1902" s="98">
        <v>39176</v>
      </c>
      <c r="G1902" s="43">
        <v>5.3200000000000004E-2</v>
      </c>
      <c r="H1902" s="43">
        <v>5.3499999999999999E-2</v>
      </c>
      <c r="I1902" s="43">
        <v>5.3356300000000002E-2</v>
      </c>
      <c r="J1902" s="43">
        <v>8.2500000000000004E-2</v>
      </c>
      <c r="K1902" s="43">
        <v>4.6482000000000002E-2</v>
      </c>
      <c r="N1902" s="44"/>
    </row>
    <row r="1903" spans="4:14" ht="15.75" customHeight="1" x14ac:dyDescent="0.25">
      <c r="D1903" s="39"/>
      <c r="E1903" s="39"/>
      <c r="F1903" s="98">
        <v>39177</v>
      </c>
      <c r="G1903" s="43">
        <v>5.3200000000000004E-2</v>
      </c>
      <c r="H1903" s="43">
        <v>5.3499999999999999E-2</v>
      </c>
      <c r="I1903" s="43">
        <v>5.3321899999999998E-2</v>
      </c>
      <c r="J1903" s="43">
        <v>8.2500000000000004E-2</v>
      </c>
      <c r="K1903" s="43">
        <v>4.6782000000000004E-2</v>
      </c>
      <c r="N1903" s="44"/>
    </row>
    <row r="1904" spans="4:14" ht="15.75" customHeight="1" x14ac:dyDescent="0.25">
      <c r="D1904" s="39"/>
      <c r="E1904" s="39"/>
      <c r="F1904" s="98">
        <v>39178</v>
      </c>
      <c r="G1904" s="43" t="s">
        <v>30</v>
      </c>
      <c r="H1904" s="43" t="s">
        <v>30</v>
      </c>
      <c r="I1904" s="43" t="s">
        <v>30</v>
      </c>
      <c r="J1904" s="43" t="s">
        <v>30</v>
      </c>
      <c r="K1904" s="43">
        <v>4.6782000000000004E-2</v>
      </c>
      <c r="N1904" s="44"/>
    </row>
    <row r="1905" spans="4:14" ht="15.75" customHeight="1" x14ac:dyDescent="0.25">
      <c r="D1905" s="39"/>
      <c r="E1905" s="39"/>
      <c r="F1905" s="98">
        <v>39181</v>
      </c>
      <c r="G1905" s="43" t="s">
        <v>30</v>
      </c>
      <c r="H1905" s="43" t="s">
        <v>30</v>
      </c>
      <c r="I1905" s="43" t="s">
        <v>30</v>
      </c>
      <c r="J1905" s="43">
        <v>8.2500000000000004E-2</v>
      </c>
      <c r="K1905" s="43">
        <v>4.7424999999999995E-2</v>
      </c>
      <c r="N1905" s="44"/>
    </row>
    <row r="1906" spans="4:14" ht="15.75" customHeight="1" x14ac:dyDescent="0.25">
      <c r="D1906" s="39"/>
      <c r="E1906" s="39"/>
      <c r="F1906" s="98">
        <v>39182</v>
      </c>
      <c r="G1906" s="43">
        <v>5.3200000000000004E-2</v>
      </c>
      <c r="H1906" s="43">
        <v>5.3550000000000007E-2</v>
      </c>
      <c r="I1906" s="43">
        <v>5.3643799999999998E-2</v>
      </c>
      <c r="J1906" s="43">
        <v>8.2500000000000004E-2</v>
      </c>
      <c r="K1906" s="43">
        <v>4.7183999999999997E-2</v>
      </c>
      <c r="N1906" s="44"/>
    </row>
    <row r="1907" spans="4:14" ht="15.75" customHeight="1" x14ac:dyDescent="0.25">
      <c r="D1907" s="39"/>
      <c r="E1907" s="39"/>
      <c r="F1907" s="98">
        <v>39183</v>
      </c>
      <c r="G1907" s="43">
        <v>5.3200000000000004E-2</v>
      </c>
      <c r="H1907" s="43">
        <v>5.3550000000000007E-2</v>
      </c>
      <c r="I1907" s="43">
        <v>5.3624999999999999E-2</v>
      </c>
      <c r="J1907" s="43">
        <v>8.2500000000000004E-2</v>
      </c>
      <c r="K1907" s="43">
        <v>4.7304000000000006E-2</v>
      </c>
      <c r="N1907" s="44"/>
    </row>
    <row r="1908" spans="4:14" ht="15.75" customHeight="1" x14ac:dyDescent="0.25">
      <c r="D1908" s="39"/>
      <c r="E1908" s="39"/>
      <c r="F1908" s="98">
        <v>39184</v>
      </c>
      <c r="G1908" s="43">
        <v>5.3200000000000004E-2</v>
      </c>
      <c r="H1908" s="43">
        <v>5.3556299999999994E-2</v>
      </c>
      <c r="I1908" s="43">
        <v>5.3699999999999998E-2</v>
      </c>
      <c r="J1908" s="43">
        <v>8.2500000000000004E-2</v>
      </c>
      <c r="K1908" s="43">
        <v>4.7344999999999998E-2</v>
      </c>
      <c r="N1908" s="44"/>
    </row>
    <row r="1909" spans="4:14" ht="15.75" customHeight="1" x14ac:dyDescent="0.25">
      <c r="D1909" s="39"/>
      <c r="E1909" s="39"/>
      <c r="F1909" s="98">
        <v>39185</v>
      </c>
      <c r="G1909" s="43">
        <v>5.3200000000000004E-2</v>
      </c>
      <c r="H1909" s="43">
        <v>5.35688E-2</v>
      </c>
      <c r="I1909" s="43">
        <v>5.3699999999999998E-2</v>
      </c>
      <c r="J1909" s="43">
        <v>8.2500000000000004E-2</v>
      </c>
      <c r="K1909" s="43">
        <v>4.7607999999999998E-2</v>
      </c>
      <c r="N1909" s="44"/>
    </row>
    <row r="1910" spans="4:14" ht="15.75" customHeight="1" x14ac:dyDescent="0.25">
      <c r="D1910" s="39"/>
      <c r="E1910" s="39"/>
      <c r="F1910" s="98">
        <v>39188</v>
      </c>
      <c r="G1910" s="43">
        <v>5.3200000000000004E-2</v>
      </c>
      <c r="H1910" s="43">
        <v>5.3587499999999996E-2</v>
      </c>
      <c r="I1910" s="43">
        <v>5.3740599999999999E-2</v>
      </c>
      <c r="J1910" s="43">
        <v>8.2500000000000004E-2</v>
      </c>
      <c r="K1910" s="43">
        <v>4.7346000000000006E-2</v>
      </c>
      <c r="N1910" s="44"/>
    </row>
    <row r="1911" spans="4:14" ht="15.75" customHeight="1" x14ac:dyDescent="0.25">
      <c r="D1911" s="39"/>
      <c r="E1911" s="39"/>
      <c r="F1911" s="98">
        <v>39189</v>
      </c>
      <c r="G1911" s="43">
        <v>5.3200000000000004E-2</v>
      </c>
      <c r="H1911" s="43">
        <v>5.3598800000000002E-2</v>
      </c>
      <c r="I1911" s="43">
        <v>5.3715599999999995E-2</v>
      </c>
      <c r="J1911" s="43">
        <v>8.2500000000000004E-2</v>
      </c>
      <c r="K1911" s="43">
        <v>4.6802999999999997E-2</v>
      </c>
      <c r="N1911" s="44"/>
    </row>
    <row r="1912" spans="4:14" ht="15.75" customHeight="1" x14ac:dyDescent="0.25">
      <c r="D1912" s="39"/>
      <c r="E1912" s="39"/>
      <c r="F1912" s="98">
        <v>39190</v>
      </c>
      <c r="G1912" s="43">
        <v>5.3200000000000004E-2</v>
      </c>
      <c r="H1912" s="43">
        <v>5.3581299999999998E-2</v>
      </c>
      <c r="I1912" s="43">
        <v>5.3606299999999996E-2</v>
      </c>
      <c r="J1912" s="43">
        <v>8.2500000000000004E-2</v>
      </c>
      <c r="K1912" s="43">
        <v>4.6502000000000002E-2</v>
      </c>
      <c r="N1912" s="44"/>
    </row>
    <row r="1913" spans="4:14" ht="15.75" customHeight="1" x14ac:dyDescent="0.25">
      <c r="D1913" s="39"/>
      <c r="E1913" s="39"/>
      <c r="F1913" s="98">
        <v>39191</v>
      </c>
      <c r="G1913" s="43">
        <v>5.3200000000000004E-2</v>
      </c>
      <c r="H1913" s="43">
        <v>5.3550000000000007E-2</v>
      </c>
      <c r="I1913" s="43">
        <v>5.3493800000000001E-2</v>
      </c>
      <c r="J1913" s="43">
        <v>8.2500000000000004E-2</v>
      </c>
      <c r="K1913" s="43">
        <v>4.6642000000000003E-2</v>
      </c>
      <c r="N1913" s="44"/>
    </row>
    <row r="1914" spans="4:14" ht="15.75" customHeight="1" x14ac:dyDescent="0.25">
      <c r="D1914" s="39"/>
      <c r="E1914" s="39"/>
      <c r="F1914" s="98">
        <v>39192</v>
      </c>
      <c r="G1914" s="43">
        <v>5.3200000000000004E-2</v>
      </c>
      <c r="H1914" s="43">
        <v>5.3550000000000007E-2</v>
      </c>
      <c r="I1914" s="43">
        <v>5.3543800000000003E-2</v>
      </c>
      <c r="J1914" s="43">
        <v>8.2500000000000004E-2</v>
      </c>
      <c r="K1914" s="43">
        <v>4.6703000000000001E-2</v>
      </c>
      <c r="N1914" s="44"/>
    </row>
    <row r="1915" spans="4:14" ht="15.75" customHeight="1" x14ac:dyDescent="0.25">
      <c r="D1915" s="39"/>
      <c r="E1915" s="39"/>
      <c r="F1915" s="98">
        <v>39195</v>
      </c>
      <c r="G1915" s="43">
        <v>5.3200000000000004E-2</v>
      </c>
      <c r="H1915" s="43">
        <v>5.3550000000000007E-2</v>
      </c>
      <c r="I1915" s="43">
        <v>5.3593799999999997E-2</v>
      </c>
      <c r="J1915" s="43">
        <v>8.2500000000000004E-2</v>
      </c>
      <c r="K1915" s="43">
        <v>4.6401999999999999E-2</v>
      </c>
      <c r="N1915" s="44"/>
    </row>
    <row r="1916" spans="4:14" ht="15.75" customHeight="1" x14ac:dyDescent="0.25">
      <c r="D1916" s="39"/>
      <c r="E1916" s="39"/>
      <c r="F1916" s="98">
        <v>39196</v>
      </c>
      <c r="G1916" s="43">
        <v>5.3200000000000004E-2</v>
      </c>
      <c r="H1916" s="43">
        <v>5.3550000000000007E-2</v>
      </c>
      <c r="I1916" s="43">
        <v>5.3531300000000004E-2</v>
      </c>
      <c r="J1916" s="43">
        <v>8.2500000000000004E-2</v>
      </c>
      <c r="K1916" s="43">
        <v>4.6201999999999993E-2</v>
      </c>
      <c r="N1916" s="44"/>
    </row>
    <row r="1917" spans="4:14" ht="15.75" customHeight="1" x14ac:dyDescent="0.25">
      <c r="D1917" s="39"/>
      <c r="E1917" s="39"/>
      <c r="F1917" s="98">
        <v>39197</v>
      </c>
      <c r="G1917" s="43">
        <v>5.3200000000000004E-2</v>
      </c>
      <c r="H1917" s="43">
        <v>5.3550000000000007E-2</v>
      </c>
      <c r="I1917" s="43">
        <v>5.3468799999999997E-2</v>
      </c>
      <c r="J1917" s="43">
        <v>8.2500000000000004E-2</v>
      </c>
      <c r="K1917" s="43">
        <v>4.6502000000000002E-2</v>
      </c>
      <c r="N1917" s="44"/>
    </row>
    <row r="1918" spans="4:14" ht="15.75" customHeight="1" x14ac:dyDescent="0.25">
      <c r="D1918" s="39"/>
      <c r="E1918" s="39"/>
      <c r="F1918" s="98">
        <v>39198</v>
      </c>
      <c r="G1918" s="43">
        <v>5.3200000000000004E-2</v>
      </c>
      <c r="H1918" s="43">
        <v>5.3550000000000007E-2</v>
      </c>
      <c r="I1918" s="43">
        <v>5.3550000000000007E-2</v>
      </c>
      <c r="J1918" s="43">
        <v>8.2500000000000004E-2</v>
      </c>
      <c r="K1918" s="43">
        <v>4.6963999999999999E-2</v>
      </c>
      <c r="N1918" s="44"/>
    </row>
    <row r="1919" spans="4:14" ht="15.75" customHeight="1" x14ac:dyDescent="0.25">
      <c r="D1919" s="39"/>
      <c r="E1919" s="39"/>
      <c r="F1919" s="98">
        <v>39199</v>
      </c>
      <c r="G1919" s="43">
        <v>5.3200000000000004E-2</v>
      </c>
      <c r="H1919" s="43">
        <v>5.3562499999999999E-2</v>
      </c>
      <c r="I1919" s="43">
        <v>5.3600000000000002E-2</v>
      </c>
      <c r="J1919" s="43">
        <v>8.2500000000000004E-2</v>
      </c>
      <c r="K1919" s="43">
        <v>4.6924E-2</v>
      </c>
      <c r="N1919" s="44"/>
    </row>
    <row r="1920" spans="4:14" ht="15.75" customHeight="1" x14ac:dyDescent="0.25">
      <c r="D1920" s="39"/>
      <c r="E1920" s="39"/>
      <c r="F1920" s="98">
        <v>39202</v>
      </c>
      <c r="G1920" s="43">
        <v>5.3200000000000004E-2</v>
      </c>
      <c r="H1920" s="43">
        <v>5.3550000000000007E-2</v>
      </c>
      <c r="I1920" s="43">
        <v>5.3600000000000002E-2</v>
      </c>
      <c r="J1920" s="43">
        <v>8.2500000000000004E-2</v>
      </c>
      <c r="K1920" s="43">
        <v>4.6222000000000006E-2</v>
      </c>
      <c r="N1920" s="44"/>
    </row>
    <row r="1921" spans="4:14" ht="15.75" customHeight="1" x14ac:dyDescent="0.25">
      <c r="D1921" s="39"/>
      <c r="E1921" s="39"/>
      <c r="F1921" s="98">
        <v>39203</v>
      </c>
      <c r="G1921" s="43">
        <v>5.3200000000000004E-2</v>
      </c>
      <c r="H1921" s="43">
        <v>5.3550000000000007E-2</v>
      </c>
      <c r="I1921" s="43">
        <v>5.3499999999999999E-2</v>
      </c>
      <c r="J1921" s="43">
        <v>8.2500000000000004E-2</v>
      </c>
      <c r="K1921" s="43">
        <v>4.6361999999999993E-2</v>
      </c>
      <c r="N1921" s="44"/>
    </row>
    <row r="1922" spans="4:14" ht="15.75" customHeight="1" x14ac:dyDescent="0.25">
      <c r="D1922" s="39"/>
      <c r="E1922" s="39"/>
      <c r="F1922" s="98">
        <v>39204</v>
      </c>
      <c r="G1922" s="43">
        <v>5.3200000000000004E-2</v>
      </c>
      <c r="H1922" s="43">
        <v>5.3550000000000007E-2</v>
      </c>
      <c r="I1922" s="43">
        <v>5.3600000000000002E-2</v>
      </c>
      <c r="J1922" s="43">
        <v>8.2500000000000004E-2</v>
      </c>
      <c r="K1922" s="43">
        <v>4.6421999999999998E-2</v>
      </c>
      <c r="N1922" s="44"/>
    </row>
    <row r="1923" spans="4:14" ht="15.75" customHeight="1" x14ac:dyDescent="0.25">
      <c r="D1923" s="39"/>
      <c r="E1923" s="39"/>
      <c r="F1923" s="98">
        <v>39205</v>
      </c>
      <c r="G1923" s="43">
        <v>5.3200000000000004E-2</v>
      </c>
      <c r="H1923" s="43">
        <v>5.3556299999999994E-2</v>
      </c>
      <c r="I1923" s="43">
        <v>5.3581299999999998E-2</v>
      </c>
      <c r="J1923" s="43">
        <v>8.2500000000000004E-2</v>
      </c>
      <c r="K1923" s="43">
        <v>4.6723000000000001E-2</v>
      </c>
      <c r="N1923" s="44"/>
    </row>
    <row r="1924" spans="4:14" ht="15.75" customHeight="1" x14ac:dyDescent="0.25">
      <c r="D1924" s="39"/>
      <c r="E1924" s="39"/>
      <c r="F1924" s="98">
        <v>39206</v>
      </c>
      <c r="G1924" s="43">
        <v>5.3200000000000004E-2</v>
      </c>
      <c r="H1924" s="43">
        <v>5.3565599999999998E-2</v>
      </c>
      <c r="I1924" s="43">
        <v>5.3681300000000001E-2</v>
      </c>
      <c r="J1924" s="43">
        <v>8.2500000000000004E-2</v>
      </c>
      <c r="K1924" s="43">
        <v>4.6382000000000007E-2</v>
      </c>
      <c r="N1924" s="44"/>
    </row>
    <row r="1925" spans="4:14" ht="15.75" customHeight="1" x14ac:dyDescent="0.25">
      <c r="D1925" s="39"/>
      <c r="E1925" s="39"/>
      <c r="F1925" s="98">
        <v>39209</v>
      </c>
      <c r="G1925" s="43" t="s">
        <v>30</v>
      </c>
      <c r="H1925" s="43" t="s">
        <v>30</v>
      </c>
      <c r="I1925" s="43" t="s">
        <v>30</v>
      </c>
      <c r="J1925" s="43">
        <v>8.2500000000000004E-2</v>
      </c>
      <c r="K1925" s="43">
        <v>4.6261999999999998E-2</v>
      </c>
      <c r="N1925" s="44"/>
    </row>
    <row r="1926" spans="4:14" ht="15.75" customHeight="1" x14ac:dyDescent="0.25">
      <c r="D1926" s="39"/>
      <c r="E1926" s="39"/>
      <c r="F1926" s="98">
        <v>39210</v>
      </c>
      <c r="G1926" s="43">
        <v>5.3200000000000004E-2</v>
      </c>
      <c r="H1926" s="43">
        <v>5.35688E-2</v>
      </c>
      <c r="I1926" s="43">
        <v>5.3600000000000002E-2</v>
      </c>
      <c r="J1926" s="43">
        <v>8.2500000000000004E-2</v>
      </c>
      <c r="K1926" s="43">
        <v>4.6342000000000001E-2</v>
      </c>
      <c r="N1926" s="44"/>
    </row>
    <row r="1927" spans="4:14" ht="15.75" customHeight="1" x14ac:dyDescent="0.25">
      <c r="D1927" s="39"/>
      <c r="E1927" s="39"/>
      <c r="F1927" s="98">
        <v>39211</v>
      </c>
      <c r="G1927" s="43">
        <v>5.3200000000000004E-2</v>
      </c>
      <c r="H1927" s="43">
        <v>5.3581299999999998E-2</v>
      </c>
      <c r="I1927" s="43">
        <v>5.3600000000000002E-2</v>
      </c>
      <c r="J1927" s="43">
        <v>8.2500000000000004E-2</v>
      </c>
      <c r="K1927" s="43">
        <v>4.6618000000000007E-2</v>
      </c>
      <c r="N1927" s="44"/>
    </row>
    <row r="1928" spans="4:14" ht="15.75" customHeight="1" x14ac:dyDescent="0.25">
      <c r="D1928" s="39"/>
      <c r="E1928" s="39"/>
      <c r="F1928" s="98">
        <v>39212</v>
      </c>
      <c r="G1928" s="43">
        <v>5.3200000000000004E-2</v>
      </c>
      <c r="H1928" s="43">
        <v>5.3600000000000002E-2</v>
      </c>
      <c r="I1928" s="43">
        <v>5.3699999999999998E-2</v>
      </c>
      <c r="J1928" s="43">
        <v>8.2500000000000004E-2</v>
      </c>
      <c r="K1928" s="43">
        <v>4.6379000000000004E-2</v>
      </c>
      <c r="N1928" s="44"/>
    </row>
    <row r="1929" spans="4:14" ht="15.75" customHeight="1" x14ac:dyDescent="0.25">
      <c r="D1929" s="39"/>
      <c r="E1929" s="39"/>
      <c r="F1929" s="98">
        <v>39213</v>
      </c>
      <c r="G1929" s="43">
        <v>5.3200000000000004E-2</v>
      </c>
      <c r="H1929" s="43">
        <v>5.3600000000000002E-2</v>
      </c>
      <c r="I1929" s="43">
        <v>5.3587499999999996E-2</v>
      </c>
      <c r="J1929" s="43">
        <v>8.2500000000000004E-2</v>
      </c>
      <c r="K1929" s="43">
        <v>4.6717000000000002E-2</v>
      </c>
      <c r="N1929" s="44"/>
    </row>
    <row r="1930" spans="4:14" ht="15.75" customHeight="1" x14ac:dyDescent="0.25">
      <c r="D1930" s="39"/>
      <c r="E1930" s="39"/>
      <c r="F1930" s="98">
        <v>39216</v>
      </c>
      <c r="G1930" s="43">
        <v>5.3200000000000004E-2</v>
      </c>
      <c r="H1930" s="43">
        <v>5.3600000000000002E-2</v>
      </c>
      <c r="I1930" s="43">
        <v>5.3650000000000003E-2</v>
      </c>
      <c r="J1930" s="43">
        <v>8.2500000000000004E-2</v>
      </c>
      <c r="K1930" s="43">
        <v>4.6935999999999999E-2</v>
      </c>
      <c r="N1930" s="44"/>
    </row>
    <row r="1931" spans="4:14" ht="15.75" customHeight="1" x14ac:dyDescent="0.25">
      <c r="D1931" s="39"/>
      <c r="E1931" s="39"/>
      <c r="F1931" s="98">
        <v>39217</v>
      </c>
      <c r="G1931" s="43">
        <v>5.3200000000000004E-2</v>
      </c>
      <c r="H1931" s="43">
        <v>5.3600000000000002E-2</v>
      </c>
      <c r="I1931" s="43">
        <v>5.3668800000000003E-2</v>
      </c>
      <c r="J1931" s="43">
        <v>8.2500000000000004E-2</v>
      </c>
      <c r="K1931" s="43">
        <v>4.7016000000000002E-2</v>
      </c>
      <c r="N1931" s="44"/>
    </row>
    <row r="1932" spans="4:14" ht="15.75" customHeight="1" x14ac:dyDescent="0.25">
      <c r="D1932" s="39"/>
      <c r="E1932" s="39"/>
      <c r="F1932" s="98">
        <v>39218</v>
      </c>
      <c r="G1932" s="43">
        <v>5.3200000000000004E-2</v>
      </c>
      <c r="H1932" s="43">
        <v>5.3600000000000002E-2</v>
      </c>
      <c r="I1932" s="43">
        <v>5.3600000000000002E-2</v>
      </c>
      <c r="J1932" s="43">
        <v>8.2500000000000004E-2</v>
      </c>
      <c r="K1932" s="43">
        <v>4.7095999999999999E-2</v>
      </c>
      <c r="N1932" s="44"/>
    </row>
    <row r="1933" spans="4:14" ht="15.75" customHeight="1" x14ac:dyDescent="0.25">
      <c r="D1933" s="39"/>
      <c r="E1933" s="39"/>
      <c r="F1933" s="98">
        <v>39219</v>
      </c>
      <c r="G1933" s="43">
        <v>5.3200000000000004E-2</v>
      </c>
      <c r="H1933" s="43">
        <v>5.3600000000000002E-2</v>
      </c>
      <c r="I1933" s="43">
        <v>5.3609400000000001E-2</v>
      </c>
      <c r="J1933" s="43">
        <v>8.2500000000000004E-2</v>
      </c>
      <c r="K1933" s="43">
        <v>4.7516999999999997E-2</v>
      </c>
      <c r="N1933" s="44"/>
    </row>
    <row r="1934" spans="4:14" ht="15.75" customHeight="1" x14ac:dyDescent="0.25">
      <c r="D1934" s="39"/>
      <c r="E1934" s="39"/>
      <c r="F1934" s="98">
        <v>39220</v>
      </c>
      <c r="G1934" s="43">
        <v>5.3200000000000004E-2</v>
      </c>
      <c r="H1934" s="43">
        <v>5.3600000000000002E-2</v>
      </c>
      <c r="I1934" s="43">
        <v>5.3699999999999998E-2</v>
      </c>
      <c r="J1934" s="43">
        <v>8.2500000000000004E-2</v>
      </c>
      <c r="K1934" s="43">
        <v>4.8000999999999995E-2</v>
      </c>
      <c r="N1934" s="44"/>
    </row>
    <row r="1935" spans="4:14" ht="15.75" customHeight="1" x14ac:dyDescent="0.25">
      <c r="D1935" s="39"/>
      <c r="E1935" s="39"/>
      <c r="F1935" s="98">
        <v>39223</v>
      </c>
      <c r="G1935" s="43">
        <v>5.3200000000000004E-2</v>
      </c>
      <c r="H1935" s="43">
        <v>5.3600000000000002E-2</v>
      </c>
      <c r="I1935" s="43">
        <v>5.37563E-2</v>
      </c>
      <c r="J1935" s="43">
        <v>8.2500000000000004E-2</v>
      </c>
      <c r="K1935" s="43">
        <v>4.7820000000000001E-2</v>
      </c>
      <c r="N1935" s="44"/>
    </row>
    <row r="1936" spans="4:14" ht="15.75" customHeight="1" x14ac:dyDescent="0.25">
      <c r="D1936" s="39"/>
      <c r="E1936" s="39"/>
      <c r="F1936" s="98">
        <v>39224</v>
      </c>
      <c r="G1936" s="43">
        <v>5.3200000000000004E-2</v>
      </c>
      <c r="H1936" s="43">
        <v>5.3600000000000002E-2</v>
      </c>
      <c r="I1936" s="43">
        <v>5.37469E-2</v>
      </c>
      <c r="J1936" s="43">
        <v>8.2500000000000004E-2</v>
      </c>
      <c r="K1936" s="43">
        <v>4.8244999999999996E-2</v>
      </c>
      <c r="N1936" s="44"/>
    </row>
    <row r="1937" spans="4:14" ht="15.75" customHeight="1" x14ac:dyDescent="0.25">
      <c r="D1937" s="39"/>
      <c r="E1937" s="39"/>
      <c r="F1937" s="98">
        <v>39225</v>
      </c>
      <c r="G1937" s="43">
        <v>5.3200000000000004E-2</v>
      </c>
      <c r="H1937" s="43">
        <v>5.3600000000000002E-2</v>
      </c>
      <c r="I1937" s="43">
        <v>5.3800000000000001E-2</v>
      </c>
      <c r="J1937" s="43">
        <v>8.2500000000000004E-2</v>
      </c>
      <c r="K1937" s="43">
        <v>4.8467999999999997E-2</v>
      </c>
      <c r="N1937" s="44"/>
    </row>
    <row r="1938" spans="4:14" ht="15.75" customHeight="1" x14ac:dyDescent="0.25">
      <c r="D1938" s="39"/>
      <c r="E1938" s="39"/>
      <c r="F1938" s="98">
        <v>39226</v>
      </c>
      <c r="G1938" s="43">
        <v>5.3200000000000004E-2</v>
      </c>
      <c r="H1938" s="43">
        <v>5.3600000000000002E-2</v>
      </c>
      <c r="I1938" s="43">
        <v>5.3800000000000001E-2</v>
      </c>
      <c r="J1938" s="43">
        <v>8.2500000000000004E-2</v>
      </c>
      <c r="K1938" s="43">
        <v>4.8386999999999999E-2</v>
      </c>
      <c r="N1938" s="44"/>
    </row>
    <row r="1939" spans="4:14" ht="15.75" customHeight="1" x14ac:dyDescent="0.25">
      <c r="D1939" s="39"/>
      <c r="E1939" s="39"/>
      <c r="F1939" s="98">
        <v>39227</v>
      </c>
      <c r="G1939" s="43">
        <v>5.3200000000000004E-2</v>
      </c>
      <c r="H1939" s="43">
        <v>5.3600000000000002E-2</v>
      </c>
      <c r="I1939" s="43">
        <v>5.3800000000000001E-2</v>
      </c>
      <c r="J1939" s="43">
        <v>8.2500000000000004E-2</v>
      </c>
      <c r="K1939" s="43">
        <v>4.8571999999999997E-2</v>
      </c>
      <c r="N1939" s="44"/>
    </row>
    <row r="1940" spans="4:14" ht="15.75" customHeight="1" x14ac:dyDescent="0.25">
      <c r="D1940" s="39"/>
      <c r="E1940" s="39"/>
      <c r="F1940" s="98">
        <v>39230</v>
      </c>
      <c r="G1940" s="43" t="s">
        <v>30</v>
      </c>
      <c r="H1940" s="43" t="s">
        <v>30</v>
      </c>
      <c r="I1940" s="43" t="s">
        <v>30</v>
      </c>
      <c r="J1940" s="43" t="s">
        <v>30</v>
      </c>
      <c r="K1940" s="43">
        <v>4.8571999999999997E-2</v>
      </c>
      <c r="N1940" s="44"/>
    </row>
    <row r="1941" spans="4:14" ht="15.75" customHeight="1" x14ac:dyDescent="0.25">
      <c r="D1941" s="39"/>
      <c r="E1941" s="39"/>
      <c r="F1941" s="98">
        <v>39231</v>
      </c>
      <c r="G1941" s="43">
        <v>5.3200000000000004E-2</v>
      </c>
      <c r="H1941" s="43">
        <v>5.3600000000000002E-2</v>
      </c>
      <c r="I1941" s="43">
        <v>5.3843800000000004E-2</v>
      </c>
      <c r="J1941" s="43">
        <v>8.2500000000000004E-2</v>
      </c>
      <c r="K1941" s="43">
        <v>4.8818E-2</v>
      </c>
      <c r="N1941" s="44"/>
    </row>
    <row r="1942" spans="4:14" ht="15.75" customHeight="1" x14ac:dyDescent="0.25">
      <c r="D1942" s="39"/>
      <c r="E1942" s="39"/>
      <c r="F1942" s="98">
        <v>39232</v>
      </c>
      <c r="G1942" s="43">
        <v>5.3200000000000004E-2</v>
      </c>
      <c r="H1942" s="43">
        <v>5.3600000000000002E-2</v>
      </c>
      <c r="I1942" s="43">
        <v>5.3847500000000006E-2</v>
      </c>
      <c r="J1942" s="43">
        <v>8.2500000000000004E-2</v>
      </c>
      <c r="K1942" s="43">
        <v>4.8674999999999996E-2</v>
      </c>
      <c r="N1942" s="44"/>
    </row>
    <row r="1943" spans="4:14" ht="15.75" customHeight="1" x14ac:dyDescent="0.25">
      <c r="D1943" s="39"/>
      <c r="E1943" s="39"/>
      <c r="F1943" s="98">
        <v>39233</v>
      </c>
      <c r="G1943" s="43">
        <v>5.3200000000000004E-2</v>
      </c>
      <c r="H1943" s="43">
        <v>5.3600000000000002E-2</v>
      </c>
      <c r="I1943" s="43">
        <v>5.3847500000000006E-2</v>
      </c>
      <c r="J1943" s="43">
        <v>8.2500000000000004E-2</v>
      </c>
      <c r="K1943" s="43">
        <v>4.8878999999999999E-2</v>
      </c>
      <c r="N1943" s="44"/>
    </row>
    <row r="1944" spans="4:14" ht="15.75" customHeight="1" x14ac:dyDescent="0.25">
      <c r="D1944" s="39"/>
      <c r="E1944" s="39"/>
      <c r="F1944" s="98">
        <v>39234</v>
      </c>
      <c r="G1944" s="43">
        <v>5.3200000000000004E-2</v>
      </c>
      <c r="H1944" s="43">
        <v>5.3600000000000002E-2</v>
      </c>
      <c r="I1944" s="43">
        <v>5.3899999999999997E-2</v>
      </c>
      <c r="J1944" s="43">
        <v>8.2500000000000004E-2</v>
      </c>
      <c r="K1944" s="43">
        <v>4.9515999999999998E-2</v>
      </c>
      <c r="N1944" s="44"/>
    </row>
    <row r="1945" spans="4:14" ht="15.75" customHeight="1" x14ac:dyDescent="0.25">
      <c r="D1945" s="39"/>
      <c r="E1945" s="39"/>
      <c r="F1945" s="98">
        <v>39237</v>
      </c>
      <c r="G1945" s="43">
        <v>5.3200000000000004E-2</v>
      </c>
      <c r="H1945" s="43">
        <v>5.3600000000000002E-2</v>
      </c>
      <c r="I1945" s="43">
        <v>5.39344E-2</v>
      </c>
      <c r="J1945" s="43">
        <v>8.2500000000000004E-2</v>
      </c>
      <c r="K1945" s="43">
        <v>4.9271000000000002E-2</v>
      </c>
      <c r="N1945" s="44"/>
    </row>
    <row r="1946" spans="4:14" ht="15.75" customHeight="1" x14ac:dyDescent="0.25">
      <c r="D1946" s="39"/>
      <c r="E1946" s="39"/>
      <c r="F1946" s="98">
        <v>39238</v>
      </c>
      <c r="G1946" s="43">
        <v>5.3200000000000004E-2</v>
      </c>
      <c r="H1946" s="43">
        <v>5.3600000000000002E-2</v>
      </c>
      <c r="I1946" s="43">
        <v>5.3918799999999996E-2</v>
      </c>
      <c r="J1946" s="43">
        <v>8.2500000000000004E-2</v>
      </c>
      <c r="K1946" s="43">
        <v>4.9908000000000001E-2</v>
      </c>
      <c r="N1946" s="44"/>
    </row>
    <row r="1947" spans="4:14" ht="15.75" customHeight="1" x14ac:dyDescent="0.25">
      <c r="D1947" s="39"/>
      <c r="E1947" s="39"/>
      <c r="F1947" s="98">
        <v>39239</v>
      </c>
      <c r="G1947" s="43">
        <v>5.3200000000000004E-2</v>
      </c>
      <c r="H1947" s="43">
        <v>5.3600000000000002E-2</v>
      </c>
      <c r="I1947" s="43">
        <v>5.3959400000000005E-2</v>
      </c>
      <c r="J1947" s="43">
        <v>8.2500000000000004E-2</v>
      </c>
      <c r="K1947" s="43">
        <v>4.9641000000000005E-2</v>
      </c>
      <c r="N1947" s="44"/>
    </row>
    <row r="1948" spans="4:14" ht="15.75" customHeight="1" x14ac:dyDescent="0.25">
      <c r="D1948" s="39"/>
      <c r="E1948" s="39"/>
      <c r="F1948" s="98">
        <v>39240</v>
      </c>
      <c r="G1948" s="43">
        <v>5.3200000000000004E-2</v>
      </c>
      <c r="H1948" s="43">
        <v>5.3600000000000002E-2</v>
      </c>
      <c r="I1948" s="43">
        <v>5.3925000000000001E-2</v>
      </c>
      <c r="J1948" s="43">
        <v>8.2500000000000004E-2</v>
      </c>
      <c r="K1948" s="43">
        <v>5.1299999999999998E-2</v>
      </c>
      <c r="N1948" s="44"/>
    </row>
    <row r="1949" spans="4:14" ht="15.75" customHeight="1" x14ac:dyDescent="0.25">
      <c r="D1949" s="39"/>
      <c r="E1949" s="39"/>
      <c r="F1949" s="98">
        <v>39241</v>
      </c>
      <c r="G1949" s="43">
        <v>5.3200000000000004E-2</v>
      </c>
      <c r="H1949" s="43">
        <v>5.3600000000000002E-2</v>
      </c>
      <c r="I1949" s="43">
        <v>5.4018800000000006E-2</v>
      </c>
      <c r="J1949" s="43">
        <v>8.2500000000000004E-2</v>
      </c>
      <c r="K1949" s="43">
        <v>5.0991000000000002E-2</v>
      </c>
      <c r="N1949" s="44"/>
    </row>
    <row r="1950" spans="4:14" ht="15.75" customHeight="1" x14ac:dyDescent="0.25">
      <c r="D1950" s="39"/>
      <c r="E1950" s="39"/>
      <c r="F1950" s="98">
        <v>39244</v>
      </c>
      <c r="G1950" s="43">
        <v>5.3200000000000004E-2</v>
      </c>
      <c r="H1950" s="43">
        <v>5.3600000000000002E-2</v>
      </c>
      <c r="I1950" s="43">
        <v>5.3978100000000001E-2</v>
      </c>
      <c r="J1950" s="43">
        <v>8.2500000000000004E-2</v>
      </c>
      <c r="K1950" s="43">
        <v>5.1513999999999997E-2</v>
      </c>
      <c r="N1950" s="44"/>
    </row>
    <row r="1951" spans="4:14" ht="15.75" customHeight="1" x14ac:dyDescent="0.25">
      <c r="D1951" s="39"/>
      <c r="E1951" s="39"/>
      <c r="F1951" s="98">
        <v>39245</v>
      </c>
      <c r="G1951" s="43">
        <v>5.3200000000000004E-2</v>
      </c>
      <c r="H1951" s="43">
        <v>5.3600000000000002E-2</v>
      </c>
      <c r="I1951" s="43">
        <v>5.4000000000000006E-2</v>
      </c>
      <c r="J1951" s="43">
        <v>8.2500000000000004E-2</v>
      </c>
      <c r="K1951" s="43">
        <v>5.2927999999999996E-2</v>
      </c>
      <c r="N1951" s="44"/>
    </row>
    <row r="1952" spans="4:14" ht="15.75" customHeight="1" x14ac:dyDescent="0.25">
      <c r="D1952" s="39"/>
      <c r="E1952" s="39"/>
      <c r="F1952" s="98">
        <v>39246</v>
      </c>
      <c r="G1952" s="43">
        <v>5.3200000000000004E-2</v>
      </c>
      <c r="H1952" s="43">
        <v>5.3600000000000002E-2</v>
      </c>
      <c r="I1952" s="43">
        <v>5.4090600000000003E-2</v>
      </c>
      <c r="J1952" s="43">
        <v>8.2500000000000004E-2</v>
      </c>
      <c r="K1952" s="43">
        <v>5.1978999999999997E-2</v>
      </c>
      <c r="N1952" s="44"/>
    </row>
    <row r="1953" spans="4:14" ht="15.75" customHeight="1" x14ac:dyDescent="0.25">
      <c r="D1953" s="39"/>
      <c r="E1953" s="39"/>
      <c r="F1953" s="98">
        <v>39247</v>
      </c>
      <c r="G1953" s="43">
        <v>5.3200000000000004E-2</v>
      </c>
      <c r="H1953" s="43">
        <v>5.3600000000000002E-2</v>
      </c>
      <c r="I1953" s="43">
        <v>5.4050000000000001E-2</v>
      </c>
      <c r="J1953" s="43">
        <v>8.2500000000000004E-2</v>
      </c>
      <c r="K1953" s="43">
        <v>5.2211999999999995E-2</v>
      </c>
      <c r="N1953" s="44"/>
    </row>
    <row r="1954" spans="4:14" ht="15.75" customHeight="1" x14ac:dyDescent="0.25">
      <c r="D1954" s="39"/>
      <c r="E1954" s="39"/>
      <c r="F1954" s="98">
        <v>39248</v>
      </c>
      <c r="G1954" s="43">
        <v>5.3200000000000004E-2</v>
      </c>
      <c r="H1954" s="43">
        <v>5.3600000000000002E-2</v>
      </c>
      <c r="I1954" s="43">
        <v>5.4081299999999999E-2</v>
      </c>
      <c r="J1954" s="43">
        <v>8.2500000000000004E-2</v>
      </c>
      <c r="K1954" s="43">
        <v>5.1626999999999999E-2</v>
      </c>
      <c r="N1954" s="44"/>
    </row>
    <row r="1955" spans="4:14" ht="15.75" customHeight="1" x14ac:dyDescent="0.25">
      <c r="D1955" s="39"/>
      <c r="E1955" s="39"/>
      <c r="F1955" s="98">
        <v>39251</v>
      </c>
      <c r="G1955" s="43">
        <v>5.3200000000000004E-2</v>
      </c>
      <c r="H1955" s="43">
        <v>5.3600000000000002E-2</v>
      </c>
      <c r="I1955" s="43">
        <v>5.4000000000000006E-2</v>
      </c>
      <c r="J1955" s="43">
        <v>8.2500000000000004E-2</v>
      </c>
      <c r="K1955" s="43">
        <v>5.1334999999999999E-2</v>
      </c>
      <c r="N1955" s="44"/>
    </row>
    <row r="1956" spans="4:14" ht="15.75" customHeight="1" x14ac:dyDescent="0.25">
      <c r="D1956" s="39"/>
      <c r="E1956" s="39"/>
      <c r="F1956" s="98">
        <v>39252</v>
      </c>
      <c r="G1956" s="43">
        <v>5.3200000000000004E-2</v>
      </c>
      <c r="H1956" s="43">
        <v>5.3600000000000002E-2</v>
      </c>
      <c r="I1956" s="43">
        <v>5.3981300000000003E-2</v>
      </c>
      <c r="J1956" s="43">
        <v>8.2500000000000004E-2</v>
      </c>
      <c r="K1956" s="43">
        <v>5.0814000000000005E-2</v>
      </c>
      <c r="N1956" s="44"/>
    </row>
    <row r="1957" spans="4:14" ht="15.75" customHeight="1" x14ac:dyDescent="0.25">
      <c r="D1957" s="39"/>
      <c r="E1957" s="39"/>
      <c r="F1957" s="98">
        <v>39253</v>
      </c>
      <c r="G1957" s="43">
        <v>5.3200000000000004E-2</v>
      </c>
      <c r="H1957" s="43">
        <v>5.3600000000000002E-2</v>
      </c>
      <c r="I1957" s="43">
        <v>5.3931300000000001E-2</v>
      </c>
      <c r="J1957" s="43">
        <v>8.2500000000000004E-2</v>
      </c>
      <c r="K1957" s="43">
        <v>5.1316000000000001E-2</v>
      </c>
      <c r="N1957" s="44"/>
    </row>
    <row r="1958" spans="4:14" ht="15.75" customHeight="1" x14ac:dyDescent="0.25">
      <c r="D1958" s="39"/>
      <c r="E1958" s="39"/>
      <c r="F1958" s="98">
        <v>39254</v>
      </c>
      <c r="G1958" s="43">
        <v>5.3200000000000004E-2</v>
      </c>
      <c r="H1958" s="43">
        <v>5.3600000000000002E-2</v>
      </c>
      <c r="I1958" s="43">
        <v>5.39344E-2</v>
      </c>
      <c r="J1958" s="43">
        <v>8.2500000000000004E-2</v>
      </c>
      <c r="K1958" s="43">
        <v>5.1862999999999999E-2</v>
      </c>
      <c r="N1958" s="44"/>
    </row>
    <row r="1959" spans="4:14" ht="15.75" customHeight="1" x14ac:dyDescent="0.25">
      <c r="D1959" s="39"/>
      <c r="E1959" s="39"/>
      <c r="F1959" s="98">
        <v>39255</v>
      </c>
      <c r="G1959" s="43">
        <v>5.3200000000000004E-2</v>
      </c>
      <c r="H1959" s="43">
        <v>5.3600000000000002E-2</v>
      </c>
      <c r="I1959" s="43">
        <v>5.3899999999999997E-2</v>
      </c>
      <c r="J1959" s="43">
        <v>8.2500000000000004E-2</v>
      </c>
      <c r="K1959" s="43">
        <v>5.1299999999999998E-2</v>
      </c>
      <c r="N1959" s="44"/>
    </row>
    <row r="1960" spans="4:14" ht="15.75" customHeight="1" x14ac:dyDescent="0.25">
      <c r="D1960" s="39"/>
      <c r="E1960" s="39"/>
      <c r="F1960" s="98">
        <v>39258</v>
      </c>
      <c r="G1960" s="43">
        <v>5.3200000000000004E-2</v>
      </c>
      <c r="H1960" s="43">
        <v>5.3600000000000002E-2</v>
      </c>
      <c r="I1960" s="43">
        <v>5.3762499999999998E-2</v>
      </c>
      <c r="J1960" s="43">
        <v>8.2500000000000004E-2</v>
      </c>
      <c r="K1960" s="43">
        <v>5.0799999999999998E-2</v>
      </c>
      <c r="N1960" s="44"/>
    </row>
    <row r="1961" spans="4:14" ht="15.75" customHeight="1" x14ac:dyDescent="0.25">
      <c r="D1961" s="39"/>
      <c r="E1961" s="39"/>
      <c r="F1961" s="98">
        <v>39259</v>
      </c>
      <c r="G1961" s="43">
        <v>5.3200000000000004E-2</v>
      </c>
      <c r="H1961" s="43">
        <v>5.3600000000000002E-2</v>
      </c>
      <c r="I1961" s="43">
        <v>5.3749999999999999E-2</v>
      </c>
      <c r="J1961" s="43">
        <v>8.2500000000000004E-2</v>
      </c>
      <c r="K1961" s="43">
        <v>5.0780000000000006E-2</v>
      </c>
      <c r="N1961" s="44"/>
    </row>
    <row r="1962" spans="4:14" ht="15.75" customHeight="1" x14ac:dyDescent="0.25">
      <c r="D1962" s="39"/>
      <c r="E1962" s="39"/>
      <c r="F1962" s="98">
        <v>39260</v>
      </c>
      <c r="G1962" s="43">
        <v>5.3200000000000004E-2</v>
      </c>
      <c r="H1962" s="43">
        <v>5.3600000000000002E-2</v>
      </c>
      <c r="I1962" s="43">
        <v>5.3749999999999999E-2</v>
      </c>
      <c r="J1962" s="43">
        <v>8.2500000000000004E-2</v>
      </c>
      <c r="K1962" s="43">
        <v>5.0801999999999993E-2</v>
      </c>
      <c r="N1962" s="44"/>
    </row>
    <row r="1963" spans="4:14" ht="15.75" customHeight="1" x14ac:dyDescent="0.25">
      <c r="D1963" s="39"/>
      <c r="E1963" s="39"/>
      <c r="F1963" s="98">
        <v>39261</v>
      </c>
      <c r="G1963" s="43">
        <v>5.3200000000000004E-2</v>
      </c>
      <c r="H1963" s="43">
        <v>5.3600000000000002E-2</v>
      </c>
      <c r="I1963" s="43">
        <v>5.3800000000000001E-2</v>
      </c>
      <c r="J1963" s="43">
        <v>8.2500000000000004E-2</v>
      </c>
      <c r="K1963" s="43">
        <v>5.1033000000000002E-2</v>
      </c>
      <c r="N1963" s="44"/>
    </row>
    <row r="1964" spans="4:14" ht="15.75" customHeight="1" x14ac:dyDescent="0.25">
      <c r="D1964" s="39"/>
      <c r="E1964" s="39"/>
      <c r="F1964" s="98">
        <v>39262</v>
      </c>
      <c r="G1964" s="43">
        <v>5.3200000000000004E-2</v>
      </c>
      <c r="H1964" s="43">
        <v>5.3600000000000002E-2</v>
      </c>
      <c r="I1964" s="43">
        <v>5.3862500000000008E-2</v>
      </c>
      <c r="J1964" s="43">
        <v>8.2500000000000004E-2</v>
      </c>
      <c r="K1964" s="43">
        <v>5.0243999999999997E-2</v>
      </c>
      <c r="N1964" s="44"/>
    </row>
    <row r="1965" spans="4:14" ht="15.75" customHeight="1" x14ac:dyDescent="0.25">
      <c r="D1965" s="39"/>
      <c r="E1965" s="39"/>
      <c r="F1965" s="98">
        <v>39265</v>
      </c>
      <c r="G1965" s="43">
        <v>5.3200000000000004E-2</v>
      </c>
      <c r="H1965" s="43">
        <v>5.3600000000000002E-2</v>
      </c>
      <c r="I1965" s="43">
        <v>5.3800000000000001E-2</v>
      </c>
      <c r="J1965" s="43">
        <v>8.2500000000000004E-2</v>
      </c>
      <c r="K1965" s="43">
        <v>4.9892000000000006E-2</v>
      </c>
      <c r="N1965" s="44"/>
    </row>
    <row r="1966" spans="4:14" ht="15.75" customHeight="1" x14ac:dyDescent="0.25">
      <c r="D1966" s="39"/>
      <c r="E1966" s="39"/>
      <c r="F1966" s="98">
        <v>39266</v>
      </c>
      <c r="G1966" s="43">
        <v>5.3200000000000004E-2</v>
      </c>
      <c r="H1966" s="43">
        <v>5.3600000000000002E-2</v>
      </c>
      <c r="I1966" s="43">
        <v>5.3800000000000001E-2</v>
      </c>
      <c r="J1966" s="43">
        <v>8.2500000000000004E-2</v>
      </c>
      <c r="K1966" s="43">
        <v>5.0372E-2</v>
      </c>
      <c r="N1966" s="44"/>
    </row>
    <row r="1967" spans="4:14" ht="15.75" customHeight="1" x14ac:dyDescent="0.25">
      <c r="D1967" s="39"/>
      <c r="E1967" s="39"/>
      <c r="F1967" s="98">
        <v>39267</v>
      </c>
      <c r="G1967" s="43">
        <v>5.3200000000000004E-2</v>
      </c>
      <c r="H1967" s="43">
        <v>5.3600000000000002E-2</v>
      </c>
      <c r="I1967" s="43">
        <v>5.3806300000000001E-2</v>
      </c>
      <c r="J1967" s="43" t="s">
        <v>30</v>
      </c>
      <c r="K1967" s="43">
        <v>5.0372E-2</v>
      </c>
      <c r="N1967" s="44"/>
    </row>
    <row r="1968" spans="4:14" ht="15.75" customHeight="1" x14ac:dyDescent="0.25">
      <c r="D1968" s="39"/>
      <c r="E1968" s="39"/>
      <c r="F1968" s="98">
        <v>39268</v>
      </c>
      <c r="G1968" s="43">
        <v>5.3200000000000004E-2</v>
      </c>
      <c r="H1968" s="43">
        <v>5.3600000000000002E-2</v>
      </c>
      <c r="I1968" s="43">
        <v>5.3862500000000008E-2</v>
      </c>
      <c r="J1968" s="43">
        <v>8.2500000000000004E-2</v>
      </c>
      <c r="K1968" s="43">
        <v>5.1402000000000003E-2</v>
      </c>
      <c r="N1968" s="44"/>
    </row>
    <row r="1969" spans="4:14" ht="15.75" customHeight="1" x14ac:dyDescent="0.25">
      <c r="D1969" s="39"/>
      <c r="E1969" s="39"/>
      <c r="F1969" s="98">
        <v>39269</v>
      </c>
      <c r="G1969" s="43">
        <v>5.3200000000000004E-2</v>
      </c>
      <c r="H1969" s="43">
        <v>5.3600000000000002E-2</v>
      </c>
      <c r="I1969" s="43">
        <v>5.3906299999999997E-2</v>
      </c>
      <c r="J1969" s="43">
        <v>8.2500000000000004E-2</v>
      </c>
      <c r="K1969" s="43">
        <v>5.1824000000000002E-2</v>
      </c>
      <c r="N1969" s="44"/>
    </row>
    <row r="1970" spans="4:14" ht="15.75" customHeight="1" x14ac:dyDescent="0.25">
      <c r="D1970" s="39"/>
      <c r="E1970" s="39"/>
      <c r="F1970" s="98">
        <v>39272</v>
      </c>
      <c r="G1970" s="43">
        <v>5.3200000000000004E-2</v>
      </c>
      <c r="H1970" s="43">
        <v>5.3600000000000002E-2</v>
      </c>
      <c r="I1970" s="43">
        <v>5.3962500000000004E-2</v>
      </c>
      <c r="J1970" s="43">
        <v>8.2500000000000004E-2</v>
      </c>
      <c r="K1970" s="43">
        <v>5.1382000000000004E-2</v>
      </c>
      <c r="N1970" s="44"/>
    </row>
    <row r="1971" spans="4:14" ht="15.75" customHeight="1" x14ac:dyDescent="0.25">
      <c r="D1971" s="39"/>
      <c r="E1971" s="39"/>
      <c r="F1971" s="98">
        <v>39273</v>
      </c>
      <c r="G1971" s="43">
        <v>5.3200000000000004E-2</v>
      </c>
      <c r="H1971" s="43">
        <v>5.3600000000000002E-2</v>
      </c>
      <c r="I1971" s="43">
        <v>5.3946899999999999E-2</v>
      </c>
      <c r="J1971" s="43">
        <v>8.2500000000000004E-2</v>
      </c>
      <c r="K1971" s="43">
        <v>5.0212000000000007E-2</v>
      </c>
      <c r="N1971" s="44"/>
    </row>
    <row r="1972" spans="4:14" ht="15.75" customHeight="1" x14ac:dyDescent="0.25">
      <c r="D1972" s="39"/>
      <c r="E1972" s="39"/>
      <c r="F1972" s="98">
        <v>39274</v>
      </c>
      <c r="G1972" s="43">
        <v>5.3200000000000004E-2</v>
      </c>
      <c r="H1972" s="43">
        <v>5.3600000000000002E-2</v>
      </c>
      <c r="I1972" s="43">
        <v>5.3800000000000001E-2</v>
      </c>
      <c r="J1972" s="43">
        <v>8.2500000000000004E-2</v>
      </c>
      <c r="K1972" s="43">
        <v>5.0860000000000002E-2</v>
      </c>
      <c r="N1972" s="44"/>
    </row>
    <row r="1973" spans="4:14" ht="15.75" customHeight="1" x14ac:dyDescent="0.25">
      <c r="D1973" s="39"/>
      <c r="E1973" s="39"/>
      <c r="F1973" s="98">
        <v>39275</v>
      </c>
      <c r="G1973" s="43">
        <v>5.3200000000000004E-2</v>
      </c>
      <c r="H1973" s="43">
        <v>5.3600000000000002E-2</v>
      </c>
      <c r="I1973" s="43">
        <v>5.3859999999999998E-2</v>
      </c>
      <c r="J1973" s="43">
        <v>8.2500000000000004E-2</v>
      </c>
      <c r="K1973" s="43">
        <v>5.1239E-2</v>
      </c>
      <c r="N1973" s="44"/>
    </row>
    <row r="1974" spans="4:14" ht="15.75" customHeight="1" x14ac:dyDescent="0.25">
      <c r="D1974" s="39"/>
      <c r="E1974" s="39"/>
      <c r="F1974" s="98">
        <v>39276</v>
      </c>
      <c r="G1974" s="43">
        <v>5.3200000000000004E-2</v>
      </c>
      <c r="H1974" s="43">
        <v>5.3600000000000002E-2</v>
      </c>
      <c r="I1974" s="43">
        <v>5.3874999999999999E-2</v>
      </c>
      <c r="J1974" s="43">
        <v>8.2500000000000004E-2</v>
      </c>
      <c r="K1974" s="43">
        <v>5.0928000000000001E-2</v>
      </c>
      <c r="N1974" s="44"/>
    </row>
    <row r="1975" spans="4:14" ht="15.75" customHeight="1" x14ac:dyDescent="0.25">
      <c r="D1975" s="39"/>
      <c r="E1975" s="39"/>
      <c r="F1975" s="98">
        <v>39279</v>
      </c>
      <c r="G1975" s="43">
        <v>5.3200000000000004E-2</v>
      </c>
      <c r="H1975" s="43">
        <v>5.3600000000000002E-2</v>
      </c>
      <c r="I1975" s="43">
        <v>5.38656E-2</v>
      </c>
      <c r="J1975" s="43">
        <v>8.2500000000000004E-2</v>
      </c>
      <c r="K1975" s="43">
        <v>5.0384999999999999E-2</v>
      </c>
      <c r="N1975" s="44"/>
    </row>
    <row r="1976" spans="4:14" ht="15.75" customHeight="1" x14ac:dyDescent="0.25">
      <c r="D1976" s="39"/>
      <c r="E1976" s="39"/>
      <c r="F1976" s="98">
        <v>39280</v>
      </c>
      <c r="G1976" s="43">
        <v>5.3200000000000004E-2</v>
      </c>
      <c r="H1976" s="43">
        <v>5.3600000000000002E-2</v>
      </c>
      <c r="I1976" s="43">
        <v>5.3868799999999994E-2</v>
      </c>
      <c r="J1976" s="43">
        <v>8.2500000000000004E-2</v>
      </c>
      <c r="K1976" s="43">
        <v>5.0491000000000001E-2</v>
      </c>
      <c r="N1976" s="44"/>
    </row>
    <row r="1977" spans="4:14" ht="15.75" customHeight="1" x14ac:dyDescent="0.25">
      <c r="D1977" s="39"/>
      <c r="E1977" s="39"/>
      <c r="F1977" s="98">
        <v>39281</v>
      </c>
      <c r="G1977" s="43">
        <v>5.3200000000000004E-2</v>
      </c>
      <c r="H1977" s="43">
        <v>5.3600000000000002E-2</v>
      </c>
      <c r="I1977" s="43">
        <v>5.3825000000000005E-2</v>
      </c>
      <c r="J1977" s="43">
        <v>8.2500000000000004E-2</v>
      </c>
      <c r="K1977" s="43">
        <v>5.0282999999999994E-2</v>
      </c>
      <c r="N1977" s="44"/>
    </row>
    <row r="1978" spans="4:14" ht="15.75" customHeight="1" x14ac:dyDescent="0.25">
      <c r="D1978" s="39"/>
      <c r="E1978" s="39"/>
      <c r="F1978" s="98">
        <v>39282</v>
      </c>
      <c r="G1978" s="43">
        <v>5.3200000000000004E-2</v>
      </c>
      <c r="H1978" s="43">
        <v>5.3600000000000002E-2</v>
      </c>
      <c r="I1978" s="43">
        <v>5.3843800000000004E-2</v>
      </c>
      <c r="J1978" s="43">
        <v>8.2500000000000004E-2</v>
      </c>
      <c r="K1978" s="43">
        <v>5.0159000000000002E-2</v>
      </c>
      <c r="N1978" s="44"/>
    </row>
    <row r="1979" spans="4:14" ht="15.75" customHeight="1" x14ac:dyDescent="0.25">
      <c r="D1979" s="39"/>
      <c r="E1979" s="39"/>
      <c r="F1979" s="98">
        <v>39283</v>
      </c>
      <c r="G1979" s="43">
        <v>5.3200000000000004E-2</v>
      </c>
      <c r="H1979" s="43">
        <v>5.3600000000000002E-2</v>
      </c>
      <c r="I1979" s="43">
        <v>5.3811299999999999E-2</v>
      </c>
      <c r="J1979" s="43">
        <v>8.2500000000000004E-2</v>
      </c>
      <c r="K1979" s="43">
        <v>4.9496999999999999E-2</v>
      </c>
      <c r="N1979" s="44"/>
    </row>
    <row r="1980" spans="4:14" ht="15.75" customHeight="1" x14ac:dyDescent="0.25">
      <c r="D1980" s="39"/>
      <c r="E1980" s="39"/>
      <c r="F1980" s="98">
        <v>39286</v>
      </c>
      <c r="G1980" s="43">
        <v>5.3200000000000004E-2</v>
      </c>
      <c r="H1980" s="43">
        <v>5.3600000000000002E-2</v>
      </c>
      <c r="I1980" s="43">
        <v>5.3699999999999998E-2</v>
      </c>
      <c r="J1980" s="43">
        <v>8.2500000000000004E-2</v>
      </c>
      <c r="K1980" s="43">
        <v>4.9477E-2</v>
      </c>
      <c r="N1980" s="44"/>
    </row>
    <row r="1981" spans="4:14" ht="15.75" customHeight="1" x14ac:dyDescent="0.25">
      <c r="D1981" s="39"/>
      <c r="E1981" s="39"/>
      <c r="F1981" s="98">
        <v>39287</v>
      </c>
      <c r="G1981" s="43">
        <v>5.3200000000000004E-2</v>
      </c>
      <c r="H1981" s="43">
        <v>5.3600000000000002E-2</v>
      </c>
      <c r="I1981" s="43">
        <v>5.3740599999999999E-2</v>
      </c>
      <c r="J1981" s="43">
        <v>8.2500000000000004E-2</v>
      </c>
      <c r="K1981" s="43">
        <v>4.9085000000000004E-2</v>
      </c>
      <c r="N1981" s="44"/>
    </row>
    <row r="1982" spans="4:14" ht="15.75" customHeight="1" x14ac:dyDescent="0.25">
      <c r="D1982" s="39"/>
      <c r="E1982" s="39"/>
      <c r="F1982" s="98">
        <v>39288</v>
      </c>
      <c r="G1982" s="43">
        <v>5.3200000000000004E-2</v>
      </c>
      <c r="H1982" s="43">
        <v>5.3600000000000002E-2</v>
      </c>
      <c r="I1982" s="43">
        <v>5.3703099999999997E-2</v>
      </c>
      <c r="J1982" s="43">
        <v>8.2500000000000004E-2</v>
      </c>
      <c r="K1982" s="43">
        <v>4.8982999999999999E-2</v>
      </c>
      <c r="N1982" s="44"/>
    </row>
    <row r="1983" spans="4:14" ht="15.75" customHeight="1" x14ac:dyDescent="0.25">
      <c r="D1983" s="39"/>
      <c r="E1983" s="39"/>
      <c r="F1983" s="98">
        <v>39289</v>
      </c>
      <c r="G1983" s="43">
        <v>5.3200000000000004E-2</v>
      </c>
      <c r="H1983" s="43">
        <v>5.3600000000000002E-2</v>
      </c>
      <c r="I1983" s="43">
        <v>5.3693799999999993E-2</v>
      </c>
      <c r="J1983" s="43">
        <v>8.2500000000000004E-2</v>
      </c>
      <c r="K1983" s="43">
        <v>4.7854000000000001E-2</v>
      </c>
      <c r="N1983" s="44"/>
    </row>
    <row r="1984" spans="4:14" ht="15.75" customHeight="1" x14ac:dyDescent="0.25">
      <c r="D1984" s="39"/>
      <c r="E1984" s="39"/>
      <c r="F1984" s="98">
        <v>39290</v>
      </c>
      <c r="G1984" s="43">
        <v>5.3200000000000004E-2</v>
      </c>
      <c r="H1984" s="43">
        <v>5.3574999999999998E-2</v>
      </c>
      <c r="I1984" s="43">
        <v>5.3268799999999998E-2</v>
      </c>
      <c r="J1984" s="43">
        <v>8.2500000000000004E-2</v>
      </c>
      <c r="K1984" s="43">
        <v>4.7569999999999994E-2</v>
      </c>
      <c r="N1984" s="44"/>
    </row>
    <row r="1985" spans="4:14" ht="15.75" customHeight="1" x14ac:dyDescent="0.25">
      <c r="D1985" s="39"/>
      <c r="E1985" s="39"/>
      <c r="F1985" s="98">
        <v>39293</v>
      </c>
      <c r="G1985" s="43">
        <v>5.3200000000000004E-2</v>
      </c>
      <c r="H1985" s="43">
        <v>5.3562499999999999E-2</v>
      </c>
      <c r="I1985" s="43">
        <v>5.3124999999999999E-2</v>
      </c>
      <c r="J1985" s="43">
        <v>8.2500000000000004E-2</v>
      </c>
      <c r="K1985" s="43">
        <v>4.8019999999999993E-2</v>
      </c>
      <c r="N1985" s="44"/>
    </row>
    <row r="1986" spans="4:14" ht="15.75" customHeight="1" x14ac:dyDescent="0.25">
      <c r="D1986" s="39"/>
      <c r="E1986" s="39"/>
      <c r="F1986" s="98">
        <v>39294</v>
      </c>
      <c r="G1986" s="43">
        <v>5.3200000000000004E-2</v>
      </c>
      <c r="H1986" s="43">
        <v>5.3586600000000005E-2</v>
      </c>
      <c r="I1986" s="43">
        <v>5.3268799999999998E-2</v>
      </c>
      <c r="J1986" s="43">
        <v>8.2500000000000004E-2</v>
      </c>
      <c r="K1986" s="43">
        <v>4.7388000000000007E-2</v>
      </c>
      <c r="N1986" s="44"/>
    </row>
    <row r="1987" spans="4:14" ht="15.75" customHeight="1" x14ac:dyDescent="0.25">
      <c r="D1987" s="39"/>
      <c r="E1987" s="39"/>
      <c r="F1987" s="98">
        <v>39295</v>
      </c>
      <c r="G1987" s="43">
        <v>5.3274999999999996E-2</v>
      </c>
      <c r="H1987" s="43">
        <v>5.3595300000000005E-2</v>
      </c>
      <c r="I1987" s="43">
        <v>5.3006299999999999E-2</v>
      </c>
      <c r="J1987" s="43">
        <v>8.2500000000000004E-2</v>
      </c>
      <c r="K1987" s="43">
        <v>4.7919000000000003E-2</v>
      </c>
      <c r="N1987" s="44"/>
    </row>
    <row r="1988" spans="4:14" ht="15.75" customHeight="1" x14ac:dyDescent="0.25">
      <c r="D1988" s="39"/>
      <c r="E1988" s="39"/>
      <c r="F1988" s="98">
        <v>39296</v>
      </c>
      <c r="G1988" s="43">
        <v>5.33E-2</v>
      </c>
      <c r="H1988" s="43">
        <v>5.3600000000000002E-2</v>
      </c>
      <c r="I1988" s="43">
        <v>5.3181300000000001E-2</v>
      </c>
      <c r="J1988" s="43">
        <v>8.2500000000000004E-2</v>
      </c>
      <c r="K1988" s="43">
        <v>4.7653999999999995E-2</v>
      </c>
      <c r="N1988" s="44"/>
    </row>
    <row r="1989" spans="4:14" ht="15.75" customHeight="1" x14ac:dyDescent="0.25">
      <c r="D1989" s="39"/>
      <c r="E1989" s="39"/>
      <c r="F1989" s="98">
        <v>39297</v>
      </c>
      <c r="G1989" s="43">
        <v>5.33E-2</v>
      </c>
      <c r="H1989" s="43">
        <v>5.3600000000000002E-2</v>
      </c>
      <c r="I1989" s="43">
        <v>5.3143799999999998E-2</v>
      </c>
      <c r="J1989" s="43">
        <v>8.2500000000000004E-2</v>
      </c>
      <c r="K1989" s="43">
        <v>4.6841999999999995E-2</v>
      </c>
      <c r="N1989" s="44"/>
    </row>
    <row r="1990" spans="4:14" ht="15.75" customHeight="1" x14ac:dyDescent="0.25">
      <c r="D1990" s="39"/>
      <c r="E1990" s="39"/>
      <c r="F1990" s="98">
        <v>39300</v>
      </c>
      <c r="G1990" s="43">
        <v>5.33E-2</v>
      </c>
      <c r="H1990" s="43">
        <v>5.3562499999999999E-2</v>
      </c>
      <c r="I1990" s="43">
        <v>5.2568799999999999E-2</v>
      </c>
      <c r="J1990" s="43">
        <v>8.2500000000000004E-2</v>
      </c>
      <c r="K1990" s="43">
        <v>4.7370999999999996E-2</v>
      </c>
      <c r="N1990" s="44"/>
    </row>
    <row r="1991" spans="4:14" ht="15.75" customHeight="1" x14ac:dyDescent="0.25">
      <c r="D1991" s="39"/>
      <c r="E1991" s="39"/>
      <c r="F1991" s="98">
        <v>39301</v>
      </c>
      <c r="G1991" s="43">
        <v>5.33E-2</v>
      </c>
      <c r="H1991" s="43">
        <v>5.3600000000000002E-2</v>
      </c>
      <c r="I1991" s="43">
        <v>5.28E-2</v>
      </c>
      <c r="J1991" s="43">
        <v>8.2500000000000004E-2</v>
      </c>
      <c r="K1991" s="43">
        <v>4.7676999999999997E-2</v>
      </c>
      <c r="N1991" s="44"/>
    </row>
    <row r="1992" spans="4:14" ht="15.75" customHeight="1" x14ac:dyDescent="0.25">
      <c r="D1992" s="39"/>
      <c r="E1992" s="39"/>
      <c r="F1992" s="98">
        <v>39302</v>
      </c>
      <c r="G1992" s="43">
        <v>5.3499999999999999E-2</v>
      </c>
      <c r="H1992" s="43">
        <v>5.3800000000000001E-2</v>
      </c>
      <c r="I1992" s="43">
        <v>5.3387500000000004E-2</v>
      </c>
      <c r="J1992" s="43">
        <v>8.2500000000000004E-2</v>
      </c>
      <c r="K1992" s="43">
        <v>4.8766999999999998E-2</v>
      </c>
      <c r="N1992" s="44"/>
    </row>
    <row r="1993" spans="4:14" ht="15.75" customHeight="1" x14ac:dyDescent="0.25">
      <c r="D1993" s="39"/>
      <c r="E1993" s="39"/>
      <c r="F1993" s="98">
        <v>39303</v>
      </c>
      <c r="G1993" s="43">
        <v>5.5412499999999996E-2</v>
      </c>
      <c r="H1993" s="43">
        <v>5.5E-2</v>
      </c>
      <c r="I1993" s="43">
        <v>5.3887499999999998E-2</v>
      </c>
      <c r="J1993" s="43">
        <v>8.2500000000000004E-2</v>
      </c>
      <c r="K1993" s="43">
        <v>4.7678000000000005E-2</v>
      </c>
      <c r="N1993" s="44"/>
    </row>
    <row r="1994" spans="4:14" ht="15.75" customHeight="1" x14ac:dyDescent="0.25">
      <c r="D1994" s="39"/>
      <c r="E1994" s="39"/>
      <c r="F1994" s="98">
        <v>39304</v>
      </c>
      <c r="G1994" s="43">
        <v>5.6187500000000001E-2</v>
      </c>
      <c r="H1994" s="43">
        <v>5.5750000000000001E-2</v>
      </c>
      <c r="I1994" s="43">
        <v>5.4012499999999998E-2</v>
      </c>
      <c r="J1994" s="43">
        <v>8.2500000000000004E-2</v>
      </c>
      <c r="K1994" s="43">
        <v>4.8076000000000001E-2</v>
      </c>
      <c r="N1994" s="44"/>
    </row>
    <row r="1995" spans="4:14" ht="15.75" customHeight="1" x14ac:dyDescent="0.25">
      <c r="D1995" s="39"/>
      <c r="E1995" s="39"/>
      <c r="F1995" s="98">
        <v>39307</v>
      </c>
      <c r="G1995" s="43">
        <v>5.6112500000000003E-2</v>
      </c>
      <c r="H1995" s="43">
        <v>5.5574999999999999E-2</v>
      </c>
      <c r="I1995" s="43">
        <v>5.4000000000000006E-2</v>
      </c>
      <c r="J1995" s="43">
        <v>8.2500000000000004E-2</v>
      </c>
      <c r="K1995" s="43">
        <v>4.7599000000000002E-2</v>
      </c>
      <c r="N1995" s="44"/>
    </row>
    <row r="1996" spans="4:14" ht="15.75" customHeight="1" x14ac:dyDescent="0.25">
      <c r="D1996" s="39"/>
      <c r="E1996" s="39"/>
      <c r="F1996" s="98">
        <v>39308</v>
      </c>
      <c r="G1996" s="43">
        <v>5.58875E-2</v>
      </c>
      <c r="H1996" s="43">
        <v>5.5300000000000002E-2</v>
      </c>
      <c r="I1996" s="43">
        <v>5.3987499999999994E-2</v>
      </c>
      <c r="J1996" s="43">
        <v>8.2500000000000004E-2</v>
      </c>
      <c r="K1996" s="43">
        <v>4.7243000000000007E-2</v>
      </c>
      <c r="N1996" s="44"/>
    </row>
    <row r="1997" spans="4:14" ht="15.75" customHeight="1" x14ac:dyDescent="0.25">
      <c r="D1997" s="39"/>
      <c r="E1997" s="39"/>
      <c r="F1997" s="98">
        <v>39309</v>
      </c>
      <c r="G1997" s="43">
        <v>5.5693799999999995E-2</v>
      </c>
      <c r="H1997" s="43">
        <v>5.5199999999999999E-2</v>
      </c>
      <c r="I1997" s="43">
        <v>5.3912500000000002E-2</v>
      </c>
      <c r="J1997" s="43">
        <v>8.2500000000000004E-2</v>
      </c>
      <c r="K1997" s="43">
        <v>4.7243000000000007E-2</v>
      </c>
      <c r="N1997" s="44"/>
    </row>
    <row r="1998" spans="4:14" ht="15.75" customHeight="1" x14ac:dyDescent="0.25">
      <c r="D1998" s="39"/>
      <c r="E1998" s="39"/>
      <c r="F1998" s="98">
        <v>39310</v>
      </c>
      <c r="G1998" s="43">
        <v>5.5374999999999994E-2</v>
      </c>
      <c r="H1998" s="43">
        <v>5.5099999999999996E-2</v>
      </c>
      <c r="I1998" s="43">
        <v>5.3787500000000002E-2</v>
      </c>
      <c r="J1998" s="43">
        <v>8.2500000000000004E-2</v>
      </c>
      <c r="K1998" s="43">
        <v>4.6571999999999995E-2</v>
      </c>
      <c r="N1998" s="44"/>
    </row>
    <row r="1999" spans="4:14" ht="15.75" customHeight="1" x14ac:dyDescent="0.25">
      <c r="D1999" s="39"/>
      <c r="E1999" s="39"/>
      <c r="F1999" s="98">
        <v>39311</v>
      </c>
      <c r="G1999" s="43">
        <v>5.5099999999999996E-2</v>
      </c>
      <c r="H1999" s="43">
        <v>5.5E-2</v>
      </c>
      <c r="I1999" s="43">
        <v>5.3550000000000007E-2</v>
      </c>
      <c r="J1999" s="43">
        <v>8.2500000000000004E-2</v>
      </c>
      <c r="K1999" s="43">
        <v>4.6847E-2</v>
      </c>
      <c r="N1999" s="44"/>
    </row>
    <row r="2000" spans="4:14" ht="15.75" customHeight="1" x14ac:dyDescent="0.25">
      <c r="D2000" s="39"/>
      <c r="E2000" s="39"/>
      <c r="F2000" s="98">
        <v>39314</v>
      </c>
      <c r="G2000" s="43">
        <v>5.5012499999999999E-2</v>
      </c>
      <c r="H2000" s="43">
        <v>5.4949999999999999E-2</v>
      </c>
      <c r="I2000" s="43">
        <v>5.3475000000000002E-2</v>
      </c>
      <c r="J2000" s="43">
        <v>8.2500000000000004E-2</v>
      </c>
      <c r="K2000" s="43">
        <v>4.6257E-2</v>
      </c>
      <c r="N2000" s="44"/>
    </row>
    <row r="2001" spans="4:14" ht="15.75" customHeight="1" x14ac:dyDescent="0.25">
      <c r="D2001" s="39"/>
      <c r="E2001" s="39"/>
      <c r="F2001" s="98">
        <v>39315</v>
      </c>
      <c r="G2001" s="43">
        <v>5.5E-2</v>
      </c>
      <c r="H2001" s="43">
        <v>5.4943799999999994E-2</v>
      </c>
      <c r="I2001" s="43">
        <v>5.3287500000000002E-2</v>
      </c>
      <c r="J2001" s="43">
        <v>8.2500000000000004E-2</v>
      </c>
      <c r="K2001" s="43">
        <v>4.5904E-2</v>
      </c>
      <c r="N2001" s="44"/>
    </row>
    <row r="2002" spans="4:14" ht="15.75" customHeight="1" x14ac:dyDescent="0.25">
      <c r="D2002" s="39"/>
      <c r="E2002" s="39"/>
      <c r="F2002" s="98">
        <v>39316</v>
      </c>
      <c r="G2002" s="43">
        <v>5.5E-2</v>
      </c>
      <c r="H2002" s="43">
        <v>5.4987500000000002E-2</v>
      </c>
      <c r="I2002" s="43">
        <v>5.3731299999999996E-2</v>
      </c>
      <c r="J2002" s="43">
        <v>8.2500000000000004E-2</v>
      </c>
      <c r="K2002" s="43">
        <v>4.6452E-2</v>
      </c>
      <c r="N2002" s="44"/>
    </row>
    <row r="2003" spans="4:14" ht="15.75" customHeight="1" x14ac:dyDescent="0.25">
      <c r="D2003" s="39"/>
      <c r="E2003" s="39"/>
      <c r="F2003" s="98">
        <v>39317</v>
      </c>
      <c r="G2003" s="43">
        <v>5.5050000000000002E-2</v>
      </c>
      <c r="H2003" s="43">
        <v>5.5050000000000002E-2</v>
      </c>
      <c r="I2003" s="43">
        <v>5.4312500000000007E-2</v>
      </c>
      <c r="J2003" s="43">
        <v>8.2500000000000004E-2</v>
      </c>
      <c r="K2003" s="43">
        <v>4.6452E-2</v>
      </c>
      <c r="N2003" s="44"/>
    </row>
    <row r="2004" spans="4:14" ht="15.75" customHeight="1" x14ac:dyDescent="0.25">
      <c r="D2004" s="39"/>
      <c r="E2004" s="39"/>
      <c r="F2004" s="98">
        <v>39318</v>
      </c>
      <c r="G2004" s="43">
        <v>5.5025000000000004E-2</v>
      </c>
      <c r="H2004" s="43">
        <v>5.5056300000000002E-2</v>
      </c>
      <c r="I2004" s="43">
        <v>5.4112500000000001E-2</v>
      </c>
      <c r="J2004" s="43">
        <v>8.2500000000000004E-2</v>
      </c>
      <c r="K2004" s="43">
        <v>4.6155999999999996E-2</v>
      </c>
      <c r="N2004" s="44"/>
    </row>
    <row r="2005" spans="4:14" ht="15.75" customHeight="1" x14ac:dyDescent="0.25">
      <c r="D2005" s="39"/>
      <c r="E2005" s="39"/>
      <c r="F2005" s="98">
        <v>39321</v>
      </c>
      <c r="G2005" s="43" t="s">
        <v>30</v>
      </c>
      <c r="H2005" s="43" t="s">
        <v>30</v>
      </c>
      <c r="I2005" s="43" t="s">
        <v>30</v>
      </c>
      <c r="J2005" s="43">
        <v>8.2500000000000004E-2</v>
      </c>
      <c r="K2005" s="43">
        <v>4.5627000000000001E-2</v>
      </c>
      <c r="N2005" s="44"/>
    </row>
    <row r="2006" spans="4:14" ht="15.75" customHeight="1" x14ac:dyDescent="0.25">
      <c r="D2006" s="39"/>
      <c r="E2006" s="39"/>
      <c r="F2006" s="98">
        <v>39322</v>
      </c>
      <c r="G2006" s="43">
        <v>5.5075000000000006E-2</v>
      </c>
      <c r="H2006" s="43">
        <v>5.5099999999999996E-2</v>
      </c>
      <c r="I2006" s="43">
        <v>5.4275000000000004E-2</v>
      </c>
      <c r="J2006" s="43">
        <v>8.2500000000000004E-2</v>
      </c>
      <c r="K2006" s="43">
        <v>4.5061999999999998E-2</v>
      </c>
      <c r="N2006" s="44"/>
    </row>
    <row r="2007" spans="4:14" ht="15.75" customHeight="1" x14ac:dyDescent="0.25">
      <c r="D2007" s="39"/>
      <c r="E2007" s="39"/>
      <c r="F2007" s="98">
        <v>39323</v>
      </c>
      <c r="G2007" s="43">
        <v>5.5650000000000005E-2</v>
      </c>
      <c r="H2007" s="43">
        <v>5.5412499999999996E-2</v>
      </c>
      <c r="I2007" s="43">
        <v>5.4275000000000004E-2</v>
      </c>
      <c r="J2007" s="43">
        <v>8.2500000000000004E-2</v>
      </c>
      <c r="K2007" s="43">
        <v>4.5587000000000003E-2</v>
      </c>
      <c r="N2007" s="44"/>
    </row>
    <row r="2008" spans="4:14" ht="15.75" customHeight="1" x14ac:dyDescent="0.25">
      <c r="D2008" s="39"/>
      <c r="E2008" s="39"/>
      <c r="F2008" s="98">
        <v>39324</v>
      </c>
      <c r="G2008" s="43">
        <v>5.6649999999999999E-2</v>
      </c>
      <c r="H2008" s="43">
        <v>5.5800000000000002E-2</v>
      </c>
      <c r="I2008" s="43">
        <v>5.4625000000000007E-2</v>
      </c>
      <c r="J2008" s="43">
        <v>8.2500000000000004E-2</v>
      </c>
      <c r="K2008" s="43">
        <v>4.5060999999999997E-2</v>
      </c>
      <c r="N2008" s="44"/>
    </row>
    <row r="2009" spans="4:14" ht="15.75" customHeight="1" x14ac:dyDescent="0.25">
      <c r="D2009" s="39"/>
      <c r="E2009" s="39"/>
      <c r="F2009" s="98">
        <v>39325</v>
      </c>
      <c r="G2009" s="43">
        <v>5.7200000000000001E-2</v>
      </c>
      <c r="H2009" s="43">
        <v>5.6212499999999999E-2</v>
      </c>
      <c r="I2009" s="43">
        <v>5.5350000000000003E-2</v>
      </c>
      <c r="J2009" s="43">
        <v>8.2500000000000004E-2</v>
      </c>
      <c r="K2009" s="43">
        <v>4.5292000000000006E-2</v>
      </c>
      <c r="N2009" s="44"/>
    </row>
    <row r="2010" spans="4:14" ht="15.75" customHeight="1" x14ac:dyDescent="0.25">
      <c r="D2010" s="39"/>
      <c r="E2010" s="39"/>
      <c r="F2010" s="98">
        <v>39328</v>
      </c>
      <c r="G2010" s="43">
        <v>5.765E-2</v>
      </c>
      <c r="H2010" s="43">
        <v>5.6687500000000002E-2</v>
      </c>
      <c r="I2010" s="43">
        <v>5.5487500000000002E-2</v>
      </c>
      <c r="J2010" s="43" t="s">
        <v>30</v>
      </c>
      <c r="K2010" s="43">
        <v>4.5292000000000006E-2</v>
      </c>
      <c r="N2010" s="44"/>
    </row>
    <row r="2011" spans="4:14" ht="15.75" customHeight="1" x14ac:dyDescent="0.25">
      <c r="D2011" s="39"/>
      <c r="E2011" s="39"/>
      <c r="F2011" s="98">
        <v>39329</v>
      </c>
      <c r="G2011" s="43">
        <v>5.7975000000000006E-2</v>
      </c>
      <c r="H2011" s="43">
        <v>5.6981299999999999E-2</v>
      </c>
      <c r="I2011" s="43">
        <v>5.5637499999999999E-2</v>
      </c>
      <c r="J2011" s="43">
        <v>8.2500000000000004E-2</v>
      </c>
      <c r="K2011" s="43">
        <v>4.5465999999999999E-2</v>
      </c>
      <c r="N2011" s="44"/>
    </row>
    <row r="2012" spans="4:14" ht="15.75" customHeight="1" x14ac:dyDescent="0.25">
      <c r="D2012" s="39"/>
      <c r="E2012" s="39"/>
      <c r="F2012" s="98">
        <v>39330</v>
      </c>
      <c r="G2012" s="43">
        <v>5.8187499999999996E-2</v>
      </c>
      <c r="H2012" s="43">
        <v>5.7200000000000001E-2</v>
      </c>
      <c r="I2012" s="43">
        <v>5.595E-2</v>
      </c>
      <c r="J2012" s="43">
        <v>8.2500000000000004E-2</v>
      </c>
      <c r="K2012" s="43">
        <v>4.4669E-2</v>
      </c>
      <c r="N2012" s="44"/>
    </row>
    <row r="2013" spans="4:14" ht="15.75" customHeight="1" x14ac:dyDescent="0.25">
      <c r="D2013" s="39"/>
      <c r="E2013" s="39"/>
      <c r="F2013" s="98">
        <v>39331</v>
      </c>
      <c r="G2013" s="43">
        <v>5.8200000000000002E-2</v>
      </c>
      <c r="H2013" s="43">
        <v>5.7237499999999997E-2</v>
      </c>
      <c r="I2013" s="43">
        <v>5.5625000000000001E-2</v>
      </c>
      <c r="J2013" s="43">
        <v>8.2500000000000004E-2</v>
      </c>
      <c r="K2013" s="43">
        <v>4.5075999999999998E-2</v>
      </c>
      <c r="N2013" s="44"/>
    </row>
    <row r="2014" spans="4:14" ht="15.75" customHeight="1" x14ac:dyDescent="0.25">
      <c r="D2014" s="39"/>
      <c r="E2014" s="39"/>
      <c r="F2014" s="98">
        <v>39332</v>
      </c>
      <c r="G2014" s="43">
        <v>5.8237500000000005E-2</v>
      </c>
      <c r="H2014" s="43">
        <v>5.7249999999999995E-2</v>
      </c>
      <c r="I2014" s="43">
        <v>5.5724999999999997E-2</v>
      </c>
      <c r="J2014" s="43">
        <v>8.2500000000000004E-2</v>
      </c>
      <c r="K2014" s="43">
        <v>4.3815999999999994E-2</v>
      </c>
      <c r="N2014" s="44"/>
    </row>
    <row r="2015" spans="4:14" ht="15.75" customHeight="1" x14ac:dyDescent="0.25">
      <c r="D2015" s="39"/>
      <c r="E2015" s="39"/>
      <c r="F2015" s="98">
        <v>39335</v>
      </c>
      <c r="G2015" s="43">
        <v>5.8062500000000003E-2</v>
      </c>
      <c r="H2015" s="43">
        <v>5.7037500000000005E-2</v>
      </c>
      <c r="I2015" s="43">
        <v>5.4787499999999996E-2</v>
      </c>
      <c r="J2015" s="43">
        <v>8.2500000000000004E-2</v>
      </c>
      <c r="K2015" s="43">
        <v>4.3220000000000001E-2</v>
      </c>
      <c r="N2015" s="44"/>
    </row>
    <row r="2016" spans="4:14" ht="15.75" customHeight="1" x14ac:dyDescent="0.25">
      <c r="D2016" s="39"/>
      <c r="E2016" s="39"/>
      <c r="F2016" s="98">
        <v>39336</v>
      </c>
      <c r="G2016" s="43">
        <v>5.8031300000000001E-2</v>
      </c>
      <c r="H2016" s="43">
        <v>5.70313E-2</v>
      </c>
      <c r="I2016" s="43">
        <v>5.4887499999999999E-2</v>
      </c>
      <c r="J2016" s="43">
        <v>8.2500000000000004E-2</v>
      </c>
      <c r="K2016" s="43">
        <v>4.3678999999999996E-2</v>
      </c>
      <c r="N2016" s="44"/>
    </row>
    <row r="2017" spans="4:14" ht="15.75" customHeight="1" x14ac:dyDescent="0.25">
      <c r="D2017" s="39"/>
      <c r="E2017" s="39"/>
      <c r="F2017" s="98">
        <v>39337</v>
      </c>
      <c r="G2017" s="43">
        <v>5.7999999999999996E-2</v>
      </c>
      <c r="H2017" s="43">
        <v>5.70313E-2</v>
      </c>
      <c r="I2017" s="43">
        <v>5.51875E-2</v>
      </c>
      <c r="J2017" s="43">
        <v>8.2500000000000004E-2</v>
      </c>
      <c r="K2017" s="43">
        <v>4.4101999999999995E-2</v>
      </c>
      <c r="N2017" s="44"/>
    </row>
    <row r="2018" spans="4:14" ht="15.75" customHeight="1" x14ac:dyDescent="0.25">
      <c r="D2018" s="39"/>
      <c r="E2018" s="39"/>
      <c r="F2018" s="98">
        <v>39338</v>
      </c>
      <c r="G2018" s="43">
        <v>5.7525000000000007E-2</v>
      </c>
      <c r="H2018" s="43">
        <v>5.6943799999999996E-2</v>
      </c>
      <c r="I2018" s="43">
        <v>5.5093799999999998E-2</v>
      </c>
      <c r="J2018" s="43">
        <v>8.2500000000000004E-2</v>
      </c>
      <c r="K2018" s="43">
        <v>4.4642999999999995E-2</v>
      </c>
      <c r="N2018" s="44"/>
    </row>
    <row r="2019" spans="4:14" ht="15.75" customHeight="1" x14ac:dyDescent="0.25">
      <c r="D2019" s="39"/>
      <c r="E2019" s="39"/>
      <c r="F2019" s="98">
        <v>39339</v>
      </c>
      <c r="G2019" s="43">
        <v>5.6137499999999993E-2</v>
      </c>
      <c r="H2019" s="43">
        <v>5.6462499999999999E-2</v>
      </c>
      <c r="I2019" s="43">
        <v>5.4574999999999999E-2</v>
      </c>
      <c r="J2019" s="43">
        <v>8.2500000000000004E-2</v>
      </c>
      <c r="K2019" s="43">
        <v>4.4544E-2</v>
      </c>
      <c r="N2019" s="44"/>
    </row>
    <row r="2020" spans="4:14" ht="15.75" customHeight="1" x14ac:dyDescent="0.25">
      <c r="D2020" s="39"/>
      <c r="E2020" s="39"/>
      <c r="F2020" s="98">
        <v>39342</v>
      </c>
      <c r="G2020" s="43">
        <v>5.5025000000000004E-2</v>
      </c>
      <c r="H2020" s="43">
        <v>5.5975000000000004E-2</v>
      </c>
      <c r="I2020" s="43">
        <v>5.4199999999999998E-2</v>
      </c>
      <c r="J2020" s="43">
        <v>8.2500000000000004E-2</v>
      </c>
      <c r="K2020" s="43">
        <v>4.4660000000000005E-2</v>
      </c>
      <c r="N2020" s="44"/>
    </row>
    <row r="2021" spans="4:14" ht="15.75" customHeight="1" x14ac:dyDescent="0.25">
      <c r="D2021" s="39"/>
      <c r="E2021" s="39"/>
      <c r="F2021" s="98">
        <v>39343</v>
      </c>
      <c r="G2021" s="43">
        <v>5.4962499999999997E-2</v>
      </c>
      <c r="H2021" s="43">
        <v>5.5875000000000001E-2</v>
      </c>
      <c r="I2021" s="43">
        <v>5.4199999999999998E-2</v>
      </c>
      <c r="J2021" s="43">
        <v>7.7499999999999999E-2</v>
      </c>
      <c r="K2021" s="43">
        <v>4.4717E-2</v>
      </c>
      <c r="N2021" s="44"/>
    </row>
    <row r="2022" spans="4:14" ht="15.75" customHeight="1" x14ac:dyDescent="0.25">
      <c r="D2022" s="39"/>
      <c r="E2022" s="39"/>
      <c r="F2022" s="98">
        <v>39344</v>
      </c>
      <c r="G2022" s="43">
        <v>5.1487499999999999E-2</v>
      </c>
      <c r="H2022" s="43">
        <v>5.2374999999999998E-2</v>
      </c>
      <c r="I2022" s="43">
        <v>5.1100000000000007E-2</v>
      </c>
      <c r="J2022" s="43">
        <v>7.7499999999999999E-2</v>
      </c>
      <c r="K2022" s="43">
        <v>4.5457999999999998E-2</v>
      </c>
      <c r="N2022" s="44"/>
    </row>
    <row r="2023" spans="4:14" ht="15.75" customHeight="1" x14ac:dyDescent="0.25">
      <c r="D2023" s="39"/>
      <c r="E2023" s="39"/>
      <c r="F2023" s="98">
        <v>39345</v>
      </c>
      <c r="G2023" s="43">
        <v>5.1362500000000005E-2</v>
      </c>
      <c r="H2023" s="43">
        <v>5.21E-2</v>
      </c>
      <c r="I2023" s="43">
        <v>5.0693799999999997E-2</v>
      </c>
      <c r="J2023" s="43">
        <v>7.7499999999999999E-2</v>
      </c>
      <c r="K2023" s="43">
        <v>4.6957000000000006E-2</v>
      </c>
      <c r="N2023" s="44"/>
    </row>
    <row r="2024" spans="4:14" ht="15.75" customHeight="1" x14ac:dyDescent="0.25">
      <c r="D2024" s="39"/>
      <c r="E2024" s="39"/>
      <c r="F2024" s="98">
        <v>39346</v>
      </c>
      <c r="G2024" s="43">
        <v>5.1312499999999997E-2</v>
      </c>
      <c r="H2024" s="43">
        <v>5.2024999999999995E-2</v>
      </c>
      <c r="I2024" s="43">
        <v>5.0949999999999995E-2</v>
      </c>
      <c r="J2024" s="43">
        <v>7.7499999999999999E-2</v>
      </c>
      <c r="K2024" s="43">
        <v>4.6203000000000001E-2</v>
      </c>
      <c r="N2024" s="44"/>
    </row>
    <row r="2025" spans="4:14" ht="15.75" customHeight="1" x14ac:dyDescent="0.25">
      <c r="D2025" s="39"/>
      <c r="E2025" s="39"/>
      <c r="F2025" s="98">
        <v>39349</v>
      </c>
      <c r="G2025" s="43">
        <v>5.12875E-2</v>
      </c>
      <c r="H2025" s="43">
        <v>5.2000000000000005E-2</v>
      </c>
      <c r="I2025" s="43">
        <v>5.1062500000000004E-2</v>
      </c>
      <c r="J2025" s="43">
        <v>7.7499999999999999E-2</v>
      </c>
      <c r="K2025" s="43">
        <v>4.6281999999999997E-2</v>
      </c>
      <c r="N2025" s="44"/>
    </row>
    <row r="2026" spans="4:14" ht="15.75" customHeight="1" x14ac:dyDescent="0.25">
      <c r="D2026" s="39"/>
      <c r="E2026" s="39"/>
      <c r="F2026" s="98">
        <v>39350</v>
      </c>
      <c r="G2026" s="43">
        <v>5.12875E-2</v>
      </c>
      <c r="H2026" s="43">
        <v>5.2000000000000005E-2</v>
      </c>
      <c r="I2026" s="43">
        <v>5.14125E-2</v>
      </c>
      <c r="J2026" s="43">
        <v>7.7499999999999999E-2</v>
      </c>
      <c r="K2026" s="43">
        <v>4.6241999999999998E-2</v>
      </c>
      <c r="N2026" s="44"/>
    </row>
    <row r="2027" spans="4:14" ht="15.75" customHeight="1" x14ac:dyDescent="0.25">
      <c r="D2027" s="39"/>
      <c r="E2027" s="39"/>
      <c r="F2027" s="98">
        <v>39351</v>
      </c>
      <c r="G2027" s="43">
        <v>5.12875E-2</v>
      </c>
      <c r="H2027" s="43">
        <v>5.1981300000000001E-2</v>
      </c>
      <c r="I2027" s="43">
        <v>5.1424999999999998E-2</v>
      </c>
      <c r="J2027" s="43">
        <v>7.7499999999999999E-2</v>
      </c>
      <c r="K2027" s="43">
        <v>4.6201999999999993E-2</v>
      </c>
      <c r="N2027" s="44"/>
    </row>
    <row r="2028" spans="4:14" ht="15.75" customHeight="1" x14ac:dyDescent="0.25">
      <c r="D2028" s="39"/>
      <c r="E2028" s="39"/>
      <c r="F2028" s="98">
        <v>39352</v>
      </c>
      <c r="G2028" s="43">
        <v>5.1275000000000001E-2</v>
      </c>
      <c r="H2028" s="43">
        <v>5.23063E-2</v>
      </c>
      <c r="I2028" s="43">
        <v>5.1443799999999998E-2</v>
      </c>
      <c r="J2028" s="43">
        <v>7.7499999999999999E-2</v>
      </c>
      <c r="K2028" s="43">
        <v>4.5629999999999997E-2</v>
      </c>
      <c r="N2028" s="44"/>
    </row>
    <row r="2029" spans="4:14" ht="15.75" customHeight="1" x14ac:dyDescent="0.25">
      <c r="D2029" s="39"/>
      <c r="E2029" s="39"/>
      <c r="F2029" s="98">
        <v>39353</v>
      </c>
      <c r="G2029" s="43">
        <v>5.1237500000000005E-2</v>
      </c>
      <c r="H2029" s="43">
        <v>5.2287500000000001E-2</v>
      </c>
      <c r="I2029" s="43">
        <v>5.1325000000000003E-2</v>
      </c>
      <c r="J2029" s="43">
        <v>7.7499999999999999E-2</v>
      </c>
      <c r="K2029" s="43">
        <v>4.5865000000000003E-2</v>
      </c>
      <c r="N2029" s="44"/>
    </row>
    <row r="2030" spans="4:14" ht="15.75" customHeight="1" x14ac:dyDescent="0.25">
      <c r="D2030" s="39"/>
      <c r="E2030" s="39"/>
      <c r="F2030" s="98">
        <v>39356</v>
      </c>
      <c r="G2030" s="43">
        <v>5.1206300000000003E-2</v>
      </c>
      <c r="H2030" s="43">
        <v>5.2300000000000006E-2</v>
      </c>
      <c r="I2030" s="43">
        <v>5.1462500000000001E-2</v>
      </c>
      <c r="J2030" s="43">
        <v>7.7499999999999999E-2</v>
      </c>
      <c r="K2030" s="43">
        <v>4.5452000000000006E-2</v>
      </c>
      <c r="N2030" s="44"/>
    </row>
    <row r="2031" spans="4:14" ht="15.75" customHeight="1" x14ac:dyDescent="0.25">
      <c r="D2031" s="39"/>
      <c r="E2031" s="39"/>
      <c r="F2031" s="98">
        <v>39357</v>
      </c>
      <c r="G2031" s="43">
        <v>5.1262499999999996E-2</v>
      </c>
      <c r="H2031" s="43">
        <v>5.2400000000000002E-2</v>
      </c>
      <c r="I2031" s="43">
        <v>5.1624999999999997E-2</v>
      </c>
      <c r="J2031" s="43">
        <v>7.7499999999999999E-2</v>
      </c>
      <c r="K2031" s="43">
        <v>4.5216000000000006E-2</v>
      </c>
      <c r="N2031" s="44"/>
    </row>
    <row r="2032" spans="4:14" ht="15.75" customHeight="1" x14ac:dyDescent="0.25">
      <c r="D2032" s="39"/>
      <c r="E2032" s="39"/>
      <c r="F2032" s="98">
        <v>39358</v>
      </c>
      <c r="G2032" s="43">
        <v>5.1249999999999997E-2</v>
      </c>
      <c r="H2032" s="43">
        <v>5.2437500000000005E-2</v>
      </c>
      <c r="I2032" s="43">
        <v>5.16625E-2</v>
      </c>
      <c r="J2032" s="43">
        <v>7.7499999999999999E-2</v>
      </c>
      <c r="K2032" s="43">
        <v>4.5587999999999997E-2</v>
      </c>
      <c r="N2032" s="44"/>
    </row>
    <row r="2033" spans="4:14" ht="15.75" customHeight="1" x14ac:dyDescent="0.25">
      <c r="D2033" s="39"/>
      <c r="E2033" s="39"/>
      <c r="F2033" s="98">
        <v>39359</v>
      </c>
      <c r="G2033" s="43">
        <v>5.1249999999999997E-2</v>
      </c>
      <c r="H2033" s="43">
        <v>5.2437500000000005E-2</v>
      </c>
      <c r="I2033" s="43">
        <v>5.1781300000000002E-2</v>
      </c>
      <c r="J2033" s="43">
        <v>7.7499999999999999E-2</v>
      </c>
      <c r="K2033" s="43">
        <v>4.5096999999999998E-2</v>
      </c>
      <c r="N2033" s="44"/>
    </row>
    <row r="2034" spans="4:14" ht="15.75" customHeight="1" x14ac:dyDescent="0.25">
      <c r="D2034" s="39"/>
      <c r="E2034" s="39"/>
      <c r="F2034" s="98">
        <v>39360</v>
      </c>
      <c r="G2034" s="43">
        <v>5.1218800000000002E-2</v>
      </c>
      <c r="H2034" s="43">
        <v>5.24313E-2</v>
      </c>
      <c r="I2034" s="43">
        <v>5.1749999999999997E-2</v>
      </c>
      <c r="J2034" s="43">
        <v>7.7499999999999999E-2</v>
      </c>
      <c r="K2034" s="43">
        <v>4.6356000000000001E-2</v>
      </c>
      <c r="N2034" s="44"/>
    </row>
    <row r="2035" spans="4:14" ht="15.75" customHeight="1" x14ac:dyDescent="0.25">
      <c r="D2035" s="39"/>
      <c r="E2035" s="39"/>
      <c r="F2035" s="98">
        <v>39363</v>
      </c>
      <c r="G2035" s="43">
        <v>5.1200000000000002E-2</v>
      </c>
      <c r="H2035" s="43">
        <v>5.2531299999999996E-2</v>
      </c>
      <c r="I2035" s="43">
        <v>5.2174999999999999E-2</v>
      </c>
      <c r="J2035" s="43" t="s">
        <v>30</v>
      </c>
      <c r="K2035" s="43">
        <v>4.6356000000000001E-2</v>
      </c>
      <c r="N2035" s="44"/>
    </row>
    <row r="2036" spans="4:14" ht="15.75" customHeight="1" x14ac:dyDescent="0.25">
      <c r="D2036" s="39"/>
      <c r="E2036" s="39"/>
      <c r="F2036" s="98">
        <v>39364</v>
      </c>
      <c r="G2036" s="43">
        <v>5.11625E-2</v>
      </c>
      <c r="H2036" s="43">
        <v>5.2487499999999999E-2</v>
      </c>
      <c r="I2036" s="43">
        <v>5.2125000000000005E-2</v>
      </c>
      <c r="J2036" s="43">
        <v>7.7499999999999999E-2</v>
      </c>
      <c r="K2036" s="43">
        <v>4.6475000000000002E-2</v>
      </c>
      <c r="N2036" s="44"/>
    </row>
    <row r="2037" spans="4:14" ht="15.75" customHeight="1" x14ac:dyDescent="0.25">
      <c r="D2037" s="39"/>
      <c r="E2037" s="39"/>
      <c r="F2037" s="98">
        <v>39365</v>
      </c>
      <c r="G2037" s="43">
        <v>5.1100000000000007E-2</v>
      </c>
      <c r="H2037" s="43">
        <v>5.2474999999999994E-2</v>
      </c>
      <c r="I2037" s="43">
        <v>5.2212500000000002E-2</v>
      </c>
      <c r="J2037" s="43">
        <v>7.7499999999999999E-2</v>
      </c>
      <c r="K2037" s="43">
        <v>4.6494999999999995E-2</v>
      </c>
      <c r="N2037" s="44"/>
    </row>
    <row r="2038" spans="4:14" ht="15.75" customHeight="1" x14ac:dyDescent="0.25">
      <c r="D2038" s="39"/>
      <c r="E2038" s="39"/>
      <c r="F2038" s="98">
        <v>39366</v>
      </c>
      <c r="G2038" s="43">
        <v>5.0912499999999999E-2</v>
      </c>
      <c r="H2038" s="43">
        <v>5.2424999999999999E-2</v>
      </c>
      <c r="I2038" s="43">
        <v>5.2049999999999999E-2</v>
      </c>
      <c r="J2038" s="43">
        <v>7.7499999999999999E-2</v>
      </c>
      <c r="K2038" s="43">
        <v>4.6355000000000007E-2</v>
      </c>
      <c r="N2038" s="44"/>
    </row>
    <row r="2039" spans="4:14" ht="15.75" customHeight="1" x14ac:dyDescent="0.25">
      <c r="D2039" s="39"/>
      <c r="E2039" s="39"/>
      <c r="F2039" s="98">
        <v>39367</v>
      </c>
      <c r="G2039" s="43">
        <v>5.0599999999999999E-2</v>
      </c>
      <c r="H2039" s="43">
        <v>5.2237499999999999E-2</v>
      </c>
      <c r="I2039" s="43">
        <v>5.1375000000000004E-2</v>
      </c>
      <c r="J2039" s="43">
        <v>7.7499999999999999E-2</v>
      </c>
      <c r="K2039" s="43">
        <v>4.6811999999999993E-2</v>
      </c>
      <c r="N2039" s="44"/>
    </row>
    <row r="2040" spans="4:14" ht="15.75" customHeight="1" x14ac:dyDescent="0.25">
      <c r="D2040" s="39"/>
      <c r="E2040" s="39"/>
      <c r="F2040" s="98">
        <v>39370</v>
      </c>
      <c r="G2040" s="43">
        <v>5.0450000000000002E-2</v>
      </c>
      <c r="H2040" s="43">
        <v>5.2143800000000004E-2</v>
      </c>
      <c r="I2040" s="43">
        <v>5.1462500000000001E-2</v>
      </c>
      <c r="J2040" s="43">
        <v>7.7499999999999999E-2</v>
      </c>
      <c r="K2040" s="43">
        <v>4.6772000000000001E-2</v>
      </c>
      <c r="N2040" s="44"/>
    </row>
    <row r="2041" spans="4:14" ht="15.75" customHeight="1" x14ac:dyDescent="0.25">
      <c r="D2041" s="39"/>
      <c r="E2041" s="39"/>
      <c r="F2041" s="98">
        <v>39371</v>
      </c>
      <c r="G2041" s="43">
        <v>5.0349999999999999E-2</v>
      </c>
      <c r="H2041" s="43">
        <v>5.2087500000000002E-2</v>
      </c>
      <c r="I2041" s="43">
        <v>5.1337500000000001E-2</v>
      </c>
      <c r="J2041" s="43">
        <v>7.7499999999999999E-2</v>
      </c>
      <c r="K2041" s="43">
        <v>4.6473000000000007E-2</v>
      </c>
      <c r="N2041" s="44"/>
    </row>
    <row r="2042" spans="4:14" ht="15.75" customHeight="1" x14ac:dyDescent="0.25">
      <c r="D2042" s="39"/>
      <c r="E2042" s="39"/>
      <c r="F2042" s="98">
        <v>39372</v>
      </c>
      <c r="G2042" s="43">
        <v>5.02125E-2</v>
      </c>
      <c r="H2042" s="43">
        <v>5.1987500000000006E-2</v>
      </c>
      <c r="I2042" s="43">
        <v>5.1062500000000004E-2</v>
      </c>
      <c r="J2042" s="43">
        <v>7.7499999999999999E-2</v>
      </c>
      <c r="K2042" s="43">
        <v>4.5522E-2</v>
      </c>
      <c r="N2042" s="44"/>
    </row>
    <row r="2043" spans="4:14" ht="15.75" customHeight="1" x14ac:dyDescent="0.25">
      <c r="D2043" s="39"/>
      <c r="E2043" s="39"/>
      <c r="F2043" s="98">
        <v>39373</v>
      </c>
      <c r="G2043" s="43">
        <v>4.9974999999999999E-2</v>
      </c>
      <c r="H2043" s="43">
        <v>5.1799999999999999E-2</v>
      </c>
      <c r="I2043" s="43">
        <v>5.0787500000000006E-2</v>
      </c>
      <c r="J2043" s="43">
        <v>7.7499999999999999E-2</v>
      </c>
      <c r="K2043" s="43">
        <v>4.4893000000000002E-2</v>
      </c>
      <c r="N2043" s="44"/>
    </row>
    <row r="2044" spans="4:14" ht="15.75" customHeight="1" x14ac:dyDescent="0.25">
      <c r="D2044" s="39"/>
      <c r="E2044" s="39"/>
      <c r="F2044" s="98">
        <v>39374</v>
      </c>
      <c r="G2044" s="43">
        <v>4.9500000000000002E-2</v>
      </c>
      <c r="H2044" s="43">
        <v>5.1512500000000003E-2</v>
      </c>
      <c r="I2044" s="43">
        <v>5.0056299999999998E-2</v>
      </c>
      <c r="J2044" s="43">
        <v>7.7499999999999999E-2</v>
      </c>
      <c r="K2044" s="43">
        <v>4.3914999999999996E-2</v>
      </c>
      <c r="N2044" s="44"/>
    </row>
    <row r="2045" spans="4:14" ht="15.75" customHeight="1" x14ac:dyDescent="0.25">
      <c r="D2045" s="39"/>
      <c r="E2045" s="39"/>
      <c r="F2045" s="98">
        <v>39377</v>
      </c>
      <c r="G2045" s="43">
        <v>4.8925000000000003E-2</v>
      </c>
      <c r="H2045" s="43">
        <v>5.0925000000000005E-2</v>
      </c>
      <c r="I2045" s="43">
        <v>4.9249999999999995E-2</v>
      </c>
      <c r="J2045" s="43">
        <v>7.7499999999999999E-2</v>
      </c>
      <c r="K2045" s="43">
        <v>4.4108000000000001E-2</v>
      </c>
      <c r="N2045" s="44"/>
    </row>
    <row r="2046" spans="4:14" ht="15.75" customHeight="1" x14ac:dyDescent="0.25">
      <c r="D2046" s="39"/>
      <c r="E2046" s="39"/>
      <c r="F2046" s="98">
        <v>39378</v>
      </c>
      <c r="G2046" s="43">
        <v>4.8724999999999997E-2</v>
      </c>
      <c r="H2046" s="43">
        <v>5.0837500000000001E-2</v>
      </c>
      <c r="I2046" s="43">
        <v>4.9387500000000001E-2</v>
      </c>
      <c r="J2046" s="43">
        <v>7.7499999999999999E-2</v>
      </c>
      <c r="K2046" s="43">
        <v>4.4029999999999993E-2</v>
      </c>
      <c r="N2046" s="44"/>
    </row>
    <row r="2047" spans="4:14" ht="15.75" customHeight="1" x14ac:dyDescent="0.25">
      <c r="D2047" s="39"/>
      <c r="E2047" s="39"/>
      <c r="F2047" s="98">
        <v>39379</v>
      </c>
      <c r="G2047" s="43">
        <v>4.8562500000000001E-2</v>
      </c>
      <c r="H2047" s="43">
        <v>5.0650000000000001E-2</v>
      </c>
      <c r="I2047" s="43">
        <v>4.9000000000000002E-2</v>
      </c>
      <c r="J2047" s="43">
        <v>7.7499999999999999E-2</v>
      </c>
      <c r="K2047" s="43">
        <v>4.3388000000000003E-2</v>
      </c>
      <c r="N2047" s="44"/>
    </row>
    <row r="2048" spans="4:14" ht="15.75" customHeight="1" x14ac:dyDescent="0.25">
      <c r="D2048" s="39"/>
      <c r="E2048" s="39"/>
      <c r="F2048" s="98">
        <v>39380</v>
      </c>
      <c r="G2048" s="43">
        <v>4.8187499999999994E-2</v>
      </c>
      <c r="H2048" s="43">
        <v>5.0106299999999999E-2</v>
      </c>
      <c r="I2048" s="43">
        <v>4.8356299999999998E-2</v>
      </c>
      <c r="J2048" s="43">
        <v>7.7499999999999999E-2</v>
      </c>
      <c r="K2048" s="43">
        <v>4.3775000000000001E-2</v>
      </c>
      <c r="N2048" s="44"/>
    </row>
    <row r="2049" spans="4:14" ht="15.75" customHeight="1" x14ac:dyDescent="0.25">
      <c r="D2049" s="39"/>
      <c r="E2049" s="39"/>
      <c r="F2049" s="98">
        <v>39381</v>
      </c>
      <c r="G2049" s="43">
        <v>4.7925000000000002E-2</v>
      </c>
      <c r="H2049" s="43">
        <v>4.98375E-2</v>
      </c>
      <c r="I2049" s="43">
        <v>4.8318800000000002E-2</v>
      </c>
      <c r="J2049" s="43">
        <v>7.7499999999999999E-2</v>
      </c>
      <c r="K2049" s="43">
        <v>4.4005999999999997E-2</v>
      </c>
      <c r="N2049" s="44"/>
    </row>
    <row r="2050" spans="4:14" ht="15.75" customHeight="1" x14ac:dyDescent="0.25">
      <c r="D2050" s="39"/>
      <c r="E2050" s="39"/>
      <c r="F2050" s="98">
        <v>39384</v>
      </c>
      <c r="G2050" s="43">
        <v>4.7525000000000005E-2</v>
      </c>
      <c r="H2050" s="43">
        <v>4.9599999999999998E-2</v>
      </c>
      <c r="I2050" s="43">
        <v>4.8312500000000001E-2</v>
      </c>
      <c r="J2050" s="43">
        <v>7.7499999999999999E-2</v>
      </c>
      <c r="K2050" s="43">
        <v>4.3811000000000003E-2</v>
      </c>
      <c r="N2050" s="44"/>
    </row>
    <row r="2051" spans="4:14" ht="15.75" customHeight="1" x14ac:dyDescent="0.25">
      <c r="D2051" s="39"/>
      <c r="E2051" s="39"/>
      <c r="F2051" s="98">
        <v>39385</v>
      </c>
      <c r="G2051" s="43">
        <v>4.7162499999999996E-2</v>
      </c>
      <c r="H2051" s="43">
        <v>4.9112499999999996E-2</v>
      </c>
      <c r="I2051" s="43">
        <v>4.8181300000000003E-2</v>
      </c>
      <c r="J2051" s="43">
        <v>7.7499999999999999E-2</v>
      </c>
      <c r="K2051" s="43">
        <v>4.3789999999999996E-2</v>
      </c>
      <c r="N2051" s="44"/>
    </row>
    <row r="2052" spans="4:14" ht="15.75" customHeight="1" x14ac:dyDescent="0.25">
      <c r="D2052" s="39"/>
      <c r="E2052" s="39"/>
      <c r="F2052" s="98">
        <v>39386</v>
      </c>
      <c r="G2052" s="43">
        <v>4.70625E-2</v>
      </c>
      <c r="H2052" s="43">
        <v>4.8937499999999995E-2</v>
      </c>
      <c r="I2052" s="43">
        <v>4.8062500000000001E-2</v>
      </c>
      <c r="J2052" s="43">
        <v>7.4999999999999997E-2</v>
      </c>
      <c r="K2052" s="43">
        <v>4.4707999999999998E-2</v>
      </c>
      <c r="N2052" s="44"/>
    </row>
    <row r="2053" spans="4:14" ht="15.75" customHeight="1" x14ac:dyDescent="0.25">
      <c r="D2053" s="39"/>
      <c r="E2053" s="39"/>
      <c r="F2053" s="98">
        <v>39387</v>
      </c>
      <c r="G2053" s="43">
        <v>4.6875E-2</v>
      </c>
      <c r="H2053" s="43">
        <v>4.8775000000000006E-2</v>
      </c>
      <c r="I2053" s="43">
        <v>4.8462500000000006E-2</v>
      </c>
      <c r="J2053" s="43">
        <v>7.4999999999999997E-2</v>
      </c>
      <c r="K2053" s="43">
        <v>4.3457999999999997E-2</v>
      </c>
      <c r="N2053" s="44"/>
    </row>
    <row r="2054" spans="4:14" ht="15.75" customHeight="1" x14ac:dyDescent="0.25">
      <c r="D2054" s="39"/>
      <c r="E2054" s="39"/>
      <c r="F2054" s="98">
        <v>39388</v>
      </c>
      <c r="G2054" s="43">
        <v>4.6775000000000004E-2</v>
      </c>
      <c r="H2054" s="43">
        <v>4.8649999999999999E-2</v>
      </c>
      <c r="I2054" s="43">
        <v>4.7937500000000001E-2</v>
      </c>
      <c r="J2054" s="43">
        <v>7.4999999999999997E-2</v>
      </c>
      <c r="K2054" s="43">
        <v>4.3164999999999995E-2</v>
      </c>
      <c r="N2054" s="44"/>
    </row>
    <row r="2055" spans="4:14" ht="15.75" customHeight="1" x14ac:dyDescent="0.25">
      <c r="D2055" s="39"/>
      <c r="E2055" s="39"/>
      <c r="F2055" s="98">
        <v>39391</v>
      </c>
      <c r="G2055" s="43">
        <v>4.6675000000000001E-2</v>
      </c>
      <c r="H2055" s="43">
        <v>4.8750000000000002E-2</v>
      </c>
      <c r="I2055" s="43">
        <v>4.8106299999999998E-2</v>
      </c>
      <c r="J2055" s="43">
        <v>7.4999999999999997E-2</v>
      </c>
      <c r="K2055" s="43">
        <v>4.3338000000000002E-2</v>
      </c>
      <c r="N2055" s="44"/>
    </row>
    <row r="2056" spans="4:14" ht="15.75" customHeight="1" x14ac:dyDescent="0.25">
      <c r="D2056" s="39"/>
      <c r="E2056" s="39"/>
      <c r="F2056" s="98">
        <v>39392</v>
      </c>
      <c r="G2056" s="43">
        <v>4.6668799999999996E-2</v>
      </c>
      <c r="H2056" s="43">
        <v>4.8974999999999998E-2</v>
      </c>
      <c r="I2056" s="43">
        <v>4.8524999999999999E-2</v>
      </c>
      <c r="J2056" s="43">
        <v>7.4999999999999997E-2</v>
      </c>
      <c r="K2056" s="43">
        <v>4.3726000000000001E-2</v>
      </c>
      <c r="N2056" s="44"/>
    </row>
    <row r="2057" spans="4:14" ht="15.75" customHeight="1" x14ac:dyDescent="0.25">
      <c r="D2057" s="39"/>
      <c r="E2057" s="39"/>
      <c r="F2057" s="98">
        <v>39393</v>
      </c>
      <c r="G2057" s="43">
        <v>4.6649999999999997E-2</v>
      </c>
      <c r="H2057" s="43">
        <v>4.8962499999999999E-2</v>
      </c>
      <c r="I2057" s="43">
        <v>4.83875E-2</v>
      </c>
      <c r="J2057" s="43">
        <v>7.4999999999999997E-2</v>
      </c>
      <c r="K2057" s="43">
        <v>4.3083999999999997E-2</v>
      </c>
      <c r="N2057" s="44"/>
    </row>
    <row r="2058" spans="4:14" ht="15.75" customHeight="1" x14ac:dyDescent="0.25">
      <c r="D2058" s="39"/>
      <c r="E2058" s="39"/>
      <c r="F2058" s="98">
        <v>39394</v>
      </c>
      <c r="G2058" s="43">
        <v>4.6600000000000003E-2</v>
      </c>
      <c r="H2058" s="43">
        <v>4.8868799999999997E-2</v>
      </c>
      <c r="I2058" s="43">
        <v>4.8031300000000006E-2</v>
      </c>
      <c r="J2058" s="43">
        <v>7.4999999999999997E-2</v>
      </c>
      <c r="K2058" s="43">
        <v>4.2828999999999999E-2</v>
      </c>
      <c r="N2058" s="44"/>
    </row>
    <row r="2059" spans="4:14" ht="15.75" customHeight="1" x14ac:dyDescent="0.25">
      <c r="D2059" s="39"/>
      <c r="E2059" s="39"/>
      <c r="F2059" s="98">
        <v>39395</v>
      </c>
      <c r="G2059" s="43">
        <v>4.6593799999999998E-2</v>
      </c>
      <c r="H2059" s="43">
        <v>4.8793800000000005E-2</v>
      </c>
      <c r="I2059" s="43">
        <v>4.7625000000000001E-2</v>
      </c>
      <c r="J2059" s="43">
        <v>7.4999999999999997E-2</v>
      </c>
      <c r="K2059" s="43">
        <v>4.2133000000000004E-2</v>
      </c>
      <c r="N2059" s="44"/>
    </row>
    <row r="2060" spans="4:14" ht="15.75" customHeight="1" x14ac:dyDescent="0.25">
      <c r="D2060" s="39"/>
      <c r="E2060" s="39"/>
      <c r="F2060" s="98">
        <v>39398</v>
      </c>
      <c r="G2060" s="43">
        <v>4.6531299999999998E-2</v>
      </c>
      <c r="H2060" s="43">
        <v>4.87E-2</v>
      </c>
      <c r="I2060" s="43">
        <v>4.74375E-2</v>
      </c>
      <c r="J2060" s="43" t="s">
        <v>30</v>
      </c>
      <c r="K2060" s="43">
        <v>4.2133000000000004E-2</v>
      </c>
      <c r="N2060" s="44"/>
    </row>
    <row r="2061" spans="4:14" ht="15.75" customHeight="1" x14ac:dyDescent="0.25">
      <c r="D2061" s="39"/>
      <c r="E2061" s="39"/>
      <c r="F2061" s="98">
        <v>39399</v>
      </c>
      <c r="G2061" s="43">
        <v>4.6518799999999999E-2</v>
      </c>
      <c r="H2061" s="43">
        <v>4.8687500000000002E-2</v>
      </c>
      <c r="I2061" s="43">
        <v>4.7375E-2</v>
      </c>
      <c r="J2061" s="43">
        <v>7.4999999999999997E-2</v>
      </c>
      <c r="K2061" s="43">
        <v>4.2634999999999999E-2</v>
      </c>
      <c r="N2061" s="44"/>
    </row>
    <row r="2062" spans="4:14" ht="15.75" customHeight="1" x14ac:dyDescent="0.25">
      <c r="D2062" s="39"/>
      <c r="E2062" s="39"/>
      <c r="F2062" s="98">
        <v>39400</v>
      </c>
      <c r="G2062" s="43">
        <v>4.6581299999999999E-2</v>
      </c>
      <c r="H2062" s="43">
        <v>4.8775000000000006E-2</v>
      </c>
      <c r="I2062" s="43">
        <v>4.7750000000000001E-2</v>
      </c>
      <c r="J2062" s="43">
        <v>7.4999999999999997E-2</v>
      </c>
      <c r="K2062" s="43">
        <v>4.2500000000000003E-2</v>
      </c>
      <c r="N2062" s="44"/>
    </row>
    <row r="2063" spans="4:14" ht="15.75" customHeight="1" x14ac:dyDescent="0.25">
      <c r="D2063" s="39"/>
      <c r="E2063" s="39"/>
      <c r="F2063" s="98">
        <v>39401</v>
      </c>
      <c r="G2063" s="43">
        <v>4.6862500000000001E-2</v>
      </c>
      <c r="H2063" s="43">
        <v>4.9050000000000003E-2</v>
      </c>
      <c r="I2063" s="43">
        <v>4.7912499999999997E-2</v>
      </c>
      <c r="J2063" s="43">
        <v>7.4999999999999997E-2</v>
      </c>
      <c r="K2063" s="43">
        <v>4.1402999999999995E-2</v>
      </c>
      <c r="N2063" s="44"/>
    </row>
    <row r="2064" spans="4:14" ht="15.75" customHeight="1" x14ac:dyDescent="0.25">
      <c r="D2064" s="39"/>
      <c r="E2064" s="39"/>
      <c r="F2064" s="98">
        <v>39402</v>
      </c>
      <c r="G2064" s="43">
        <v>4.7400000000000005E-2</v>
      </c>
      <c r="H2064" s="43">
        <v>4.9487500000000004E-2</v>
      </c>
      <c r="I2064" s="43">
        <v>4.8087499999999998E-2</v>
      </c>
      <c r="J2064" s="43">
        <v>7.4999999999999997E-2</v>
      </c>
      <c r="K2064" s="43">
        <v>4.1669999999999999E-2</v>
      </c>
      <c r="N2064" s="44"/>
    </row>
    <row r="2065" spans="4:14" ht="15.75" customHeight="1" x14ac:dyDescent="0.25">
      <c r="D2065" s="39"/>
      <c r="E2065" s="39"/>
      <c r="F2065" s="98">
        <v>39405</v>
      </c>
      <c r="G2065" s="43">
        <v>4.7675000000000002E-2</v>
      </c>
      <c r="H2065" s="43">
        <v>4.9818800000000003E-2</v>
      </c>
      <c r="I2065" s="43">
        <v>4.845E-2</v>
      </c>
      <c r="J2065" s="43">
        <v>7.4999999999999997E-2</v>
      </c>
      <c r="K2065" s="43">
        <v>4.0714E-2</v>
      </c>
      <c r="N2065" s="44"/>
    </row>
    <row r="2066" spans="4:14" ht="15.75" customHeight="1" x14ac:dyDescent="0.25">
      <c r="D2066" s="39"/>
      <c r="E2066" s="39"/>
      <c r="F2066" s="98">
        <v>39406</v>
      </c>
      <c r="G2066" s="43">
        <v>4.7800000000000002E-2</v>
      </c>
      <c r="H2066" s="43">
        <v>0.05</v>
      </c>
      <c r="I2066" s="43">
        <v>4.8562500000000001E-2</v>
      </c>
      <c r="J2066" s="43">
        <v>7.4999999999999997E-2</v>
      </c>
      <c r="K2066" s="43">
        <v>4.0960999999999997E-2</v>
      </c>
      <c r="N2066" s="44"/>
    </row>
    <row r="2067" spans="4:14" ht="15.75" customHeight="1" x14ac:dyDescent="0.25">
      <c r="D2067" s="39"/>
      <c r="E2067" s="39"/>
      <c r="F2067" s="98">
        <v>39407</v>
      </c>
      <c r="G2067" s="43">
        <v>4.78313E-2</v>
      </c>
      <c r="H2067" s="43">
        <v>5.015E-2</v>
      </c>
      <c r="I2067" s="43">
        <v>4.8524999999999999E-2</v>
      </c>
      <c r="J2067" s="43">
        <v>7.4999999999999997E-2</v>
      </c>
      <c r="K2067" s="43">
        <v>4.0067000000000005E-2</v>
      </c>
      <c r="N2067" s="44"/>
    </row>
    <row r="2068" spans="4:14" ht="15.75" customHeight="1" x14ac:dyDescent="0.25">
      <c r="D2068" s="39"/>
      <c r="E2068" s="39"/>
      <c r="F2068" s="98">
        <v>39408</v>
      </c>
      <c r="G2068" s="43">
        <v>4.78875E-2</v>
      </c>
      <c r="H2068" s="43">
        <v>5.0300000000000004E-2</v>
      </c>
      <c r="I2068" s="43">
        <v>4.8550000000000003E-2</v>
      </c>
      <c r="J2068" s="43" t="s">
        <v>30</v>
      </c>
      <c r="K2068" s="43">
        <v>4.0067000000000005E-2</v>
      </c>
      <c r="N2068" s="44"/>
    </row>
    <row r="2069" spans="4:14" ht="15.75" customHeight="1" x14ac:dyDescent="0.25">
      <c r="D2069" s="39"/>
      <c r="E2069" s="39"/>
      <c r="F2069" s="98">
        <v>39409</v>
      </c>
      <c r="G2069" s="43">
        <v>4.7931299999999996E-2</v>
      </c>
      <c r="H2069" s="43">
        <v>5.04E-2</v>
      </c>
      <c r="I2069" s="43">
        <v>4.8562500000000001E-2</v>
      </c>
      <c r="J2069" s="43">
        <v>7.4999999999999997E-2</v>
      </c>
      <c r="K2069" s="43">
        <v>3.9988999999999997E-2</v>
      </c>
      <c r="N2069" s="44"/>
    </row>
    <row r="2070" spans="4:14" ht="15.75" customHeight="1" x14ac:dyDescent="0.25">
      <c r="D2070" s="39"/>
      <c r="E2070" s="39"/>
      <c r="F2070" s="98">
        <v>39412</v>
      </c>
      <c r="G2070" s="43">
        <v>4.8000000000000001E-2</v>
      </c>
      <c r="H2070" s="43">
        <v>5.0531300000000001E-2</v>
      </c>
      <c r="I2070" s="43">
        <v>4.8937499999999995E-2</v>
      </c>
      <c r="J2070" s="43">
        <v>7.4999999999999997E-2</v>
      </c>
      <c r="K2070" s="43">
        <v>3.8391000000000002E-2</v>
      </c>
      <c r="N2070" s="44"/>
    </row>
    <row r="2071" spans="4:14" ht="15.75" customHeight="1" x14ac:dyDescent="0.25">
      <c r="D2071" s="39"/>
      <c r="E2071" s="39"/>
      <c r="F2071" s="98">
        <v>39413</v>
      </c>
      <c r="G2071" s="43">
        <v>4.8087499999999998E-2</v>
      </c>
      <c r="H2071" s="43">
        <v>5.0618800000000005E-2</v>
      </c>
      <c r="I2071" s="43">
        <v>4.8625000000000002E-2</v>
      </c>
      <c r="J2071" s="43">
        <v>7.4999999999999997E-2</v>
      </c>
      <c r="K2071" s="43">
        <v>3.9477000000000005E-2</v>
      </c>
      <c r="N2071" s="44"/>
    </row>
    <row r="2072" spans="4:14" ht="15.75" customHeight="1" x14ac:dyDescent="0.25">
      <c r="D2072" s="39"/>
      <c r="E2072" s="39"/>
      <c r="F2072" s="98">
        <v>39414</v>
      </c>
      <c r="G2072" s="43">
        <v>4.8218799999999999E-2</v>
      </c>
      <c r="H2072" s="43">
        <v>5.0812499999999997E-2</v>
      </c>
      <c r="I2072" s="43">
        <v>4.9062500000000002E-2</v>
      </c>
      <c r="J2072" s="43">
        <v>7.4999999999999997E-2</v>
      </c>
      <c r="K2072" s="43">
        <v>4.0347000000000001E-2</v>
      </c>
      <c r="N2072" s="44"/>
    </row>
    <row r="2073" spans="4:14" ht="15.75" customHeight="1" x14ac:dyDescent="0.25">
      <c r="D2073" s="39"/>
      <c r="E2073" s="39"/>
      <c r="F2073" s="98">
        <v>39415</v>
      </c>
      <c r="G2073" s="43">
        <v>5.2249999999999998E-2</v>
      </c>
      <c r="H2073" s="43">
        <v>5.1237500000000005E-2</v>
      </c>
      <c r="I2073" s="43">
        <v>4.9124999999999995E-2</v>
      </c>
      <c r="J2073" s="43">
        <v>7.4999999999999997E-2</v>
      </c>
      <c r="K2073" s="43">
        <v>3.9344000000000004E-2</v>
      </c>
      <c r="N2073" s="44"/>
    </row>
    <row r="2074" spans="4:14" ht="15.75" customHeight="1" x14ac:dyDescent="0.25">
      <c r="D2074" s="39"/>
      <c r="E2074" s="39"/>
      <c r="F2074" s="98">
        <v>39416</v>
      </c>
      <c r="G2074" s="43">
        <v>5.2362499999999999E-2</v>
      </c>
      <c r="H2074" s="43">
        <v>5.1312499999999997E-2</v>
      </c>
      <c r="I2074" s="43">
        <v>4.9100000000000005E-2</v>
      </c>
      <c r="J2074" s="43">
        <v>7.4999999999999997E-2</v>
      </c>
      <c r="K2074" s="43">
        <v>3.9378999999999997E-2</v>
      </c>
      <c r="N2074" s="44"/>
    </row>
    <row r="2075" spans="4:14" ht="15.75" customHeight="1" x14ac:dyDescent="0.25">
      <c r="D2075" s="39"/>
      <c r="E2075" s="39"/>
      <c r="F2075" s="98">
        <v>39419</v>
      </c>
      <c r="G2075" s="43">
        <v>5.2456300000000004E-2</v>
      </c>
      <c r="H2075" s="43">
        <v>5.1406299999999995E-2</v>
      </c>
      <c r="I2075" s="43">
        <v>4.8956299999999994E-2</v>
      </c>
      <c r="J2075" s="43">
        <v>7.4999999999999997E-2</v>
      </c>
      <c r="K2075" s="43">
        <v>3.8459E-2</v>
      </c>
      <c r="N2075" s="44"/>
    </row>
    <row r="2076" spans="4:14" ht="15.75" customHeight="1" x14ac:dyDescent="0.25">
      <c r="D2076" s="39"/>
      <c r="E2076" s="39"/>
      <c r="F2076" s="98">
        <v>39420</v>
      </c>
      <c r="G2076" s="43">
        <v>5.2518799999999997E-2</v>
      </c>
      <c r="H2076" s="43">
        <v>5.1500000000000004E-2</v>
      </c>
      <c r="I2076" s="43">
        <v>4.9087500000000006E-2</v>
      </c>
      <c r="J2076" s="43">
        <v>7.4999999999999997E-2</v>
      </c>
      <c r="K2076" s="43">
        <v>3.8925999999999995E-2</v>
      </c>
      <c r="N2076" s="44"/>
    </row>
    <row r="2077" spans="4:14" ht="15.75" customHeight="1" x14ac:dyDescent="0.25">
      <c r="D2077" s="39"/>
      <c r="E2077" s="39"/>
      <c r="F2077" s="98">
        <v>39421</v>
      </c>
      <c r="G2077" s="43">
        <v>5.2499999999999998E-2</v>
      </c>
      <c r="H2077" s="43">
        <v>5.1506299999999998E-2</v>
      </c>
      <c r="I2077" s="43">
        <v>4.9037499999999998E-2</v>
      </c>
      <c r="J2077" s="43">
        <v>7.4999999999999997E-2</v>
      </c>
      <c r="K2077" s="43">
        <v>3.9546999999999999E-2</v>
      </c>
      <c r="N2077" s="44"/>
    </row>
    <row r="2078" spans="4:14" ht="15.75" customHeight="1" x14ac:dyDescent="0.25">
      <c r="D2078" s="39"/>
      <c r="E2078" s="39"/>
      <c r="F2078" s="98">
        <v>39422</v>
      </c>
      <c r="G2078" s="43">
        <v>5.2424999999999999E-2</v>
      </c>
      <c r="H2078" s="43">
        <v>5.1462500000000001E-2</v>
      </c>
      <c r="I2078" s="43">
        <v>4.9012500000000001E-2</v>
      </c>
      <c r="J2078" s="43">
        <v>7.4999999999999997E-2</v>
      </c>
      <c r="K2078" s="43">
        <v>4.0076000000000001E-2</v>
      </c>
      <c r="N2078" s="44"/>
    </row>
    <row r="2079" spans="4:14" ht="15.75" customHeight="1" x14ac:dyDescent="0.25">
      <c r="D2079" s="39"/>
      <c r="E2079" s="39"/>
      <c r="F2079" s="98">
        <v>39423</v>
      </c>
      <c r="G2079" s="43">
        <v>5.2374999999999998E-2</v>
      </c>
      <c r="H2079" s="43">
        <v>5.1406299999999995E-2</v>
      </c>
      <c r="I2079" s="43">
        <v>4.9318799999999996E-2</v>
      </c>
      <c r="J2079" s="43">
        <v>7.4999999999999997E-2</v>
      </c>
      <c r="K2079" s="43">
        <v>4.1048000000000001E-2</v>
      </c>
      <c r="N2079" s="44"/>
    </row>
    <row r="2080" spans="4:14" ht="15.75" customHeight="1" x14ac:dyDescent="0.25">
      <c r="D2080" s="39"/>
      <c r="E2080" s="39"/>
      <c r="F2080" s="98">
        <v>39426</v>
      </c>
      <c r="G2080" s="43">
        <v>5.2318800000000006E-2</v>
      </c>
      <c r="H2080" s="43">
        <v>5.1325000000000003E-2</v>
      </c>
      <c r="I2080" s="43">
        <v>4.9675000000000004E-2</v>
      </c>
      <c r="J2080" s="43">
        <v>7.4999999999999997E-2</v>
      </c>
      <c r="K2080" s="43">
        <v>4.1567E-2</v>
      </c>
      <c r="N2080" s="44"/>
    </row>
    <row r="2081" spans="4:14" ht="15.75" customHeight="1" x14ac:dyDescent="0.25">
      <c r="D2081" s="39"/>
      <c r="E2081" s="39"/>
      <c r="F2081" s="98">
        <v>39427</v>
      </c>
      <c r="G2081" s="43">
        <v>5.20375E-2</v>
      </c>
      <c r="H2081" s="43">
        <v>5.1112499999999998E-2</v>
      </c>
      <c r="I2081" s="43">
        <v>4.9562499999999995E-2</v>
      </c>
      <c r="J2081" s="43">
        <v>7.2499999999999995E-2</v>
      </c>
      <c r="K2081" s="43">
        <v>3.9694E-2</v>
      </c>
      <c r="N2081" s="44"/>
    </row>
    <row r="2082" spans="4:14" ht="15.75" customHeight="1" x14ac:dyDescent="0.25">
      <c r="D2082" s="39"/>
      <c r="E2082" s="39"/>
      <c r="F2082" s="98">
        <v>39428</v>
      </c>
      <c r="G2082" s="43">
        <v>5.1025000000000001E-2</v>
      </c>
      <c r="H2082" s="43">
        <v>5.0575000000000002E-2</v>
      </c>
      <c r="I2082" s="43">
        <v>4.9287499999999998E-2</v>
      </c>
      <c r="J2082" s="43">
        <v>7.2499999999999995E-2</v>
      </c>
      <c r="K2082" s="43">
        <v>4.0892999999999999E-2</v>
      </c>
      <c r="N2082" s="44"/>
    </row>
    <row r="2083" spans="4:14" ht="15.75" customHeight="1" x14ac:dyDescent="0.25">
      <c r="D2083" s="39"/>
      <c r="E2083" s="39"/>
      <c r="F2083" s="98">
        <v>39429</v>
      </c>
      <c r="G2083" s="43">
        <v>5.0275E-2</v>
      </c>
      <c r="H2083" s="43">
        <v>4.9906300000000001E-2</v>
      </c>
      <c r="I2083" s="43">
        <v>4.8287500000000004E-2</v>
      </c>
      <c r="J2083" s="43">
        <v>7.2499999999999995E-2</v>
      </c>
      <c r="K2083" s="43">
        <v>4.2011E-2</v>
      </c>
      <c r="N2083" s="44"/>
    </row>
    <row r="2084" spans="4:14" ht="15.75" customHeight="1" x14ac:dyDescent="0.25">
      <c r="D2084" s="39"/>
      <c r="E2084" s="39"/>
      <c r="F2084" s="98">
        <v>39430</v>
      </c>
      <c r="G2084" s="43">
        <v>4.99625E-2</v>
      </c>
      <c r="H2084" s="43">
        <v>4.9662499999999998E-2</v>
      </c>
      <c r="I2084" s="43">
        <v>4.8487499999999996E-2</v>
      </c>
      <c r="J2084" s="43">
        <v>7.2499999999999995E-2</v>
      </c>
      <c r="K2084" s="43">
        <v>4.2340000000000003E-2</v>
      </c>
      <c r="N2084" s="44"/>
    </row>
    <row r="2085" spans="4:14" ht="15.75" customHeight="1" x14ac:dyDescent="0.25">
      <c r="D2085" s="39"/>
      <c r="E2085" s="39"/>
      <c r="F2085" s="98">
        <v>39433</v>
      </c>
      <c r="G2085" s="43">
        <v>4.965E-2</v>
      </c>
      <c r="H2085" s="43">
        <v>4.9412499999999998E-2</v>
      </c>
      <c r="I2085" s="43">
        <v>4.8487499999999996E-2</v>
      </c>
      <c r="J2085" s="43">
        <v>7.2499999999999995E-2</v>
      </c>
      <c r="K2085" s="43">
        <v>4.1449E-2</v>
      </c>
      <c r="N2085" s="44"/>
    </row>
    <row r="2086" spans="4:14" ht="15.75" customHeight="1" x14ac:dyDescent="0.25">
      <c r="D2086" s="39"/>
      <c r="E2086" s="39"/>
      <c r="F2086" s="98">
        <v>39434</v>
      </c>
      <c r="G2086" s="43">
        <v>4.9487500000000004E-2</v>
      </c>
      <c r="H2086" s="43">
        <v>4.9262499999999994E-2</v>
      </c>
      <c r="I2086" s="43">
        <v>4.8250000000000001E-2</v>
      </c>
      <c r="J2086" s="43">
        <v>7.2499999999999995E-2</v>
      </c>
      <c r="K2086" s="43">
        <v>4.1178999999999993E-2</v>
      </c>
      <c r="N2086" s="44"/>
    </row>
    <row r="2087" spans="4:14" ht="15.75" customHeight="1" x14ac:dyDescent="0.25">
      <c r="D2087" s="39"/>
      <c r="E2087" s="39"/>
      <c r="F2087" s="98">
        <v>39435</v>
      </c>
      <c r="G2087" s="43">
        <v>4.9318799999999996E-2</v>
      </c>
      <c r="H2087" s="43">
        <v>4.9100000000000005E-2</v>
      </c>
      <c r="I2087" s="43">
        <v>4.7774999999999998E-2</v>
      </c>
      <c r="J2087" s="43">
        <v>7.2499999999999995E-2</v>
      </c>
      <c r="K2087" s="43">
        <v>4.0278000000000001E-2</v>
      </c>
      <c r="N2087" s="44"/>
    </row>
    <row r="2088" spans="4:14" ht="15.75" customHeight="1" x14ac:dyDescent="0.25">
      <c r="D2088" s="39"/>
      <c r="E2088" s="39"/>
      <c r="F2088" s="98">
        <v>39436</v>
      </c>
      <c r="G2088" s="43">
        <v>4.8962499999999999E-2</v>
      </c>
      <c r="H2088" s="43">
        <v>4.8837499999999999E-2</v>
      </c>
      <c r="I2088" s="43">
        <v>4.7449999999999999E-2</v>
      </c>
      <c r="J2088" s="43">
        <v>7.2499999999999995E-2</v>
      </c>
      <c r="K2088" s="43">
        <v>4.0507000000000001E-2</v>
      </c>
      <c r="N2088" s="44"/>
    </row>
    <row r="2089" spans="4:14" ht="15.75" customHeight="1" x14ac:dyDescent="0.25">
      <c r="D2089" s="39"/>
      <c r="E2089" s="39"/>
      <c r="F2089" s="98">
        <v>39437</v>
      </c>
      <c r="G2089" s="43">
        <v>4.8649999999999999E-2</v>
      </c>
      <c r="H2089" s="43">
        <v>4.8575E-2</v>
      </c>
      <c r="I2089" s="43">
        <v>4.7274999999999998E-2</v>
      </c>
      <c r="J2089" s="43">
        <v>7.2499999999999995E-2</v>
      </c>
      <c r="K2089" s="43">
        <v>4.1679000000000001E-2</v>
      </c>
      <c r="N2089" s="44"/>
    </row>
    <row r="2090" spans="4:14" ht="15.75" customHeight="1" x14ac:dyDescent="0.25">
      <c r="D2090" s="39"/>
      <c r="E2090" s="39"/>
      <c r="F2090" s="98">
        <v>39440</v>
      </c>
      <c r="G2090" s="43">
        <v>4.8550000000000003E-2</v>
      </c>
      <c r="H2090" s="43">
        <v>4.8425000000000003E-2</v>
      </c>
      <c r="I2090" s="43">
        <v>4.7175000000000002E-2</v>
      </c>
      <c r="J2090" s="43">
        <v>7.2499999999999995E-2</v>
      </c>
      <c r="K2090" s="43">
        <v>4.2125000000000003E-2</v>
      </c>
      <c r="N2090" s="44"/>
    </row>
    <row r="2091" spans="4:14" ht="15.75" customHeight="1" x14ac:dyDescent="0.25">
      <c r="D2091" s="39"/>
      <c r="E2091" s="39"/>
      <c r="F2091" s="98">
        <v>39441</v>
      </c>
      <c r="G2091" s="43" t="s">
        <v>30</v>
      </c>
      <c r="H2091" s="43" t="s">
        <v>30</v>
      </c>
      <c r="I2091" s="43" t="s">
        <v>30</v>
      </c>
      <c r="J2091" s="43" t="s">
        <v>30</v>
      </c>
      <c r="K2091" s="43">
        <v>4.2125000000000003E-2</v>
      </c>
      <c r="N2091" s="44"/>
    </row>
    <row r="2092" spans="4:14" ht="15.75" customHeight="1" x14ac:dyDescent="0.25">
      <c r="D2092" s="39"/>
      <c r="E2092" s="39"/>
      <c r="F2092" s="98">
        <v>39442</v>
      </c>
      <c r="G2092" s="43" t="s">
        <v>30</v>
      </c>
      <c r="H2092" s="43" t="s">
        <v>30</v>
      </c>
      <c r="I2092" s="43" t="s">
        <v>30</v>
      </c>
      <c r="J2092" s="43">
        <v>7.2499999999999995E-2</v>
      </c>
      <c r="K2092" s="43">
        <v>4.2748999999999995E-2</v>
      </c>
      <c r="N2092" s="44"/>
    </row>
    <row r="2093" spans="4:14" ht="15.75" customHeight="1" x14ac:dyDescent="0.25">
      <c r="D2093" s="39"/>
      <c r="E2093" s="39"/>
      <c r="F2093" s="98">
        <v>39443</v>
      </c>
      <c r="G2093" s="43">
        <v>4.845E-2</v>
      </c>
      <c r="H2093" s="43">
        <v>4.8300000000000003E-2</v>
      </c>
      <c r="I2093" s="43">
        <v>4.7175000000000002E-2</v>
      </c>
      <c r="J2093" s="43">
        <v>7.2499999999999995E-2</v>
      </c>
      <c r="K2093" s="43">
        <v>4.1969000000000006E-2</v>
      </c>
      <c r="N2093" s="44"/>
    </row>
    <row r="2094" spans="4:14" ht="15.75" customHeight="1" x14ac:dyDescent="0.25">
      <c r="D2094" s="39"/>
      <c r="E2094" s="39"/>
      <c r="F2094" s="98">
        <v>39444</v>
      </c>
      <c r="G2094" s="43">
        <v>4.63125E-2</v>
      </c>
      <c r="H2094" s="43">
        <v>4.7287499999999996E-2</v>
      </c>
      <c r="I2094" s="43">
        <v>4.6487499999999994E-2</v>
      </c>
      <c r="J2094" s="43">
        <v>7.2499999999999995E-2</v>
      </c>
      <c r="K2094" s="43">
        <v>4.0731999999999997E-2</v>
      </c>
      <c r="N2094" s="44"/>
    </row>
    <row r="2095" spans="4:14" ht="15.75" customHeight="1" x14ac:dyDescent="0.25">
      <c r="D2095" s="39"/>
      <c r="E2095" s="39"/>
      <c r="F2095" s="98">
        <v>39447</v>
      </c>
      <c r="G2095" s="43">
        <v>4.5999999999999999E-2</v>
      </c>
      <c r="H2095" s="43">
        <v>4.7024999999999997E-2</v>
      </c>
      <c r="I2095" s="43">
        <v>4.5962500000000003E-2</v>
      </c>
      <c r="J2095" s="43">
        <v>7.2499999999999995E-2</v>
      </c>
      <c r="K2095" s="43">
        <v>4.0232000000000004E-2</v>
      </c>
      <c r="N2095" s="44"/>
    </row>
    <row r="2096" spans="4:14" ht="15.75" customHeight="1" x14ac:dyDescent="0.25">
      <c r="D2096" s="39"/>
      <c r="E2096" s="39"/>
      <c r="F2096" s="98">
        <v>39448</v>
      </c>
      <c r="G2096" s="43" t="s">
        <v>30</v>
      </c>
      <c r="H2096" s="43" t="s">
        <v>30</v>
      </c>
      <c r="I2096" s="43" t="s">
        <v>30</v>
      </c>
      <c r="J2096" s="43" t="s">
        <v>30</v>
      </c>
      <c r="K2096" s="43">
        <v>4.0232000000000004E-2</v>
      </c>
      <c r="N2096" s="44"/>
    </row>
    <row r="2097" spans="4:14" ht="15.75" customHeight="1" x14ac:dyDescent="0.25">
      <c r="D2097" s="39"/>
      <c r="E2097" s="39"/>
      <c r="F2097" s="98">
        <v>39449</v>
      </c>
      <c r="G2097" s="43">
        <v>4.5700000000000005E-2</v>
      </c>
      <c r="H2097" s="43">
        <v>4.6806299999999995E-2</v>
      </c>
      <c r="I2097" s="43">
        <v>4.5662500000000002E-2</v>
      </c>
      <c r="J2097" s="43">
        <v>7.2499999999999995E-2</v>
      </c>
      <c r="K2097" s="43">
        <v>3.9033000000000005E-2</v>
      </c>
      <c r="N2097" s="44"/>
    </row>
    <row r="2098" spans="4:14" ht="15.75" customHeight="1" x14ac:dyDescent="0.25">
      <c r="D2098" s="39"/>
      <c r="E2098" s="39"/>
      <c r="F2098" s="98">
        <v>39450</v>
      </c>
      <c r="G2098" s="43">
        <v>4.5400000000000003E-2</v>
      </c>
      <c r="H2098" s="43">
        <v>4.6462500000000004E-2</v>
      </c>
      <c r="I2098" s="43">
        <v>4.4737499999999999E-2</v>
      </c>
      <c r="J2098" s="43">
        <v>7.2499999999999995E-2</v>
      </c>
      <c r="K2098" s="43">
        <v>3.8918000000000001E-2</v>
      </c>
      <c r="N2098" s="44"/>
    </row>
    <row r="2099" spans="4:14" ht="15.75" customHeight="1" x14ac:dyDescent="0.25">
      <c r="D2099" s="39"/>
      <c r="E2099" s="39"/>
      <c r="F2099" s="98">
        <v>39451</v>
      </c>
      <c r="G2099" s="43">
        <v>4.5149999999999996E-2</v>
      </c>
      <c r="H2099" s="43">
        <v>4.6199999999999998E-2</v>
      </c>
      <c r="I2099" s="43">
        <v>4.4674999999999999E-2</v>
      </c>
      <c r="J2099" s="43">
        <v>7.2499999999999995E-2</v>
      </c>
      <c r="K2099" s="43">
        <v>3.8650999999999998E-2</v>
      </c>
      <c r="N2099" s="44"/>
    </row>
    <row r="2100" spans="4:14" ht="15.75" customHeight="1" x14ac:dyDescent="0.25">
      <c r="D2100" s="39"/>
      <c r="E2100" s="39"/>
      <c r="F2100" s="98">
        <v>39454</v>
      </c>
      <c r="G2100" s="43">
        <v>4.4412500000000001E-2</v>
      </c>
      <c r="H2100" s="43">
        <v>4.5431299999999994E-2</v>
      </c>
      <c r="I2100" s="43">
        <v>4.3637499999999996E-2</v>
      </c>
      <c r="J2100" s="43">
        <v>7.2499999999999995E-2</v>
      </c>
      <c r="K2100" s="43">
        <v>3.8311000000000005E-2</v>
      </c>
      <c r="N2100" s="44"/>
    </row>
    <row r="2101" spans="4:14" ht="15.75" customHeight="1" x14ac:dyDescent="0.25">
      <c r="D2101" s="39"/>
      <c r="E2101" s="39"/>
      <c r="F2101" s="98">
        <v>39455</v>
      </c>
      <c r="G2101" s="43">
        <v>4.4112499999999999E-2</v>
      </c>
      <c r="H2101" s="43">
        <v>4.505E-2</v>
      </c>
      <c r="I2101" s="43">
        <v>4.3287500000000007E-2</v>
      </c>
      <c r="J2101" s="43">
        <v>7.2499999999999995E-2</v>
      </c>
      <c r="K2101" s="43">
        <v>3.7822000000000001E-2</v>
      </c>
      <c r="N2101" s="44"/>
    </row>
    <row r="2102" spans="4:14" ht="15.75" customHeight="1" x14ac:dyDescent="0.25">
      <c r="D2102" s="39"/>
      <c r="E2102" s="39"/>
      <c r="F2102" s="98">
        <v>39456</v>
      </c>
      <c r="G2102" s="43">
        <v>4.3706300000000003E-2</v>
      </c>
      <c r="H2102" s="43">
        <v>4.4424999999999999E-2</v>
      </c>
      <c r="I2102" s="43">
        <v>4.2625000000000003E-2</v>
      </c>
      <c r="J2102" s="43">
        <v>7.2499999999999995E-2</v>
      </c>
      <c r="K2102" s="43">
        <v>3.8214999999999999E-2</v>
      </c>
      <c r="N2102" s="44"/>
    </row>
    <row r="2103" spans="4:14" ht="15.75" customHeight="1" x14ac:dyDescent="0.25">
      <c r="D2103" s="39"/>
      <c r="E2103" s="39"/>
      <c r="F2103" s="98">
        <v>39457</v>
      </c>
      <c r="G2103" s="43">
        <v>4.3193799999999997E-2</v>
      </c>
      <c r="H2103" s="43">
        <v>4.3768799999999997E-2</v>
      </c>
      <c r="I2103" s="43">
        <v>4.1937499999999996E-2</v>
      </c>
      <c r="J2103" s="43">
        <v>7.2499999999999995E-2</v>
      </c>
      <c r="K2103" s="43">
        <v>3.8837000000000003E-2</v>
      </c>
      <c r="N2103" s="44"/>
    </row>
    <row r="2104" spans="4:14" ht="15.75" customHeight="1" x14ac:dyDescent="0.25">
      <c r="D2104" s="39"/>
      <c r="E2104" s="39"/>
      <c r="F2104" s="98">
        <v>39458</v>
      </c>
      <c r="G2104" s="43">
        <v>4.2362499999999997E-2</v>
      </c>
      <c r="H2104" s="43">
        <v>4.2575000000000002E-2</v>
      </c>
      <c r="I2104" s="43">
        <v>4.0812500000000002E-2</v>
      </c>
      <c r="J2104" s="43">
        <v>7.2499999999999995E-2</v>
      </c>
      <c r="K2104" s="43">
        <v>3.7835000000000001E-2</v>
      </c>
      <c r="N2104" s="44"/>
    </row>
    <row r="2105" spans="4:14" ht="15.75" customHeight="1" x14ac:dyDescent="0.25">
      <c r="D2105" s="39"/>
      <c r="E2105" s="39"/>
      <c r="F2105" s="98">
        <v>39461</v>
      </c>
      <c r="G2105" s="43">
        <v>4.0812500000000002E-2</v>
      </c>
      <c r="H2105" s="43">
        <v>4.0549999999999996E-2</v>
      </c>
      <c r="I2105" s="43">
        <v>3.8537499999999995E-2</v>
      </c>
      <c r="J2105" s="43">
        <v>7.2499999999999995E-2</v>
      </c>
      <c r="K2105" s="43">
        <v>3.7647E-2</v>
      </c>
      <c r="N2105" s="44"/>
    </row>
    <row r="2106" spans="4:14" ht="15.75" customHeight="1" x14ac:dyDescent="0.25">
      <c r="D2106" s="39"/>
      <c r="E2106" s="39"/>
      <c r="F2106" s="98">
        <v>39462</v>
      </c>
      <c r="G2106" s="43">
        <v>4.0224999999999997E-2</v>
      </c>
      <c r="H2106" s="43">
        <v>3.9975000000000004E-2</v>
      </c>
      <c r="I2106" s="43">
        <v>3.8275000000000003E-2</v>
      </c>
      <c r="J2106" s="43">
        <v>7.2499999999999995E-2</v>
      </c>
      <c r="K2106" s="43">
        <v>3.6750999999999999E-2</v>
      </c>
      <c r="N2106" s="44"/>
    </row>
    <row r="2107" spans="4:14" ht="15.75" customHeight="1" x14ac:dyDescent="0.25">
      <c r="D2107" s="39"/>
      <c r="E2107" s="39"/>
      <c r="F2107" s="98">
        <v>39463</v>
      </c>
      <c r="G2107" s="43">
        <v>3.98938E-2</v>
      </c>
      <c r="H2107" s="43">
        <v>3.9512499999999999E-2</v>
      </c>
      <c r="I2107" s="43">
        <v>3.7937499999999999E-2</v>
      </c>
      <c r="J2107" s="43">
        <v>7.2499999999999995E-2</v>
      </c>
      <c r="K2107" s="43">
        <v>3.7345000000000003E-2</v>
      </c>
      <c r="N2107" s="44"/>
    </row>
    <row r="2108" spans="4:14" ht="15.75" customHeight="1" x14ac:dyDescent="0.25">
      <c r="D2108" s="39"/>
      <c r="E2108" s="39"/>
      <c r="F2108" s="98">
        <v>39464</v>
      </c>
      <c r="G2108" s="43">
        <v>3.9587500000000005E-2</v>
      </c>
      <c r="H2108" s="43">
        <v>3.9262499999999999E-2</v>
      </c>
      <c r="I2108" s="43">
        <v>3.8112500000000001E-2</v>
      </c>
      <c r="J2108" s="43">
        <v>7.2499999999999995E-2</v>
      </c>
      <c r="K2108" s="43">
        <v>3.6211E-2</v>
      </c>
      <c r="N2108" s="44"/>
    </row>
    <row r="2109" spans="4:14" ht="15.75" customHeight="1" x14ac:dyDescent="0.25">
      <c r="D2109" s="39"/>
      <c r="E2109" s="39"/>
      <c r="F2109" s="98">
        <v>39465</v>
      </c>
      <c r="G2109" s="43">
        <v>3.9343799999999998E-2</v>
      </c>
      <c r="H2109" s="43">
        <v>3.89375E-2</v>
      </c>
      <c r="I2109" s="43">
        <v>3.7537500000000001E-2</v>
      </c>
      <c r="J2109" s="43">
        <v>7.2499999999999995E-2</v>
      </c>
      <c r="K2109" s="43">
        <v>3.6297000000000003E-2</v>
      </c>
      <c r="N2109" s="44"/>
    </row>
    <row r="2110" spans="4:14" ht="15.75" customHeight="1" x14ac:dyDescent="0.25">
      <c r="D2110" s="39"/>
      <c r="E2110" s="39"/>
      <c r="F2110" s="98">
        <v>39468</v>
      </c>
      <c r="G2110" s="43">
        <v>3.9024999999999997E-2</v>
      </c>
      <c r="H2110" s="43">
        <v>3.8475000000000002E-2</v>
      </c>
      <c r="I2110" s="43">
        <v>3.67438E-2</v>
      </c>
      <c r="J2110" s="43" t="s">
        <v>30</v>
      </c>
      <c r="K2110" s="43">
        <v>3.6297000000000003E-2</v>
      </c>
      <c r="N2110" s="44"/>
    </row>
    <row r="2111" spans="4:14" ht="15.75" customHeight="1" x14ac:dyDescent="0.25">
      <c r="D2111" s="39"/>
      <c r="E2111" s="39"/>
      <c r="F2111" s="98">
        <v>39469</v>
      </c>
      <c r="G2111" s="43">
        <v>3.77375E-2</v>
      </c>
      <c r="H2111" s="43">
        <v>3.7175E-2</v>
      </c>
      <c r="I2111" s="43">
        <v>3.49E-2</v>
      </c>
      <c r="J2111" s="43">
        <v>6.5000000000000002E-2</v>
      </c>
      <c r="K2111" s="43">
        <v>3.4332000000000001E-2</v>
      </c>
      <c r="N2111" s="44"/>
    </row>
    <row r="2112" spans="4:14" ht="15.75" customHeight="1" x14ac:dyDescent="0.25">
      <c r="D2112" s="39"/>
      <c r="E2112" s="39"/>
      <c r="F2112" s="98">
        <v>39470</v>
      </c>
      <c r="G2112" s="43">
        <v>3.3762500000000001E-2</v>
      </c>
      <c r="H2112" s="43">
        <v>3.3312499999999995E-2</v>
      </c>
      <c r="I2112" s="43">
        <v>3.1637499999999999E-2</v>
      </c>
      <c r="J2112" s="43">
        <v>6.5000000000000002E-2</v>
      </c>
      <c r="K2112" s="43">
        <v>3.5979999999999998E-2</v>
      </c>
      <c r="N2112" s="44"/>
    </row>
    <row r="2113" spans="4:14" ht="15.75" customHeight="1" x14ac:dyDescent="0.25">
      <c r="D2113" s="39"/>
      <c r="E2113" s="39"/>
      <c r="F2113" s="98">
        <v>39471</v>
      </c>
      <c r="G2113" s="43">
        <v>3.2850000000000004E-2</v>
      </c>
      <c r="H2113" s="43">
        <v>3.2437500000000001E-2</v>
      </c>
      <c r="I2113" s="43">
        <v>3.15E-2</v>
      </c>
      <c r="J2113" s="43">
        <v>6.5000000000000002E-2</v>
      </c>
      <c r="K2113" s="43">
        <v>3.7018000000000002E-2</v>
      </c>
      <c r="N2113" s="44"/>
    </row>
    <row r="2114" spans="4:14" ht="15.75" customHeight="1" x14ac:dyDescent="0.25">
      <c r="D2114" s="39"/>
      <c r="E2114" s="39"/>
      <c r="F2114" s="98">
        <v>39472</v>
      </c>
      <c r="G2114" s="43">
        <v>3.3125000000000002E-2</v>
      </c>
      <c r="H2114" s="43">
        <v>3.3062500000000002E-2</v>
      </c>
      <c r="I2114" s="43">
        <v>3.3000000000000002E-2</v>
      </c>
      <c r="J2114" s="43">
        <v>6.5000000000000002E-2</v>
      </c>
      <c r="K2114" s="43">
        <v>3.5493999999999998E-2</v>
      </c>
      <c r="N2114" s="44"/>
    </row>
    <row r="2115" spans="4:14" ht="15.75" customHeight="1" x14ac:dyDescent="0.25">
      <c r="D2115" s="39"/>
      <c r="E2115" s="39"/>
      <c r="F2115" s="98">
        <v>39475</v>
      </c>
      <c r="G2115" s="43">
        <v>3.2812500000000001E-2</v>
      </c>
      <c r="H2115" s="43">
        <v>3.25125E-2</v>
      </c>
      <c r="I2115" s="43">
        <v>3.1837499999999998E-2</v>
      </c>
      <c r="J2115" s="43">
        <v>6.5000000000000002E-2</v>
      </c>
      <c r="K2115" s="43">
        <v>3.5805999999999998E-2</v>
      </c>
      <c r="N2115" s="44"/>
    </row>
    <row r="2116" spans="4:14" ht="15.75" customHeight="1" x14ac:dyDescent="0.25">
      <c r="D2116" s="39"/>
      <c r="E2116" s="39"/>
      <c r="F2116" s="98">
        <v>39476</v>
      </c>
      <c r="G2116" s="43">
        <v>3.2712500000000005E-2</v>
      </c>
      <c r="H2116" s="43">
        <v>3.2437500000000001E-2</v>
      </c>
      <c r="I2116" s="43">
        <v>3.1818800000000001E-2</v>
      </c>
      <c r="J2116" s="43">
        <v>6.5000000000000002E-2</v>
      </c>
      <c r="K2116" s="43">
        <v>3.6768999999999996E-2</v>
      </c>
      <c r="N2116" s="44"/>
    </row>
    <row r="2117" spans="4:14" ht="15.75" customHeight="1" x14ac:dyDescent="0.25">
      <c r="D2117" s="39"/>
      <c r="E2117" s="39"/>
      <c r="F2117" s="98">
        <v>39477</v>
      </c>
      <c r="G2117" s="43">
        <v>3.26375E-2</v>
      </c>
      <c r="H2117" s="43">
        <v>3.23938E-2</v>
      </c>
      <c r="I2117" s="43">
        <v>3.1862499999999995E-2</v>
      </c>
      <c r="J2117" s="43">
        <v>0.06</v>
      </c>
      <c r="K2117" s="43">
        <v>3.6656000000000001E-2</v>
      </c>
      <c r="N2117" s="44"/>
    </row>
    <row r="2118" spans="4:14" ht="15.75" customHeight="1" x14ac:dyDescent="0.25">
      <c r="D2118" s="39"/>
      <c r="E2118" s="39"/>
      <c r="F2118" s="98">
        <v>39478</v>
      </c>
      <c r="G2118" s="43">
        <v>3.14375E-2</v>
      </c>
      <c r="H2118" s="43">
        <v>3.1118800000000002E-2</v>
      </c>
      <c r="I2118" s="43">
        <v>3.0412499999999999E-2</v>
      </c>
      <c r="J2118" s="43">
        <v>0.06</v>
      </c>
      <c r="K2118" s="43">
        <v>3.5931000000000005E-2</v>
      </c>
      <c r="N2118" s="44"/>
    </row>
    <row r="2119" spans="4:14" ht="15.75" customHeight="1" x14ac:dyDescent="0.25">
      <c r="D2119" s="39"/>
      <c r="E2119" s="39"/>
      <c r="F2119" s="98">
        <v>39479</v>
      </c>
      <c r="G2119" s="43">
        <v>3.1412499999999996E-2</v>
      </c>
      <c r="H2119" s="43">
        <v>3.0950000000000002E-2</v>
      </c>
      <c r="I2119" s="43">
        <v>3.0162499999999998E-2</v>
      </c>
      <c r="J2119" s="43">
        <v>0.06</v>
      </c>
      <c r="K2119" s="43">
        <v>3.5926E-2</v>
      </c>
      <c r="N2119" s="44"/>
    </row>
    <row r="2120" spans="4:14" ht="15.75" customHeight="1" x14ac:dyDescent="0.25">
      <c r="D2120" s="39"/>
      <c r="E2120" s="39"/>
      <c r="F2120" s="98">
        <v>39482</v>
      </c>
      <c r="G2120" s="43">
        <v>3.18125E-2</v>
      </c>
      <c r="H2120" s="43">
        <v>3.1449999999999999E-2</v>
      </c>
      <c r="I2120" s="43">
        <v>3.0975000000000003E-2</v>
      </c>
      <c r="J2120" s="43">
        <v>0.06</v>
      </c>
      <c r="K2120" s="43">
        <v>3.6444000000000004E-2</v>
      </c>
      <c r="N2120" s="44"/>
    </row>
    <row r="2121" spans="4:14" ht="15.75" customHeight="1" x14ac:dyDescent="0.25">
      <c r="D2121" s="39"/>
      <c r="E2121" s="39"/>
      <c r="F2121" s="98">
        <v>39483</v>
      </c>
      <c r="G2121" s="43">
        <v>3.2181299999999996E-2</v>
      </c>
      <c r="H2121" s="43">
        <v>3.1618800000000002E-2</v>
      </c>
      <c r="I2121" s="43">
        <v>3.1112500000000001E-2</v>
      </c>
      <c r="J2121" s="43">
        <v>0.06</v>
      </c>
      <c r="K2121" s="43">
        <v>3.5701000000000004E-2</v>
      </c>
      <c r="N2121" s="44"/>
    </row>
    <row r="2122" spans="4:14" ht="15.75" customHeight="1" x14ac:dyDescent="0.25">
      <c r="D2122" s="39"/>
      <c r="E2122" s="39"/>
      <c r="F2122" s="98">
        <v>39484</v>
      </c>
      <c r="G2122" s="43">
        <v>3.1925000000000002E-2</v>
      </c>
      <c r="H2122" s="43">
        <v>3.1274999999999997E-2</v>
      </c>
      <c r="I2122" s="43">
        <v>3.0025E-2</v>
      </c>
      <c r="J2122" s="43">
        <v>0.06</v>
      </c>
      <c r="K2122" s="43">
        <v>3.5885E-2</v>
      </c>
      <c r="N2122" s="44"/>
    </row>
    <row r="2123" spans="4:14" ht="15.75" customHeight="1" x14ac:dyDescent="0.25">
      <c r="D2123" s="39"/>
      <c r="E2123" s="39"/>
      <c r="F2123" s="98">
        <v>39485</v>
      </c>
      <c r="G2123" s="43">
        <v>3.1649999999999998E-2</v>
      </c>
      <c r="H2123" s="43">
        <v>3.09625E-2</v>
      </c>
      <c r="I2123" s="43">
        <v>2.9774999999999999E-2</v>
      </c>
      <c r="J2123" s="43">
        <v>0.06</v>
      </c>
      <c r="K2123" s="43">
        <v>3.7568999999999998E-2</v>
      </c>
      <c r="N2123" s="44"/>
    </row>
    <row r="2124" spans="4:14" ht="15.75" customHeight="1" x14ac:dyDescent="0.25">
      <c r="D2124" s="39"/>
      <c r="E2124" s="39"/>
      <c r="F2124" s="98">
        <v>39486</v>
      </c>
      <c r="G2124" s="43">
        <v>3.1537500000000003E-2</v>
      </c>
      <c r="H2124" s="43">
        <v>3.08813E-2</v>
      </c>
      <c r="I2124" s="43">
        <v>2.9912499999999998E-2</v>
      </c>
      <c r="J2124" s="43">
        <v>0.06</v>
      </c>
      <c r="K2124" s="43">
        <v>3.6427999999999995E-2</v>
      </c>
      <c r="N2124" s="44"/>
    </row>
    <row r="2125" spans="4:14" ht="15.75" customHeight="1" x14ac:dyDescent="0.25">
      <c r="D2125" s="39"/>
      <c r="E2125" s="39"/>
      <c r="F2125" s="98">
        <v>39489</v>
      </c>
      <c r="G2125" s="43">
        <v>3.1387499999999999E-2</v>
      </c>
      <c r="H2125" s="43">
        <v>3.0699999999999998E-2</v>
      </c>
      <c r="I2125" s="43">
        <v>2.9624999999999999E-2</v>
      </c>
      <c r="J2125" s="43">
        <v>0.06</v>
      </c>
      <c r="K2125" s="43">
        <v>3.6143999999999996E-2</v>
      </c>
      <c r="N2125" s="44"/>
    </row>
    <row r="2126" spans="4:14" ht="15.75" customHeight="1" x14ac:dyDescent="0.25">
      <c r="D2126" s="39"/>
      <c r="E2126" s="39"/>
      <c r="F2126" s="98">
        <v>39490</v>
      </c>
      <c r="G2126" s="43">
        <v>3.1274999999999997E-2</v>
      </c>
      <c r="H2126" s="43">
        <v>3.0674999999999997E-2</v>
      </c>
      <c r="I2126" s="43">
        <v>2.9587500000000003E-2</v>
      </c>
      <c r="J2126" s="43">
        <v>0.06</v>
      </c>
      <c r="K2126" s="43">
        <v>3.6579E-2</v>
      </c>
      <c r="N2126" s="44"/>
    </row>
    <row r="2127" spans="4:14" ht="15.75" customHeight="1" x14ac:dyDescent="0.25">
      <c r="D2127" s="39"/>
      <c r="E2127" s="39"/>
      <c r="F2127" s="98">
        <v>39491</v>
      </c>
      <c r="G2127" s="43">
        <v>3.1212499999999997E-2</v>
      </c>
      <c r="H2127" s="43">
        <v>3.065E-2</v>
      </c>
      <c r="I2127" s="43">
        <v>2.9543799999999999E-2</v>
      </c>
      <c r="J2127" s="43">
        <v>0.06</v>
      </c>
      <c r="K2127" s="43">
        <v>3.7282000000000003E-2</v>
      </c>
      <c r="N2127" s="44"/>
    </row>
    <row r="2128" spans="4:14" ht="15.75" customHeight="1" x14ac:dyDescent="0.25">
      <c r="D2128" s="39"/>
      <c r="E2128" s="39"/>
      <c r="F2128" s="98">
        <v>39492</v>
      </c>
      <c r="G2128" s="43">
        <v>3.1162499999999999E-2</v>
      </c>
      <c r="H2128" s="43">
        <v>3.065E-2</v>
      </c>
      <c r="I2128" s="43">
        <v>2.96125E-2</v>
      </c>
      <c r="J2128" s="43">
        <v>0.06</v>
      </c>
      <c r="K2128" s="43">
        <v>3.8163000000000002E-2</v>
      </c>
      <c r="N2128" s="44"/>
    </row>
    <row r="2129" spans="4:14" ht="15.75" customHeight="1" x14ac:dyDescent="0.25">
      <c r="D2129" s="39"/>
      <c r="E2129" s="39"/>
      <c r="F2129" s="98">
        <v>39493</v>
      </c>
      <c r="G2129" s="43">
        <v>3.11875E-2</v>
      </c>
      <c r="H2129" s="43">
        <v>3.0699999999999998E-2</v>
      </c>
      <c r="I2129" s="43">
        <v>2.9693800000000003E-2</v>
      </c>
      <c r="J2129" s="43">
        <v>0.06</v>
      </c>
      <c r="K2129" s="43">
        <v>3.7686000000000004E-2</v>
      </c>
      <c r="N2129" s="44"/>
    </row>
    <row r="2130" spans="4:14" ht="15.75" customHeight="1" x14ac:dyDescent="0.25">
      <c r="D2130" s="39"/>
      <c r="E2130" s="39"/>
      <c r="F2130" s="98">
        <v>39496</v>
      </c>
      <c r="G2130" s="43">
        <v>3.1137499999999999E-2</v>
      </c>
      <c r="H2130" s="43">
        <v>3.0699999999999998E-2</v>
      </c>
      <c r="I2130" s="43">
        <v>2.98E-2</v>
      </c>
      <c r="J2130" s="43" t="s">
        <v>30</v>
      </c>
      <c r="K2130" s="43">
        <v>3.7686000000000004E-2</v>
      </c>
      <c r="N2130" s="44"/>
    </row>
    <row r="2131" spans="4:14" ht="15.75" customHeight="1" x14ac:dyDescent="0.25">
      <c r="D2131" s="39"/>
      <c r="E2131" s="39"/>
      <c r="F2131" s="98">
        <v>39497</v>
      </c>
      <c r="G2131" s="43">
        <v>3.11063E-2</v>
      </c>
      <c r="H2131" s="43">
        <v>3.0699999999999998E-2</v>
      </c>
      <c r="I2131" s="43">
        <v>2.98E-2</v>
      </c>
      <c r="J2131" s="43">
        <v>0.06</v>
      </c>
      <c r="K2131" s="43">
        <v>3.8959000000000001E-2</v>
      </c>
      <c r="N2131" s="44"/>
    </row>
    <row r="2132" spans="4:14" ht="15.75" customHeight="1" x14ac:dyDescent="0.25">
      <c r="D2132" s="39"/>
      <c r="E2132" s="39"/>
      <c r="F2132" s="98">
        <v>39498</v>
      </c>
      <c r="G2132" s="43">
        <v>3.1175000000000001E-2</v>
      </c>
      <c r="H2132" s="43">
        <v>3.0781299999999998E-2</v>
      </c>
      <c r="I2132" s="43">
        <v>3.01938E-2</v>
      </c>
      <c r="J2132" s="43">
        <v>0.06</v>
      </c>
      <c r="K2132" s="43">
        <v>3.8901999999999999E-2</v>
      </c>
      <c r="N2132" s="44"/>
    </row>
    <row r="2133" spans="4:14" ht="15.75" customHeight="1" x14ac:dyDescent="0.25">
      <c r="D2133" s="39"/>
      <c r="E2133" s="39"/>
      <c r="F2133" s="98">
        <v>39499</v>
      </c>
      <c r="G2133" s="43">
        <v>3.1349999999999996E-2</v>
      </c>
      <c r="H2133" s="43">
        <v>3.0924999999999998E-2</v>
      </c>
      <c r="I2133" s="43">
        <v>3.0706299999999999E-2</v>
      </c>
      <c r="J2133" s="43">
        <v>0.06</v>
      </c>
      <c r="K2133" s="43">
        <v>3.7705999999999996E-2</v>
      </c>
      <c r="N2133" s="44"/>
    </row>
    <row r="2134" spans="4:14" ht="15.75" customHeight="1" x14ac:dyDescent="0.25">
      <c r="D2134" s="39"/>
      <c r="E2134" s="39"/>
      <c r="F2134" s="98">
        <v>39500</v>
      </c>
      <c r="G2134" s="43">
        <v>3.1200000000000002E-2</v>
      </c>
      <c r="H2134" s="43">
        <v>3.0800000000000001E-2</v>
      </c>
      <c r="I2134" s="43">
        <v>2.9993800000000001E-2</v>
      </c>
      <c r="J2134" s="43">
        <v>0.06</v>
      </c>
      <c r="K2134" s="43">
        <v>3.8015E-2</v>
      </c>
      <c r="N2134" s="44"/>
    </row>
    <row r="2135" spans="4:14" ht="15.75" customHeight="1" x14ac:dyDescent="0.25">
      <c r="D2135" s="39"/>
      <c r="E2135" s="39"/>
      <c r="F2135" s="98">
        <v>39503</v>
      </c>
      <c r="G2135" s="43">
        <v>3.1237499999999998E-2</v>
      </c>
      <c r="H2135" s="43">
        <v>3.0893799999999999E-2</v>
      </c>
      <c r="I2135" s="43">
        <v>3.0562499999999999E-2</v>
      </c>
      <c r="J2135" s="43">
        <v>0.06</v>
      </c>
      <c r="K2135" s="43">
        <v>3.8963999999999999E-2</v>
      </c>
      <c r="N2135" s="44"/>
    </row>
    <row r="2136" spans="4:14" ht="15.75" customHeight="1" x14ac:dyDescent="0.25">
      <c r="D2136" s="39"/>
      <c r="E2136" s="39"/>
      <c r="F2136" s="98">
        <v>39504</v>
      </c>
      <c r="G2136" s="43">
        <v>3.125E-2</v>
      </c>
      <c r="H2136" s="43">
        <v>3.0899999999999997E-2</v>
      </c>
      <c r="I2136" s="43">
        <v>3.0575000000000001E-2</v>
      </c>
      <c r="J2136" s="43">
        <v>0.06</v>
      </c>
      <c r="K2136" s="43">
        <v>3.8595999999999998E-2</v>
      </c>
      <c r="N2136" s="44"/>
    </row>
    <row r="2137" spans="4:14" ht="15.75" customHeight="1" x14ac:dyDescent="0.25">
      <c r="D2137" s="39"/>
      <c r="E2137" s="39"/>
      <c r="F2137" s="98">
        <v>39505</v>
      </c>
      <c r="G2137" s="43">
        <v>3.1218800000000001E-2</v>
      </c>
      <c r="H2137" s="43">
        <v>3.0849999999999999E-2</v>
      </c>
      <c r="I2137" s="43">
        <v>3.0168799999999999E-2</v>
      </c>
      <c r="J2137" s="43">
        <v>0.06</v>
      </c>
      <c r="K2137" s="43">
        <v>3.8481000000000001E-2</v>
      </c>
      <c r="N2137" s="44"/>
    </row>
    <row r="2138" spans="4:14" ht="15.75" customHeight="1" x14ac:dyDescent="0.25">
      <c r="D2138" s="39"/>
      <c r="E2138" s="39"/>
      <c r="F2138" s="98">
        <v>39506</v>
      </c>
      <c r="G2138" s="43">
        <v>3.1193800000000001E-2</v>
      </c>
      <c r="H2138" s="43">
        <v>3.07563E-2</v>
      </c>
      <c r="I2138" s="43">
        <v>2.9687499999999999E-2</v>
      </c>
      <c r="J2138" s="43">
        <v>0.06</v>
      </c>
      <c r="K2138" s="43">
        <v>3.6697E-2</v>
      </c>
      <c r="N2138" s="44"/>
    </row>
    <row r="2139" spans="4:14" ht="15.75" customHeight="1" x14ac:dyDescent="0.25">
      <c r="D2139" s="39"/>
      <c r="E2139" s="39"/>
      <c r="F2139" s="98">
        <v>39507</v>
      </c>
      <c r="G2139" s="43">
        <v>3.11063E-2</v>
      </c>
      <c r="H2139" s="43">
        <v>3.0575000000000001E-2</v>
      </c>
      <c r="I2139" s="43">
        <v>2.9312499999999998E-2</v>
      </c>
      <c r="J2139" s="43">
        <v>0.06</v>
      </c>
      <c r="K2139" s="43">
        <v>3.5091999999999998E-2</v>
      </c>
      <c r="N2139" s="44"/>
    </row>
    <row r="2140" spans="4:14" ht="15.75" customHeight="1" x14ac:dyDescent="0.25">
      <c r="D2140" s="39"/>
      <c r="E2140" s="39"/>
      <c r="F2140" s="98">
        <v>39510</v>
      </c>
      <c r="G2140" s="43">
        <v>3.0862500000000001E-2</v>
      </c>
      <c r="H2140" s="43">
        <v>3.0143800000000002E-2</v>
      </c>
      <c r="I2140" s="43">
        <v>2.8624999999999998E-2</v>
      </c>
      <c r="J2140" s="43">
        <v>0.06</v>
      </c>
      <c r="K2140" s="43">
        <v>3.5468E-2</v>
      </c>
      <c r="N2140" s="44"/>
    </row>
    <row r="2141" spans="4:14" ht="15.75" customHeight="1" x14ac:dyDescent="0.25">
      <c r="D2141" s="39"/>
      <c r="E2141" s="39"/>
      <c r="F2141" s="98">
        <v>39511</v>
      </c>
      <c r="G2141" s="43">
        <v>3.0800000000000001E-2</v>
      </c>
      <c r="H2141" s="43">
        <v>3.0081299999999998E-2</v>
      </c>
      <c r="I2141" s="43">
        <v>2.8768799999999997E-2</v>
      </c>
      <c r="J2141" s="43">
        <v>0.06</v>
      </c>
      <c r="K2141" s="43">
        <v>3.6242000000000003E-2</v>
      </c>
      <c r="N2141" s="44"/>
    </row>
    <row r="2142" spans="4:14" ht="15.75" customHeight="1" x14ac:dyDescent="0.25">
      <c r="D2142" s="39"/>
      <c r="E2142" s="39"/>
      <c r="F2142" s="98">
        <v>39512</v>
      </c>
      <c r="G2142" s="43">
        <v>3.0750000000000003E-2</v>
      </c>
      <c r="H2142" s="43">
        <v>0.03</v>
      </c>
      <c r="I2142" s="43">
        <v>2.8924999999999999E-2</v>
      </c>
      <c r="J2142" s="43">
        <v>0.06</v>
      </c>
      <c r="K2142" s="43">
        <v>3.6680000000000004E-2</v>
      </c>
      <c r="N2142" s="44"/>
    </row>
    <row r="2143" spans="4:14" ht="15.75" customHeight="1" x14ac:dyDescent="0.25">
      <c r="D2143" s="39"/>
      <c r="E2143" s="39"/>
      <c r="F2143" s="98">
        <v>39513</v>
      </c>
      <c r="G2143" s="43">
        <v>3.0581299999999999E-2</v>
      </c>
      <c r="H2143" s="43">
        <v>2.9900000000000003E-2</v>
      </c>
      <c r="I2143" s="43">
        <v>2.8924999999999999E-2</v>
      </c>
      <c r="J2143" s="43">
        <v>0.06</v>
      </c>
      <c r="K2143" s="43">
        <v>3.5825999999999997E-2</v>
      </c>
      <c r="N2143" s="44"/>
    </row>
    <row r="2144" spans="4:14" ht="15.75" customHeight="1" x14ac:dyDescent="0.25">
      <c r="D2144" s="39"/>
      <c r="E2144" s="39"/>
      <c r="F2144" s="98">
        <v>39514</v>
      </c>
      <c r="G2144" s="43">
        <v>0.03</v>
      </c>
      <c r="H2144" s="43">
        <v>2.93875E-2</v>
      </c>
      <c r="I2144" s="43">
        <v>2.7843800000000002E-2</v>
      </c>
      <c r="J2144" s="43">
        <v>0.06</v>
      </c>
      <c r="K2144" s="43">
        <v>3.5317000000000001E-2</v>
      </c>
      <c r="N2144" s="44"/>
    </row>
    <row r="2145" spans="4:14" ht="15.75" customHeight="1" x14ac:dyDescent="0.25">
      <c r="D2145" s="39"/>
      <c r="E2145" s="39"/>
      <c r="F2145" s="98">
        <v>39517</v>
      </c>
      <c r="G2145" s="43">
        <v>2.9350000000000001E-2</v>
      </c>
      <c r="H2145" s="43">
        <v>2.90125E-2</v>
      </c>
      <c r="I2145" s="43">
        <v>2.78125E-2</v>
      </c>
      <c r="J2145" s="43">
        <v>0.06</v>
      </c>
      <c r="K2145" s="43">
        <v>3.4548999999999996E-2</v>
      </c>
      <c r="N2145" s="44"/>
    </row>
    <row r="2146" spans="4:14" ht="15.75" customHeight="1" x14ac:dyDescent="0.25">
      <c r="D2146" s="39"/>
      <c r="E2146" s="39"/>
      <c r="F2146" s="98">
        <v>39518</v>
      </c>
      <c r="G2146" s="43">
        <v>2.8900000000000002E-2</v>
      </c>
      <c r="H2146" s="43">
        <v>2.8675000000000003E-2</v>
      </c>
      <c r="I2146" s="43">
        <v>2.7400000000000001E-2</v>
      </c>
      <c r="J2146" s="43">
        <v>0.06</v>
      </c>
      <c r="K2146" s="43">
        <v>3.5921000000000002E-2</v>
      </c>
      <c r="N2146" s="44"/>
    </row>
    <row r="2147" spans="4:14" ht="15.75" customHeight="1" x14ac:dyDescent="0.25">
      <c r="D2147" s="39"/>
      <c r="E2147" s="39"/>
      <c r="F2147" s="98">
        <v>39519</v>
      </c>
      <c r="G2147" s="43">
        <v>2.8612499999999999E-2</v>
      </c>
      <c r="H2147" s="43">
        <v>2.8500000000000001E-2</v>
      </c>
      <c r="I2147" s="43">
        <v>2.7875E-2</v>
      </c>
      <c r="J2147" s="43">
        <v>0.06</v>
      </c>
      <c r="K2147" s="43">
        <v>3.4603999999999996E-2</v>
      </c>
      <c r="N2147" s="44"/>
    </row>
    <row r="2148" spans="4:14" ht="15.75" customHeight="1" x14ac:dyDescent="0.25">
      <c r="D2148" s="39"/>
      <c r="E2148" s="39"/>
      <c r="F2148" s="98">
        <v>39520</v>
      </c>
      <c r="G2148" s="43">
        <v>2.8174999999999999E-2</v>
      </c>
      <c r="H2148" s="43">
        <v>2.7999999999999997E-2</v>
      </c>
      <c r="I2148" s="43">
        <v>2.6993800000000002E-2</v>
      </c>
      <c r="J2148" s="43">
        <v>0.06</v>
      </c>
      <c r="K2148" s="43">
        <v>3.5261000000000001E-2</v>
      </c>
      <c r="N2148" s="44"/>
    </row>
    <row r="2149" spans="4:14" ht="15.75" customHeight="1" x14ac:dyDescent="0.25">
      <c r="D2149" s="39"/>
      <c r="E2149" s="39"/>
      <c r="F2149" s="98">
        <v>39521</v>
      </c>
      <c r="G2149" s="43">
        <v>2.775E-2</v>
      </c>
      <c r="H2149" s="43">
        <v>2.7637499999999999E-2</v>
      </c>
      <c r="I2149" s="43">
        <v>2.67125E-2</v>
      </c>
      <c r="J2149" s="43">
        <v>0.06</v>
      </c>
      <c r="K2149" s="43">
        <v>3.4679000000000001E-2</v>
      </c>
      <c r="N2149" s="44"/>
    </row>
    <row r="2150" spans="4:14" ht="15.75" customHeight="1" x14ac:dyDescent="0.25">
      <c r="D2150" s="39"/>
      <c r="E2150" s="39"/>
      <c r="F2150" s="98">
        <v>39524</v>
      </c>
      <c r="G2150" s="43">
        <v>2.5587499999999999E-2</v>
      </c>
      <c r="H2150" s="43">
        <v>2.5787499999999998E-2</v>
      </c>
      <c r="I2150" s="43">
        <v>2.36625E-2</v>
      </c>
      <c r="J2150" s="43">
        <v>0.06</v>
      </c>
      <c r="K2150" s="43">
        <v>3.3061E-2</v>
      </c>
      <c r="N2150" s="44"/>
    </row>
    <row r="2151" spans="4:14" ht="15.75" customHeight="1" x14ac:dyDescent="0.25">
      <c r="D2151" s="39"/>
      <c r="E2151" s="39"/>
      <c r="F2151" s="98">
        <v>39525</v>
      </c>
      <c r="G2151" s="43">
        <v>2.5356299999999998E-2</v>
      </c>
      <c r="H2151" s="43">
        <v>2.5418799999999998E-2</v>
      </c>
      <c r="I2151" s="43">
        <v>2.3824999999999999E-2</v>
      </c>
      <c r="J2151" s="43">
        <v>5.2499999999999998E-2</v>
      </c>
      <c r="K2151" s="43">
        <v>3.4827999999999998E-2</v>
      </c>
      <c r="N2151" s="44"/>
    </row>
    <row r="2152" spans="4:14" ht="15.75" customHeight="1" x14ac:dyDescent="0.25">
      <c r="D2152" s="39"/>
      <c r="E2152" s="39"/>
      <c r="F2152" s="98">
        <v>39526</v>
      </c>
      <c r="G2152" s="43">
        <v>2.59875E-2</v>
      </c>
      <c r="H2152" s="43">
        <v>2.59875E-2</v>
      </c>
      <c r="I2152" s="43">
        <v>2.4975000000000001E-2</v>
      </c>
      <c r="J2152" s="43">
        <v>5.2499999999999998E-2</v>
      </c>
      <c r="K2152" s="43">
        <v>3.3281999999999999E-2</v>
      </c>
      <c r="N2152" s="44"/>
    </row>
    <row r="2153" spans="4:14" ht="15.75" customHeight="1" x14ac:dyDescent="0.25">
      <c r="D2153" s="39"/>
      <c r="E2153" s="39"/>
      <c r="F2153" s="98">
        <v>39527</v>
      </c>
      <c r="G2153" s="43">
        <v>2.6062500000000002E-2</v>
      </c>
      <c r="H2153" s="43">
        <v>2.6062500000000002E-2</v>
      </c>
      <c r="I2153" s="43">
        <v>2.5393800000000001E-2</v>
      </c>
      <c r="J2153" s="43">
        <v>5.2499999999999998E-2</v>
      </c>
      <c r="K2153" s="43">
        <v>3.3336000000000005E-2</v>
      </c>
      <c r="N2153" s="44"/>
    </row>
    <row r="2154" spans="4:14" ht="15.75" customHeight="1" x14ac:dyDescent="0.25">
      <c r="D2154" s="39"/>
      <c r="E2154" s="39"/>
      <c r="F2154" s="98">
        <v>39528</v>
      </c>
      <c r="G2154" s="43" t="s">
        <v>30</v>
      </c>
      <c r="H2154" s="43" t="s">
        <v>30</v>
      </c>
      <c r="I2154" s="43" t="s">
        <v>30</v>
      </c>
      <c r="J2154" s="43" t="s">
        <v>30</v>
      </c>
      <c r="K2154" s="43">
        <v>3.3336000000000005E-2</v>
      </c>
      <c r="N2154" s="44"/>
    </row>
    <row r="2155" spans="4:14" ht="15.75" customHeight="1" x14ac:dyDescent="0.25">
      <c r="D2155" s="39"/>
      <c r="E2155" s="39"/>
      <c r="F2155" s="98">
        <v>39531</v>
      </c>
      <c r="G2155" s="43" t="s">
        <v>30</v>
      </c>
      <c r="H2155" s="43" t="s">
        <v>30</v>
      </c>
      <c r="I2155" s="43" t="s">
        <v>30</v>
      </c>
      <c r="J2155" s="43">
        <v>5.2499999999999998E-2</v>
      </c>
      <c r="K2155" s="43">
        <v>3.5562999999999997E-2</v>
      </c>
      <c r="N2155" s="44"/>
    </row>
    <row r="2156" spans="4:14" ht="15.75" customHeight="1" x14ac:dyDescent="0.25">
      <c r="D2156" s="39"/>
      <c r="E2156" s="39"/>
      <c r="F2156" s="98">
        <v>39532</v>
      </c>
      <c r="G2156" s="43">
        <v>2.6537500000000002E-2</v>
      </c>
      <c r="H2156" s="43">
        <v>2.6549999999999997E-2</v>
      </c>
      <c r="I2156" s="43">
        <v>2.63375E-2</v>
      </c>
      <c r="J2156" s="43">
        <v>5.2499999999999998E-2</v>
      </c>
      <c r="K2156" s="43">
        <v>3.5053000000000001E-2</v>
      </c>
      <c r="N2156" s="44"/>
    </row>
    <row r="2157" spans="4:14" ht="15.75" customHeight="1" x14ac:dyDescent="0.25">
      <c r="D2157" s="39"/>
      <c r="E2157" s="39"/>
      <c r="F2157" s="98">
        <v>39533</v>
      </c>
      <c r="G2157" s="43">
        <v>2.6775000000000004E-2</v>
      </c>
      <c r="H2157" s="43">
        <v>2.67125E-2</v>
      </c>
      <c r="I2157" s="43">
        <v>2.6318800000000003E-2</v>
      </c>
      <c r="J2157" s="43">
        <v>5.2499999999999998E-2</v>
      </c>
      <c r="K2157" s="43">
        <v>3.4602000000000001E-2</v>
      </c>
      <c r="N2157" s="44"/>
    </row>
    <row r="2158" spans="4:14" ht="15.75" customHeight="1" x14ac:dyDescent="0.25">
      <c r="D2158" s="39"/>
      <c r="E2158" s="39"/>
      <c r="F2158" s="98">
        <v>39534</v>
      </c>
      <c r="G2158" s="43">
        <v>2.7037499999999999E-2</v>
      </c>
      <c r="H2158" s="43">
        <v>2.69625E-2</v>
      </c>
      <c r="I2158" s="43">
        <v>2.63E-2</v>
      </c>
      <c r="J2158" s="43">
        <v>5.2499999999999998E-2</v>
      </c>
      <c r="K2158" s="43">
        <v>3.5279999999999999E-2</v>
      </c>
      <c r="N2158" s="44"/>
    </row>
    <row r="2159" spans="4:14" ht="15.75" customHeight="1" x14ac:dyDescent="0.25">
      <c r="D2159" s="39"/>
      <c r="E2159" s="39"/>
      <c r="F2159" s="98">
        <v>39535</v>
      </c>
      <c r="G2159" s="43">
        <v>2.70875E-2</v>
      </c>
      <c r="H2159" s="43">
        <v>2.6974999999999999E-2</v>
      </c>
      <c r="I2159" s="43">
        <v>2.6324999999999998E-2</v>
      </c>
      <c r="J2159" s="43">
        <v>5.2499999999999998E-2</v>
      </c>
      <c r="K2159" s="43">
        <v>3.4414E-2</v>
      </c>
      <c r="N2159" s="44"/>
    </row>
    <row r="2160" spans="4:14" ht="15.75" customHeight="1" x14ac:dyDescent="0.25">
      <c r="D2160" s="39"/>
      <c r="E2160" s="39"/>
      <c r="F2160" s="98">
        <v>39538</v>
      </c>
      <c r="G2160" s="43">
        <v>2.7031299999999998E-2</v>
      </c>
      <c r="H2160" s="43">
        <v>2.68813E-2</v>
      </c>
      <c r="I2160" s="43">
        <v>2.6143800000000002E-2</v>
      </c>
      <c r="J2160" s="43">
        <v>5.2499999999999998E-2</v>
      </c>
      <c r="K2160" s="43">
        <v>3.4096000000000001E-2</v>
      </c>
      <c r="N2160" s="44"/>
    </row>
    <row r="2161" spans="4:14" ht="15.75" customHeight="1" x14ac:dyDescent="0.25">
      <c r="D2161" s="39"/>
      <c r="E2161" s="39"/>
      <c r="F2161" s="98">
        <v>39539</v>
      </c>
      <c r="G2161" s="43">
        <v>2.7000000000000003E-2</v>
      </c>
      <c r="H2161" s="43">
        <v>2.68375E-2</v>
      </c>
      <c r="I2161" s="43">
        <v>2.6162499999999998E-2</v>
      </c>
      <c r="J2161" s="43">
        <v>5.2499999999999998E-2</v>
      </c>
      <c r="K2161" s="43">
        <v>3.5583000000000004E-2</v>
      </c>
      <c r="N2161" s="44"/>
    </row>
    <row r="2162" spans="4:14" ht="15.75" customHeight="1" x14ac:dyDescent="0.25">
      <c r="D2162" s="39"/>
      <c r="E2162" s="39"/>
      <c r="F2162" s="98">
        <v>39540</v>
      </c>
      <c r="G2162" s="43">
        <v>2.7099999999999999E-2</v>
      </c>
      <c r="H2162" s="43">
        <v>2.7000000000000003E-2</v>
      </c>
      <c r="I2162" s="43">
        <v>2.6699999999999998E-2</v>
      </c>
      <c r="J2162" s="43">
        <v>5.2499999999999998E-2</v>
      </c>
      <c r="K2162" s="43">
        <v>3.5962999999999995E-2</v>
      </c>
      <c r="N2162" s="44"/>
    </row>
    <row r="2163" spans="4:14" ht="15.75" customHeight="1" x14ac:dyDescent="0.25">
      <c r="D2163" s="39"/>
      <c r="E2163" s="39"/>
      <c r="F2163" s="98">
        <v>39541</v>
      </c>
      <c r="G2163" s="43">
        <v>2.7412499999999999E-2</v>
      </c>
      <c r="H2163" s="43">
        <v>2.7275000000000001E-2</v>
      </c>
      <c r="I2163" s="43">
        <v>2.7200000000000002E-2</v>
      </c>
      <c r="J2163" s="43">
        <v>5.2499999999999998E-2</v>
      </c>
      <c r="K2163" s="43">
        <v>3.5772999999999999E-2</v>
      </c>
      <c r="N2163" s="44"/>
    </row>
    <row r="2164" spans="4:14" ht="15.75" customHeight="1" x14ac:dyDescent="0.25">
      <c r="D2164" s="39"/>
      <c r="E2164" s="39"/>
      <c r="F2164" s="98">
        <v>39542</v>
      </c>
      <c r="G2164" s="43">
        <v>2.7387499999999999E-2</v>
      </c>
      <c r="H2164" s="43">
        <v>2.7275000000000001E-2</v>
      </c>
      <c r="I2164" s="43">
        <v>2.7200000000000002E-2</v>
      </c>
      <c r="J2164" s="43">
        <v>5.2499999999999998E-2</v>
      </c>
      <c r="K2164" s="43">
        <v>3.4657E-2</v>
      </c>
      <c r="N2164" s="44"/>
    </row>
    <row r="2165" spans="4:14" ht="15.75" customHeight="1" x14ac:dyDescent="0.25">
      <c r="D2165" s="39"/>
      <c r="E2165" s="39"/>
      <c r="F2165" s="98">
        <v>39545</v>
      </c>
      <c r="G2165" s="43">
        <v>2.7243799999999999E-2</v>
      </c>
      <c r="H2165" s="43">
        <v>2.7099999999999999E-2</v>
      </c>
      <c r="I2165" s="43">
        <v>2.6800000000000001E-2</v>
      </c>
      <c r="J2165" s="43">
        <v>5.2499999999999998E-2</v>
      </c>
      <c r="K2165" s="43">
        <v>3.5355999999999999E-2</v>
      </c>
      <c r="N2165" s="44"/>
    </row>
    <row r="2166" spans="4:14" ht="15.75" customHeight="1" x14ac:dyDescent="0.25">
      <c r="D2166" s="39"/>
      <c r="E2166" s="39"/>
      <c r="F2166" s="98">
        <v>39546</v>
      </c>
      <c r="G2166" s="43">
        <v>2.7215600000000003E-2</v>
      </c>
      <c r="H2166" s="43">
        <v>2.7099999999999999E-2</v>
      </c>
      <c r="I2166" s="43">
        <v>2.6800000000000001E-2</v>
      </c>
      <c r="J2166" s="43">
        <v>5.2499999999999998E-2</v>
      </c>
      <c r="K2166" s="43">
        <v>3.5563999999999998E-2</v>
      </c>
      <c r="N2166" s="44"/>
    </row>
    <row r="2167" spans="4:14" ht="15.75" customHeight="1" x14ac:dyDescent="0.25">
      <c r="D2167" s="39"/>
      <c r="E2167" s="39"/>
      <c r="F2167" s="98">
        <v>39547</v>
      </c>
      <c r="G2167" s="43">
        <v>2.7268799999999999E-2</v>
      </c>
      <c r="H2167" s="43">
        <v>2.7156300000000001E-2</v>
      </c>
      <c r="I2167" s="43">
        <v>2.6987500000000001E-2</v>
      </c>
      <c r="J2167" s="43">
        <v>5.2499999999999998E-2</v>
      </c>
      <c r="K2167" s="43">
        <v>3.4807000000000005E-2</v>
      </c>
      <c r="N2167" s="44"/>
    </row>
    <row r="2168" spans="4:14" ht="15.75" customHeight="1" x14ac:dyDescent="0.25">
      <c r="D2168" s="39"/>
      <c r="E2168" s="39"/>
      <c r="F2168" s="98">
        <v>39548</v>
      </c>
      <c r="G2168" s="43">
        <v>2.7174999999999998E-2</v>
      </c>
      <c r="H2168" s="43">
        <v>2.7099999999999999E-2</v>
      </c>
      <c r="I2168" s="43">
        <v>2.68375E-2</v>
      </c>
      <c r="J2168" s="43">
        <v>5.2499999999999998E-2</v>
      </c>
      <c r="K2168" s="43">
        <v>3.5394000000000002E-2</v>
      </c>
      <c r="N2168" s="44"/>
    </row>
    <row r="2169" spans="4:14" ht="15.75" customHeight="1" x14ac:dyDescent="0.25">
      <c r="D2169" s="39"/>
      <c r="E2169" s="39"/>
      <c r="F2169" s="98">
        <v>39549</v>
      </c>
      <c r="G2169" s="43">
        <v>2.7159399999999997E-2</v>
      </c>
      <c r="H2169" s="43">
        <v>2.7131300000000001E-2</v>
      </c>
      <c r="I2169" s="43">
        <v>2.7112500000000001E-2</v>
      </c>
      <c r="J2169" s="43">
        <v>5.2499999999999998E-2</v>
      </c>
      <c r="K2169" s="43">
        <v>3.4693999999999996E-2</v>
      </c>
      <c r="N2169" s="44"/>
    </row>
    <row r="2170" spans="4:14" ht="15.75" customHeight="1" x14ac:dyDescent="0.25">
      <c r="D2170" s="39"/>
      <c r="E2170" s="39"/>
      <c r="F2170" s="98">
        <v>39552</v>
      </c>
      <c r="G2170" s="43">
        <v>2.7131300000000001E-2</v>
      </c>
      <c r="H2170" s="43">
        <v>2.70875E-2</v>
      </c>
      <c r="I2170" s="43">
        <v>2.6868799999999998E-2</v>
      </c>
      <c r="J2170" s="43">
        <v>5.2499999999999998E-2</v>
      </c>
      <c r="K2170" s="43">
        <v>3.5109000000000001E-2</v>
      </c>
      <c r="N2170" s="44"/>
    </row>
    <row r="2171" spans="4:14" ht="15.75" customHeight="1" x14ac:dyDescent="0.25">
      <c r="D2171" s="39"/>
      <c r="E2171" s="39"/>
      <c r="F2171" s="98">
        <v>39553</v>
      </c>
      <c r="G2171" s="43">
        <v>2.7162499999999999E-2</v>
      </c>
      <c r="H2171" s="43">
        <v>2.7159399999999997E-2</v>
      </c>
      <c r="I2171" s="43">
        <v>2.7168800000000003E-2</v>
      </c>
      <c r="J2171" s="43">
        <v>5.2499999999999998E-2</v>
      </c>
      <c r="K2171" s="43">
        <v>3.6003E-2</v>
      </c>
      <c r="N2171" s="44"/>
    </row>
    <row r="2172" spans="4:14" ht="15.75" customHeight="1" x14ac:dyDescent="0.25">
      <c r="D2172" s="39"/>
      <c r="E2172" s="39"/>
      <c r="F2172" s="98">
        <v>39554</v>
      </c>
      <c r="G2172" s="43">
        <v>2.73219E-2</v>
      </c>
      <c r="H2172" s="43">
        <v>2.7337500000000001E-2</v>
      </c>
      <c r="I2172" s="43">
        <v>2.7587500000000001E-2</v>
      </c>
      <c r="J2172" s="43">
        <v>5.2499999999999998E-2</v>
      </c>
      <c r="K2172" s="43">
        <v>3.6886000000000002E-2</v>
      </c>
      <c r="N2172" s="44"/>
    </row>
    <row r="2173" spans="4:14" ht="15.75" customHeight="1" x14ac:dyDescent="0.25">
      <c r="D2173" s="39"/>
      <c r="E2173" s="39"/>
      <c r="F2173" s="98">
        <v>39555</v>
      </c>
      <c r="G2173" s="43">
        <v>2.7999999999999997E-2</v>
      </c>
      <c r="H2173" s="43">
        <v>2.8174999999999999E-2</v>
      </c>
      <c r="I2173" s="43">
        <v>2.8818800000000002E-2</v>
      </c>
      <c r="J2173" s="43">
        <v>5.2499999999999998E-2</v>
      </c>
      <c r="K2173" s="43">
        <v>3.7273000000000001E-2</v>
      </c>
      <c r="N2173" s="44"/>
    </row>
    <row r="2174" spans="4:14" ht="15.75" customHeight="1" x14ac:dyDescent="0.25">
      <c r="D2174" s="39"/>
      <c r="E2174" s="39"/>
      <c r="F2174" s="98">
        <v>39556</v>
      </c>
      <c r="G2174" s="43">
        <v>2.8737499999999999E-2</v>
      </c>
      <c r="H2174" s="43">
        <v>2.9075000000000004E-2</v>
      </c>
      <c r="I2174" s="43">
        <v>3.0187499999999999E-2</v>
      </c>
      <c r="J2174" s="43">
        <v>5.2499999999999998E-2</v>
      </c>
      <c r="K2174" s="43">
        <v>3.7061000000000004E-2</v>
      </c>
      <c r="N2174" s="44"/>
    </row>
    <row r="2175" spans="4:14" ht="15.75" customHeight="1" x14ac:dyDescent="0.25">
      <c r="D2175" s="39"/>
      <c r="E2175" s="39"/>
      <c r="F2175" s="98">
        <v>39559</v>
      </c>
      <c r="G2175" s="43">
        <v>2.8975000000000001E-2</v>
      </c>
      <c r="H2175" s="43">
        <v>2.92E-2</v>
      </c>
      <c r="I2175" s="43">
        <v>3.0212500000000003E-2</v>
      </c>
      <c r="J2175" s="43">
        <v>5.2499999999999998E-2</v>
      </c>
      <c r="K2175" s="43">
        <v>3.7254999999999996E-2</v>
      </c>
      <c r="N2175" s="44"/>
    </row>
    <row r="2176" spans="4:14" ht="15.75" customHeight="1" x14ac:dyDescent="0.25">
      <c r="D2176" s="39"/>
      <c r="E2176" s="39"/>
      <c r="F2176" s="98">
        <v>39560</v>
      </c>
      <c r="G2176" s="43">
        <v>2.895E-2</v>
      </c>
      <c r="H2176" s="43">
        <v>2.92E-2</v>
      </c>
      <c r="I2176" s="43">
        <v>3.0374999999999999E-2</v>
      </c>
      <c r="J2176" s="43">
        <v>5.2499999999999998E-2</v>
      </c>
      <c r="K2176" s="43">
        <v>3.6907999999999996E-2</v>
      </c>
      <c r="N2176" s="44"/>
    </row>
    <row r="2177" spans="4:14" ht="15.75" customHeight="1" x14ac:dyDescent="0.25">
      <c r="D2177" s="39"/>
      <c r="E2177" s="39"/>
      <c r="F2177" s="98">
        <v>39561</v>
      </c>
      <c r="G2177" s="43">
        <v>2.895E-2</v>
      </c>
      <c r="H2177" s="43">
        <v>2.92E-2</v>
      </c>
      <c r="I2177" s="43">
        <v>3.04625E-2</v>
      </c>
      <c r="J2177" s="43">
        <v>5.2499999999999998E-2</v>
      </c>
      <c r="K2177" s="43">
        <v>3.7314E-2</v>
      </c>
      <c r="N2177" s="44"/>
    </row>
    <row r="2178" spans="4:14" ht="15.75" customHeight="1" x14ac:dyDescent="0.25">
      <c r="D2178" s="39"/>
      <c r="E2178" s="39"/>
      <c r="F2178" s="98">
        <v>39562</v>
      </c>
      <c r="G2178" s="43">
        <v>2.8862499999999999E-2</v>
      </c>
      <c r="H2178" s="43">
        <v>2.9068800000000002E-2</v>
      </c>
      <c r="I2178" s="43">
        <v>3.0281300000000001E-2</v>
      </c>
      <c r="J2178" s="43">
        <v>5.2499999999999998E-2</v>
      </c>
      <c r="K2178" s="43">
        <v>3.8248999999999998E-2</v>
      </c>
      <c r="N2178" s="44"/>
    </row>
    <row r="2179" spans="4:14" ht="15.75" customHeight="1" x14ac:dyDescent="0.25">
      <c r="D2179" s="39"/>
      <c r="E2179" s="39"/>
      <c r="F2179" s="98">
        <v>39563</v>
      </c>
      <c r="G2179" s="43">
        <v>2.8812500000000001E-2</v>
      </c>
      <c r="H2179" s="43">
        <v>2.9125000000000002E-2</v>
      </c>
      <c r="I2179" s="43">
        <v>3.0800000000000001E-2</v>
      </c>
      <c r="J2179" s="43">
        <v>5.2499999999999998E-2</v>
      </c>
      <c r="K2179" s="43">
        <v>3.8703000000000001E-2</v>
      </c>
      <c r="N2179" s="44"/>
    </row>
    <row r="2180" spans="4:14" ht="15.75" customHeight="1" x14ac:dyDescent="0.25">
      <c r="D2180" s="39"/>
      <c r="E2180" s="39"/>
      <c r="F2180" s="98">
        <v>39566</v>
      </c>
      <c r="G2180" s="43">
        <v>2.8624999999999998E-2</v>
      </c>
      <c r="H2180" s="43">
        <v>2.89938E-2</v>
      </c>
      <c r="I2180" s="43">
        <v>3.0418799999999999E-2</v>
      </c>
      <c r="J2180" s="43">
        <v>5.2499999999999998E-2</v>
      </c>
      <c r="K2180" s="43">
        <v>3.8252000000000001E-2</v>
      </c>
      <c r="N2180" s="44"/>
    </row>
    <row r="2181" spans="4:14" ht="15.75" customHeight="1" x14ac:dyDescent="0.25">
      <c r="D2181" s="39"/>
      <c r="E2181" s="39"/>
      <c r="F2181" s="98">
        <v>39567</v>
      </c>
      <c r="G2181" s="43">
        <v>2.8275000000000002E-2</v>
      </c>
      <c r="H2181" s="43">
        <v>2.8728099999999999E-2</v>
      </c>
      <c r="I2181" s="43">
        <v>2.98625E-2</v>
      </c>
      <c r="J2181" s="43">
        <v>5.2499999999999998E-2</v>
      </c>
      <c r="K2181" s="43">
        <v>3.8193999999999999E-2</v>
      </c>
      <c r="N2181" s="44"/>
    </row>
    <row r="2182" spans="4:14" ht="15.75" customHeight="1" x14ac:dyDescent="0.25">
      <c r="D2182" s="39"/>
      <c r="E2182" s="39"/>
      <c r="F2182" s="98">
        <v>39568</v>
      </c>
      <c r="G2182" s="43">
        <v>2.8025000000000001E-2</v>
      </c>
      <c r="H2182" s="43">
        <v>2.8500000000000001E-2</v>
      </c>
      <c r="I2182" s="43">
        <v>2.9649999999999999E-2</v>
      </c>
      <c r="J2182" s="43">
        <v>0.05</v>
      </c>
      <c r="K2182" s="43">
        <v>3.7279E-2</v>
      </c>
      <c r="N2182" s="44"/>
    </row>
    <row r="2183" spans="4:14" ht="15.75" customHeight="1" x14ac:dyDescent="0.25">
      <c r="D2183" s="39"/>
      <c r="E2183" s="39"/>
      <c r="F2183" s="98">
        <v>39569</v>
      </c>
      <c r="G2183" s="43">
        <v>2.7237499999999998E-2</v>
      </c>
      <c r="H2183" s="43">
        <v>2.7843800000000002E-2</v>
      </c>
      <c r="I2183" s="43">
        <v>2.8825E-2</v>
      </c>
      <c r="J2183" s="43">
        <v>0.05</v>
      </c>
      <c r="K2183" s="43">
        <v>3.7629999999999997E-2</v>
      </c>
      <c r="N2183" s="44"/>
    </row>
    <row r="2184" spans="4:14" ht="15.75" customHeight="1" x14ac:dyDescent="0.25">
      <c r="D2184" s="39"/>
      <c r="E2184" s="39"/>
      <c r="F2184" s="98">
        <v>39570</v>
      </c>
      <c r="G2184" s="43">
        <v>2.6974999999999999E-2</v>
      </c>
      <c r="H2184" s="43">
        <v>2.7699999999999999E-2</v>
      </c>
      <c r="I2184" s="43">
        <v>2.8737499999999999E-2</v>
      </c>
      <c r="J2184" s="43">
        <v>0.05</v>
      </c>
      <c r="K2184" s="43">
        <v>3.8551000000000002E-2</v>
      </c>
      <c r="N2184" s="44"/>
    </row>
    <row r="2185" spans="4:14" ht="15.75" customHeight="1" x14ac:dyDescent="0.25">
      <c r="D2185" s="39"/>
      <c r="E2185" s="39"/>
      <c r="F2185" s="98">
        <v>39573</v>
      </c>
      <c r="G2185" s="43" t="s">
        <v>30</v>
      </c>
      <c r="H2185" s="43" t="s">
        <v>30</v>
      </c>
      <c r="I2185" s="43" t="s">
        <v>30</v>
      </c>
      <c r="J2185" s="43">
        <v>0.05</v>
      </c>
      <c r="K2185" s="43">
        <v>3.8670000000000003E-2</v>
      </c>
      <c r="N2185" s="44"/>
    </row>
    <row r="2186" spans="4:14" ht="15.75" customHeight="1" x14ac:dyDescent="0.25">
      <c r="D2186" s="39"/>
      <c r="E2186" s="39"/>
      <c r="F2186" s="98">
        <v>39574</v>
      </c>
      <c r="G2186" s="43">
        <v>2.6737500000000001E-2</v>
      </c>
      <c r="H2186" s="43">
        <v>2.7574999999999999E-2</v>
      </c>
      <c r="I2186" s="43">
        <v>2.8762500000000003E-2</v>
      </c>
      <c r="J2186" s="43">
        <v>0.05</v>
      </c>
      <c r="K2186" s="43">
        <v>3.9163999999999997E-2</v>
      </c>
      <c r="N2186" s="44"/>
    </row>
    <row r="2187" spans="4:14" ht="15.75" customHeight="1" x14ac:dyDescent="0.25">
      <c r="D2187" s="39"/>
      <c r="E2187" s="39"/>
      <c r="F2187" s="98">
        <v>39575</v>
      </c>
      <c r="G2187" s="43">
        <v>2.62125E-2</v>
      </c>
      <c r="H2187" s="43">
        <v>2.7343799999999998E-2</v>
      </c>
      <c r="I2187" s="43">
        <v>2.8487499999999999E-2</v>
      </c>
      <c r="J2187" s="43">
        <v>0.05</v>
      </c>
      <c r="K2187" s="43">
        <v>3.8475000000000002E-2</v>
      </c>
      <c r="N2187" s="44"/>
    </row>
    <row r="2188" spans="4:14" ht="15.75" customHeight="1" x14ac:dyDescent="0.25">
      <c r="D2188" s="39"/>
      <c r="E2188" s="39"/>
      <c r="F2188" s="98">
        <v>39576</v>
      </c>
      <c r="G2188" s="43">
        <v>2.5899999999999999E-2</v>
      </c>
      <c r="H2188" s="43">
        <v>2.7156300000000001E-2</v>
      </c>
      <c r="I2188" s="43">
        <v>2.8199999999999999E-2</v>
      </c>
      <c r="J2188" s="43">
        <v>0.05</v>
      </c>
      <c r="K2188" s="43">
        <v>3.7747999999999997E-2</v>
      </c>
      <c r="N2188" s="44"/>
    </row>
    <row r="2189" spans="4:14" ht="15.75" customHeight="1" x14ac:dyDescent="0.25">
      <c r="D2189" s="39"/>
      <c r="E2189" s="39"/>
      <c r="F2189" s="98">
        <v>39577</v>
      </c>
      <c r="G2189" s="43">
        <v>2.5499999999999998E-2</v>
      </c>
      <c r="H2189" s="43">
        <v>2.6849999999999999E-2</v>
      </c>
      <c r="I2189" s="43">
        <v>2.7799999999999998E-2</v>
      </c>
      <c r="J2189" s="43">
        <v>0.05</v>
      </c>
      <c r="K2189" s="43">
        <v>3.7692000000000003E-2</v>
      </c>
      <c r="N2189" s="44"/>
    </row>
    <row r="2190" spans="4:14" ht="15.75" customHeight="1" x14ac:dyDescent="0.25">
      <c r="D2190" s="39"/>
      <c r="E2190" s="39"/>
      <c r="F2190" s="98">
        <v>39580</v>
      </c>
      <c r="G2190" s="43">
        <v>2.5293800000000002E-2</v>
      </c>
      <c r="H2190" s="43">
        <v>2.6781299999999997E-2</v>
      </c>
      <c r="I2190" s="43">
        <v>2.8043800000000001E-2</v>
      </c>
      <c r="J2190" s="43">
        <v>0.05</v>
      </c>
      <c r="K2190" s="43">
        <v>3.7974000000000001E-2</v>
      </c>
      <c r="N2190" s="44"/>
    </row>
    <row r="2191" spans="4:14" ht="15.75" customHeight="1" x14ac:dyDescent="0.25">
      <c r="D2191" s="39"/>
      <c r="E2191" s="39"/>
      <c r="F2191" s="98">
        <v>39581</v>
      </c>
      <c r="G2191" s="43">
        <v>2.5143800000000001E-2</v>
      </c>
      <c r="H2191" s="43">
        <v>2.67563E-2</v>
      </c>
      <c r="I2191" s="43">
        <v>2.8275000000000002E-2</v>
      </c>
      <c r="J2191" s="43">
        <v>0.05</v>
      </c>
      <c r="K2191" s="43">
        <v>3.9130999999999999E-2</v>
      </c>
      <c r="N2191" s="44"/>
    </row>
    <row r="2192" spans="4:14" ht="15.75" customHeight="1" x14ac:dyDescent="0.25">
      <c r="D2192" s="39"/>
      <c r="E2192" s="39"/>
      <c r="F2192" s="98">
        <v>39582</v>
      </c>
      <c r="G2192" s="43">
        <v>2.5049999999999999E-2</v>
      </c>
      <c r="H2192" s="43">
        <v>2.7200000000000002E-2</v>
      </c>
      <c r="I2192" s="43">
        <v>2.93875E-2</v>
      </c>
      <c r="J2192" s="43">
        <v>0.05</v>
      </c>
      <c r="K2192" s="43">
        <v>3.9112000000000001E-2</v>
      </c>
      <c r="N2192" s="44"/>
    </row>
    <row r="2193" spans="4:14" ht="15.75" customHeight="1" x14ac:dyDescent="0.25">
      <c r="D2193" s="39"/>
      <c r="E2193" s="39"/>
      <c r="F2193" s="98">
        <v>39583</v>
      </c>
      <c r="G2193" s="43">
        <v>2.4975000000000001E-2</v>
      </c>
      <c r="H2193" s="43">
        <v>2.71875E-2</v>
      </c>
      <c r="I2193" s="43">
        <v>2.9412500000000001E-2</v>
      </c>
      <c r="J2193" s="43">
        <v>0.05</v>
      </c>
      <c r="K2193" s="43">
        <v>3.8143999999999997E-2</v>
      </c>
      <c r="N2193" s="44"/>
    </row>
    <row r="2194" spans="4:14" ht="15.75" customHeight="1" x14ac:dyDescent="0.25">
      <c r="D2194" s="39"/>
      <c r="E2194" s="39"/>
      <c r="F2194" s="98">
        <v>39584</v>
      </c>
      <c r="G2194" s="43">
        <v>2.4787499999999997E-2</v>
      </c>
      <c r="H2194" s="43">
        <v>2.6949999999999998E-2</v>
      </c>
      <c r="I2194" s="43">
        <v>2.8862499999999999E-2</v>
      </c>
      <c r="J2194" s="43">
        <v>0.05</v>
      </c>
      <c r="K2194" s="43">
        <v>3.8446000000000001E-2</v>
      </c>
      <c r="N2194" s="44"/>
    </row>
    <row r="2195" spans="4:14" ht="15.75" customHeight="1" x14ac:dyDescent="0.25">
      <c r="D2195" s="39"/>
      <c r="E2195" s="39"/>
      <c r="F2195" s="98">
        <v>39587</v>
      </c>
      <c r="G2195" s="43">
        <v>2.45125E-2</v>
      </c>
      <c r="H2195" s="43">
        <v>2.6775000000000004E-2</v>
      </c>
      <c r="I2195" s="43">
        <v>2.8450000000000003E-2</v>
      </c>
      <c r="J2195" s="43">
        <v>0.05</v>
      </c>
      <c r="K2195" s="43">
        <v>3.8294000000000002E-2</v>
      </c>
      <c r="N2195" s="44"/>
    </row>
    <row r="2196" spans="4:14" ht="15.75" customHeight="1" x14ac:dyDescent="0.25">
      <c r="D2196" s="39"/>
      <c r="E2196" s="39"/>
      <c r="F2196" s="98">
        <v>39588</v>
      </c>
      <c r="G2196" s="43">
        <v>2.4300000000000002E-2</v>
      </c>
      <c r="H2196" s="43">
        <v>2.6575000000000001E-2</v>
      </c>
      <c r="I2196" s="43">
        <v>2.8006299999999998E-2</v>
      </c>
      <c r="J2196" s="43">
        <v>0.05</v>
      </c>
      <c r="K2196" s="43">
        <v>3.7746000000000002E-2</v>
      </c>
      <c r="N2196" s="44"/>
    </row>
    <row r="2197" spans="4:14" ht="15.75" customHeight="1" x14ac:dyDescent="0.25">
      <c r="D2197" s="39"/>
      <c r="E2197" s="39"/>
      <c r="F2197" s="98">
        <v>39589</v>
      </c>
      <c r="G2197" s="43">
        <v>2.4043800000000001E-2</v>
      </c>
      <c r="H2197" s="43">
        <v>2.63813E-2</v>
      </c>
      <c r="I2197" s="43">
        <v>2.7837500000000001E-2</v>
      </c>
      <c r="J2197" s="43">
        <v>0.05</v>
      </c>
      <c r="K2197" s="43">
        <v>3.8067000000000004E-2</v>
      </c>
      <c r="N2197" s="44"/>
    </row>
    <row r="2198" spans="4:14" ht="15.75" customHeight="1" x14ac:dyDescent="0.25">
      <c r="D2198" s="39"/>
      <c r="E2198" s="39"/>
      <c r="F2198" s="98">
        <v>39590</v>
      </c>
      <c r="G2198" s="43">
        <v>2.3925000000000002E-2</v>
      </c>
      <c r="H2198" s="43">
        <v>2.63813E-2</v>
      </c>
      <c r="I2198" s="43">
        <v>2.8087499999999998E-2</v>
      </c>
      <c r="J2198" s="43">
        <v>0.05</v>
      </c>
      <c r="K2198" s="43">
        <v>3.9111E-2</v>
      </c>
      <c r="N2198" s="44"/>
    </row>
    <row r="2199" spans="4:14" ht="15.75" customHeight="1" x14ac:dyDescent="0.25">
      <c r="D2199" s="39"/>
      <c r="E2199" s="39"/>
      <c r="F2199" s="98">
        <v>39591</v>
      </c>
      <c r="G2199" s="43">
        <v>2.3824999999999999E-2</v>
      </c>
      <c r="H2199" s="43">
        <v>2.6456300000000002E-2</v>
      </c>
      <c r="I2199" s="43">
        <v>2.8487499999999999E-2</v>
      </c>
      <c r="J2199" s="43">
        <v>0.05</v>
      </c>
      <c r="K2199" s="43">
        <v>3.8425000000000001E-2</v>
      </c>
      <c r="N2199" s="44"/>
    </row>
    <row r="2200" spans="4:14" ht="15.75" customHeight="1" x14ac:dyDescent="0.25">
      <c r="D2200" s="39"/>
      <c r="E2200" s="39"/>
      <c r="F2200" s="98">
        <v>39594</v>
      </c>
      <c r="G2200" s="43" t="s">
        <v>30</v>
      </c>
      <c r="H2200" s="43" t="s">
        <v>30</v>
      </c>
      <c r="I2200" s="43" t="s">
        <v>30</v>
      </c>
      <c r="J2200" s="43" t="s">
        <v>30</v>
      </c>
      <c r="K2200" s="43">
        <v>3.8425000000000001E-2</v>
      </c>
      <c r="N2200" s="44"/>
    </row>
    <row r="2201" spans="4:14" ht="15.75" customHeight="1" x14ac:dyDescent="0.25">
      <c r="D2201" s="39"/>
      <c r="E2201" s="39"/>
      <c r="F2201" s="98">
        <v>39595</v>
      </c>
      <c r="G2201" s="43">
        <v>2.3787500000000003E-2</v>
      </c>
      <c r="H2201" s="43">
        <v>2.64438E-2</v>
      </c>
      <c r="I2201" s="43">
        <v>2.84938E-2</v>
      </c>
      <c r="J2201" s="43">
        <v>0.05</v>
      </c>
      <c r="K2201" s="43">
        <v>3.9188000000000001E-2</v>
      </c>
      <c r="N2201" s="44"/>
    </row>
    <row r="2202" spans="4:14" ht="15.75" customHeight="1" x14ac:dyDescent="0.25">
      <c r="D2202" s="39"/>
      <c r="E2202" s="39"/>
      <c r="F2202" s="98">
        <v>39596</v>
      </c>
      <c r="G2202" s="43">
        <v>2.38125E-2</v>
      </c>
      <c r="H2202" s="43">
        <v>2.6493799999999998E-2</v>
      </c>
      <c r="I2202" s="43">
        <v>2.8587500000000002E-2</v>
      </c>
      <c r="J2202" s="43">
        <v>0.05</v>
      </c>
      <c r="K2202" s="43">
        <v>4.0033000000000006E-2</v>
      </c>
      <c r="N2202" s="44"/>
    </row>
    <row r="2203" spans="4:14" ht="15.75" customHeight="1" x14ac:dyDescent="0.25">
      <c r="D2203" s="39"/>
      <c r="E2203" s="39"/>
      <c r="F2203" s="98">
        <v>39597</v>
      </c>
      <c r="G2203" s="43">
        <v>2.4593799999999999E-2</v>
      </c>
      <c r="H2203" s="43">
        <v>2.68188E-2</v>
      </c>
      <c r="I2203" s="43">
        <v>2.9275000000000002E-2</v>
      </c>
      <c r="J2203" s="43">
        <v>0.05</v>
      </c>
      <c r="K2203" s="43">
        <v>4.0750000000000001E-2</v>
      </c>
      <c r="N2203" s="44"/>
    </row>
    <row r="2204" spans="4:14" ht="15.75" customHeight="1" x14ac:dyDescent="0.25">
      <c r="D2204" s="39"/>
      <c r="E2204" s="39"/>
      <c r="F2204" s="98">
        <v>39598</v>
      </c>
      <c r="G2204" s="43">
        <v>2.4575E-2</v>
      </c>
      <c r="H2204" s="43">
        <v>2.6806299999999998E-2</v>
      </c>
      <c r="I2204" s="43">
        <v>2.9106299999999998E-2</v>
      </c>
      <c r="J2204" s="43">
        <v>0.05</v>
      </c>
      <c r="K2204" s="43">
        <v>4.0594999999999999E-2</v>
      </c>
      <c r="N2204" s="44"/>
    </row>
    <row r="2205" spans="4:14" ht="15.75" customHeight="1" x14ac:dyDescent="0.25">
      <c r="D2205" s="39"/>
      <c r="E2205" s="39"/>
      <c r="F2205" s="98">
        <v>39601</v>
      </c>
      <c r="G2205" s="43">
        <v>2.4556300000000003E-2</v>
      </c>
      <c r="H2205" s="43">
        <v>2.6762500000000002E-2</v>
      </c>
      <c r="I2205" s="43">
        <v>2.8968799999999999E-2</v>
      </c>
      <c r="J2205" s="43">
        <v>0.05</v>
      </c>
      <c r="K2205" s="43">
        <v>3.9571000000000002E-2</v>
      </c>
      <c r="N2205" s="44"/>
    </row>
    <row r="2206" spans="4:14" ht="15.75" customHeight="1" x14ac:dyDescent="0.25">
      <c r="D2206" s="39"/>
      <c r="E2206" s="39"/>
      <c r="F2206" s="98">
        <v>39602</v>
      </c>
      <c r="G2206" s="43">
        <v>2.45125E-2</v>
      </c>
      <c r="H2206" s="43">
        <v>2.67313E-2</v>
      </c>
      <c r="I2206" s="43">
        <v>2.8837500000000002E-2</v>
      </c>
      <c r="J2206" s="43">
        <v>0.05</v>
      </c>
      <c r="K2206" s="43">
        <v>3.8939000000000001E-2</v>
      </c>
      <c r="N2206" s="44"/>
    </row>
    <row r="2207" spans="4:14" ht="15.75" customHeight="1" x14ac:dyDescent="0.25">
      <c r="D2207" s="39"/>
      <c r="E2207" s="39"/>
      <c r="F2207" s="98">
        <v>39603</v>
      </c>
      <c r="G2207" s="43">
        <v>2.4500000000000001E-2</v>
      </c>
      <c r="H2207" s="43">
        <v>2.6718799999999997E-2</v>
      </c>
      <c r="I2207" s="43">
        <v>2.8912499999999997E-2</v>
      </c>
      <c r="J2207" s="43">
        <v>0.05</v>
      </c>
      <c r="K2207" s="43">
        <v>3.9764000000000001E-2</v>
      </c>
      <c r="N2207" s="44"/>
    </row>
    <row r="2208" spans="4:14" ht="15.75" customHeight="1" x14ac:dyDescent="0.25">
      <c r="D2208" s="39"/>
      <c r="E2208" s="39"/>
      <c r="F2208" s="98">
        <v>39604</v>
      </c>
      <c r="G2208" s="43">
        <v>2.4481299999999998E-2</v>
      </c>
      <c r="H2208" s="43">
        <v>2.6768800000000002E-2</v>
      </c>
      <c r="I2208" s="43">
        <v>2.9187500000000002E-2</v>
      </c>
      <c r="J2208" s="43">
        <v>0.05</v>
      </c>
      <c r="K2208" s="43">
        <v>4.0382999999999995E-2</v>
      </c>
      <c r="N2208" s="44"/>
    </row>
    <row r="2209" spans="4:14" ht="15.75" customHeight="1" x14ac:dyDescent="0.25">
      <c r="D2209" s="39"/>
      <c r="E2209" s="39"/>
      <c r="F2209" s="98">
        <v>39605</v>
      </c>
      <c r="G2209" s="43">
        <v>2.44938E-2</v>
      </c>
      <c r="H2209" s="43">
        <v>2.6956299999999999E-2</v>
      </c>
      <c r="I2209" s="43">
        <v>2.9693800000000003E-2</v>
      </c>
      <c r="J2209" s="43">
        <v>0.05</v>
      </c>
      <c r="K2209" s="43">
        <v>3.9091999999999995E-2</v>
      </c>
      <c r="N2209" s="44"/>
    </row>
    <row r="2210" spans="4:14" ht="15.75" customHeight="1" x14ac:dyDescent="0.25">
      <c r="D2210" s="39"/>
      <c r="E2210" s="39"/>
      <c r="F2210" s="98">
        <v>39608</v>
      </c>
      <c r="G2210" s="43">
        <v>2.4481299999999998E-2</v>
      </c>
      <c r="H2210" s="43">
        <v>2.6912500000000002E-2</v>
      </c>
      <c r="I2210" s="43">
        <v>2.9575000000000001E-2</v>
      </c>
      <c r="J2210" s="43">
        <v>0.05</v>
      </c>
      <c r="K2210" s="43">
        <v>3.9976999999999999E-2</v>
      </c>
      <c r="N2210" s="44"/>
    </row>
    <row r="2211" spans="4:14" ht="15.75" customHeight="1" x14ac:dyDescent="0.25">
      <c r="D2211" s="39"/>
      <c r="E2211" s="39"/>
      <c r="F2211" s="98">
        <v>39609</v>
      </c>
      <c r="G2211" s="43">
        <v>2.4750000000000001E-2</v>
      </c>
      <c r="H2211" s="43">
        <v>2.7862499999999998E-2</v>
      </c>
      <c r="I2211" s="43">
        <v>3.1699999999999999E-2</v>
      </c>
      <c r="J2211" s="43">
        <v>0.05</v>
      </c>
      <c r="K2211" s="43">
        <v>4.1026999999999994E-2</v>
      </c>
      <c r="N2211" s="44"/>
    </row>
    <row r="2212" spans="4:14" ht="15.75" customHeight="1" x14ac:dyDescent="0.25">
      <c r="D2212" s="39"/>
      <c r="E2212" s="39"/>
      <c r="F2212" s="98">
        <v>39610</v>
      </c>
      <c r="G2212" s="43">
        <v>2.4768800000000001E-2</v>
      </c>
      <c r="H2212" s="43">
        <v>2.7881300000000001E-2</v>
      </c>
      <c r="I2212" s="43">
        <v>3.1537500000000003E-2</v>
      </c>
      <c r="J2212" s="43">
        <v>0.05</v>
      </c>
      <c r="K2212" s="43">
        <v>4.0735E-2</v>
      </c>
      <c r="N2212" s="44"/>
    </row>
    <row r="2213" spans="4:14" ht="15.75" customHeight="1" x14ac:dyDescent="0.25">
      <c r="D2213" s="39"/>
      <c r="E2213" s="39"/>
      <c r="F2213" s="98">
        <v>39611</v>
      </c>
      <c r="G2213" s="43">
        <v>2.4712499999999998E-2</v>
      </c>
      <c r="H2213" s="43">
        <v>2.7762500000000002E-2</v>
      </c>
      <c r="I2213" s="43">
        <v>3.1331299999999999E-2</v>
      </c>
      <c r="J2213" s="43">
        <v>0.05</v>
      </c>
      <c r="K2213" s="43">
        <v>4.2108E-2</v>
      </c>
      <c r="N2213" s="44"/>
    </row>
    <row r="2214" spans="4:14" ht="15.75" customHeight="1" x14ac:dyDescent="0.25">
      <c r="D2214" s="39"/>
      <c r="E2214" s="39"/>
      <c r="F2214" s="98">
        <v>39612</v>
      </c>
      <c r="G2214" s="43">
        <v>2.4818799999999999E-2</v>
      </c>
      <c r="H2214" s="43">
        <v>2.8137500000000003E-2</v>
      </c>
      <c r="I2214" s="43">
        <v>3.2549999999999996E-2</v>
      </c>
      <c r="J2214" s="43">
        <v>0.05</v>
      </c>
      <c r="K2214" s="43">
        <v>4.2564999999999999E-2</v>
      </c>
      <c r="N2214" s="44"/>
    </row>
    <row r="2215" spans="4:14" ht="15.75" customHeight="1" x14ac:dyDescent="0.25">
      <c r="D2215" s="39"/>
      <c r="E2215" s="39"/>
      <c r="F2215" s="98">
        <v>39615</v>
      </c>
      <c r="G2215" s="43">
        <v>2.4812500000000001E-2</v>
      </c>
      <c r="H2215" s="43">
        <v>2.8125000000000001E-2</v>
      </c>
      <c r="I2215" s="43">
        <v>3.2406299999999999E-2</v>
      </c>
      <c r="J2215" s="43">
        <v>0.05</v>
      </c>
      <c r="K2215" s="43">
        <v>4.2666000000000003E-2</v>
      </c>
      <c r="N2215" s="44"/>
    </row>
    <row r="2216" spans="4:14" ht="15.75" customHeight="1" x14ac:dyDescent="0.25">
      <c r="D2216" s="39"/>
      <c r="E2216" s="39"/>
      <c r="F2216" s="98">
        <v>39616</v>
      </c>
      <c r="G2216" s="43">
        <v>2.4825E-2</v>
      </c>
      <c r="H2216" s="43">
        <v>2.8087499999999998E-2</v>
      </c>
      <c r="I2216" s="43">
        <v>3.2149999999999998E-2</v>
      </c>
      <c r="J2216" s="43">
        <v>0.05</v>
      </c>
      <c r="K2216" s="43">
        <v>4.1973000000000003E-2</v>
      </c>
      <c r="N2216" s="44"/>
    </row>
    <row r="2217" spans="4:14" ht="15.75" customHeight="1" x14ac:dyDescent="0.25">
      <c r="D2217" s="39"/>
      <c r="E2217" s="39"/>
      <c r="F2217" s="98">
        <v>39617</v>
      </c>
      <c r="G2217" s="43">
        <v>2.4818799999999999E-2</v>
      </c>
      <c r="H2217" s="43">
        <v>2.8025000000000001E-2</v>
      </c>
      <c r="I2217" s="43">
        <v>3.1937500000000001E-2</v>
      </c>
      <c r="J2217" s="43">
        <v>0.05</v>
      </c>
      <c r="K2217" s="43">
        <v>4.1363000000000004E-2</v>
      </c>
      <c r="N2217" s="44"/>
    </row>
    <row r="2218" spans="4:14" ht="15.75" customHeight="1" x14ac:dyDescent="0.25">
      <c r="D2218" s="39"/>
      <c r="E2218" s="39"/>
      <c r="F2218" s="98">
        <v>39618</v>
      </c>
      <c r="G2218" s="43">
        <v>2.4812500000000001E-2</v>
      </c>
      <c r="H2218" s="43">
        <v>2.8012499999999999E-2</v>
      </c>
      <c r="I2218" s="43">
        <v>3.1818800000000001E-2</v>
      </c>
      <c r="J2218" s="43">
        <v>0.05</v>
      </c>
      <c r="K2218" s="43">
        <v>4.2072999999999999E-2</v>
      </c>
      <c r="N2218" s="44"/>
    </row>
    <row r="2219" spans="4:14" ht="15.75" customHeight="1" x14ac:dyDescent="0.25">
      <c r="D2219" s="39"/>
      <c r="E2219" s="39"/>
      <c r="F2219" s="98">
        <v>39619</v>
      </c>
      <c r="G2219" s="43">
        <v>2.4812500000000001E-2</v>
      </c>
      <c r="H2219" s="43">
        <v>2.80188E-2</v>
      </c>
      <c r="I2219" s="43">
        <v>3.1800000000000002E-2</v>
      </c>
      <c r="J2219" s="43">
        <v>0.05</v>
      </c>
      <c r="K2219" s="43">
        <v>4.1641000000000004E-2</v>
      </c>
      <c r="N2219" s="44"/>
    </row>
    <row r="2220" spans="4:14" ht="15.75" customHeight="1" x14ac:dyDescent="0.25">
      <c r="D2220" s="39"/>
      <c r="E2220" s="39"/>
      <c r="F2220" s="98">
        <v>39622</v>
      </c>
      <c r="G2220" s="43">
        <v>2.4825E-2</v>
      </c>
      <c r="H2220" s="43">
        <v>2.8043800000000001E-2</v>
      </c>
      <c r="I2220" s="43">
        <v>3.1800000000000002E-2</v>
      </c>
      <c r="J2220" s="43">
        <v>0.05</v>
      </c>
      <c r="K2220" s="43">
        <v>4.1641000000000004E-2</v>
      </c>
      <c r="N2220" s="44"/>
    </row>
    <row r="2221" spans="4:14" ht="15.75" customHeight="1" x14ac:dyDescent="0.25">
      <c r="D2221" s="39"/>
      <c r="E2221" s="39"/>
      <c r="F2221" s="98">
        <v>39623</v>
      </c>
      <c r="G2221" s="43">
        <v>2.4818799999999999E-2</v>
      </c>
      <c r="H2221" s="43">
        <v>2.8093799999999999E-2</v>
      </c>
      <c r="I2221" s="43">
        <v>3.1856300000000004E-2</v>
      </c>
      <c r="J2221" s="43">
        <v>0.05</v>
      </c>
      <c r="K2221" s="43">
        <v>4.0818E-2</v>
      </c>
      <c r="N2221" s="44"/>
    </row>
    <row r="2222" spans="4:14" ht="15.75" customHeight="1" x14ac:dyDescent="0.25">
      <c r="D2222" s="39"/>
      <c r="E2222" s="39"/>
      <c r="F2222" s="98">
        <v>39624</v>
      </c>
      <c r="G2222" s="43">
        <v>2.4825E-2</v>
      </c>
      <c r="H2222" s="43">
        <v>2.8081299999999997E-2</v>
      </c>
      <c r="I2222" s="43">
        <v>3.1712500000000005E-2</v>
      </c>
      <c r="J2222" s="43">
        <v>0.05</v>
      </c>
      <c r="K2222" s="43">
        <v>4.0994000000000003E-2</v>
      </c>
      <c r="N2222" s="44"/>
    </row>
    <row r="2223" spans="4:14" ht="15.75" customHeight="1" x14ac:dyDescent="0.25">
      <c r="D2223" s="39"/>
      <c r="E2223" s="39"/>
      <c r="F2223" s="98">
        <v>39625</v>
      </c>
      <c r="G2223" s="43">
        <v>2.4825E-2</v>
      </c>
      <c r="H2223" s="43">
        <v>2.8006299999999998E-2</v>
      </c>
      <c r="I2223" s="43">
        <v>3.1337499999999997E-2</v>
      </c>
      <c r="J2223" s="43">
        <v>0.05</v>
      </c>
      <c r="K2223" s="43">
        <v>4.0330000000000005E-2</v>
      </c>
      <c r="N2223" s="44"/>
    </row>
    <row r="2224" spans="4:14" ht="15.75" customHeight="1" x14ac:dyDescent="0.25">
      <c r="D2224" s="39"/>
      <c r="E2224" s="39"/>
      <c r="F2224" s="98">
        <v>39626</v>
      </c>
      <c r="G2224" s="43">
        <v>2.47063E-2</v>
      </c>
      <c r="H2224" s="43">
        <v>2.7912499999999996E-2</v>
      </c>
      <c r="I2224" s="43">
        <v>3.1537500000000003E-2</v>
      </c>
      <c r="J2224" s="43">
        <v>0.05</v>
      </c>
      <c r="K2224" s="43">
        <v>3.9652E-2</v>
      </c>
      <c r="N2224" s="44"/>
    </row>
    <row r="2225" spans="4:14" ht="15.75" customHeight="1" x14ac:dyDescent="0.25">
      <c r="D2225" s="39"/>
      <c r="E2225" s="39"/>
      <c r="F2225" s="98">
        <v>39629</v>
      </c>
      <c r="G2225" s="43">
        <v>2.4624999999999998E-2</v>
      </c>
      <c r="H2225" s="43">
        <v>2.78313E-2</v>
      </c>
      <c r="I2225" s="43">
        <v>3.1087500000000001E-2</v>
      </c>
      <c r="J2225" s="43">
        <v>0.05</v>
      </c>
      <c r="K2225" s="43">
        <v>3.9689999999999996E-2</v>
      </c>
      <c r="N2225" s="44"/>
    </row>
    <row r="2226" spans="4:14" ht="15.75" customHeight="1" x14ac:dyDescent="0.25">
      <c r="D2226" s="39"/>
      <c r="E2226" s="39"/>
      <c r="F2226" s="98">
        <v>39630</v>
      </c>
      <c r="G2226" s="43">
        <v>2.4612500000000002E-2</v>
      </c>
      <c r="H2226" s="43">
        <v>2.7875E-2</v>
      </c>
      <c r="I2226" s="43">
        <v>3.1224999999999999E-2</v>
      </c>
      <c r="J2226" s="43">
        <v>0.05</v>
      </c>
      <c r="K2226" s="43">
        <v>4.002E-2</v>
      </c>
      <c r="N2226" s="44"/>
    </row>
    <row r="2227" spans="4:14" ht="15.75" customHeight="1" x14ac:dyDescent="0.25">
      <c r="D2227" s="39"/>
      <c r="E2227" s="39"/>
      <c r="F2227" s="98">
        <v>39631</v>
      </c>
      <c r="G2227" s="43">
        <v>2.4624999999999998E-2</v>
      </c>
      <c r="H2227" s="43">
        <v>2.7912499999999996E-2</v>
      </c>
      <c r="I2227" s="43">
        <v>3.1337499999999997E-2</v>
      </c>
      <c r="J2227" s="43">
        <v>0.05</v>
      </c>
      <c r="K2227" s="43">
        <v>3.9574999999999999E-2</v>
      </c>
      <c r="N2227" s="44"/>
    </row>
    <row r="2228" spans="4:14" ht="15.75" customHeight="1" x14ac:dyDescent="0.25">
      <c r="D2228" s="39"/>
      <c r="E2228" s="39"/>
      <c r="F2228" s="98">
        <v>39632</v>
      </c>
      <c r="G2228" s="43">
        <v>2.46E-2</v>
      </c>
      <c r="H2228" s="43">
        <v>2.7912499999999996E-2</v>
      </c>
      <c r="I2228" s="43">
        <v>3.1300000000000001E-2</v>
      </c>
      <c r="J2228" s="43">
        <v>0.05</v>
      </c>
      <c r="K2228" s="43">
        <v>3.9750000000000001E-2</v>
      </c>
      <c r="N2228" s="44"/>
    </row>
    <row r="2229" spans="4:14" ht="15.75" customHeight="1" x14ac:dyDescent="0.25">
      <c r="D2229" s="39"/>
      <c r="E2229" s="39"/>
      <c r="F2229" s="98">
        <v>39633</v>
      </c>
      <c r="G2229" s="43">
        <v>2.4612500000000002E-2</v>
      </c>
      <c r="H2229" s="43">
        <v>2.78938E-2</v>
      </c>
      <c r="I2229" s="43">
        <v>3.1131300000000001E-2</v>
      </c>
      <c r="J2229" s="43" t="s">
        <v>30</v>
      </c>
      <c r="K2229" s="43">
        <v>3.9750000000000001E-2</v>
      </c>
      <c r="N2229" s="44"/>
    </row>
    <row r="2230" spans="4:14" ht="15.75" customHeight="1" x14ac:dyDescent="0.25">
      <c r="D2230" s="39"/>
      <c r="E2230" s="39"/>
      <c r="F2230" s="98">
        <v>39636</v>
      </c>
      <c r="G2230" s="43">
        <v>2.4612500000000002E-2</v>
      </c>
      <c r="H2230" s="43">
        <v>2.7912499999999996E-2</v>
      </c>
      <c r="I2230" s="43">
        <v>3.1156299999999998E-2</v>
      </c>
      <c r="J2230" s="43">
        <v>0.05</v>
      </c>
      <c r="K2230" s="43">
        <v>3.8995000000000002E-2</v>
      </c>
      <c r="N2230" s="44"/>
    </row>
    <row r="2231" spans="4:14" ht="15.75" customHeight="1" x14ac:dyDescent="0.25">
      <c r="D2231" s="39"/>
      <c r="E2231" s="39"/>
      <c r="F2231" s="98">
        <v>39637</v>
      </c>
      <c r="G2231" s="43">
        <v>2.4587500000000002E-2</v>
      </c>
      <c r="H2231" s="43">
        <v>2.7900000000000001E-2</v>
      </c>
      <c r="I2231" s="43">
        <v>3.0975000000000003E-2</v>
      </c>
      <c r="J2231" s="43">
        <v>0.05</v>
      </c>
      <c r="K2231" s="43">
        <v>3.8822000000000002E-2</v>
      </c>
      <c r="N2231" s="44"/>
    </row>
    <row r="2232" spans="4:14" ht="15.75" customHeight="1" x14ac:dyDescent="0.25">
      <c r="D2232" s="39"/>
      <c r="E2232" s="39"/>
      <c r="F2232" s="98">
        <v>39638</v>
      </c>
      <c r="G2232" s="43">
        <v>2.4587500000000002E-2</v>
      </c>
      <c r="H2232" s="43">
        <v>2.7918800000000001E-2</v>
      </c>
      <c r="I2232" s="43">
        <v>3.1131300000000001E-2</v>
      </c>
      <c r="J2232" s="43">
        <v>0.05</v>
      </c>
      <c r="K2232" s="43">
        <v>3.8112E-2</v>
      </c>
      <c r="N2232" s="44"/>
    </row>
    <row r="2233" spans="4:14" ht="15.75" customHeight="1" x14ac:dyDescent="0.25">
      <c r="D2233" s="39"/>
      <c r="E2233" s="39"/>
      <c r="F2233" s="98">
        <v>39639</v>
      </c>
      <c r="G2233" s="43">
        <v>2.4562499999999998E-2</v>
      </c>
      <c r="H2233" s="43">
        <v>2.7881300000000001E-2</v>
      </c>
      <c r="I2233" s="43">
        <v>3.09375E-2</v>
      </c>
      <c r="J2233" s="43">
        <v>0.05</v>
      </c>
      <c r="K2233" s="43">
        <v>3.7959E-2</v>
      </c>
      <c r="N2233" s="44"/>
    </row>
    <row r="2234" spans="4:14" ht="15.75" customHeight="1" x14ac:dyDescent="0.25">
      <c r="D2234" s="39"/>
      <c r="E2234" s="39"/>
      <c r="F2234" s="98">
        <v>39640</v>
      </c>
      <c r="G2234" s="43">
        <v>2.4575E-2</v>
      </c>
      <c r="H2234" s="43">
        <v>2.7906300000000002E-2</v>
      </c>
      <c r="I2234" s="43">
        <v>3.1212499999999997E-2</v>
      </c>
      <c r="J2234" s="43">
        <v>0.05</v>
      </c>
      <c r="K2234" s="43">
        <v>3.9576E-2</v>
      </c>
      <c r="N2234" s="44"/>
    </row>
    <row r="2235" spans="4:14" ht="15.75" customHeight="1" x14ac:dyDescent="0.25">
      <c r="D2235" s="39"/>
      <c r="E2235" s="39"/>
      <c r="F2235" s="98">
        <v>39643</v>
      </c>
      <c r="G2235" s="43">
        <v>2.46E-2</v>
      </c>
      <c r="H2235" s="43">
        <v>2.7906300000000002E-2</v>
      </c>
      <c r="I2235" s="43">
        <v>3.1224999999999999E-2</v>
      </c>
      <c r="J2235" s="43">
        <v>0.05</v>
      </c>
      <c r="K2235" s="43">
        <v>3.8553000000000004E-2</v>
      </c>
      <c r="N2235" s="44"/>
    </row>
    <row r="2236" spans="4:14" ht="15.75" customHeight="1" x14ac:dyDescent="0.25">
      <c r="D2236" s="39"/>
      <c r="E2236" s="39"/>
      <c r="F2236" s="98">
        <v>39644</v>
      </c>
      <c r="G2236" s="43">
        <v>2.45813E-2</v>
      </c>
      <c r="H2236" s="43">
        <v>2.78938E-2</v>
      </c>
      <c r="I2236" s="43">
        <v>3.0924999999999998E-2</v>
      </c>
      <c r="J2236" s="43">
        <v>0.05</v>
      </c>
      <c r="K2236" s="43">
        <v>3.8188E-2</v>
      </c>
      <c r="N2236" s="44"/>
    </row>
    <row r="2237" spans="4:14" ht="15.75" customHeight="1" x14ac:dyDescent="0.25">
      <c r="D2237" s="39"/>
      <c r="E2237" s="39"/>
      <c r="F2237" s="98">
        <v>39645</v>
      </c>
      <c r="G2237" s="43">
        <v>2.4562499999999998E-2</v>
      </c>
      <c r="H2237" s="43">
        <v>2.785E-2</v>
      </c>
      <c r="I2237" s="43">
        <v>3.07125E-2</v>
      </c>
      <c r="J2237" s="43">
        <v>0.05</v>
      </c>
      <c r="K2237" s="43">
        <v>3.9344000000000004E-2</v>
      </c>
      <c r="N2237" s="44"/>
    </row>
    <row r="2238" spans="4:14" ht="15.75" customHeight="1" x14ac:dyDescent="0.25">
      <c r="D2238" s="39"/>
      <c r="E2238" s="39"/>
      <c r="F2238" s="98">
        <v>39646</v>
      </c>
      <c r="G2238" s="43">
        <v>2.45813E-2</v>
      </c>
      <c r="H2238" s="43">
        <v>2.7862499999999998E-2</v>
      </c>
      <c r="I2238" s="43">
        <v>3.0843799999999998E-2</v>
      </c>
      <c r="J2238" s="43">
        <v>0.05</v>
      </c>
      <c r="K2238" s="43">
        <v>3.9906999999999998E-2</v>
      </c>
      <c r="N2238" s="44"/>
    </row>
    <row r="2239" spans="4:14" ht="15.75" customHeight="1" x14ac:dyDescent="0.25">
      <c r="D2239" s="39"/>
      <c r="E2239" s="39"/>
      <c r="F2239" s="98">
        <v>39647</v>
      </c>
      <c r="G2239" s="43">
        <v>2.4593799999999999E-2</v>
      </c>
      <c r="H2239" s="43">
        <v>2.7906300000000002E-2</v>
      </c>
      <c r="I2239" s="43">
        <v>3.1E-2</v>
      </c>
      <c r="J2239" s="43">
        <v>0.05</v>
      </c>
      <c r="K2239" s="43">
        <v>4.0827999999999996E-2</v>
      </c>
      <c r="N2239" s="44"/>
    </row>
    <row r="2240" spans="4:14" ht="15.75" customHeight="1" x14ac:dyDescent="0.25">
      <c r="D2240" s="39"/>
      <c r="E2240" s="39"/>
      <c r="F2240" s="98">
        <v>39650</v>
      </c>
      <c r="G2240" s="43">
        <v>2.4606300000000001E-2</v>
      </c>
      <c r="H2240" s="43">
        <v>2.7993800000000003E-2</v>
      </c>
      <c r="I2240" s="43">
        <v>3.1481300000000004E-2</v>
      </c>
      <c r="J2240" s="43">
        <v>0.05</v>
      </c>
      <c r="K2240" s="43">
        <v>4.0416000000000001E-2</v>
      </c>
      <c r="N2240" s="44"/>
    </row>
    <row r="2241" spans="4:14" ht="15.75" customHeight="1" x14ac:dyDescent="0.25">
      <c r="D2241" s="39"/>
      <c r="E2241" s="39"/>
      <c r="F2241" s="98">
        <v>39651</v>
      </c>
      <c r="G2241" s="43">
        <v>2.46188E-2</v>
      </c>
      <c r="H2241" s="43">
        <v>2.7962500000000001E-2</v>
      </c>
      <c r="I2241" s="43">
        <v>3.1393799999999999E-2</v>
      </c>
      <c r="J2241" s="43">
        <v>0.05</v>
      </c>
      <c r="K2241" s="43">
        <v>4.0987000000000003E-2</v>
      </c>
      <c r="N2241" s="44"/>
    </row>
    <row r="2242" spans="4:14" ht="15.75" customHeight="1" x14ac:dyDescent="0.25">
      <c r="D2242" s="39"/>
      <c r="E2242" s="39"/>
      <c r="F2242" s="98">
        <v>39652</v>
      </c>
      <c r="G2242" s="43">
        <v>2.4612500000000002E-2</v>
      </c>
      <c r="H2242" s="43">
        <v>2.7999999999999997E-2</v>
      </c>
      <c r="I2242" s="43">
        <v>3.1712500000000005E-2</v>
      </c>
      <c r="J2242" s="43">
        <v>0.05</v>
      </c>
      <c r="K2242" s="43">
        <v>4.1165E-2</v>
      </c>
      <c r="N2242" s="44"/>
    </row>
    <row r="2243" spans="4:14" ht="15.75" customHeight="1" x14ac:dyDescent="0.25">
      <c r="D2243" s="39"/>
      <c r="E2243" s="39"/>
      <c r="F2243" s="98">
        <v>39653</v>
      </c>
      <c r="G2243" s="43">
        <v>2.46E-2</v>
      </c>
      <c r="H2243" s="43">
        <v>2.7949999999999999E-2</v>
      </c>
      <c r="I2243" s="43">
        <v>3.1568800000000001E-2</v>
      </c>
      <c r="J2243" s="43">
        <v>0.05</v>
      </c>
      <c r="K2243" s="43">
        <v>3.9967999999999997E-2</v>
      </c>
      <c r="N2243" s="44"/>
    </row>
    <row r="2244" spans="4:14" ht="15.75" customHeight="1" x14ac:dyDescent="0.25">
      <c r="D2244" s="39"/>
      <c r="E2244" s="39"/>
      <c r="F2244" s="98">
        <v>39654</v>
      </c>
      <c r="G2244" s="43">
        <v>2.4575E-2</v>
      </c>
      <c r="H2244" s="43">
        <v>2.7931300000000003E-2</v>
      </c>
      <c r="I2244" s="43">
        <v>3.1118800000000002E-2</v>
      </c>
      <c r="J2244" s="43">
        <v>0.05</v>
      </c>
      <c r="K2244" s="43">
        <v>4.0968999999999998E-2</v>
      </c>
      <c r="N2244" s="44"/>
    </row>
    <row r="2245" spans="4:14" ht="15.75" customHeight="1" x14ac:dyDescent="0.25">
      <c r="D2245" s="39"/>
      <c r="E2245" s="39"/>
      <c r="F2245" s="98">
        <v>39657</v>
      </c>
      <c r="G2245" s="43">
        <v>2.4624999999999998E-2</v>
      </c>
      <c r="H2245" s="43">
        <v>2.7962500000000001E-2</v>
      </c>
      <c r="I2245" s="43">
        <v>3.1349999999999996E-2</v>
      </c>
      <c r="J2245" s="43">
        <v>0.05</v>
      </c>
      <c r="K2245" s="43">
        <v>4.0008000000000002E-2</v>
      </c>
      <c r="N2245" s="44"/>
    </row>
    <row r="2246" spans="4:14" ht="15.75" customHeight="1" x14ac:dyDescent="0.25">
      <c r="D2246" s="39"/>
      <c r="E2246" s="39"/>
      <c r="F2246" s="98">
        <v>39658</v>
      </c>
      <c r="G2246" s="43">
        <v>2.4631300000000002E-2</v>
      </c>
      <c r="H2246" s="43">
        <v>2.7987500000000002E-2</v>
      </c>
      <c r="I2246" s="43">
        <v>3.1162499999999999E-2</v>
      </c>
      <c r="J2246" s="43">
        <v>0.05</v>
      </c>
      <c r="K2246" s="43">
        <v>4.0379999999999999E-2</v>
      </c>
      <c r="N2246" s="44"/>
    </row>
    <row r="2247" spans="4:14" ht="15.75" customHeight="1" x14ac:dyDescent="0.25">
      <c r="D2247" s="39"/>
      <c r="E2247" s="39"/>
      <c r="F2247" s="98">
        <v>39659</v>
      </c>
      <c r="G2247" s="43">
        <v>2.46375E-2</v>
      </c>
      <c r="H2247" s="43">
        <v>2.8006299999999998E-2</v>
      </c>
      <c r="I2247" s="43">
        <v>3.125E-2</v>
      </c>
      <c r="J2247" s="43">
        <v>0.05</v>
      </c>
      <c r="K2247" s="43">
        <v>4.0438999999999996E-2</v>
      </c>
      <c r="N2247" s="44"/>
    </row>
    <row r="2248" spans="4:14" ht="15.75" customHeight="1" x14ac:dyDescent="0.25">
      <c r="D2248" s="39"/>
      <c r="E2248" s="39"/>
      <c r="F2248" s="98">
        <v>39660</v>
      </c>
      <c r="G2248" s="43">
        <v>2.4612500000000002E-2</v>
      </c>
      <c r="H2248" s="43">
        <v>2.7912499999999996E-2</v>
      </c>
      <c r="I2248" s="43">
        <v>3.0837500000000004E-2</v>
      </c>
      <c r="J2248" s="43">
        <v>0.05</v>
      </c>
      <c r="K2248" s="43">
        <v>3.9462000000000004E-2</v>
      </c>
      <c r="N2248" s="44"/>
    </row>
    <row r="2249" spans="4:14" ht="15.75" customHeight="1" x14ac:dyDescent="0.25">
      <c r="D2249" s="39"/>
      <c r="E2249" s="39"/>
      <c r="F2249" s="98">
        <v>39661</v>
      </c>
      <c r="G2249" s="43">
        <v>2.46E-2</v>
      </c>
      <c r="H2249" s="43">
        <v>2.7943799999999998E-2</v>
      </c>
      <c r="I2249" s="43">
        <v>3.0750000000000003E-2</v>
      </c>
      <c r="J2249" s="43">
        <v>0.05</v>
      </c>
      <c r="K2249" s="43">
        <v>3.9307000000000002E-2</v>
      </c>
      <c r="N2249" s="44"/>
    </row>
    <row r="2250" spans="4:14" ht="15.75" customHeight="1" x14ac:dyDescent="0.25">
      <c r="D2250" s="39"/>
      <c r="E2250" s="39"/>
      <c r="F2250" s="98">
        <v>39664</v>
      </c>
      <c r="G2250" s="43">
        <v>2.4612500000000002E-2</v>
      </c>
      <c r="H2250" s="43">
        <v>2.7981300000000001E-2</v>
      </c>
      <c r="I2250" s="43">
        <v>3.0906300000000001E-2</v>
      </c>
      <c r="J2250" s="43">
        <v>0.05</v>
      </c>
      <c r="K2250" s="43">
        <v>3.9619000000000001E-2</v>
      </c>
      <c r="N2250" s="44"/>
    </row>
    <row r="2251" spans="4:14" ht="15.75" customHeight="1" x14ac:dyDescent="0.25">
      <c r="D2251" s="39"/>
      <c r="E2251" s="39"/>
      <c r="F2251" s="98">
        <v>39665</v>
      </c>
      <c r="G2251" s="43">
        <v>2.4624999999999998E-2</v>
      </c>
      <c r="H2251" s="43">
        <v>2.80188E-2</v>
      </c>
      <c r="I2251" s="43">
        <v>3.1137499999999999E-2</v>
      </c>
      <c r="J2251" s="43">
        <v>0.05</v>
      </c>
      <c r="K2251" s="43">
        <v>4.0167000000000001E-2</v>
      </c>
      <c r="N2251" s="44"/>
    </row>
    <row r="2252" spans="4:14" ht="15.75" customHeight="1" x14ac:dyDescent="0.25">
      <c r="D2252" s="39"/>
      <c r="E2252" s="39"/>
      <c r="F2252" s="98">
        <v>39666</v>
      </c>
      <c r="G2252" s="43">
        <v>2.46188E-2</v>
      </c>
      <c r="H2252" s="43">
        <v>2.8025000000000001E-2</v>
      </c>
      <c r="I2252" s="43">
        <v>3.1012499999999998E-2</v>
      </c>
      <c r="J2252" s="43">
        <v>0.05</v>
      </c>
      <c r="K2252" s="43">
        <v>4.0500999999999995E-2</v>
      </c>
      <c r="N2252" s="44"/>
    </row>
    <row r="2253" spans="4:14" ht="15.75" customHeight="1" x14ac:dyDescent="0.25">
      <c r="D2253" s="39"/>
      <c r="E2253" s="39"/>
      <c r="F2253" s="98">
        <v>39667</v>
      </c>
      <c r="G2253" s="43">
        <v>2.4631300000000002E-2</v>
      </c>
      <c r="H2253" s="43">
        <v>2.8025000000000001E-2</v>
      </c>
      <c r="I2253" s="43">
        <v>3.1025E-2</v>
      </c>
      <c r="J2253" s="43">
        <v>0.05</v>
      </c>
      <c r="K2253" s="43">
        <v>3.9199999999999999E-2</v>
      </c>
      <c r="N2253" s="44"/>
    </row>
    <row r="2254" spans="4:14" ht="15.75" customHeight="1" x14ac:dyDescent="0.25">
      <c r="D2254" s="39"/>
      <c r="E2254" s="39"/>
      <c r="F2254" s="98">
        <v>39668</v>
      </c>
      <c r="G2254" s="43">
        <v>2.4606300000000001E-2</v>
      </c>
      <c r="H2254" s="43">
        <v>2.80375E-2</v>
      </c>
      <c r="I2254" s="43">
        <v>3.0912499999999999E-2</v>
      </c>
      <c r="J2254" s="43">
        <v>0.05</v>
      </c>
      <c r="K2254" s="43">
        <v>3.9275999999999998E-2</v>
      </c>
      <c r="N2254" s="44"/>
    </row>
    <row r="2255" spans="4:14" ht="15.75" customHeight="1" x14ac:dyDescent="0.25">
      <c r="D2255" s="39"/>
      <c r="E2255" s="39"/>
      <c r="F2255" s="98">
        <v>39671</v>
      </c>
      <c r="G2255" s="43">
        <v>2.46375E-2</v>
      </c>
      <c r="H2255" s="43">
        <v>2.80375E-2</v>
      </c>
      <c r="I2255" s="43">
        <v>3.09375E-2</v>
      </c>
      <c r="J2255" s="43">
        <v>0.05</v>
      </c>
      <c r="K2255" s="43">
        <v>3.9904000000000002E-2</v>
      </c>
      <c r="N2255" s="44"/>
    </row>
    <row r="2256" spans="4:14" ht="15.75" customHeight="1" x14ac:dyDescent="0.25">
      <c r="D2256" s="39"/>
      <c r="E2256" s="39"/>
      <c r="F2256" s="98">
        <v>39672</v>
      </c>
      <c r="G2256" s="43">
        <v>2.46375E-2</v>
      </c>
      <c r="H2256" s="43">
        <v>2.8043800000000001E-2</v>
      </c>
      <c r="I2256" s="43">
        <v>3.1031300000000001E-2</v>
      </c>
      <c r="J2256" s="43">
        <v>0.05</v>
      </c>
      <c r="K2256" s="43">
        <v>3.8954000000000003E-2</v>
      </c>
      <c r="N2256" s="44"/>
    </row>
    <row r="2257" spans="4:14" ht="15.75" customHeight="1" x14ac:dyDescent="0.25">
      <c r="D2257" s="39"/>
      <c r="E2257" s="39"/>
      <c r="F2257" s="98">
        <v>39673</v>
      </c>
      <c r="G2257" s="43">
        <v>2.4668800000000001E-2</v>
      </c>
      <c r="H2257" s="43">
        <v>2.8043800000000001E-2</v>
      </c>
      <c r="I2257" s="43">
        <v>3.0950000000000002E-2</v>
      </c>
      <c r="J2257" s="43">
        <v>0.05</v>
      </c>
      <c r="K2257" s="43">
        <v>3.9314000000000002E-2</v>
      </c>
      <c r="N2257" s="44"/>
    </row>
    <row r="2258" spans="4:14" ht="15.75" customHeight="1" x14ac:dyDescent="0.25">
      <c r="D2258" s="39"/>
      <c r="E2258" s="39"/>
      <c r="F2258" s="98">
        <v>39674</v>
      </c>
      <c r="G2258" s="43">
        <v>2.4656299999999999E-2</v>
      </c>
      <c r="H2258" s="43">
        <v>2.8068800000000001E-2</v>
      </c>
      <c r="I2258" s="43">
        <v>3.1037499999999999E-2</v>
      </c>
      <c r="J2258" s="43">
        <v>0.05</v>
      </c>
      <c r="K2258" s="43">
        <v>3.8859999999999999E-2</v>
      </c>
      <c r="N2258" s="44"/>
    </row>
    <row r="2259" spans="4:14" ht="15.75" customHeight="1" x14ac:dyDescent="0.25">
      <c r="D2259" s="39"/>
      <c r="E2259" s="39"/>
      <c r="F2259" s="98">
        <v>39675</v>
      </c>
      <c r="G2259" s="43">
        <v>2.4656299999999999E-2</v>
      </c>
      <c r="H2259" s="43">
        <v>2.8087499999999998E-2</v>
      </c>
      <c r="I2259" s="43">
        <v>3.1181299999999999E-2</v>
      </c>
      <c r="J2259" s="43">
        <v>0.05</v>
      </c>
      <c r="K2259" s="43">
        <v>3.8349000000000001E-2</v>
      </c>
      <c r="N2259" s="44"/>
    </row>
    <row r="2260" spans="4:14" ht="15.75" customHeight="1" x14ac:dyDescent="0.25">
      <c r="D2260" s="39"/>
      <c r="E2260" s="39"/>
      <c r="F2260" s="98">
        <v>39678</v>
      </c>
      <c r="G2260" s="43">
        <v>2.47063E-2</v>
      </c>
      <c r="H2260" s="43">
        <v>2.81E-2</v>
      </c>
      <c r="I2260" s="43">
        <v>3.1362500000000001E-2</v>
      </c>
      <c r="J2260" s="43">
        <v>0.05</v>
      </c>
      <c r="K2260" s="43">
        <v>3.8103999999999999E-2</v>
      </c>
      <c r="N2260" s="44"/>
    </row>
    <row r="2261" spans="4:14" ht="15.75" customHeight="1" x14ac:dyDescent="0.25">
      <c r="D2261" s="39"/>
      <c r="E2261" s="39"/>
      <c r="F2261" s="98">
        <v>39679</v>
      </c>
      <c r="G2261" s="43">
        <v>2.4712499999999998E-2</v>
      </c>
      <c r="H2261" s="43">
        <v>2.8112499999999999E-2</v>
      </c>
      <c r="I2261" s="43">
        <v>3.1337499999999997E-2</v>
      </c>
      <c r="J2261" s="43">
        <v>0.05</v>
      </c>
      <c r="K2261" s="43">
        <v>3.8292E-2</v>
      </c>
      <c r="N2261" s="44"/>
    </row>
    <row r="2262" spans="4:14" ht="15.75" customHeight="1" x14ac:dyDescent="0.25">
      <c r="D2262" s="39"/>
      <c r="E2262" s="39"/>
      <c r="F2262" s="98">
        <v>39680</v>
      </c>
      <c r="G2262" s="43">
        <v>2.4718799999999999E-2</v>
      </c>
      <c r="H2262" s="43">
        <v>2.8118799999999999E-2</v>
      </c>
      <c r="I2262" s="43">
        <v>3.1237499999999998E-2</v>
      </c>
      <c r="J2262" s="43">
        <v>0.05</v>
      </c>
      <c r="K2262" s="43">
        <v>3.8009000000000001E-2</v>
      </c>
      <c r="N2262" s="44"/>
    </row>
    <row r="2263" spans="4:14" ht="15.75" customHeight="1" x14ac:dyDescent="0.25">
      <c r="D2263" s="39"/>
      <c r="E2263" s="39"/>
      <c r="F2263" s="98">
        <v>39681</v>
      </c>
      <c r="G2263" s="43">
        <v>2.4718799999999999E-2</v>
      </c>
      <c r="H2263" s="43">
        <v>2.8106300000000001E-2</v>
      </c>
      <c r="I2263" s="43">
        <v>3.1025E-2</v>
      </c>
      <c r="J2263" s="43">
        <v>0.05</v>
      </c>
      <c r="K2263" s="43">
        <v>3.8290999999999999E-2</v>
      </c>
      <c r="N2263" s="44"/>
    </row>
    <row r="2264" spans="4:14" ht="15.75" customHeight="1" x14ac:dyDescent="0.25">
      <c r="D2264" s="39"/>
      <c r="E2264" s="39"/>
      <c r="F2264" s="98">
        <v>39682</v>
      </c>
      <c r="G2264" s="43">
        <v>2.4718799999999999E-2</v>
      </c>
      <c r="H2264" s="43">
        <v>2.81E-2</v>
      </c>
      <c r="I2264" s="43">
        <v>3.1137499999999999E-2</v>
      </c>
      <c r="J2264" s="43">
        <v>0.05</v>
      </c>
      <c r="K2264" s="43">
        <v>3.8704000000000002E-2</v>
      </c>
      <c r="N2264" s="44"/>
    </row>
    <row r="2265" spans="4:14" ht="15.75" customHeight="1" x14ac:dyDescent="0.25">
      <c r="D2265" s="39"/>
      <c r="E2265" s="39"/>
      <c r="F2265" s="98">
        <v>39685</v>
      </c>
      <c r="G2265" s="43" t="s">
        <v>30</v>
      </c>
      <c r="H2265" s="43" t="s">
        <v>30</v>
      </c>
      <c r="I2265" s="43" t="s">
        <v>30</v>
      </c>
      <c r="J2265" s="43">
        <v>0.05</v>
      </c>
      <c r="K2265" s="43">
        <v>3.7837000000000003E-2</v>
      </c>
      <c r="N2265" s="44"/>
    </row>
    <row r="2266" spans="4:14" ht="15.75" customHeight="1" x14ac:dyDescent="0.25">
      <c r="D2266" s="39"/>
      <c r="E2266" s="39"/>
      <c r="F2266" s="98">
        <v>39686</v>
      </c>
      <c r="G2266" s="43">
        <v>2.4700000000000003E-2</v>
      </c>
      <c r="H2266" s="43">
        <v>2.8093799999999999E-2</v>
      </c>
      <c r="I2266" s="43">
        <v>3.1162499999999999E-2</v>
      </c>
      <c r="J2266" s="43">
        <v>0.05</v>
      </c>
      <c r="K2266" s="43">
        <v>3.7742999999999999E-2</v>
      </c>
      <c r="N2266" s="44"/>
    </row>
    <row r="2267" spans="4:14" ht="15.75" customHeight="1" x14ac:dyDescent="0.25">
      <c r="D2267" s="39"/>
      <c r="E2267" s="39"/>
      <c r="F2267" s="98">
        <v>39687</v>
      </c>
      <c r="G2267" s="43">
        <v>2.4687500000000001E-2</v>
      </c>
      <c r="H2267" s="43">
        <v>2.81E-2</v>
      </c>
      <c r="I2267" s="43">
        <v>3.1175000000000001E-2</v>
      </c>
      <c r="J2267" s="43">
        <v>0.05</v>
      </c>
      <c r="K2267" s="43">
        <v>3.7629999999999997E-2</v>
      </c>
      <c r="N2267" s="44"/>
    </row>
    <row r="2268" spans="4:14" ht="15.75" customHeight="1" x14ac:dyDescent="0.25">
      <c r="D2268" s="39"/>
      <c r="E2268" s="39"/>
      <c r="F2268" s="98">
        <v>39688</v>
      </c>
      <c r="G2268" s="43">
        <v>2.4862499999999999E-2</v>
      </c>
      <c r="H2268" s="43">
        <v>2.81E-2</v>
      </c>
      <c r="I2268" s="43">
        <v>3.1150000000000001E-2</v>
      </c>
      <c r="J2268" s="43">
        <v>0.05</v>
      </c>
      <c r="K2268" s="43">
        <v>3.7779E-2</v>
      </c>
      <c r="N2268" s="44"/>
    </row>
    <row r="2269" spans="4:14" ht="15.75" customHeight="1" x14ac:dyDescent="0.25">
      <c r="D2269" s="39"/>
      <c r="E2269" s="39"/>
      <c r="F2269" s="98">
        <v>39689</v>
      </c>
      <c r="G2269" s="43">
        <v>2.4856300000000001E-2</v>
      </c>
      <c r="H2269" s="43">
        <v>2.8106300000000001E-2</v>
      </c>
      <c r="I2269" s="43">
        <v>3.1175000000000001E-2</v>
      </c>
      <c r="J2269" s="43">
        <v>0.05</v>
      </c>
      <c r="K2269" s="43">
        <v>3.8115999999999997E-2</v>
      </c>
      <c r="N2269" s="44"/>
    </row>
    <row r="2270" spans="4:14" ht="15.75" customHeight="1" x14ac:dyDescent="0.25">
      <c r="D2270" s="39"/>
      <c r="E2270" s="39"/>
      <c r="F2270" s="98">
        <v>39692</v>
      </c>
      <c r="G2270" s="43">
        <v>2.4856300000000001E-2</v>
      </c>
      <c r="H2270" s="43">
        <v>2.81E-2</v>
      </c>
      <c r="I2270" s="43">
        <v>3.1125E-2</v>
      </c>
      <c r="J2270" s="43" t="s">
        <v>30</v>
      </c>
      <c r="K2270" s="43">
        <v>3.8115999999999997E-2</v>
      </c>
      <c r="N2270" s="44"/>
    </row>
    <row r="2271" spans="4:14" ht="15.75" customHeight="1" x14ac:dyDescent="0.25">
      <c r="D2271" s="39"/>
      <c r="E2271" s="39"/>
      <c r="F2271" s="98">
        <v>39693</v>
      </c>
      <c r="G2271" s="43">
        <v>2.4856300000000001E-2</v>
      </c>
      <c r="H2271" s="43">
        <v>2.8131300000000001E-2</v>
      </c>
      <c r="I2271" s="43">
        <v>3.1193800000000001E-2</v>
      </c>
      <c r="J2271" s="43">
        <v>0.05</v>
      </c>
      <c r="K2271" s="43">
        <v>3.7325999999999998E-2</v>
      </c>
      <c r="N2271" s="44"/>
    </row>
    <row r="2272" spans="4:14" ht="15.75" customHeight="1" x14ac:dyDescent="0.25">
      <c r="D2272" s="39"/>
      <c r="E2272" s="39"/>
      <c r="F2272" s="98">
        <v>39694</v>
      </c>
      <c r="G2272" s="43">
        <v>2.4874999999999998E-2</v>
      </c>
      <c r="H2272" s="43">
        <v>2.8137500000000003E-2</v>
      </c>
      <c r="I2272" s="43">
        <v>3.1087500000000001E-2</v>
      </c>
      <c r="J2272" s="43">
        <v>0.05</v>
      </c>
      <c r="K2272" s="43">
        <v>3.6989999999999995E-2</v>
      </c>
      <c r="N2272" s="44"/>
    </row>
    <row r="2273" spans="4:14" ht="15.75" customHeight="1" x14ac:dyDescent="0.25">
      <c r="D2273" s="39"/>
      <c r="E2273" s="39"/>
      <c r="F2273" s="98">
        <v>39695</v>
      </c>
      <c r="G2273" s="43">
        <v>2.4868800000000003E-2</v>
      </c>
      <c r="H2273" s="43">
        <v>2.8149999999999998E-2</v>
      </c>
      <c r="I2273" s="43">
        <v>3.1131300000000001E-2</v>
      </c>
      <c r="J2273" s="43">
        <v>0.05</v>
      </c>
      <c r="K2273" s="43">
        <v>3.6227000000000002E-2</v>
      </c>
      <c r="N2273" s="44"/>
    </row>
    <row r="2274" spans="4:14" ht="15.75" customHeight="1" x14ac:dyDescent="0.25">
      <c r="D2274" s="39"/>
      <c r="E2274" s="39"/>
      <c r="F2274" s="98">
        <v>39696</v>
      </c>
      <c r="G2274" s="43">
        <v>2.4868800000000003E-2</v>
      </c>
      <c r="H2274" s="43">
        <v>2.81438E-2</v>
      </c>
      <c r="I2274" s="43">
        <v>3.1025E-2</v>
      </c>
      <c r="J2274" s="43">
        <v>0.05</v>
      </c>
      <c r="K2274" s="43">
        <v>3.6985999999999998E-2</v>
      </c>
      <c r="N2274" s="44"/>
    </row>
    <row r="2275" spans="4:14" ht="15.75" customHeight="1" x14ac:dyDescent="0.25">
      <c r="D2275" s="39"/>
      <c r="E2275" s="39"/>
      <c r="F2275" s="98">
        <v>39699</v>
      </c>
      <c r="G2275" s="43">
        <v>2.4881299999999999E-2</v>
      </c>
      <c r="H2275" s="43">
        <v>2.8168799999999997E-2</v>
      </c>
      <c r="I2275" s="43">
        <v>3.1224999999999999E-2</v>
      </c>
      <c r="J2275" s="43">
        <v>0.05</v>
      </c>
      <c r="K2275" s="43">
        <v>3.6742999999999998E-2</v>
      </c>
      <c r="N2275" s="44"/>
    </row>
    <row r="2276" spans="4:14" ht="15.75" customHeight="1" x14ac:dyDescent="0.25">
      <c r="D2276" s="39"/>
      <c r="E2276" s="39"/>
      <c r="F2276" s="98">
        <v>39700</v>
      </c>
      <c r="G2276" s="43">
        <v>2.48875E-2</v>
      </c>
      <c r="H2276" s="43">
        <v>2.8181299999999999E-2</v>
      </c>
      <c r="I2276" s="43">
        <v>3.0968800000000001E-2</v>
      </c>
      <c r="J2276" s="43">
        <v>0.05</v>
      </c>
      <c r="K2276" s="43">
        <v>3.5668000000000005E-2</v>
      </c>
      <c r="N2276" s="44"/>
    </row>
    <row r="2277" spans="4:14" ht="15.75" customHeight="1" x14ac:dyDescent="0.25">
      <c r="D2277" s="39"/>
      <c r="E2277" s="39"/>
      <c r="F2277" s="98">
        <v>39701</v>
      </c>
      <c r="G2277" s="43">
        <v>2.4868800000000003E-2</v>
      </c>
      <c r="H2277" s="43">
        <v>2.8187500000000001E-2</v>
      </c>
      <c r="I2277" s="43">
        <v>3.0875E-2</v>
      </c>
      <c r="J2277" s="43">
        <v>0.05</v>
      </c>
      <c r="K2277" s="43">
        <v>3.6295000000000001E-2</v>
      </c>
      <c r="N2277" s="44"/>
    </row>
    <row r="2278" spans="4:14" ht="15.75" customHeight="1" x14ac:dyDescent="0.25">
      <c r="D2278" s="39"/>
      <c r="E2278" s="39"/>
      <c r="F2278" s="98">
        <v>39702</v>
      </c>
      <c r="G2278" s="43">
        <v>2.4874999999999998E-2</v>
      </c>
      <c r="H2278" s="43">
        <v>2.8187500000000001E-2</v>
      </c>
      <c r="I2278" s="43">
        <v>3.0843799999999998E-2</v>
      </c>
      <c r="J2278" s="43">
        <v>0.05</v>
      </c>
      <c r="K2278" s="43">
        <v>3.6424999999999999E-2</v>
      </c>
      <c r="N2278" s="44"/>
    </row>
    <row r="2279" spans="4:14" ht="15.75" customHeight="1" x14ac:dyDescent="0.25">
      <c r="D2279" s="39"/>
      <c r="E2279" s="39"/>
      <c r="F2279" s="98">
        <v>39703</v>
      </c>
      <c r="G2279" s="43">
        <v>2.4881299999999999E-2</v>
      </c>
      <c r="H2279" s="43">
        <v>2.8187500000000001E-2</v>
      </c>
      <c r="I2279" s="43">
        <v>3.0893799999999999E-2</v>
      </c>
      <c r="J2279" s="43">
        <v>0.05</v>
      </c>
      <c r="K2279" s="43">
        <v>3.7186999999999998E-2</v>
      </c>
      <c r="N2279" s="44"/>
    </row>
    <row r="2280" spans="4:14" ht="15.75" customHeight="1" x14ac:dyDescent="0.25">
      <c r="D2280" s="39"/>
      <c r="E2280" s="39"/>
      <c r="F2280" s="98">
        <v>39706</v>
      </c>
      <c r="G2280" s="43">
        <v>2.4968799999999999E-2</v>
      </c>
      <c r="H2280" s="43">
        <v>2.81625E-2</v>
      </c>
      <c r="I2280" s="43">
        <v>3.0012500000000001E-2</v>
      </c>
      <c r="J2280" s="43">
        <v>0.05</v>
      </c>
      <c r="K2280" s="43">
        <v>3.3868000000000002E-2</v>
      </c>
      <c r="N2280" s="44"/>
    </row>
    <row r="2281" spans="4:14" ht="15.75" customHeight="1" x14ac:dyDescent="0.25">
      <c r="D2281" s="39"/>
      <c r="E2281" s="39"/>
      <c r="F2281" s="98">
        <v>39707</v>
      </c>
      <c r="G2281" s="43">
        <v>2.7474999999999999E-2</v>
      </c>
      <c r="H2281" s="43">
        <v>2.8762500000000003E-2</v>
      </c>
      <c r="I2281" s="43">
        <v>3.0162499999999998E-2</v>
      </c>
      <c r="J2281" s="43">
        <v>0.05</v>
      </c>
      <c r="K2281" s="43">
        <v>3.4356999999999999E-2</v>
      </c>
      <c r="N2281" s="44"/>
    </row>
    <row r="2282" spans="4:14" ht="15.75" customHeight="1" x14ac:dyDescent="0.25">
      <c r="D2282" s="39"/>
      <c r="E2282" s="39"/>
      <c r="F2282" s="98">
        <v>39708</v>
      </c>
      <c r="G2282" s="43">
        <v>3.0299999999999997E-2</v>
      </c>
      <c r="H2282" s="43">
        <v>3.0624999999999999E-2</v>
      </c>
      <c r="I2282" s="43">
        <v>3.2524999999999998E-2</v>
      </c>
      <c r="J2282" s="43">
        <v>0.05</v>
      </c>
      <c r="K2282" s="43">
        <v>3.4137000000000001E-2</v>
      </c>
      <c r="N2282" s="44"/>
    </row>
    <row r="2283" spans="4:14" ht="15.75" customHeight="1" x14ac:dyDescent="0.25">
      <c r="D2283" s="39"/>
      <c r="E2283" s="39"/>
      <c r="F2283" s="98">
        <v>39709</v>
      </c>
      <c r="G2283" s="43">
        <v>3.1875000000000001E-2</v>
      </c>
      <c r="H2283" s="43">
        <v>3.2037499999999997E-2</v>
      </c>
      <c r="I2283" s="43">
        <v>3.3849999999999998E-2</v>
      </c>
      <c r="J2283" s="43">
        <v>0.05</v>
      </c>
      <c r="K2283" s="43">
        <v>3.5436999999999996E-2</v>
      </c>
      <c r="N2283" s="44"/>
    </row>
    <row r="2284" spans="4:14" ht="15.75" customHeight="1" x14ac:dyDescent="0.25">
      <c r="D2284" s="39"/>
      <c r="E2284" s="39"/>
      <c r="F2284" s="98">
        <v>39710</v>
      </c>
      <c r="G2284" s="43">
        <v>3.1899999999999998E-2</v>
      </c>
      <c r="H2284" s="43">
        <v>3.2099999999999997E-2</v>
      </c>
      <c r="I2284" s="43">
        <v>3.4575000000000002E-2</v>
      </c>
      <c r="J2284" s="43">
        <v>0.05</v>
      </c>
      <c r="K2284" s="43">
        <v>3.8105E-2</v>
      </c>
      <c r="N2284" s="44"/>
    </row>
    <row r="2285" spans="4:14" ht="15.75" customHeight="1" x14ac:dyDescent="0.25">
      <c r="D2285" s="39"/>
      <c r="E2285" s="39"/>
      <c r="F2285" s="98">
        <v>39713</v>
      </c>
      <c r="G2285" s="43">
        <v>3.1762499999999999E-2</v>
      </c>
      <c r="H2285" s="43">
        <v>3.1974999999999996E-2</v>
      </c>
      <c r="I2285" s="43">
        <v>3.4287499999999999E-2</v>
      </c>
      <c r="J2285" s="43">
        <v>0.05</v>
      </c>
      <c r="K2285" s="43">
        <v>3.8351000000000003E-2</v>
      </c>
      <c r="N2285" s="44"/>
    </row>
    <row r="2286" spans="4:14" ht="15.75" customHeight="1" x14ac:dyDescent="0.25">
      <c r="D2286" s="39"/>
      <c r="E2286" s="39"/>
      <c r="F2286" s="98">
        <v>39714</v>
      </c>
      <c r="G2286" s="43">
        <v>3.2068800000000001E-2</v>
      </c>
      <c r="H2286" s="43">
        <v>3.2112500000000002E-2</v>
      </c>
      <c r="I2286" s="43">
        <v>3.465E-2</v>
      </c>
      <c r="J2286" s="43">
        <v>0.05</v>
      </c>
      <c r="K2286" s="43">
        <v>3.7991000000000004E-2</v>
      </c>
      <c r="N2286" s="44"/>
    </row>
    <row r="2287" spans="4:14" ht="15.75" customHeight="1" x14ac:dyDescent="0.25">
      <c r="D2287" s="39"/>
      <c r="E2287" s="39"/>
      <c r="F2287" s="98">
        <v>39715</v>
      </c>
      <c r="G2287" s="43">
        <v>3.4287499999999999E-2</v>
      </c>
      <c r="H2287" s="43">
        <v>3.4762500000000002E-2</v>
      </c>
      <c r="I2287" s="43">
        <v>3.7012499999999997E-2</v>
      </c>
      <c r="J2287" s="43">
        <v>0.05</v>
      </c>
      <c r="K2287" s="43">
        <v>3.8103999999999999E-2</v>
      </c>
      <c r="N2287" s="44"/>
    </row>
    <row r="2288" spans="4:14" ht="15.75" customHeight="1" x14ac:dyDescent="0.25">
      <c r="D2288" s="39"/>
      <c r="E2288" s="39"/>
      <c r="F2288" s="98">
        <v>39716</v>
      </c>
      <c r="G2288" s="43">
        <v>3.7087500000000002E-2</v>
      </c>
      <c r="H2288" s="43">
        <v>3.7687499999999999E-2</v>
      </c>
      <c r="I2288" s="43">
        <v>3.9750000000000001E-2</v>
      </c>
      <c r="J2288" s="43">
        <v>0.05</v>
      </c>
      <c r="K2288" s="43">
        <v>3.8539999999999998E-2</v>
      </c>
      <c r="N2288" s="44"/>
    </row>
    <row r="2289" spans="4:14" ht="15.75" customHeight="1" x14ac:dyDescent="0.25">
      <c r="D2289" s="39"/>
      <c r="E2289" s="39"/>
      <c r="F2289" s="98">
        <v>39717</v>
      </c>
      <c r="G2289" s="43">
        <v>3.7037500000000001E-2</v>
      </c>
      <c r="H2289" s="43">
        <v>3.7618800000000001E-2</v>
      </c>
      <c r="I2289" s="43">
        <v>3.8762500000000005E-2</v>
      </c>
      <c r="J2289" s="43">
        <v>0.05</v>
      </c>
      <c r="K2289" s="43">
        <v>3.8519999999999999E-2</v>
      </c>
      <c r="N2289" s="44"/>
    </row>
    <row r="2290" spans="4:14" ht="15.75" customHeight="1" x14ac:dyDescent="0.25">
      <c r="D2290" s="39"/>
      <c r="E2290" s="39"/>
      <c r="F2290" s="98">
        <v>39720</v>
      </c>
      <c r="G2290" s="43">
        <v>3.7200000000000004E-2</v>
      </c>
      <c r="H2290" s="43">
        <v>3.8824999999999998E-2</v>
      </c>
      <c r="I2290" s="43">
        <v>3.8337500000000004E-2</v>
      </c>
      <c r="J2290" s="43">
        <v>0.05</v>
      </c>
      <c r="K2290" s="43">
        <v>3.5776000000000002E-2</v>
      </c>
      <c r="N2290" s="44"/>
    </row>
    <row r="2291" spans="4:14" ht="15.75" customHeight="1" x14ac:dyDescent="0.25">
      <c r="D2291" s="39"/>
      <c r="E2291" s="39"/>
      <c r="F2291" s="98">
        <v>39721</v>
      </c>
      <c r="G2291" s="43">
        <v>3.9262499999999999E-2</v>
      </c>
      <c r="H2291" s="43">
        <v>4.0525000000000005E-2</v>
      </c>
      <c r="I2291" s="43">
        <v>3.9812500000000001E-2</v>
      </c>
      <c r="J2291" s="43">
        <v>0.05</v>
      </c>
      <c r="K2291" s="43">
        <v>3.8233999999999997E-2</v>
      </c>
      <c r="N2291" s="44"/>
    </row>
    <row r="2292" spans="4:14" ht="15.75" customHeight="1" x14ac:dyDescent="0.25">
      <c r="D2292" s="39"/>
      <c r="E2292" s="39"/>
      <c r="F2292" s="98">
        <v>39722</v>
      </c>
      <c r="G2292" s="43">
        <v>4.0025000000000005E-2</v>
      </c>
      <c r="H2292" s="43">
        <v>4.1500000000000002E-2</v>
      </c>
      <c r="I2292" s="43">
        <v>4.0374999999999994E-2</v>
      </c>
      <c r="J2292" s="43">
        <v>0.05</v>
      </c>
      <c r="K2292" s="43">
        <v>3.7381999999999999E-2</v>
      </c>
      <c r="N2292" s="44"/>
    </row>
    <row r="2293" spans="4:14" ht="15.75" customHeight="1" x14ac:dyDescent="0.25">
      <c r="D2293" s="39"/>
      <c r="E2293" s="39"/>
      <c r="F2293" s="98">
        <v>39723</v>
      </c>
      <c r="G2293" s="43">
        <v>4.045E-2</v>
      </c>
      <c r="H2293" s="43">
        <v>4.2074999999999994E-2</v>
      </c>
      <c r="I2293" s="43">
        <v>4.0525000000000005E-2</v>
      </c>
      <c r="J2293" s="43">
        <v>0.05</v>
      </c>
      <c r="K2293" s="43">
        <v>3.6276000000000003E-2</v>
      </c>
      <c r="N2293" s="44"/>
    </row>
    <row r="2294" spans="4:14" ht="15.75" customHeight="1" x14ac:dyDescent="0.25">
      <c r="D2294" s="39"/>
      <c r="E2294" s="39"/>
      <c r="F2294" s="98">
        <v>39724</v>
      </c>
      <c r="G2294" s="43">
        <v>4.1100000000000005E-2</v>
      </c>
      <c r="H2294" s="43">
        <v>4.3337500000000001E-2</v>
      </c>
      <c r="I2294" s="43">
        <v>4.1312499999999995E-2</v>
      </c>
      <c r="J2294" s="43">
        <v>0.05</v>
      </c>
      <c r="K2294" s="43">
        <v>3.6031000000000001E-2</v>
      </c>
      <c r="N2294" s="44"/>
    </row>
    <row r="2295" spans="4:14" ht="15.75" customHeight="1" x14ac:dyDescent="0.25">
      <c r="D2295" s="39"/>
      <c r="E2295" s="39"/>
      <c r="F2295" s="98">
        <v>39727</v>
      </c>
      <c r="G2295" s="43">
        <v>4.0925000000000003E-2</v>
      </c>
      <c r="H2295" s="43">
        <v>4.2887500000000002E-2</v>
      </c>
      <c r="I2295" s="43">
        <v>4.0525000000000005E-2</v>
      </c>
      <c r="J2295" s="43">
        <v>0.05</v>
      </c>
      <c r="K2295" s="43">
        <v>3.4532E-2</v>
      </c>
      <c r="N2295" s="44"/>
    </row>
    <row r="2296" spans="4:14" ht="15.75" customHeight="1" x14ac:dyDescent="0.25">
      <c r="D2296" s="39"/>
      <c r="E2296" s="39"/>
      <c r="F2296" s="98">
        <v>39728</v>
      </c>
      <c r="G2296" s="43">
        <v>4.1399999999999999E-2</v>
      </c>
      <c r="H2296" s="43">
        <v>4.3200000000000002E-2</v>
      </c>
      <c r="I2296" s="43">
        <v>4.0162500000000004E-2</v>
      </c>
      <c r="J2296" s="43">
        <v>0.05</v>
      </c>
      <c r="K2296" s="43">
        <v>3.5028000000000004E-2</v>
      </c>
      <c r="N2296" s="44"/>
    </row>
    <row r="2297" spans="4:14" ht="15.75" customHeight="1" x14ac:dyDescent="0.25">
      <c r="D2297" s="39"/>
      <c r="E2297" s="39"/>
      <c r="F2297" s="98">
        <v>39729</v>
      </c>
      <c r="G2297" s="43">
        <v>4.2937500000000003E-2</v>
      </c>
      <c r="H2297" s="43">
        <v>4.52375E-2</v>
      </c>
      <c r="I2297" s="43">
        <v>4.1075E-2</v>
      </c>
      <c r="J2297" s="43">
        <v>4.4999999999999998E-2</v>
      </c>
      <c r="K2297" s="43">
        <v>3.6400999999999996E-2</v>
      </c>
      <c r="N2297" s="44"/>
    </row>
    <row r="2298" spans="4:14" ht="15.75" customHeight="1" x14ac:dyDescent="0.25">
      <c r="D2298" s="39"/>
      <c r="E2298" s="39"/>
      <c r="F2298" s="98">
        <v>39730</v>
      </c>
      <c r="G2298" s="43">
        <v>4.5124999999999998E-2</v>
      </c>
      <c r="H2298" s="43">
        <v>4.7500000000000001E-2</v>
      </c>
      <c r="I2298" s="43">
        <v>4.3749999999999997E-2</v>
      </c>
      <c r="J2298" s="43">
        <v>4.4999999999999998E-2</v>
      </c>
      <c r="K2298" s="43">
        <v>3.7850000000000002E-2</v>
      </c>
      <c r="N2298" s="44"/>
    </row>
    <row r="2299" spans="4:14" ht="15.75" customHeight="1" x14ac:dyDescent="0.25">
      <c r="D2299" s="39"/>
      <c r="E2299" s="39"/>
      <c r="F2299" s="98">
        <v>39731</v>
      </c>
      <c r="G2299" s="43">
        <v>4.5875000000000006E-2</v>
      </c>
      <c r="H2299" s="43">
        <v>4.8187499999999994E-2</v>
      </c>
      <c r="I2299" s="43">
        <v>4.3937499999999997E-2</v>
      </c>
      <c r="J2299" s="43">
        <v>4.4999999999999998E-2</v>
      </c>
      <c r="K2299" s="43">
        <v>3.8704999999999996E-2</v>
      </c>
      <c r="N2299" s="44"/>
    </row>
    <row r="2300" spans="4:14" ht="15.75" customHeight="1" x14ac:dyDescent="0.25">
      <c r="D2300" s="39"/>
      <c r="E2300" s="39"/>
      <c r="F2300" s="98">
        <v>39734</v>
      </c>
      <c r="G2300" s="43">
        <v>4.5599999999999995E-2</v>
      </c>
      <c r="H2300" s="43">
        <v>4.7525000000000005E-2</v>
      </c>
      <c r="I2300" s="43">
        <v>4.3762499999999996E-2</v>
      </c>
      <c r="J2300" s="43" t="s">
        <v>30</v>
      </c>
      <c r="K2300" s="43">
        <v>3.8704999999999996E-2</v>
      </c>
      <c r="N2300" s="44"/>
    </row>
    <row r="2301" spans="4:14" ht="15.75" customHeight="1" x14ac:dyDescent="0.25">
      <c r="D2301" s="39"/>
      <c r="E2301" s="39"/>
      <c r="F2301" s="98">
        <v>39735</v>
      </c>
      <c r="G2301" s="43">
        <v>4.4687499999999998E-2</v>
      </c>
      <c r="H2301" s="43">
        <v>4.6349999999999995E-2</v>
      </c>
      <c r="I2301" s="43">
        <v>4.2549999999999998E-2</v>
      </c>
      <c r="J2301" s="43">
        <v>4.4999999999999998E-2</v>
      </c>
      <c r="K2301" s="43">
        <v>4.0772000000000003E-2</v>
      </c>
      <c r="N2301" s="44"/>
    </row>
    <row r="2302" spans="4:14" ht="15.75" customHeight="1" x14ac:dyDescent="0.25">
      <c r="D2302" s="39"/>
      <c r="E2302" s="39"/>
      <c r="F2302" s="98">
        <v>39736</v>
      </c>
      <c r="G2302" s="43">
        <v>4.3587499999999994E-2</v>
      </c>
      <c r="H2302" s="43">
        <v>4.5499999999999999E-2</v>
      </c>
      <c r="I2302" s="43">
        <v>4.2212500000000007E-2</v>
      </c>
      <c r="J2302" s="43">
        <v>4.4999999999999998E-2</v>
      </c>
      <c r="K2302" s="43">
        <v>3.9453000000000002E-2</v>
      </c>
      <c r="N2302" s="44"/>
    </row>
    <row r="2303" spans="4:14" ht="15.75" customHeight="1" x14ac:dyDescent="0.25">
      <c r="D2303" s="39"/>
      <c r="E2303" s="39"/>
      <c r="F2303" s="98">
        <v>39737</v>
      </c>
      <c r="G2303" s="43">
        <v>4.2775000000000001E-2</v>
      </c>
      <c r="H2303" s="43">
        <v>4.5025000000000003E-2</v>
      </c>
      <c r="I2303" s="43">
        <v>4.1787499999999998E-2</v>
      </c>
      <c r="J2303" s="43">
        <v>4.4999999999999998E-2</v>
      </c>
      <c r="K2303" s="43">
        <v>3.9569E-2</v>
      </c>
      <c r="N2303" s="44"/>
    </row>
    <row r="2304" spans="4:14" ht="15.75" customHeight="1" x14ac:dyDescent="0.25">
      <c r="D2304" s="39"/>
      <c r="E2304" s="39"/>
      <c r="F2304" s="98">
        <v>39738</v>
      </c>
      <c r="G2304" s="43">
        <v>4.1812500000000002E-2</v>
      </c>
      <c r="H2304" s="43">
        <v>4.4187500000000005E-2</v>
      </c>
      <c r="I2304" s="43">
        <v>4.1299999999999996E-2</v>
      </c>
      <c r="J2304" s="43">
        <v>4.4999999999999998E-2</v>
      </c>
      <c r="K2304" s="43">
        <v>3.9299000000000001E-2</v>
      </c>
      <c r="N2304" s="44"/>
    </row>
    <row r="2305" spans="4:14" ht="15.75" customHeight="1" x14ac:dyDescent="0.25">
      <c r="D2305" s="39"/>
      <c r="E2305" s="39"/>
      <c r="F2305" s="98">
        <v>39741</v>
      </c>
      <c r="G2305" s="43">
        <v>3.7512500000000004E-2</v>
      </c>
      <c r="H2305" s="43">
        <v>4.0587499999999999E-2</v>
      </c>
      <c r="I2305" s="43">
        <v>3.8287500000000002E-2</v>
      </c>
      <c r="J2305" s="43">
        <v>4.4999999999999998E-2</v>
      </c>
      <c r="K2305" s="43">
        <v>3.8415999999999999E-2</v>
      </c>
      <c r="N2305" s="44"/>
    </row>
    <row r="2306" spans="4:14" ht="15.75" customHeight="1" x14ac:dyDescent="0.25">
      <c r="D2306" s="39"/>
      <c r="E2306" s="39"/>
      <c r="F2306" s="98">
        <v>39742</v>
      </c>
      <c r="G2306" s="43">
        <v>3.5275000000000001E-2</v>
      </c>
      <c r="H2306" s="43">
        <v>3.8337500000000004E-2</v>
      </c>
      <c r="I2306" s="43">
        <v>3.7000000000000005E-2</v>
      </c>
      <c r="J2306" s="43">
        <v>4.4999999999999998E-2</v>
      </c>
      <c r="K2306" s="43">
        <v>3.7387999999999998E-2</v>
      </c>
      <c r="N2306" s="44"/>
    </row>
    <row r="2307" spans="4:14" ht="15.75" customHeight="1" x14ac:dyDescent="0.25">
      <c r="D2307" s="39"/>
      <c r="E2307" s="39"/>
      <c r="F2307" s="98">
        <v>39743</v>
      </c>
      <c r="G2307" s="43">
        <v>3.2750000000000001E-2</v>
      </c>
      <c r="H2307" s="43">
        <v>3.54125E-2</v>
      </c>
      <c r="I2307" s="43">
        <v>3.4825000000000002E-2</v>
      </c>
      <c r="J2307" s="43">
        <v>4.4999999999999998E-2</v>
      </c>
      <c r="K2307" s="43">
        <v>3.594E-2</v>
      </c>
      <c r="N2307" s="44"/>
    </row>
    <row r="2308" spans="4:14" ht="15.75" customHeight="1" x14ac:dyDescent="0.25">
      <c r="D2308" s="39"/>
      <c r="E2308" s="39"/>
      <c r="F2308" s="98">
        <v>39744</v>
      </c>
      <c r="G2308" s="43">
        <v>3.2587499999999998E-2</v>
      </c>
      <c r="H2308" s="43">
        <v>3.5349999999999999E-2</v>
      </c>
      <c r="I2308" s="43">
        <v>3.5299999999999998E-2</v>
      </c>
      <c r="J2308" s="43">
        <v>4.4999999999999998E-2</v>
      </c>
      <c r="K2308" s="43">
        <v>3.6745E-2</v>
      </c>
      <c r="N2308" s="44"/>
    </row>
    <row r="2309" spans="4:14" ht="15.75" customHeight="1" x14ac:dyDescent="0.25">
      <c r="D2309" s="39"/>
      <c r="E2309" s="39"/>
      <c r="F2309" s="98">
        <v>39745</v>
      </c>
      <c r="G2309" s="43">
        <v>3.2400000000000005E-2</v>
      </c>
      <c r="H2309" s="43">
        <v>3.5162499999999999E-2</v>
      </c>
      <c r="I2309" s="43">
        <v>3.5275000000000001E-2</v>
      </c>
      <c r="J2309" s="43">
        <v>4.4999999999999998E-2</v>
      </c>
      <c r="K2309" s="43">
        <v>3.6856E-2</v>
      </c>
      <c r="N2309" s="44"/>
    </row>
    <row r="2310" spans="4:14" ht="15.75" customHeight="1" x14ac:dyDescent="0.25">
      <c r="D2310" s="39"/>
      <c r="E2310" s="39"/>
      <c r="F2310" s="98">
        <v>39748</v>
      </c>
      <c r="G2310" s="43">
        <v>3.2187500000000001E-2</v>
      </c>
      <c r="H2310" s="43">
        <v>3.5074999999999995E-2</v>
      </c>
      <c r="I2310" s="43">
        <v>3.5125000000000003E-2</v>
      </c>
      <c r="J2310" s="43">
        <v>4.4999999999999998E-2</v>
      </c>
      <c r="K2310" s="43">
        <v>3.6873999999999997E-2</v>
      </c>
      <c r="N2310" s="44"/>
    </row>
    <row r="2311" spans="4:14" ht="15.75" customHeight="1" x14ac:dyDescent="0.25">
      <c r="D2311" s="39"/>
      <c r="E2311" s="39"/>
      <c r="F2311" s="98">
        <v>39749</v>
      </c>
      <c r="G2311" s="43">
        <v>3.1712500000000005E-2</v>
      </c>
      <c r="H2311" s="43">
        <v>3.465E-2</v>
      </c>
      <c r="I2311" s="43">
        <v>3.4799999999999998E-2</v>
      </c>
      <c r="J2311" s="43">
        <v>4.4999999999999998E-2</v>
      </c>
      <c r="K2311" s="43">
        <v>3.8336000000000002E-2</v>
      </c>
      <c r="N2311" s="44"/>
    </row>
    <row r="2312" spans="4:14" ht="15.75" customHeight="1" x14ac:dyDescent="0.25">
      <c r="D2312" s="39"/>
      <c r="E2312" s="39"/>
      <c r="F2312" s="98">
        <v>39750</v>
      </c>
      <c r="G2312" s="43">
        <v>3.1175000000000001E-2</v>
      </c>
      <c r="H2312" s="43">
        <v>3.4200000000000001E-2</v>
      </c>
      <c r="I2312" s="43">
        <v>3.4275E-2</v>
      </c>
      <c r="J2312" s="43">
        <v>0.04</v>
      </c>
      <c r="K2312" s="43">
        <v>3.8545999999999997E-2</v>
      </c>
      <c r="N2312" s="44"/>
    </row>
    <row r="2313" spans="4:14" ht="15.75" customHeight="1" x14ac:dyDescent="0.25">
      <c r="D2313" s="39"/>
      <c r="E2313" s="39"/>
      <c r="F2313" s="98">
        <v>39751</v>
      </c>
      <c r="G2313" s="43">
        <v>2.8500000000000001E-2</v>
      </c>
      <c r="H2313" s="43">
        <v>3.1925000000000002E-2</v>
      </c>
      <c r="I2313" s="43">
        <v>3.2649999999999998E-2</v>
      </c>
      <c r="J2313" s="43">
        <v>0.04</v>
      </c>
      <c r="K2313" s="43">
        <v>3.9645E-2</v>
      </c>
      <c r="N2313" s="44"/>
    </row>
    <row r="2314" spans="4:14" ht="15.75" customHeight="1" x14ac:dyDescent="0.25">
      <c r="D2314" s="39"/>
      <c r="E2314" s="39"/>
      <c r="F2314" s="98">
        <v>39752</v>
      </c>
      <c r="G2314" s="43">
        <v>2.5812499999999999E-2</v>
      </c>
      <c r="H2314" s="43">
        <v>3.0262500000000001E-2</v>
      </c>
      <c r="I2314" s="43">
        <v>3.1212499999999997E-2</v>
      </c>
      <c r="J2314" s="43">
        <v>0.04</v>
      </c>
      <c r="K2314" s="43">
        <v>3.9529999999999996E-2</v>
      </c>
      <c r="N2314" s="44"/>
    </row>
    <row r="2315" spans="4:14" ht="15.75" customHeight="1" x14ac:dyDescent="0.25">
      <c r="D2315" s="39"/>
      <c r="E2315" s="39"/>
      <c r="F2315" s="98">
        <v>39755</v>
      </c>
      <c r="G2315" s="43">
        <v>2.3574999999999999E-2</v>
      </c>
      <c r="H2315" s="43">
        <v>2.8587500000000002E-2</v>
      </c>
      <c r="I2315" s="43">
        <v>3.0849999999999999E-2</v>
      </c>
      <c r="J2315" s="43">
        <v>0.04</v>
      </c>
      <c r="K2315" s="43">
        <v>3.9141000000000002E-2</v>
      </c>
      <c r="N2315" s="44"/>
    </row>
    <row r="2316" spans="4:14" ht="15.75" customHeight="1" x14ac:dyDescent="0.25">
      <c r="D2316" s="39"/>
      <c r="E2316" s="39"/>
      <c r="F2316" s="98">
        <v>39756</v>
      </c>
      <c r="G2316" s="43">
        <v>2.1775000000000003E-2</v>
      </c>
      <c r="H2316" s="43">
        <v>2.70625E-2</v>
      </c>
      <c r="I2316" s="43">
        <v>2.9687499999999999E-2</v>
      </c>
      <c r="J2316" s="43">
        <v>0.04</v>
      </c>
      <c r="K2316" s="43">
        <v>3.7247000000000002E-2</v>
      </c>
      <c r="N2316" s="44"/>
    </row>
    <row r="2317" spans="4:14" ht="15.75" customHeight="1" x14ac:dyDescent="0.25">
      <c r="D2317" s="39"/>
      <c r="E2317" s="39"/>
      <c r="F2317" s="98">
        <v>39757</v>
      </c>
      <c r="G2317" s="43">
        <v>1.95625E-2</v>
      </c>
      <c r="H2317" s="43">
        <v>2.5062500000000001E-2</v>
      </c>
      <c r="I2317" s="43">
        <v>2.8237499999999999E-2</v>
      </c>
      <c r="J2317" s="43">
        <v>0.04</v>
      </c>
      <c r="K2317" s="43">
        <v>3.7019000000000003E-2</v>
      </c>
      <c r="N2317" s="44"/>
    </row>
    <row r="2318" spans="4:14" ht="15.75" customHeight="1" x14ac:dyDescent="0.25">
      <c r="D2318" s="39"/>
      <c r="E2318" s="39"/>
      <c r="F2318" s="98">
        <v>39758</v>
      </c>
      <c r="G2318" s="43">
        <v>1.7675E-2</v>
      </c>
      <c r="H2318" s="43">
        <v>2.3875E-2</v>
      </c>
      <c r="I2318" s="43">
        <v>2.6987500000000001E-2</v>
      </c>
      <c r="J2318" s="43">
        <v>0.04</v>
      </c>
      <c r="K2318" s="43">
        <v>3.6886000000000002E-2</v>
      </c>
      <c r="N2318" s="44"/>
    </row>
    <row r="2319" spans="4:14" ht="15.75" customHeight="1" x14ac:dyDescent="0.25">
      <c r="D2319" s="39"/>
      <c r="E2319" s="39"/>
      <c r="F2319" s="98">
        <v>39759</v>
      </c>
      <c r="G2319" s="43">
        <v>1.6225E-2</v>
      </c>
      <c r="H2319" s="43">
        <v>2.29E-2</v>
      </c>
      <c r="I2319" s="43">
        <v>2.6387499999999998E-2</v>
      </c>
      <c r="J2319" s="43">
        <v>0.04</v>
      </c>
      <c r="K2319" s="43">
        <v>3.7928999999999997E-2</v>
      </c>
      <c r="N2319" s="44"/>
    </row>
    <row r="2320" spans="4:14" ht="15.75" customHeight="1" x14ac:dyDescent="0.25">
      <c r="D2320" s="39"/>
      <c r="E2320" s="39"/>
      <c r="F2320" s="98">
        <v>39762</v>
      </c>
      <c r="G2320" s="43">
        <v>1.53875E-2</v>
      </c>
      <c r="H2320" s="43">
        <v>2.2349999999999998E-2</v>
      </c>
      <c r="I2320" s="43">
        <v>2.62125E-2</v>
      </c>
      <c r="J2320" s="43">
        <v>0.04</v>
      </c>
      <c r="K2320" s="43">
        <v>3.7432E-2</v>
      </c>
      <c r="N2320" s="44"/>
    </row>
    <row r="2321" spans="4:14" ht="15.75" customHeight="1" x14ac:dyDescent="0.25">
      <c r="D2321" s="39"/>
      <c r="E2321" s="39"/>
      <c r="F2321" s="98">
        <v>39763</v>
      </c>
      <c r="G2321" s="43">
        <v>1.4775E-2</v>
      </c>
      <c r="H2321" s="43">
        <v>2.1749999999999999E-2</v>
      </c>
      <c r="I2321" s="43">
        <v>2.545E-2</v>
      </c>
      <c r="J2321" s="43" t="s">
        <v>30</v>
      </c>
      <c r="K2321" s="43">
        <v>3.7432E-2</v>
      </c>
      <c r="N2321" s="44"/>
    </row>
    <row r="2322" spans="4:14" ht="15.75" customHeight="1" x14ac:dyDescent="0.25">
      <c r="D2322" s="39"/>
      <c r="E2322" s="39"/>
      <c r="F2322" s="98">
        <v>39764</v>
      </c>
      <c r="G2322" s="43">
        <v>1.4087499999999999E-2</v>
      </c>
      <c r="H2322" s="43">
        <v>2.1324999999999997E-2</v>
      </c>
      <c r="I2322" s="43">
        <v>2.5249999999999998E-2</v>
      </c>
      <c r="J2322" s="43">
        <v>0.04</v>
      </c>
      <c r="K2322" s="43">
        <v>3.6465999999999998E-2</v>
      </c>
      <c r="N2322" s="44"/>
    </row>
    <row r="2323" spans="4:14" ht="15.75" customHeight="1" x14ac:dyDescent="0.25">
      <c r="D2323" s="39"/>
      <c r="E2323" s="39"/>
      <c r="F2323" s="98">
        <v>39765</v>
      </c>
      <c r="G2323" s="43">
        <v>1.4225000000000002E-2</v>
      </c>
      <c r="H2323" s="43">
        <v>2.1487500000000003E-2</v>
      </c>
      <c r="I2323" s="43">
        <v>2.5950000000000001E-2</v>
      </c>
      <c r="J2323" s="43">
        <v>0.04</v>
      </c>
      <c r="K2323" s="43">
        <v>3.8525000000000004E-2</v>
      </c>
      <c r="N2323" s="44"/>
    </row>
    <row r="2324" spans="4:14" ht="15.75" customHeight="1" x14ac:dyDescent="0.25">
      <c r="D2324" s="39"/>
      <c r="E2324" s="39"/>
      <c r="F2324" s="98">
        <v>39766</v>
      </c>
      <c r="G2324" s="43">
        <v>1.4775E-2</v>
      </c>
      <c r="H2324" s="43">
        <v>2.23625E-2</v>
      </c>
      <c r="I2324" s="43">
        <v>2.7137500000000002E-2</v>
      </c>
      <c r="J2324" s="43">
        <v>0.04</v>
      </c>
      <c r="K2324" s="43">
        <v>3.7349E-2</v>
      </c>
      <c r="N2324" s="44"/>
    </row>
    <row r="2325" spans="4:14" ht="15.75" customHeight="1" x14ac:dyDescent="0.25">
      <c r="D2325" s="39"/>
      <c r="E2325" s="39"/>
      <c r="F2325" s="98">
        <v>39769</v>
      </c>
      <c r="G2325" s="43">
        <v>1.4737499999999999E-2</v>
      </c>
      <c r="H2325" s="43">
        <v>2.2387500000000001E-2</v>
      </c>
      <c r="I2325" s="43">
        <v>2.7137500000000002E-2</v>
      </c>
      <c r="J2325" s="43">
        <v>0.04</v>
      </c>
      <c r="K2325" s="43">
        <v>3.6484000000000003E-2</v>
      </c>
      <c r="N2325" s="44"/>
    </row>
    <row r="2326" spans="4:14" ht="15.75" customHeight="1" x14ac:dyDescent="0.25">
      <c r="D2326" s="39"/>
      <c r="E2326" s="39"/>
      <c r="F2326" s="98">
        <v>39770</v>
      </c>
      <c r="G2326" s="43">
        <v>1.4525E-2</v>
      </c>
      <c r="H2326" s="43">
        <v>2.2174999999999997E-2</v>
      </c>
      <c r="I2326" s="43">
        <v>2.6312500000000003E-2</v>
      </c>
      <c r="J2326" s="43">
        <v>0.04</v>
      </c>
      <c r="K2326" s="43">
        <v>3.5292999999999998E-2</v>
      </c>
      <c r="N2326" s="44"/>
    </row>
    <row r="2327" spans="4:14" ht="15.75" customHeight="1" x14ac:dyDescent="0.25">
      <c r="D2327" s="39"/>
      <c r="E2327" s="39"/>
      <c r="F2327" s="98">
        <v>39771</v>
      </c>
      <c r="G2327" s="43">
        <v>1.4137500000000001E-2</v>
      </c>
      <c r="H2327" s="43">
        <v>2.1724999999999998E-2</v>
      </c>
      <c r="I2327" s="43">
        <v>2.5837500000000003E-2</v>
      </c>
      <c r="J2327" s="43">
        <v>0.04</v>
      </c>
      <c r="K2327" s="43">
        <v>3.3204999999999998E-2</v>
      </c>
      <c r="N2327" s="44"/>
    </row>
    <row r="2328" spans="4:14" ht="15.75" customHeight="1" x14ac:dyDescent="0.25">
      <c r="D2328" s="39"/>
      <c r="E2328" s="39"/>
      <c r="F2328" s="98">
        <v>39772</v>
      </c>
      <c r="G2328" s="43">
        <v>1.39875E-2</v>
      </c>
      <c r="H2328" s="43">
        <v>2.15313E-2</v>
      </c>
      <c r="I2328" s="43">
        <v>2.5437500000000002E-2</v>
      </c>
      <c r="J2328" s="43">
        <v>0.04</v>
      </c>
      <c r="K2328" s="43">
        <v>3.0131000000000002E-2</v>
      </c>
      <c r="N2328" s="44"/>
    </row>
    <row r="2329" spans="4:14" ht="15.75" customHeight="1" x14ac:dyDescent="0.25">
      <c r="D2329" s="39"/>
      <c r="E2329" s="39"/>
      <c r="F2329" s="98">
        <v>39773</v>
      </c>
      <c r="G2329" s="43">
        <v>1.3950000000000001E-2</v>
      </c>
      <c r="H2329" s="43">
        <v>2.1575E-2</v>
      </c>
      <c r="I2329" s="43">
        <v>2.5687500000000002E-2</v>
      </c>
      <c r="J2329" s="43">
        <v>0.04</v>
      </c>
      <c r="K2329" s="43">
        <v>3.1974000000000002E-2</v>
      </c>
      <c r="N2329" s="44"/>
    </row>
    <row r="2330" spans="4:14" ht="15.75" customHeight="1" x14ac:dyDescent="0.25">
      <c r="D2330" s="39"/>
      <c r="E2330" s="39"/>
      <c r="F2330" s="98">
        <v>39776</v>
      </c>
      <c r="G2330" s="43">
        <v>1.4112499999999998E-2</v>
      </c>
      <c r="H2330" s="43">
        <v>2.1687500000000002E-2</v>
      </c>
      <c r="I2330" s="43">
        <v>2.5750000000000002E-2</v>
      </c>
      <c r="J2330" s="43">
        <v>0.04</v>
      </c>
      <c r="K2330" s="43">
        <v>3.3236000000000002E-2</v>
      </c>
      <c r="N2330" s="44"/>
    </row>
    <row r="2331" spans="4:14" ht="15.75" customHeight="1" x14ac:dyDescent="0.25">
      <c r="D2331" s="39"/>
      <c r="E2331" s="39"/>
      <c r="F2331" s="98">
        <v>39777</v>
      </c>
      <c r="G2331" s="43">
        <v>1.43625E-2</v>
      </c>
      <c r="H2331" s="43">
        <v>2.1962499999999999E-2</v>
      </c>
      <c r="I2331" s="43">
        <v>2.62125E-2</v>
      </c>
      <c r="J2331" s="43">
        <v>0.04</v>
      </c>
      <c r="K2331" s="43">
        <v>3.1078000000000001E-2</v>
      </c>
      <c r="N2331" s="44"/>
    </row>
    <row r="2332" spans="4:14" ht="15.75" customHeight="1" x14ac:dyDescent="0.25">
      <c r="D2332" s="39"/>
      <c r="E2332" s="39"/>
      <c r="F2332" s="98">
        <v>39778</v>
      </c>
      <c r="G2332" s="43">
        <v>1.4312499999999999E-2</v>
      </c>
      <c r="H2332" s="43">
        <v>2.1812499999999999E-2</v>
      </c>
      <c r="I2332" s="43">
        <v>2.5437500000000002E-2</v>
      </c>
      <c r="J2332" s="43">
        <v>0.04</v>
      </c>
      <c r="K2332" s="43">
        <v>2.9784000000000001E-2</v>
      </c>
      <c r="N2332" s="44"/>
    </row>
    <row r="2333" spans="4:14" ht="15.75" customHeight="1" x14ac:dyDescent="0.25">
      <c r="D2333" s="39"/>
      <c r="E2333" s="39"/>
      <c r="F2333" s="98">
        <v>39779</v>
      </c>
      <c r="G2333" s="43">
        <v>1.9E-2</v>
      </c>
      <c r="H2333" s="43">
        <v>2.2025000000000003E-2</v>
      </c>
      <c r="I2333" s="43">
        <v>2.5675E-2</v>
      </c>
      <c r="J2333" s="43" t="s">
        <v>30</v>
      </c>
      <c r="K2333" s="43">
        <v>2.9784000000000001E-2</v>
      </c>
      <c r="N2333" s="44"/>
    </row>
    <row r="2334" spans="4:14" ht="15.75" customHeight="1" x14ac:dyDescent="0.25">
      <c r="D2334" s="39"/>
      <c r="E2334" s="39"/>
      <c r="F2334" s="98">
        <v>39780</v>
      </c>
      <c r="G2334" s="43">
        <v>1.9012500000000002E-2</v>
      </c>
      <c r="H2334" s="43">
        <v>2.2168800000000002E-2</v>
      </c>
      <c r="I2334" s="43">
        <v>2.5912500000000002E-2</v>
      </c>
      <c r="J2334" s="43">
        <v>0.04</v>
      </c>
      <c r="K2334" s="43">
        <v>2.92E-2</v>
      </c>
      <c r="N2334" s="44"/>
    </row>
    <row r="2335" spans="4:14" ht="15.75" customHeight="1" x14ac:dyDescent="0.25">
      <c r="D2335" s="39"/>
      <c r="E2335" s="39"/>
      <c r="F2335" s="98">
        <v>39783</v>
      </c>
      <c r="G2335" s="43">
        <v>1.9112499999999998E-2</v>
      </c>
      <c r="H2335" s="43">
        <v>2.2200000000000001E-2</v>
      </c>
      <c r="I2335" s="43">
        <v>2.6062500000000002E-2</v>
      </c>
      <c r="J2335" s="43">
        <v>0.04</v>
      </c>
      <c r="K2335" s="43">
        <v>2.7309E-2</v>
      </c>
      <c r="N2335" s="44"/>
    </row>
    <row r="2336" spans="4:14" ht="15.75" customHeight="1" x14ac:dyDescent="0.25">
      <c r="D2336" s="39"/>
      <c r="E2336" s="39"/>
      <c r="F2336" s="98">
        <v>39784</v>
      </c>
      <c r="G2336" s="43">
        <v>1.8987500000000001E-2</v>
      </c>
      <c r="H2336" s="43">
        <v>2.2099999999999998E-2</v>
      </c>
      <c r="I2336" s="43">
        <v>2.5687500000000002E-2</v>
      </c>
      <c r="J2336" s="43">
        <v>0.04</v>
      </c>
      <c r="K2336" s="43">
        <v>2.6724000000000001E-2</v>
      </c>
      <c r="N2336" s="44"/>
    </row>
    <row r="2337" spans="4:14" ht="15.75" customHeight="1" x14ac:dyDescent="0.25">
      <c r="D2337" s="39"/>
      <c r="E2337" s="39"/>
      <c r="F2337" s="98">
        <v>39785</v>
      </c>
      <c r="G2337" s="43">
        <v>1.89E-2</v>
      </c>
      <c r="H2337" s="43">
        <v>2.2012500000000001E-2</v>
      </c>
      <c r="I2337" s="43">
        <v>2.5562499999999998E-2</v>
      </c>
      <c r="J2337" s="43">
        <v>0.04</v>
      </c>
      <c r="K2337" s="43">
        <v>2.6585000000000001E-2</v>
      </c>
      <c r="N2337" s="44"/>
    </row>
    <row r="2338" spans="4:14" ht="15.75" customHeight="1" x14ac:dyDescent="0.25">
      <c r="D2338" s="39"/>
      <c r="E2338" s="39"/>
      <c r="F2338" s="98">
        <v>39786</v>
      </c>
      <c r="G2338" s="43">
        <v>1.8762500000000001E-2</v>
      </c>
      <c r="H2338" s="43">
        <v>2.1925E-2</v>
      </c>
      <c r="I2338" s="43">
        <v>2.52E-2</v>
      </c>
      <c r="J2338" s="43">
        <v>0.04</v>
      </c>
      <c r="K2338" s="43">
        <v>2.5512999999999997E-2</v>
      </c>
      <c r="N2338" s="44"/>
    </row>
    <row r="2339" spans="4:14" ht="15.75" customHeight="1" x14ac:dyDescent="0.25">
      <c r="D2339" s="39"/>
      <c r="E2339" s="39"/>
      <c r="F2339" s="98">
        <v>39787</v>
      </c>
      <c r="G2339" s="43">
        <v>1.8675000000000001E-2</v>
      </c>
      <c r="H2339" s="43">
        <v>2.1856300000000002E-2</v>
      </c>
      <c r="I2339" s="43">
        <v>2.55125E-2</v>
      </c>
      <c r="J2339" s="43">
        <v>0.04</v>
      </c>
      <c r="K2339" s="43">
        <v>2.7036999999999999E-2</v>
      </c>
      <c r="N2339" s="44"/>
    </row>
    <row r="2340" spans="4:14" ht="15.75" customHeight="1" x14ac:dyDescent="0.25">
      <c r="D2340" s="39"/>
      <c r="E2340" s="39"/>
      <c r="F2340" s="98">
        <v>39790</v>
      </c>
      <c r="G2340" s="43">
        <v>1.8249999999999999E-2</v>
      </c>
      <c r="H2340" s="43">
        <v>2.1893799999999998E-2</v>
      </c>
      <c r="I2340" s="43">
        <v>2.6006300000000003E-2</v>
      </c>
      <c r="J2340" s="43">
        <v>0.04</v>
      </c>
      <c r="K2340" s="43">
        <v>2.7378E-2</v>
      </c>
      <c r="N2340" s="44"/>
    </row>
    <row r="2341" spans="4:14" ht="15.75" customHeight="1" x14ac:dyDescent="0.25">
      <c r="D2341" s="39"/>
      <c r="E2341" s="39"/>
      <c r="F2341" s="98">
        <v>39791</v>
      </c>
      <c r="G2341" s="43">
        <v>1.635E-2</v>
      </c>
      <c r="H2341" s="43">
        <v>2.1637499999999997E-2</v>
      </c>
      <c r="I2341" s="43">
        <v>2.5249999999999998E-2</v>
      </c>
      <c r="J2341" s="43">
        <v>0.04</v>
      </c>
      <c r="K2341" s="43">
        <v>2.6398999999999999E-2</v>
      </c>
      <c r="N2341" s="44"/>
    </row>
    <row r="2342" spans="4:14" ht="15.75" customHeight="1" x14ac:dyDescent="0.25">
      <c r="D2342" s="39"/>
      <c r="E2342" s="39"/>
      <c r="F2342" s="98">
        <v>39792</v>
      </c>
      <c r="G2342" s="43">
        <v>1.4387499999999999E-2</v>
      </c>
      <c r="H2342" s="43">
        <v>2.0987499999999999E-2</v>
      </c>
      <c r="I2342" s="43">
        <v>2.4375000000000001E-2</v>
      </c>
      <c r="J2342" s="43">
        <v>0.04</v>
      </c>
      <c r="K2342" s="43">
        <v>2.6824000000000001E-2</v>
      </c>
      <c r="N2342" s="44"/>
    </row>
    <row r="2343" spans="4:14" ht="15.75" customHeight="1" x14ac:dyDescent="0.25">
      <c r="D2343" s="39"/>
      <c r="E2343" s="39"/>
      <c r="F2343" s="98">
        <v>39793</v>
      </c>
      <c r="G2343" s="43">
        <v>1.1950000000000001E-2</v>
      </c>
      <c r="H2343" s="43">
        <v>1.9962500000000001E-2</v>
      </c>
      <c r="I2343" s="43">
        <v>2.3224999999999999E-2</v>
      </c>
      <c r="J2343" s="43">
        <v>0.04</v>
      </c>
      <c r="K2343" s="43">
        <v>2.6019E-2</v>
      </c>
      <c r="N2343" s="44"/>
    </row>
    <row r="2344" spans="4:14" ht="15.75" customHeight="1" x14ac:dyDescent="0.25">
      <c r="D2344" s="39"/>
      <c r="E2344" s="39"/>
      <c r="F2344" s="98">
        <v>39794</v>
      </c>
      <c r="G2344" s="43">
        <v>1.04E-2</v>
      </c>
      <c r="H2344" s="43">
        <v>1.92125E-2</v>
      </c>
      <c r="I2344" s="43">
        <v>2.2200000000000001E-2</v>
      </c>
      <c r="J2344" s="43">
        <v>0.04</v>
      </c>
      <c r="K2344" s="43">
        <v>2.5704999999999999E-2</v>
      </c>
      <c r="N2344" s="44"/>
    </row>
    <row r="2345" spans="4:14" ht="15.75" customHeight="1" x14ac:dyDescent="0.25">
      <c r="D2345" s="39"/>
      <c r="E2345" s="39"/>
      <c r="F2345" s="98">
        <v>39797</v>
      </c>
      <c r="G2345" s="43">
        <v>9.6125000000000013E-3</v>
      </c>
      <c r="H2345" s="43">
        <v>1.87125E-2</v>
      </c>
      <c r="I2345" s="43">
        <v>2.2162500000000002E-2</v>
      </c>
      <c r="J2345" s="43">
        <v>0.04</v>
      </c>
      <c r="K2345" s="43">
        <v>2.5127E-2</v>
      </c>
      <c r="N2345" s="44"/>
    </row>
    <row r="2346" spans="4:14" ht="15.75" customHeight="1" x14ac:dyDescent="0.25">
      <c r="D2346" s="39"/>
      <c r="E2346" s="39"/>
      <c r="F2346" s="98">
        <v>39798</v>
      </c>
      <c r="G2346" s="43">
        <v>8.8374999999999999E-3</v>
      </c>
      <c r="H2346" s="43">
        <v>1.8474999999999998E-2</v>
      </c>
      <c r="I2346" s="43">
        <v>2.1675E-2</v>
      </c>
      <c r="J2346" s="43">
        <v>3.2500000000000001E-2</v>
      </c>
      <c r="K2346" s="43">
        <v>2.2557999999999998E-2</v>
      </c>
      <c r="N2346" s="44"/>
    </row>
    <row r="2347" spans="4:14" ht="15.75" customHeight="1" x14ac:dyDescent="0.25">
      <c r="D2347" s="39"/>
      <c r="E2347" s="39"/>
      <c r="F2347" s="98">
        <v>39799</v>
      </c>
      <c r="G2347" s="43">
        <v>5.8125000000000008E-3</v>
      </c>
      <c r="H2347" s="43">
        <v>1.5774999999999997E-2</v>
      </c>
      <c r="I2347" s="43">
        <v>1.8912500000000002E-2</v>
      </c>
      <c r="J2347" s="43">
        <v>3.2500000000000001E-2</v>
      </c>
      <c r="K2347" s="43">
        <v>2.1915E-2</v>
      </c>
      <c r="N2347" s="44"/>
    </row>
    <row r="2348" spans="4:14" ht="15.75" customHeight="1" x14ac:dyDescent="0.25">
      <c r="D2348" s="39"/>
      <c r="E2348" s="39"/>
      <c r="F2348" s="98">
        <v>39800</v>
      </c>
      <c r="G2348" s="43">
        <v>5.0749999999999997E-3</v>
      </c>
      <c r="H2348" s="43">
        <v>1.525E-2</v>
      </c>
      <c r="I2348" s="43">
        <v>1.8637500000000001E-2</v>
      </c>
      <c r="J2348" s="43">
        <v>3.2500000000000001E-2</v>
      </c>
      <c r="K2348" s="43">
        <v>2.0788000000000001E-2</v>
      </c>
      <c r="N2348" s="44"/>
    </row>
    <row r="2349" spans="4:14" ht="15.75" customHeight="1" x14ac:dyDescent="0.25">
      <c r="D2349" s="39"/>
      <c r="E2349" s="39"/>
      <c r="F2349" s="98">
        <v>39801</v>
      </c>
      <c r="G2349" s="43">
        <v>4.7375000000000004E-3</v>
      </c>
      <c r="H2349" s="43">
        <v>1.4975E-2</v>
      </c>
      <c r="I2349" s="43">
        <v>1.8450000000000001E-2</v>
      </c>
      <c r="J2349" s="43">
        <v>3.2500000000000001E-2</v>
      </c>
      <c r="K2349" s="43">
        <v>2.1231E-2</v>
      </c>
      <c r="N2349" s="44"/>
    </row>
    <row r="2350" spans="4:14" ht="15.75" customHeight="1" x14ac:dyDescent="0.25">
      <c r="D2350" s="39"/>
      <c r="E2350" s="39"/>
      <c r="F2350" s="98">
        <v>39804</v>
      </c>
      <c r="G2350" s="43">
        <v>4.6125000000000003E-3</v>
      </c>
      <c r="H2350" s="43">
        <v>1.46625E-2</v>
      </c>
      <c r="I2350" s="43">
        <v>1.8262500000000001E-2</v>
      </c>
      <c r="J2350" s="43">
        <v>3.2500000000000001E-2</v>
      </c>
      <c r="K2350" s="43">
        <v>2.1700000000000001E-2</v>
      </c>
      <c r="N2350" s="44"/>
    </row>
    <row r="2351" spans="4:14" ht="15.75" customHeight="1" x14ac:dyDescent="0.25">
      <c r="D2351" s="39"/>
      <c r="E2351" s="39"/>
      <c r="F2351" s="98">
        <v>39805</v>
      </c>
      <c r="G2351" s="43">
        <v>4.7124999999999997E-3</v>
      </c>
      <c r="H2351" s="43">
        <v>1.46625E-2</v>
      </c>
      <c r="I2351" s="43">
        <v>1.8500000000000003E-2</v>
      </c>
      <c r="J2351" s="43">
        <v>3.2500000000000001E-2</v>
      </c>
      <c r="K2351" s="43">
        <v>2.1728999999999998E-2</v>
      </c>
      <c r="N2351" s="44"/>
    </row>
    <row r="2352" spans="4:14" ht="15.75" customHeight="1" x14ac:dyDescent="0.25">
      <c r="D2352" s="39"/>
      <c r="E2352" s="39"/>
      <c r="F2352" s="98">
        <v>39806</v>
      </c>
      <c r="G2352" s="43">
        <v>4.7124999999999997E-3</v>
      </c>
      <c r="H2352" s="43">
        <v>1.4675000000000001E-2</v>
      </c>
      <c r="I2352" s="43">
        <v>1.83E-2</v>
      </c>
      <c r="J2352" s="43">
        <v>3.2500000000000001E-2</v>
      </c>
      <c r="K2352" s="43">
        <v>2.1819999999999999E-2</v>
      </c>
      <c r="N2352" s="44"/>
    </row>
    <row r="2353" spans="4:14" ht="15.75" customHeight="1" x14ac:dyDescent="0.25">
      <c r="D2353" s="39"/>
      <c r="E2353" s="39"/>
      <c r="F2353" s="98">
        <v>39807</v>
      </c>
      <c r="G2353" s="43" t="s">
        <v>30</v>
      </c>
      <c r="H2353" s="43" t="s">
        <v>30</v>
      </c>
      <c r="I2353" s="43" t="s">
        <v>30</v>
      </c>
      <c r="J2353" s="43" t="s">
        <v>30</v>
      </c>
      <c r="K2353" s="43">
        <v>2.1819999999999999E-2</v>
      </c>
      <c r="N2353" s="44"/>
    </row>
    <row r="2354" spans="4:14" ht="15.75" customHeight="1" x14ac:dyDescent="0.25">
      <c r="D2354" s="39"/>
      <c r="E2354" s="39"/>
      <c r="F2354" s="98">
        <v>39808</v>
      </c>
      <c r="G2354" s="43" t="s">
        <v>30</v>
      </c>
      <c r="H2354" s="43" t="s">
        <v>30</v>
      </c>
      <c r="I2354" s="43" t="s">
        <v>30</v>
      </c>
      <c r="J2354" s="43">
        <v>3.2500000000000001E-2</v>
      </c>
      <c r="K2354" s="43">
        <v>2.1318E-2</v>
      </c>
      <c r="N2354" s="44"/>
    </row>
    <row r="2355" spans="4:14" ht="15.75" customHeight="1" x14ac:dyDescent="0.25">
      <c r="D2355" s="39"/>
      <c r="E2355" s="39"/>
      <c r="F2355" s="98">
        <v>39811</v>
      </c>
      <c r="G2355" s="43">
        <v>4.6125000000000003E-3</v>
      </c>
      <c r="H2355" s="43">
        <v>1.45875E-2</v>
      </c>
      <c r="I2355" s="43">
        <v>1.81125E-2</v>
      </c>
      <c r="J2355" s="43">
        <v>3.2500000000000001E-2</v>
      </c>
      <c r="K2355" s="43">
        <v>2.0989000000000001E-2</v>
      </c>
      <c r="N2355" s="44"/>
    </row>
    <row r="2356" spans="4:14" ht="15.75" customHeight="1" x14ac:dyDescent="0.25">
      <c r="D2356" s="39"/>
      <c r="E2356" s="39"/>
      <c r="F2356" s="98">
        <v>39812</v>
      </c>
      <c r="G2356" s="43">
        <v>4.4749999999999998E-3</v>
      </c>
      <c r="H2356" s="43">
        <v>1.435E-2</v>
      </c>
      <c r="I2356" s="43">
        <v>1.7749999999999998E-2</v>
      </c>
      <c r="J2356" s="43">
        <v>3.2500000000000001E-2</v>
      </c>
      <c r="K2356" s="43">
        <v>2.053E-2</v>
      </c>
      <c r="N2356" s="44"/>
    </row>
    <row r="2357" spans="4:14" ht="15.75" customHeight="1" x14ac:dyDescent="0.25">
      <c r="D2357" s="39"/>
      <c r="E2357" s="39"/>
      <c r="F2357" s="98">
        <v>39813</v>
      </c>
      <c r="G2357" s="43">
        <v>4.3625000000000001E-3</v>
      </c>
      <c r="H2357" s="43">
        <v>1.4250000000000001E-2</v>
      </c>
      <c r="I2357" s="43">
        <v>1.7500000000000002E-2</v>
      </c>
      <c r="J2357" s="43">
        <v>3.2500000000000001E-2</v>
      </c>
      <c r="K2357" s="43">
        <v>2.2123E-2</v>
      </c>
      <c r="N2357" s="44"/>
    </row>
    <row r="2358" spans="4:14" ht="15.75" customHeight="1" x14ac:dyDescent="0.25">
      <c r="D2358" s="39"/>
      <c r="E2358" s="39"/>
      <c r="F2358" s="98">
        <v>39814</v>
      </c>
      <c r="G2358" s="43" t="s">
        <v>30</v>
      </c>
      <c r="H2358" s="43" t="s">
        <v>30</v>
      </c>
      <c r="I2358" s="43" t="s">
        <v>30</v>
      </c>
      <c r="J2358" s="43" t="s">
        <v>30</v>
      </c>
      <c r="K2358" s="43">
        <v>2.2123E-2</v>
      </c>
      <c r="N2358" s="44"/>
    </row>
    <row r="2359" spans="4:14" ht="15.75" customHeight="1" x14ac:dyDescent="0.25">
      <c r="D2359" s="39"/>
      <c r="E2359" s="39"/>
      <c r="F2359" s="98">
        <v>39815</v>
      </c>
      <c r="G2359" s="43">
        <v>4.3E-3</v>
      </c>
      <c r="H2359" s="43">
        <v>1.4125E-2</v>
      </c>
      <c r="I2359" s="43">
        <v>1.7524999999999999E-2</v>
      </c>
      <c r="J2359" s="43">
        <v>3.2500000000000001E-2</v>
      </c>
      <c r="K2359" s="43">
        <v>2.3687999999999997E-2</v>
      </c>
      <c r="N2359" s="44"/>
    </row>
    <row r="2360" spans="4:14" ht="15.75" customHeight="1" x14ac:dyDescent="0.25">
      <c r="D2360" s="39"/>
      <c r="E2360" s="39"/>
      <c r="F2360" s="98">
        <v>39818</v>
      </c>
      <c r="G2360" s="43">
        <v>4.2875000000000005E-3</v>
      </c>
      <c r="H2360" s="43">
        <v>1.4212499999999999E-2</v>
      </c>
      <c r="I2360" s="43">
        <v>1.7937499999999999E-2</v>
      </c>
      <c r="J2360" s="43">
        <v>3.2500000000000001E-2</v>
      </c>
      <c r="K2360" s="43">
        <v>2.4811999999999997E-2</v>
      </c>
      <c r="N2360" s="44"/>
    </row>
    <row r="2361" spans="4:14" ht="15.75" customHeight="1" x14ac:dyDescent="0.25">
      <c r="D2361" s="39"/>
      <c r="E2361" s="39"/>
      <c r="F2361" s="98">
        <v>39819</v>
      </c>
      <c r="G2361" s="43">
        <v>4.2062999999999996E-3</v>
      </c>
      <c r="H2361" s="43">
        <v>1.4112499999999998E-2</v>
      </c>
      <c r="I2361" s="43">
        <v>1.77E-2</v>
      </c>
      <c r="J2361" s="43">
        <v>3.2500000000000001E-2</v>
      </c>
      <c r="K2361" s="43">
        <v>2.4453999999999997E-2</v>
      </c>
      <c r="N2361" s="44"/>
    </row>
    <row r="2362" spans="4:14" ht="15.75" customHeight="1" x14ac:dyDescent="0.25">
      <c r="D2362" s="39"/>
      <c r="E2362" s="39"/>
      <c r="F2362" s="98">
        <v>39820</v>
      </c>
      <c r="G2362" s="43">
        <v>4.0625000000000001E-3</v>
      </c>
      <c r="H2362" s="43">
        <v>1.3975E-2</v>
      </c>
      <c r="I2362" s="43">
        <v>1.7500000000000002E-2</v>
      </c>
      <c r="J2362" s="43">
        <v>3.2500000000000001E-2</v>
      </c>
      <c r="K2362" s="43">
        <v>2.4942000000000002E-2</v>
      </c>
      <c r="N2362" s="44"/>
    </row>
    <row r="2363" spans="4:14" ht="15.75" customHeight="1" x14ac:dyDescent="0.25">
      <c r="D2363" s="39"/>
      <c r="E2363" s="39"/>
      <c r="F2363" s="98">
        <v>39821</v>
      </c>
      <c r="G2363" s="43">
        <v>3.8624999999999996E-3</v>
      </c>
      <c r="H2363" s="43">
        <v>1.3537500000000001E-2</v>
      </c>
      <c r="I2363" s="43">
        <v>1.6862499999999999E-2</v>
      </c>
      <c r="J2363" s="43">
        <v>3.2500000000000001E-2</v>
      </c>
      <c r="K2363" s="43">
        <v>2.4398E-2</v>
      </c>
      <c r="N2363" s="44"/>
    </row>
    <row r="2364" spans="4:14" ht="15.75" customHeight="1" x14ac:dyDescent="0.25">
      <c r="D2364" s="39"/>
      <c r="E2364" s="39"/>
      <c r="F2364" s="98">
        <v>39822</v>
      </c>
      <c r="G2364" s="43">
        <v>3.6625000000000004E-3</v>
      </c>
      <c r="H2364" s="43">
        <v>1.26E-2</v>
      </c>
      <c r="I2364" s="43">
        <v>1.6E-2</v>
      </c>
      <c r="J2364" s="43">
        <v>3.2500000000000001E-2</v>
      </c>
      <c r="K2364" s="43">
        <v>2.3900000000000001E-2</v>
      </c>
      <c r="N2364" s="44"/>
    </row>
    <row r="2365" spans="4:14" ht="15.75" customHeight="1" x14ac:dyDescent="0.25">
      <c r="D2365" s="39"/>
      <c r="E2365" s="39"/>
      <c r="F2365" s="98">
        <v>39825</v>
      </c>
      <c r="G2365" s="43">
        <v>3.4250000000000001E-3</v>
      </c>
      <c r="H2365" s="43">
        <v>1.1599999999999999E-2</v>
      </c>
      <c r="I2365" s="43">
        <v>1.5062500000000001E-2</v>
      </c>
      <c r="J2365" s="43">
        <v>3.2500000000000001E-2</v>
      </c>
      <c r="K2365" s="43">
        <v>2.3043999999999999E-2</v>
      </c>
      <c r="N2365" s="44"/>
    </row>
    <row r="2366" spans="4:14" ht="15.75" customHeight="1" x14ac:dyDescent="0.25">
      <c r="D2366" s="39"/>
      <c r="E2366" s="39"/>
      <c r="F2366" s="98">
        <v>39826</v>
      </c>
      <c r="G2366" s="43">
        <v>3.3312999999999997E-3</v>
      </c>
      <c r="H2366" s="43">
        <v>1.0943799999999998E-2</v>
      </c>
      <c r="I2366" s="43">
        <v>1.4650000000000002E-2</v>
      </c>
      <c r="J2366" s="43">
        <v>3.2500000000000001E-2</v>
      </c>
      <c r="K2366" s="43">
        <v>2.2924000000000003E-2</v>
      </c>
      <c r="N2366" s="44"/>
    </row>
    <row r="2367" spans="4:14" ht="15.75" customHeight="1" x14ac:dyDescent="0.25">
      <c r="D2367" s="39"/>
      <c r="E2367" s="39"/>
      <c r="F2367" s="98">
        <v>39827</v>
      </c>
      <c r="G2367" s="43">
        <v>3.2875000000000001E-3</v>
      </c>
      <c r="H2367" s="43">
        <v>1.0825E-2</v>
      </c>
      <c r="I2367" s="43">
        <v>1.47125E-2</v>
      </c>
      <c r="J2367" s="43">
        <v>3.2500000000000001E-2</v>
      </c>
      <c r="K2367" s="43">
        <v>2.1992999999999999E-2</v>
      </c>
      <c r="N2367" s="44"/>
    </row>
    <row r="2368" spans="4:14" ht="15.75" customHeight="1" x14ac:dyDescent="0.25">
      <c r="D2368" s="39"/>
      <c r="E2368" s="39"/>
      <c r="F2368" s="98">
        <v>39828</v>
      </c>
      <c r="G2368" s="43">
        <v>3.3374999999999998E-3</v>
      </c>
      <c r="H2368" s="43">
        <v>1.0856300000000001E-2</v>
      </c>
      <c r="I2368" s="43">
        <v>1.50125E-2</v>
      </c>
      <c r="J2368" s="43">
        <v>3.2500000000000001E-2</v>
      </c>
      <c r="K2368" s="43">
        <v>2.2054999999999998E-2</v>
      </c>
      <c r="N2368" s="44"/>
    </row>
    <row r="2369" spans="4:14" ht="15.75" customHeight="1" x14ac:dyDescent="0.25">
      <c r="D2369" s="39"/>
      <c r="E2369" s="39"/>
      <c r="F2369" s="98">
        <v>39829</v>
      </c>
      <c r="G2369" s="43">
        <v>3.5937999999999999E-3</v>
      </c>
      <c r="H2369" s="43">
        <v>1.1425000000000001E-2</v>
      </c>
      <c r="I2369" s="43">
        <v>1.5887500000000002E-2</v>
      </c>
      <c r="J2369" s="43">
        <v>3.2500000000000001E-2</v>
      </c>
      <c r="K2369" s="43">
        <v>2.3187000000000003E-2</v>
      </c>
      <c r="N2369" s="44"/>
    </row>
    <row r="2370" spans="4:14" ht="15.75" customHeight="1" x14ac:dyDescent="0.25">
      <c r="D2370" s="39"/>
      <c r="E2370" s="39"/>
      <c r="F2370" s="98">
        <v>39832</v>
      </c>
      <c r="G2370" s="43">
        <v>3.5499999999999998E-3</v>
      </c>
      <c r="H2370" s="43">
        <v>1.1325E-2</v>
      </c>
      <c r="I2370" s="43">
        <v>1.55625E-2</v>
      </c>
      <c r="J2370" s="43" t="s">
        <v>30</v>
      </c>
      <c r="K2370" s="43">
        <v>2.3187000000000003E-2</v>
      </c>
      <c r="N2370" s="44"/>
    </row>
    <row r="2371" spans="4:14" ht="15.75" customHeight="1" x14ac:dyDescent="0.25">
      <c r="D2371" s="39"/>
      <c r="E2371" s="39"/>
      <c r="F2371" s="98">
        <v>39833</v>
      </c>
      <c r="G2371" s="43">
        <v>3.5249999999999999E-3</v>
      </c>
      <c r="H2371" s="43">
        <v>1.1225000000000001E-2</v>
      </c>
      <c r="I2371" s="43">
        <v>1.5449999999999998E-2</v>
      </c>
      <c r="J2371" s="43">
        <v>3.2500000000000001E-2</v>
      </c>
      <c r="K2371" s="43">
        <v>2.3771E-2</v>
      </c>
      <c r="N2371" s="44"/>
    </row>
    <row r="2372" spans="4:14" ht="15.75" customHeight="1" x14ac:dyDescent="0.25">
      <c r="D2372" s="39"/>
      <c r="E2372" s="39"/>
      <c r="F2372" s="98">
        <v>39834</v>
      </c>
      <c r="G2372" s="43">
        <v>3.5625000000000001E-3</v>
      </c>
      <c r="H2372" s="43">
        <v>1.125E-2</v>
      </c>
      <c r="I2372" s="43">
        <v>1.5587500000000001E-2</v>
      </c>
      <c r="J2372" s="43">
        <v>3.2500000000000001E-2</v>
      </c>
      <c r="K2372" s="43">
        <v>2.5360000000000001E-2</v>
      </c>
      <c r="N2372" s="44"/>
    </row>
    <row r="2373" spans="4:14" ht="15.75" customHeight="1" x14ac:dyDescent="0.25">
      <c r="D2373" s="39"/>
      <c r="E2373" s="39"/>
      <c r="F2373" s="98">
        <v>39835</v>
      </c>
      <c r="G2373" s="43">
        <v>3.8938000000000002E-3</v>
      </c>
      <c r="H2373" s="43">
        <v>1.1593800000000001E-2</v>
      </c>
      <c r="I2373" s="43">
        <v>1.6174999999999998E-2</v>
      </c>
      <c r="J2373" s="43">
        <v>3.2500000000000001E-2</v>
      </c>
      <c r="K2373" s="43">
        <v>2.5922000000000001E-2</v>
      </c>
      <c r="N2373" s="44"/>
    </row>
    <row r="2374" spans="4:14" ht="15.75" customHeight="1" x14ac:dyDescent="0.25">
      <c r="D2374" s="39"/>
      <c r="E2374" s="39"/>
      <c r="F2374" s="98">
        <v>39836</v>
      </c>
      <c r="G2374" s="43">
        <v>4.0124999999999996E-3</v>
      </c>
      <c r="H2374" s="43">
        <v>1.1693800000000001E-2</v>
      </c>
      <c r="I2374" s="43">
        <v>1.6274999999999998E-2</v>
      </c>
      <c r="J2374" s="43">
        <v>3.2500000000000001E-2</v>
      </c>
      <c r="K2374" s="43">
        <v>2.6172000000000001E-2</v>
      </c>
      <c r="N2374" s="44"/>
    </row>
    <row r="2375" spans="4:14" ht="15.75" customHeight="1" x14ac:dyDescent="0.25">
      <c r="D2375" s="39"/>
      <c r="E2375" s="39"/>
      <c r="F2375" s="98">
        <v>39839</v>
      </c>
      <c r="G2375" s="43">
        <v>4.0875E-3</v>
      </c>
      <c r="H2375" s="43">
        <v>1.1837500000000001E-2</v>
      </c>
      <c r="I2375" s="43">
        <v>1.6725E-2</v>
      </c>
      <c r="J2375" s="43">
        <v>3.2500000000000001E-2</v>
      </c>
      <c r="K2375" s="43">
        <v>2.6410999999999997E-2</v>
      </c>
      <c r="N2375" s="44"/>
    </row>
    <row r="2376" spans="4:14" ht="15.75" customHeight="1" x14ac:dyDescent="0.25">
      <c r="D2376" s="39"/>
      <c r="E2376" s="39"/>
      <c r="F2376" s="98">
        <v>39840</v>
      </c>
      <c r="G2376" s="43">
        <v>4.1124999999999998E-3</v>
      </c>
      <c r="H2376" s="43">
        <v>1.18438E-2</v>
      </c>
      <c r="I2376" s="43">
        <v>1.6774999999999998E-2</v>
      </c>
      <c r="J2376" s="43">
        <v>3.2500000000000001E-2</v>
      </c>
      <c r="K2376" s="43">
        <v>2.5274000000000001E-2</v>
      </c>
      <c r="N2376" s="44"/>
    </row>
    <row r="2377" spans="4:14" ht="15.75" customHeight="1" x14ac:dyDescent="0.25">
      <c r="D2377" s="39"/>
      <c r="E2377" s="39"/>
      <c r="F2377" s="98">
        <v>39841</v>
      </c>
      <c r="G2377" s="43">
        <v>4.0937999999999999E-3</v>
      </c>
      <c r="H2377" s="43">
        <v>1.17438E-2</v>
      </c>
      <c r="I2377" s="43">
        <v>1.6306299999999999E-2</v>
      </c>
      <c r="J2377" s="43">
        <v>3.2500000000000001E-2</v>
      </c>
      <c r="K2377" s="43">
        <v>2.6665000000000001E-2</v>
      </c>
      <c r="N2377" s="44"/>
    </row>
    <row r="2378" spans="4:14" ht="15.75" customHeight="1" x14ac:dyDescent="0.25">
      <c r="D2378" s="39"/>
      <c r="E2378" s="39"/>
      <c r="F2378" s="98">
        <v>39842</v>
      </c>
      <c r="G2378" s="43">
        <v>4.1250000000000002E-3</v>
      </c>
      <c r="H2378" s="43">
        <v>1.1699999999999999E-2</v>
      </c>
      <c r="I2378" s="43">
        <v>1.6337500000000001E-2</v>
      </c>
      <c r="J2378" s="43">
        <v>3.2500000000000001E-2</v>
      </c>
      <c r="K2378" s="43">
        <v>2.8586E-2</v>
      </c>
      <c r="N2378" s="44"/>
    </row>
    <row r="2379" spans="4:14" ht="15.75" customHeight="1" x14ac:dyDescent="0.25">
      <c r="D2379" s="39"/>
      <c r="E2379" s="39"/>
      <c r="F2379" s="98">
        <v>39843</v>
      </c>
      <c r="G2379" s="43">
        <v>4.1938000000000001E-3</v>
      </c>
      <c r="H2379" s="43">
        <v>1.18438E-2</v>
      </c>
      <c r="I2379" s="43">
        <v>1.66E-2</v>
      </c>
      <c r="J2379" s="43">
        <v>3.2500000000000001E-2</v>
      </c>
      <c r="K2379" s="43">
        <v>2.8403000000000001E-2</v>
      </c>
      <c r="N2379" s="44"/>
    </row>
    <row r="2380" spans="4:14" ht="15.75" customHeight="1" x14ac:dyDescent="0.25">
      <c r="D2380" s="39"/>
      <c r="E2380" s="39"/>
      <c r="F2380" s="98">
        <v>39846</v>
      </c>
      <c r="G2380" s="43">
        <v>4.3750000000000004E-3</v>
      </c>
      <c r="H2380" s="43">
        <v>1.225E-2</v>
      </c>
      <c r="I2380" s="43">
        <v>1.7600000000000001E-2</v>
      </c>
      <c r="J2380" s="43">
        <v>3.2500000000000001E-2</v>
      </c>
      <c r="K2380" s="43">
        <v>2.7226E-2</v>
      </c>
      <c r="N2380" s="44"/>
    </row>
    <row r="2381" spans="4:14" ht="15.75" customHeight="1" x14ac:dyDescent="0.25">
      <c r="D2381" s="39"/>
      <c r="E2381" s="39"/>
      <c r="F2381" s="98">
        <v>39847</v>
      </c>
      <c r="G2381" s="43">
        <v>4.45E-3</v>
      </c>
      <c r="H2381" s="43">
        <v>1.23375E-2</v>
      </c>
      <c r="I2381" s="43">
        <v>1.7762500000000001E-2</v>
      </c>
      <c r="J2381" s="43">
        <v>3.2500000000000001E-2</v>
      </c>
      <c r="K2381" s="43">
        <v>2.8839999999999998E-2</v>
      </c>
      <c r="N2381" s="44"/>
    </row>
    <row r="2382" spans="4:14" ht="15.75" customHeight="1" x14ac:dyDescent="0.25">
      <c r="D2382" s="39"/>
      <c r="E2382" s="39"/>
      <c r="F2382" s="98">
        <v>39848</v>
      </c>
      <c r="G2382" s="43">
        <v>4.45E-3</v>
      </c>
      <c r="H2382" s="43">
        <v>1.2356300000000001E-2</v>
      </c>
      <c r="I2382" s="43">
        <v>1.77375E-2</v>
      </c>
      <c r="J2382" s="43">
        <v>3.2500000000000001E-2</v>
      </c>
      <c r="K2382" s="43">
        <v>2.9352999999999997E-2</v>
      </c>
      <c r="N2382" s="44"/>
    </row>
    <row r="2383" spans="4:14" ht="15.75" customHeight="1" x14ac:dyDescent="0.25">
      <c r="D2383" s="39"/>
      <c r="E2383" s="39"/>
      <c r="F2383" s="98">
        <v>39849</v>
      </c>
      <c r="G2383" s="43">
        <v>4.4749999999999998E-3</v>
      </c>
      <c r="H2383" s="43">
        <v>1.24125E-2</v>
      </c>
      <c r="I2383" s="43">
        <v>1.77375E-2</v>
      </c>
      <c r="J2383" s="43">
        <v>3.2500000000000001E-2</v>
      </c>
      <c r="K2383" s="43">
        <v>2.912E-2</v>
      </c>
      <c r="N2383" s="44"/>
    </row>
    <row r="2384" spans="4:14" ht="15.75" customHeight="1" x14ac:dyDescent="0.25">
      <c r="D2384" s="39"/>
      <c r="E2384" s="39"/>
      <c r="F2384" s="98">
        <v>39850</v>
      </c>
      <c r="G2384" s="43">
        <v>4.4875000000000002E-3</v>
      </c>
      <c r="H2384" s="43">
        <v>1.24125E-2</v>
      </c>
      <c r="I2384" s="43">
        <v>1.7475000000000001E-2</v>
      </c>
      <c r="J2384" s="43">
        <v>3.2500000000000001E-2</v>
      </c>
      <c r="K2384" s="43">
        <v>2.9916999999999999E-2</v>
      </c>
      <c r="N2384" s="44"/>
    </row>
    <row r="2385" spans="4:14" ht="15.75" customHeight="1" x14ac:dyDescent="0.25">
      <c r="D2385" s="39"/>
      <c r="E2385" s="39"/>
      <c r="F2385" s="98">
        <v>39853</v>
      </c>
      <c r="G2385" s="43">
        <v>4.4688000000000002E-3</v>
      </c>
      <c r="H2385" s="43">
        <v>1.22813E-2</v>
      </c>
      <c r="I2385" s="43">
        <v>1.7043800000000001E-2</v>
      </c>
      <c r="J2385" s="43">
        <v>3.2500000000000001E-2</v>
      </c>
      <c r="K2385" s="43">
        <v>2.9843999999999999E-2</v>
      </c>
      <c r="N2385" s="44"/>
    </row>
    <row r="2386" spans="4:14" ht="15.75" customHeight="1" x14ac:dyDescent="0.25">
      <c r="D2386" s="39"/>
      <c r="E2386" s="39"/>
      <c r="F2386" s="98">
        <v>39854</v>
      </c>
      <c r="G2386" s="43">
        <v>4.4688000000000002E-3</v>
      </c>
      <c r="H2386" s="43">
        <v>1.22188E-2</v>
      </c>
      <c r="I2386" s="43">
        <v>1.6862499999999999E-2</v>
      </c>
      <c r="J2386" s="43">
        <v>3.2500000000000001E-2</v>
      </c>
      <c r="K2386" s="43">
        <v>2.8136000000000001E-2</v>
      </c>
      <c r="N2386" s="44"/>
    </row>
    <row r="2387" spans="4:14" ht="15.75" customHeight="1" x14ac:dyDescent="0.25">
      <c r="D2387" s="39"/>
      <c r="E2387" s="39"/>
      <c r="F2387" s="98">
        <v>39855</v>
      </c>
      <c r="G2387" s="43">
        <v>4.5250000000000004E-3</v>
      </c>
      <c r="H2387" s="43">
        <v>1.2312499999999999E-2</v>
      </c>
      <c r="I2387" s="43">
        <v>1.7250000000000001E-2</v>
      </c>
      <c r="J2387" s="43">
        <v>3.2500000000000001E-2</v>
      </c>
      <c r="K2387" s="43">
        <v>2.7536999999999999E-2</v>
      </c>
      <c r="N2387" s="44"/>
    </row>
    <row r="2388" spans="4:14" ht="15.75" customHeight="1" x14ac:dyDescent="0.25">
      <c r="D2388" s="39"/>
      <c r="E2388" s="39"/>
      <c r="F2388" s="98">
        <v>39856</v>
      </c>
      <c r="G2388" s="43">
        <v>4.5500000000000002E-3</v>
      </c>
      <c r="H2388" s="43">
        <v>1.23438E-2</v>
      </c>
      <c r="I2388" s="43">
        <v>1.7237499999999999E-2</v>
      </c>
      <c r="J2388" s="43">
        <v>3.2500000000000001E-2</v>
      </c>
      <c r="K2388" s="43">
        <v>2.7824000000000002E-2</v>
      </c>
      <c r="N2388" s="44"/>
    </row>
    <row r="2389" spans="4:14" ht="15.75" customHeight="1" x14ac:dyDescent="0.25">
      <c r="D2389" s="39"/>
      <c r="E2389" s="39"/>
      <c r="F2389" s="98">
        <v>39857</v>
      </c>
      <c r="G2389" s="43">
        <v>4.6125000000000003E-3</v>
      </c>
      <c r="H2389" s="43">
        <v>1.2375000000000001E-2</v>
      </c>
      <c r="I2389" s="43">
        <v>1.7350000000000001E-2</v>
      </c>
      <c r="J2389" s="43">
        <v>3.2500000000000001E-2</v>
      </c>
      <c r="K2389" s="43">
        <v>2.8894000000000003E-2</v>
      </c>
      <c r="N2389" s="44"/>
    </row>
    <row r="2390" spans="4:14" ht="15.75" customHeight="1" x14ac:dyDescent="0.25">
      <c r="D2390" s="39"/>
      <c r="E2390" s="39"/>
      <c r="F2390" s="98">
        <v>39860</v>
      </c>
      <c r="G2390" s="43">
        <v>4.6500000000000005E-3</v>
      </c>
      <c r="H2390" s="43">
        <v>1.24563E-2</v>
      </c>
      <c r="I2390" s="43">
        <v>1.7643800000000001E-2</v>
      </c>
      <c r="J2390" s="43" t="s">
        <v>30</v>
      </c>
      <c r="K2390" s="43">
        <v>2.8894000000000003E-2</v>
      </c>
      <c r="N2390" s="44"/>
    </row>
    <row r="2391" spans="4:14" ht="15.75" customHeight="1" x14ac:dyDescent="0.25">
      <c r="D2391" s="39"/>
      <c r="E2391" s="39"/>
      <c r="F2391" s="98">
        <v>39861</v>
      </c>
      <c r="G2391" s="43">
        <v>4.6625E-3</v>
      </c>
      <c r="H2391" s="43">
        <v>1.24563E-2</v>
      </c>
      <c r="I2391" s="43">
        <v>1.76563E-2</v>
      </c>
      <c r="J2391" s="43">
        <v>3.2500000000000001E-2</v>
      </c>
      <c r="K2391" s="43">
        <v>2.6478999999999999E-2</v>
      </c>
      <c r="N2391" s="44"/>
    </row>
    <row r="2392" spans="4:14" ht="15.75" customHeight="1" x14ac:dyDescent="0.25">
      <c r="D2392" s="39"/>
      <c r="E2392" s="39"/>
      <c r="F2392" s="98">
        <v>39862</v>
      </c>
      <c r="G2392" s="43">
        <v>4.6999999999999993E-3</v>
      </c>
      <c r="H2392" s="43">
        <v>1.2512499999999999E-2</v>
      </c>
      <c r="I2392" s="43">
        <v>1.78E-2</v>
      </c>
      <c r="J2392" s="43">
        <v>3.2500000000000001E-2</v>
      </c>
      <c r="K2392" s="43">
        <v>2.7553999999999999E-2</v>
      </c>
      <c r="N2392" s="44"/>
    </row>
    <row r="2393" spans="4:14" ht="15.75" customHeight="1" x14ac:dyDescent="0.25">
      <c r="D2393" s="39"/>
      <c r="E2393" s="39"/>
      <c r="F2393" s="98">
        <v>39863</v>
      </c>
      <c r="G2393" s="43">
        <v>4.7312999999999999E-3</v>
      </c>
      <c r="H2393" s="43">
        <v>1.25063E-2</v>
      </c>
      <c r="I2393" s="43">
        <v>1.7893800000000001E-2</v>
      </c>
      <c r="J2393" s="43">
        <v>3.2500000000000001E-2</v>
      </c>
      <c r="K2393" s="43">
        <v>2.8531000000000001E-2</v>
      </c>
      <c r="N2393" s="44"/>
    </row>
    <row r="2394" spans="4:14" ht="15.75" customHeight="1" x14ac:dyDescent="0.25">
      <c r="D2394" s="39"/>
      <c r="E2394" s="39"/>
      <c r="F2394" s="98">
        <v>39864</v>
      </c>
      <c r="G2394" s="43">
        <v>4.725E-3</v>
      </c>
      <c r="H2394" s="43">
        <v>1.24875E-2</v>
      </c>
      <c r="I2394" s="43">
        <v>1.76188E-2</v>
      </c>
      <c r="J2394" s="43">
        <v>3.2500000000000001E-2</v>
      </c>
      <c r="K2394" s="43">
        <v>2.7879000000000001E-2</v>
      </c>
      <c r="N2394" s="44"/>
    </row>
    <row r="2395" spans="4:14" ht="15.75" customHeight="1" x14ac:dyDescent="0.25">
      <c r="D2395" s="39"/>
      <c r="E2395" s="39"/>
      <c r="F2395" s="98">
        <v>39867</v>
      </c>
      <c r="G2395" s="43">
        <v>4.7375000000000004E-3</v>
      </c>
      <c r="H2395" s="43">
        <v>1.24875E-2</v>
      </c>
      <c r="I2395" s="43">
        <v>1.75125E-2</v>
      </c>
      <c r="J2395" s="43">
        <v>3.2500000000000001E-2</v>
      </c>
      <c r="K2395" s="43">
        <v>2.7536000000000001E-2</v>
      </c>
      <c r="N2395" s="44"/>
    </row>
    <row r="2396" spans="4:14" ht="15.75" customHeight="1" x14ac:dyDescent="0.25">
      <c r="D2396" s="39"/>
      <c r="E2396" s="39"/>
      <c r="F2396" s="98">
        <v>39868</v>
      </c>
      <c r="G2396" s="43">
        <v>4.7688000000000001E-3</v>
      </c>
      <c r="H2396" s="43">
        <v>1.2500000000000001E-2</v>
      </c>
      <c r="I2396" s="43">
        <v>1.7475000000000001E-2</v>
      </c>
      <c r="J2396" s="43">
        <v>3.2500000000000001E-2</v>
      </c>
      <c r="K2396" s="43">
        <v>2.7951E-2</v>
      </c>
      <c r="N2396" s="44"/>
    </row>
    <row r="2397" spans="4:14" ht="15.75" customHeight="1" x14ac:dyDescent="0.25">
      <c r="D2397" s="39"/>
      <c r="E2397" s="39"/>
      <c r="F2397" s="98">
        <v>39869</v>
      </c>
      <c r="G2397" s="43">
        <v>4.7875000000000001E-3</v>
      </c>
      <c r="H2397" s="43">
        <v>1.2562500000000001E-2</v>
      </c>
      <c r="I2397" s="43">
        <v>1.7725000000000001E-2</v>
      </c>
      <c r="J2397" s="43">
        <v>3.2500000000000001E-2</v>
      </c>
      <c r="K2397" s="43">
        <v>2.9262999999999997E-2</v>
      </c>
      <c r="N2397" s="44"/>
    </row>
    <row r="2398" spans="4:14" ht="15.75" customHeight="1" x14ac:dyDescent="0.25">
      <c r="D2398" s="39"/>
      <c r="E2398" s="39"/>
      <c r="F2398" s="98">
        <v>39870</v>
      </c>
      <c r="G2398" s="43">
        <v>4.9687999999999998E-3</v>
      </c>
      <c r="H2398" s="43">
        <v>1.26125E-2</v>
      </c>
      <c r="I2398" s="43">
        <v>1.7975000000000001E-2</v>
      </c>
      <c r="J2398" s="43">
        <v>3.2500000000000001E-2</v>
      </c>
      <c r="K2398" s="43">
        <v>2.9908000000000001E-2</v>
      </c>
      <c r="N2398" s="44"/>
    </row>
    <row r="2399" spans="4:14" ht="15.75" customHeight="1" x14ac:dyDescent="0.25">
      <c r="D2399" s="39"/>
      <c r="E2399" s="39"/>
      <c r="F2399" s="98">
        <v>39871</v>
      </c>
      <c r="G2399" s="43">
        <v>4.9624999999999999E-3</v>
      </c>
      <c r="H2399" s="43">
        <v>1.26438E-2</v>
      </c>
      <c r="I2399" s="43">
        <v>1.80313E-2</v>
      </c>
      <c r="J2399" s="43">
        <v>3.2500000000000001E-2</v>
      </c>
      <c r="K2399" s="43">
        <v>3.0131000000000002E-2</v>
      </c>
      <c r="N2399" s="44"/>
    </row>
    <row r="2400" spans="4:14" ht="15.75" customHeight="1" x14ac:dyDescent="0.25">
      <c r="D2400" s="39"/>
      <c r="E2400" s="39"/>
      <c r="F2400" s="98">
        <v>39874</v>
      </c>
      <c r="G2400" s="43">
        <v>4.9750000000000003E-3</v>
      </c>
      <c r="H2400" s="43">
        <v>1.26625E-2</v>
      </c>
      <c r="I2400" s="43">
        <v>1.8037499999999998E-2</v>
      </c>
      <c r="J2400" s="43">
        <v>3.2500000000000001E-2</v>
      </c>
      <c r="K2400" s="43">
        <v>2.8624E-2</v>
      </c>
      <c r="N2400" s="44"/>
    </row>
    <row r="2401" spans="4:14" ht="15.75" customHeight="1" x14ac:dyDescent="0.25">
      <c r="D2401" s="39"/>
      <c r="E2401" s="39"/>
      <c r="F2401" s="98">
        <v>39875</v>
      </c>
      <c r="G2401" s="43">
        <v>5.0749999999999997E-3</v>
      </c>
      <c r="H2401" s="43">
        <v>1.27125E-2</v>
      </c>
      <c r="I2401" s="43">
        <v>1.8100000000000002E-2</v>
      </c>
      <c r="J2401" s="43">
        <v>3.2500000000000001E-2</v>
      </c>
      <c r="K2401" s="43">
        <v>2.8771000000000001E-2</v>
      </c>
      <c r="N2401" s="44"/>
    </row>
    <row r="2402" spans="4:14" ht="15.75" customHeight="1" x14ac:dyDescent="0.25">
      <c r="D2402" s="39"/>
      <c r="E2402" s="39"/>
      <c r="F2402" s="98">
        <v>39876</v>
      </c>
      <c r="G2402" s="43">
        <v>5.1812999999999998E-3</v>
      </c>
      <c r="H2402" s="43">
        <v>1.27663E-2</v>
      </c>
      <c r="I2402" s="43">
        <v>1.8168799999999999E-2</v>
      </c>
      <c r="J2402" s="43">
        <v>3.2500000000000001E-2</v>
      </c>
      <c r="K2402" s="43">
        <v>2.9745000000000001E-2</v>
      </c>
      <c r="N2402" s="44"/>
    </row>
    <row r="2403" spans="4:14" ht="15.75" customHeight="1" x14ac:dyDescent="0.25">
      <c r="D2403" s="39"/>
      <c r="E2403" s="39"/>
      <c r="F2403" s="98">
        <v>39877</v>
      </c>
      <c r="G2403" s="43">
        <v>5.3312999999999998E-3</v>
      </c>
      <c r="H2403" s="43">
        <v>1.28375E-2</v>
      </c>
      <c r="I2403" s="43">
        <v>1.8325000000000001E-2</v>
      </c>
      <c r="J2403" s="43">
        <v>3.2500000000000001E-2</v>
      </c>
      <c r="K2403" s="43">
        <v>2.8115000000000001E-2</v>
      </c>
      <c r="N2403" s="44"/>
    </row>
    <row r="2404" spans="4:14" ht="15.75" customHeight="1" x14ac:dyDescent="0.25">
      <c r="D2404" s="39"/>
      <c r="E2404" s="39"/>
      <c r="F2404" s="98">
        <v>39878</v>
      </c>
      <c r="G2404" s="43">
        <v>5.4625000000000003E-3</v>
      </c>
      <c r="H2404" s="43">
        <v>1.2924999999999999E-2</v>
      </c>
      <c r="I2404" s="43">
        <v>1.8537499999999998E-2</v>
      </c>
      <c r="J2404" s="43">
        <v>3.2500000000000001E-2</v>
      </c>
      <c r="K2404" s="43">
        <v>2.8717000000000003E-2</v>
      </c>
      <c r="N2404" s="44"/>
    </row>
    <row r="2405" spans="4:14" ht="15.75" customHeight="1" x14ac:dyDescent="0.25">
      <c r="D2405" s="39"/>
      <c r="E2405" s="39"/>
      <c r="F2405" s="98">
        <v>39881</v>
      </c>
      <c r="G2405" s="43">
        <v>5.6438E-3</v>
      </c>
      <c r="H2405" s="43">
        <v>1.3125E-2</v>
      </c>
      <c r="I2405" s="43">
        <v>1.9162499999999999E-2</v>
      </c>
      <c r="J2405" s="43">
        <v>3.2500000000000001E-2</v>
      </c>
      <c r="K2405" s="43">
        <v>2.8589000000000003E-2</v>
      </c>
      <c r="N2405" s="44"/>
    </row>
    <row r="2406" spans="4:14" ht="15.75" customHeight="1" x14ac:dyDescent="0.25">
      <c r="D2406" s="39"/>
      <c r="E2406" s="39"/>
      <c r="F2406" s="98">
        <v>39882</v>
      </c>
      <c r="G2406" s="43">
        <v>5.6438E-3</v>
      </c>
      <c r="H2406" s="43">
        <v>1.33125E-2</v>
      </c>
      <c r="I2406" s="43">
        <v>1.9618800000000002E-2</v>
      </c>
      <c r="J2406" s="43">
        <v>3.2500000000000001E-2</v>
      </c>
      <c r="K2406" s="43">
        <v>3.0044000000000001E-2</v>
      </c>
      <c r="N2406" s="44"/>
    </row>
    <row r="2407" spans="4:14" ht="15.75" customHeight="1" x14ac:dyDescent="0.25">
      <c r="D2407" s="39"/>
      <c r="E2407" s="39"/>
      <c r="F2407" s="98">
        <v>39883</v>
      </c>
      <c r="G2407" s="43">
        <v>5.5688000000000005E-3</v>
      </c>
      <c r="H2407" s="43">
        <v>1.3259399999999999E-2</v>
      </c>
      <c r="I2407" s="43">
        <v>1.92938E-2</v>
      </c>
      <c r="J2407" s="43">
        <v>3.2500000000000001E-2</v>
      </c>
      <c r="K2407" s="43">
        <v>2.9047999999999997E-2</v>
      </c>
      <c r="N2407" s="44"/>
    </row>
    <row r="2408" spans="4:14" ht="15.75" customHeight="1" x14ac:dyDescent="0.25">
      <c r="D2408" s="39"/>
      <c r="E2408" s="39"/>
      <c r="F2408" s="98">
        <v>39884</v>
      </c>
      <c r="G2408" s="43">
        <v>5.5625000000000006E-3</v>
      </c>
      <c r="H2408" s="43">
        <v>1.32E-2</v>
      </c>
      <c r="I2408" s="43">
        <v>1.9037499999999999E-2</v>
      </c>
      <c r="J2408" s="43">
        <v>3.2500000000000001E-2</v>
      </c>
      <c r="K2408" s="43">
        <v>2.8534999999999998E-2</v>
      </c>
      <c r="N2408" s="44"/>
    </row>
    <row r="2409" spans="4:14" ht="15.75" customHeight="1" x14ac:dyDescent="0.25">
      <c r="D2409" s="39"/>
      <c r="E2409" s="39"/>
      <c r="F2409" s="98">
        <v>39885</v>
      </c>
      <c r="G2409" s="43">
        <v>5.5562999999999993E-3</v>
      </c>
      <c r="H2409" s="43">
        <v>1.3156300000000001E-2</v>
      </c>
      <c r="I2409" s="43">
        <v>1.9018799999999999E-2</v>
      </c>
      <c r="J2409" s="43">
        <v>3.2500000000000001E-2</v>
      </c>
      <c r="K2409" s="43">
        <v>2.8902000000000001E-2</v>
      </c>
      <c r="N2409" s="44"/>
    </row>
    <row r="2410" spans="4:14" ht="15.75" customHeight="1" x14ac:dyDescent="0.25">
      <c r="D2410" s="39"/>
      <c r="E2410" s="39"/>
      <c r="F2410" s="98">
        <v>39888</v>
      </c>
      <c r="G2410" s="43">
        <v>5.5562999999999993E-3</v>
      </c>
      <c r="H2410" s="43">
        <v>1.30875E-2</v>
      </c>
      <c r="I2410" s="43">
        <v>1.8874999999999999E-2</v>
      </c>
      <c r="J2410" s="43">
        <v>3.2500000000000001E-2</v>
      </c>
      <c r="K2410" s="43">
        <v>2.9529E-2</v>
      </c>
      <c r="N2410" s="44"/>
    </row>
    <row r="2411" spans="4:14" ht="15.75" customHeight="1" x14ac:dyDescent="0.25">
      <c r="D2411" s="39"/>
      <c r="E2411" s="39"/>
      <c r="F2411" s="98">
        <v>39889</v>
      </c>
      <c r="G2411" s="43">
        <v>5.5625000000000006E-3</v>
      </c>
      <c r="H2411" s="43">
        <v>1.29938E-2</v>
      </c>
      <c r="I2411" s="43">
        <v>1.88375E-2</v>
      </c>
      <c r="J2411" s="43">
        <v>3.2500000000000001E-2</v>
      </c>
      <c r="K2411" s="43">
        <v>3.0066000000000002E-2</v>
      </c>
      <c r="N2411" s="44"/>
    </row>
    <row r="2412" spans="4:14" ht="15.75" customHeight="1" x14ac:dyDescent="0.25">
      <c r="D2412" s="39"/>
      <c r="E2412" s="39"/>
      <c r="F2412" s="98">
        <v>39890</v>
      </c>
      <c r="G2412" s="43">
        <v>5.45E-3</v>
      </c>
      <c r="H2412" s="43">
        <v>1.2875000000000001E-2</v>
      </c>
      <c r="I2412" s="43">
        <v>1.8637500000000001E-2</v>
      </c>
      <c r="J2412" s="43">
        <v>3.2500000000000001E-2</v>
      </c>
      <c r="K2412" s="43">
        <v>2.5329999999999998E-2</v>
      </c>
      <c r="N2412" s="44"/>
    </row>
    <row r="2413" spans="4:14" ht="15.75" customHeight="1" x14ac:dyDescent="0.25">
      <c r="D2413" s="39"/>
      <c r="E2413" s="39"/>
      <c r="F2413" s="98">
        <v>39891</v>
      </c>
      <c r="G2413" s="43">
        <v>5.2312999999999995E-3</v>
      </c>
      <c r="H2413" s="43">
        <v>1.22688E-2</v>
      </c>
      <c r="I2413" s="43">
        <v>1.7412500000000001E-2</v>
      </c>
      <c r="J2413" s="43">
        <v>3.2500000000000001E-2</v>
      </c>
      <c r="K2413" s="43">
        <v>2.6023000000000001E-2</v>
      </c>
      <c r="N2413" s="44"/>
    </row>
    <row r="2414" spans="4:14" ht="15.75" customHeight="1" x14ac:dyDescent="0.25">
      <c r="D2414" s="39"/>
      <c r="E2414" s="39"/>
      <c r="F2414" s="98">
        <v>39892</v>
      </c>
      <c r="G2414" s="43">
        <v>5.2188E-3</v>
      </c>
      <c r="H2414" s="43">
        <v>1.2228099999999999E-2</v>
      </c>
      <c r="I2414" s="43">
        <v>1.75125E-2</v>
      </c>
      <c r="J2414" s="43">
        <v>3.2500000000000001E-2</v>
      </c>
      <c r="K2414" s="43">
        <v>2.6343999999999999E-2</v>
      </c>
      <c r="N2414" s="44"/>
    </row>
    <row r="2415" spans="4:14" ht="15.75" customHeight="1" x14ac:dyDescent="0.25">
      <c r="D2415" s="39"/>
      <c r="E2415" s="39"/>
      <c r="F2415" s="98">
        <v>39895</v>
      </c>
      <c r="G2415" s="43">
        <v>5.2188E-3</v>
      </c>
      <c r="H2415" s="43">
        <v>1.2221900000000001E-2</v>
      </c>
      <c r="I2415" s="43">
        <v>1.7562500000000002E-2</v>
      </c>
      <c r="J2415" s="43">
        <v>3.2500000000000001E-2</v>
      </c>
      <c r="K2415" s="43">
        <v>2.6522999999999998E-2</v>
      </c>
      <c r="N2415" s="44"/>
    </row>
    <row r="2416" spans="4:14" ht="15.75" customHeight="1" x14ac:dyDescent="0.25">
      <c r="D2416" s="39"/>
      <c r="E2416" s="39"/>
      <c r="F2416" s="98">
        <v>39896</v>
      </c>
      <c r="G2416" s="43">
        <v>5.2093999999999994E-3</v>
      </c>
      <c r="H2416" s="43">
        <v>1.2262500000000001E-2</v>
      </c>
      <c r="I2416" s="43">
        <v>1.77375E-2</v>
      </c>
      <c r="J2416" s="43">
        <v>3.2500000000000001E-2</v>
      </c>
      <c r="K2416" s="43">
        <v>2.7009999999999999E-2</v>
      </c>
      <c r="N2416" s="44"/>
    </row>
    <row r="2417" spans="4:14" ht="15.75" customHeight="1" x14ac:dyDescent="0.25">
      <c r="D2417" s="39"/>
      <c r="E2417" s="39"/>
      <c r="F2417" s="98">
        <v>39897</v>
      </c>
      <c r="G2417" s="43">
        <v>5.1999999999999998E-3</v>
      </c>
      <c r="H2417" s="43">
        <v>1.2275000000000001E-2</v>
      </c>
      <c r="I2417" s="43">
        <v>1.7749999999999998E-2</v>
      </c>
      <c r="J2417" s="43">
        <v>3.2500000000000001E-2</v>
      </c>
      <c r="K2417" s="43">
        <v>2.7844000000000001E-2</v>
      </c>
      <c r="N2417" s="44"/>
    </row>
    <row r="2418" spans="4:14" ht="15.75" customHeight="1" x14ac:dyDescent="0.25">
      <c r="D2418" s="39"/>
      <c r="E2418" s="39"/>
      <c r="F2418" s="98">
        <v>39898</v>
      </c>
      <c r="G2418" s="43">
        <v>5.2249999999999996E-3</v>
      </c>
      <c r="H2418" s="43">
        <v>1.2318800000000001E-2</v>
      </c>
      <c r="I2418" s="43">
        <v>1.7943799999999999E-2</v>
      </c>
      <c r="J2418" s="43">
        <v>3.2500000000000001E-2</v>
      </c>
      <c r="K2418" s="43">
        <v>2.7389E-2</v>
      </c>
      <c r="N2418" s="44"/>
    </row>
    <row r="2419" spans="4:14" ht="15.75" customHeight="1" x14ac:dyDescent="0.25">
      <c r="D2419" s="39"/>
      <c r="E2419" s="39"/>
      <c r="F2419" s="98">
        <v>39899</v>
      </c>
      <c r="G2419" s="43">
        <v>5.1812999999999998E-3</v>
      </c>
      <c r="H2419" s="43">
        <v>1.2199999999999999E-2</v>
      </c>
      <c r="I2419" s="43">
        <v>1.7624999999999998E-2</v>
      </c>
      <c r="J2419" s="43">
        <v>3.2500000000000001E-2</v>
      </c>
      <c r="K2419" s="43">
        <v>2.7570999999999998E-2</v>
      </c>
      <c r="N2419" s="44"/>
    </row>
    <row r="2420" spans="4:14" ht="15.75" customHeight="1" x14ac:dyDescent="0.25">
      <c r="D2420" s="39"/>
      <c r="E2420" s="39"/>
      <c r="F2420" s="98">
        <v>39902</v>
      </c>
      <c r="G2420" s="43">
        <v>5.0875E-3</v>
      </c>
      <c r="H2420" s="43">
        <v>1.2075000000000001E-2</v>
      </c>
      <c r="I2420" s="43">
        <v>1.745E-2</v>
      </c>
      <c r="J2420" s="43">
        <v>3.2500000000000001E-2</v>
      </c>
      <c r="K2420" s="43">
        <v>2.7116999999999999E-2</v>
      </c>
      <c r="N2420" s="44"/>
    </row>
    <row r="2421" spans="4:14" ht="15.75" customHeight="1" x14ac:dyDescent="0.25">
      <c r="D2421" s="39"/>
      <c r="E2421" s="39"/>
      <c r="F2421" s="98">
        <v>39903</v>
      </c>
      <c r="G2421" s="43">
        <v>5.0063E-3</v>
      </c>
      <c r="H2421" s="43">
        <v>1.19188E-2</v>
      </c>
      <c r="I2421" s="43">
        <v>1.7356300000000002E-2</v>
      </c>
      <c r="J2421" s="43">
        <v>3.2500000000000001E-2</v>
      </c>
      <c r="K2421" s="43">
        <v>2.6629E-2</v>
      </c>
      <c r="N2421" s="44"/>
    </row>
    <row r="2422" spans="4:14" ht="15.75" customHeight="1" x14ac:dyDescent="0.25">
      <c r="D2422" s="39"/>
      <c r="E2422" s="39"/>
      <c r="F2422" s="98">
        <v>39904</v>
      </c>
      <c r="G2422" s="43">
        <v>4.9499999999999995E-3</v>
      </c>
      <c r="H2422" s="43">
        <v>1.1768799999999999E-2</v>
      </c>
      <c r="I2422" s="43">
        <v>1.7162500000000001E-2</v>
      </c>
      <c r="J2422" s="43">
        <v>3.2500000000000001E-2</v>
      </c>
      <c r="K2422" s="43">
        <v>2.6539E-2</v>
      </c>
      <c r="N2422" s="44"/>
    </row>
    <row r="2423" spans="4:14" ht="15.75" customHeight="1" x14ac:dyDescent="0.25">
      <c r="D2423" s="39"/>
      <c r="E2423" s="39"/>
      <c r="F2423" s="98">
        <v>39905</v>
      </c>
      <c r="G2423" s="43">
        <v>4.8938000000000002E-3</v>
      </c>
      <c r="H2423" s="43">
        <v>1.16594E-2</v>
      </c>
      <c r="I2423" s="43">
        <v>1.7156299999999999E-2</v>
      </c>
      <c r="J2423" s="43">
        <v>3.2500000000000001E-2</v>
      </c>
      <c r="K2423" s="43">
        <v>2.7661999999999999E-2</v>
      </c>
      <c r="N2423" s="44"/>
    </row>
    <row r="2424" spans="4:14" ht="15.75" customHeight="1" x14ac:dyDescent="0.25">
      <c r="D2424" s="39"/>
      <c r="E2424" s="39"/>
      <c r="F2424" s="98">
        <v>39906</v>
      </c>
      <c r="G2424" s="43">
        <v>4.7812999999999996E-3</v>
      </c>
      <c r="H2424" s="43">
        <v>1.1609400000000001E-2</v>
      </c>
      <c r="I2424" s="43">
        <v>1.7124999999999998E-2</v>
      </c>
      <c r="J2424" s="43">
        <v>3.2500000000000001E-2</v>
      </c>
      <c r="K2424" s="43">
        <v>2.8853E-2</v>
      </c>
      <c r="N2424" s="44"/>
    </row>
    <row r="2425" spans="4:14" ht="15.75" customHeight="1" x14ac:dyDescent="0.25">
      <c r="D2425" s="39"/>
      <c r="E2425" s="39"/>
      <c r="F2425" s="98">
        <v>39909</v>
      </c>
      <c r="G2425" s="43">
        <v>4.7562999999999998E-3</v>
      </c>
      <c r="H2425" s="43">
        <v>1.1568799999999999E-2</v>
      </c>
      <c r="I2425" s="43">
        <v>1.7156299999999999E-2</v>
      </c>
      <c r="J2425" s="43">
        <v>3.2500000000000001E-2</v>
      </c>
      <c r="K2425" s="43">
        <v>2.9222999999999999E-2</v>
      </c>
      <c r="N2425" s="44"/>
    </row>
    <row r="2426" spans="4:14" ht="15.75" customHeight="1" x14ac:dyDescent="0.25">
      <c r="D2426" s="39"/>
      <c r="E2426" s="39"/>
      <c r="F2426" s="98">
        <v>39910</v>
      </c>
      <c r="G2426" s="43">
        <v>4.6938000000000006E-3</v>
      </c>
      <c r="H2426" s="43">
        <v>1.14938E-2</v>
      </c>
      <c r="I2426" s="43">
        <v>1.7031299999999999E-2</v>
      </c>
      <c r="J2426" s="43">
        <v>3.2500000000000001E-2</v>
      </c>
      <c r="K2426" s="43">
        <v>2.8965000000000001E-2</v>
      </c>
      <c r="N2426" s="44"/>
    </row>
    <row r="2427" spans="4:14" ht="15.75" customHeight="1" x14ac:dyDescent="0.25">
      <c r="D2427" s="39"/>
      <c r="E2427" s="39"/>
      <c r="F2427" s="98">
        <v>39911</v>
      </c>
      <c r="G2427" s="43">
        <v>4.5999999999999999E-3</v>
      </c>
      <c r="H2427" s="43">
        <v>1.13875E-2</v>
      </c>
      <c r="I2427" s="43">
        <v>1.6871899999999999E-2</v>
      </c>
      <c r="J2427" s="43">
        <v>3.2500000000000001E-2</v>
      </c>
      <c r="K2427" s="43">
        <v>2.8559000000000001E-2</v>
      </c>
      <c r="N2427" s="44"/>
    </row>
    <row r="2428" spans="4:14" ht="15.75" customHeight="1" x14ac:dyDescent="0.25">
      <c r="D2428" s="39"/>
      <c r="E2428" s="39"/>
      <c r="F2428" s="98">
        <v>39912</v>
      </c>
      <c r="G2428" s="43">
        <v>4.5125E-3</v>
      </c>
      <c r="H2428" s="43">
        <v>1.1312500000000001E-2</v>
      </c>
      <c r="I2428" s="43">
        <v>1.67625E-2</v>
      </c>
      <c r="J2428" s="43">
        <v>3.2500000000000001E-2</v>
      </c>
      <c r="K2428" s="43">
        <v>2.9207E-2</v>
      </c>
      <c r="N2428" s="44"/>
    </row>
    <row r="2429" spans="4:14" ht="15.75" customHeight="1" x14ac:dyDescent="0.25">
      <c r="D2429" s="39"/>
      <c r="E2429" s="39"/>
      <c r="F2429" s="98">
        <v>39913</v>
      </c>
      <c r="G2429" s="43" t="s">
        <v>30</v>
      </c>
      <c r="H2429" s="43" t="s">
        <v>30</v>
      </c>
      <c r="I2429" s="43" t="s">
        <v>30</v>
      </c>
      <c r="J2429" s="43" t="s">
        <v>30</v>
      </c>
      <c r="K2429" s="43">
        <v>2.9207E-2</v>
      </c>
      <c r="N2429" s="44"/>
    </row>
    <row r="2430" spans="4:14" ht="15.75" customHeight="1" x14ac:dyDescent="0.25">
      <c r="D2430" s="39"/>
      <c r="E2430" s="39"/>
      <c r="F2430" s="98">
        <v>39916</v>
      </c>
      <c r="G2430" s="43" t="s">
        <v>30</v>
      </c>
      <c r="H2430" s="43" t="s">
        <v>30</v>
      </c>
      <c r="I2430" s="43" t="s">
        <v>30</v>
      </c>
      <c r="J2430" s="43">
        <v>3.2500000000000001E-2</v>
      </c>
      <c r="K2430" s="43">
        <v>2.8579E-2</v>
      </c>
      <c r="N2430" s="44"/>
    </row>
    <row r="2431" spans="4:14" ht="15.75" customHeight="1" x14ac:dyDescent="0.25">
      <c r="D2431" s="39"/>
      <c r="E2431" s="39"/>
      <c r="F2431" s="98">
        <v>39917</v>
      </c>
      <c r="G2431" s="43">
        <v>4.5250000000000004E-3</v>
      </c>
      <c r="H2431" s="43">
        <v>1.1218799999999999E-2</v>
      </c>
      <c r="I2431" s="43">
        <v>1.66E-2</v>
      </c>
      <c r="J2431" s="43">
        <v>3.2500000000000001E-2</v>
      </c>
      <c r="K2431" s="43">
        <v>2.7844999999999998E-2</v>
      </c>
      <c r="N2431" s="44"/>
    </row>
    <row r="2432" spans="4:14" ht="15.75" customHeight="1" x14ac:dyDescent="0.25">
      <c r="D2432" s="39"/>
      <c r="E2432" s="39"/>
      <c r="F2432" s="98">
        <v>39918</v>
      </c>
      <c r="G2432" s="43">
        <v>4.4812999999999997E-3</v>
      </c>
      <c r="H2432" s="43">
        <v>1.1125000000000001E-2</v>
      </c>
      <c r="I2432" s="43">
        <v>1.6468799999999999E-2</v>
      </c>
      <c r="J2432" s="43">
        <v>3.2500000000000001E-2</v>
      </c>
      <c r="K2432" s="43">
        <v>2.7644000000000002E-2</v>
      </c>
      <c r="N2432" s="44"/>
    </row>
    <row r="2433" spans="4:14" ht="15.75" customHeight="1" x14ac:dyDescent="0.25">
      <c r="D2433" s="39"/>
      <c r="E2433" s="39"/>
      <c r="F2433" s="98">
        <v>39919</v>
      </c>
      <c r="G2433" s="43">
        <v>4.4688000000000002E-3</v>
      </c>
      <c r="H2433" s="43">
        <v>1.10688E-2</v>
      </c>
      <c r="I2433" s="43">
        <v>1.6406299999999999E-2</v>
      </c>
      <c r="J2433" s="43">
        <v>3.2500000000000001E-2</v>
      </c>
      <c r="K2433" s="43">
        <v>2.8302999999999998E-2</v>
      </c>
      <c r="N2433" s="44"/>
    </row>
    <row r="2434" spans="4:14" ht="15.75" customHeight="1" x14ac:dyDescent="0.25">
      <c r="D2434" s="39"/>
      <c r="E2434" s="39"/>
      <c r="F2434" s="98">
        <v>39920</v>
      </c>
      <c r="G2434" s="43">
        <v>4.4749999999999998E-3</v>
      </c>
      <c r="H2434" s="43">
        <v>1.10188E-2</v>
      </c>
      <c r="I2434" s="43">
        <v>1.6362499999999999E-2</v>
      </c>
      <c r="J2434" s="43">
        <v>3.2500000000000001E-2</v>
      </c>
      <c r="K2434" s="43">
        <v>2.9451000000000001E-2</v>
      </c>
      <c r="N2434" s="44"/>
    </row>
    <row r="2435" spans="4:14" ht="15.75" customHeight="1" x14ac:dyDescent="0.25">
      <c r="D2435" s="39"/>
      <c r="E2435" s="39"/>
      <c r="F2435" s="98">
        <v>39923</v>
      </c>
      <c r="G2435" s="43">
        <v>4.4250000000000001E-3</v>
      </c>
      <c r="H2435" s="43">
        <v>1.10063E-2</v>
      </c>
      <c r="I2435" s="43">
        <v>1.6500000000000001E-2</v>
      </c>
      <c r="J2435" s="43">
        <v>3.2500000000000001E-2</v>
      </c>
      <c r="K2435" s="43">
        <v>2.8359000000000002E-2</v>
      </c>
      <c r="N2435" s="44"/>
    </row>
    <row r="2436" spans="4:14" ht="15.75" customHeight="1" x14ac:dyDescent="0.25">
      <c r="D2436" s="39"/>
      <c r="E2436" s="39"/>
      <c r="F2436" s="98">
        <v>39924</v>
      </c>
      <c r="G2436" s="43">
        <v>4.4124999999999998E-3</v>
      </c>
      <c r="H2436" s="43">
        <v>1.1000000000000001E-2</v>
      </c>
      <c r="I2436" s="43">
        <v>1.6506300000000002E-2</v>
      </c>
      <c r="J2436" s="43">
        <v>3.2500000000000001E-2</v>
      </c>
      <c r="K2436" s="43">
        <v>2.8969000000000002E-2</v>
      </c>
      <c r="N2436" s="44"/>
    </row>
    <row r="2437" spans="4:14" ht="15.75" customHeight="1" x14ac:dyDescent="0.25">
      <c r="D2437" s="39"/>
      <c r="E2437" s="39"/>
      <c r="F2437" s="98">
        <v>39925</v>
      </c>
      <c r="G2437" s="43">
        <v>4.4000000000000003E-3</v>
      </c>
      <c r="H2437" s="43">
        <v>1.09938E-2</v>
      </c>
      <c r="I2437" s="43">
        <v>1.6574999999999999E-2</v>
      </c>
      <c r="J2437" s="43">
        <v>3.2500000000000001E-2</v>
      </c>
      <c r="K2437" s="43">
        <v>2.9397000000000003E-2</v>
      </c>
      <c r="N2437" s="44"/>
    </row>
    <row r="2438" spans="4:14" ht="15.75" customHeight="1" x14ac:dyDescent="0.25">
      <c r="D2438" s="39"/>
      <c r="E2438" s="39"/>
      <c r="F2438" s="98">
        <v>39926</v>
      </c>
      <c r="G2438" s="43">
        <v>4.3750000000000004E-3</v>
      </c>
      <c r="H2438" s="43">
        <v>1.0918799999999999E-2</v>
      </c>
      <c r="I2438" s="43">
        <v>1.63938E-2</v>
      </c>
      <c r="J2438" s="43">
        <v>3.2500000000000001E-2</v>
      </c>
      <c r="K2438" s="43">
        <v>2.9192999999999997E-2</v>
      </c>
      <c r="N2438" s="44"/>
    </row>
    <row r="2439" spans="4:14" ht="15.75" customHeight="1" x14ac:dyDescent="0.25">
      <c r="D2439" s="39"/>
      <c r="E2439" s="39"/>
      <c r="F2439" s="98">
        <v>39927</v>
      </c>
      <c r="G2439" s="43">
        <v>4.3499999999999997E-3</v>
      </c>
      <c r="H2439" s="43">
        <v>1.0725E-2</v>
      </c>
      <c r="I2439" s="43">
        <v>1.6212500000000001E-2</v>
      </c>
      <c r="J2439" s="43">
        <v>3.2500000000000001E-2</v>
      </c>
      <c r="K2439" s="43">
        <v>2.9902999999999999E-2</v>
      </c>
      <c r="N2439" s="44"/>
    </row>
    <row r="2440" spans="4:14" ht="15.75" customHeight="1" x14ac:dyDescent="0.25">
      <c r="D2440" s="39"/>
      <c r="E2440" s="39"/>
      <c r="F2440" s="98">
        <v>39930</v>
      </c>
      <c r="G2440" s="43">
        <v>4.3249999999999999E-3</v>
      </c>
      <c r="H2440" s="43">
        <v>1.05375E-2</v>
      </c>
      <c r="I2440" s="43">
        <v>1.5900000000000001E-2</v>
      </c>
      <c r="J2440" s="43">
        <v>3.2500000000000001E-2</v>
      </c>
      <c r="K2440" s="43">
        <v>2.9083000000000001E-2</v>
      </c>
      <c r="N2440" s="44"/>
    </row>
    <row r="2441" spans="4:14" ht="15.75" customHeight="1" x14ac:dyDescent="0.25">
      <c r="D2441" s="39"/>
      <c r="E2441" s="39"/>
      <c r="F2441" s="98">
        <v>39931</v>
      </c>
      <c r="G2441" s="43">
        <v>4.2750000000000002E-3</v>
      </c>
      <c r="H2441" s="43">
        <v>1.03938E-2</v>
      </c>
      <c r="I2441" s="43">
        <v>1.575E-2</v>
      </c>
      <c r="J2441" s="43">
        <v>3.2500000000000001E-2</v>
      </c>
      <c r="K2441" s="43">
        <v>3.0072999999999999E-2</v>
      </c>
      <c r="N2441" s="44"/>
    </row>
    <row r="2442" spans="4:14" ht="15.75" customHeight="1" x14ac:dyDescent="0.25">
      <c r="D2442" s="39"/>
      <c r="E2442" s="39"/>
      <c r="F2442" s="98">
        <v>39932</v>
      </c>
      <c r="G2442" s="43">
        <v>4.1812999999999998E-3</v>
      </c>
      <c r="H2442" s="43">
        <v>1.0275000000000001E-2</v>
      </c>
      <c r="I2442" s="43">
        <v>1.5787499999999999E-2</v>
      </c>
      <c r="J2442" s="43">
        <v>3.2500000000000001E-2</v>
      </c>
      <c r="K2442" s="43">
        <v>3.1073E-2</v>
      </c>
      <c r="N2442" s="44"/>
    </row>
    <row r="2443" spans="4:14" ht="15.75" customHeight="1" x14ac:dyDescent="0.25">
      <c r="D2443" s="39"/>
      <c r="E2443" s="39"/>
      <c r="F2443" s="98">
        <v>39933</v>
      </c>
      <c r="G2443" s="43">
        <v>4.1124999999999998E-3</v>
      </c>
      <c r="H2443" s="43">
        <v>1.0162500000000001E-2</v>
      </c>
      <c r="I2443" s="43">
        <v>1.5650000000000001E-2</v>
      </c>
      <c r="J2443" s="43">
        <v>3.2500000000000001E-2</v>
      </c>
      <c r="K2443" s="43">
        <v>3.1186999999999999E-2</v>
      </c>
      <c r="N2443" s="44"/>
    </row>
    <row r="2444" spans="4:14" ht="15.75" customHeight="1" x14ac:dyDescent="0.25">
      <c r="D2444" s="39"/>
      <c r="E2444" s="39"/>
      <c r="F2444" s="98">
        <v>39934</v>
      </c>
      <c r="G2444" s="43">
        <v>4.1438000000000004E-3</v>
      </c>
      <c r="H2444" s="43">
        <v>1.0068799999999999E-2</v>
      </c>
      <c r="I2444" s="43">
        <v>1.54938E-2</v>
      </c>
      <c r="J2444" s="43">
        <v>3.2500000000000001E-2</v>
      </c>
      <c r="K2444" s="43">
        <v>3.1533000000000005E-2</v>
      </c>
      <c r="N2444" s="44"/>
    </row>
    <row r="2445" spans="4:14" ht="15.75" customHeight="1" x14ac:dyDescent="0.25">
      <c r="D2445" s="39"/>
      <c r="E2445" s="39"/>
      <c r="F2445" s="98">
        <v>39937</v>
      </c>
      <c r="G2445" s="43" t="s">
        <v>30</v>
      </c>
      <c r="H2445" s="43" t="s">
        <v>30</v>
      </c>
      <c r="I2445" s="43" t="s">
        <v>30</v>
      </c>
      <c r="J2445" s="43">
        <v>3.2500000000000001E-2</v>
      </c>
      <c r="K2445" s="43">
        <v>3.1514E-2</v>
      </c>
      <c r="N2445" s="44"/>
    </row>
    <row r="2446" spans="4:14" ht="15.75" customHeight="1" x14ac:dyDescent="0.25">
      <c r="D2446" s="39"/>
      <c r="E2446" s="39"/>
      <c r="F2446" s="98">
        <v>39938</v>
      </c>
      <c r="G2446" s="43">
        <v>4.0124999999999996E-3</v>
      </c>
      <c r="H2446" s="43">
        <v>9.8624999999999997E-3</v>
      </c>
      <c r="I2446" s="43">
        <v>1.54E-2</v>
      </c>
      <c r="J2446" s="43">
        <v>3.2500000000000001E-2</v>
      </c>
      <c r="K2446" s="43">
        <v>3.1591999999999995E-2</v>
      </c>
      <c r="N2446" s="44"/>
    </row>
    <row r="2447" spans="4:14" ht="15.75" customHeight="1" x14ac:dyDescent="0.25">
      <c r="D2447" s="39"/>
      <c r="E2447" s="39"/>
      <c r="F2447" s="98">
        <v>39939</v>
      </c>
      <c r="G2447" s="43">
        <v>3.9500000000000004E-3</v>
      </c>
      <c r="H2447" s="43">
        <v>9.7374999999999996E-3</v>
      </c>
      <c r="I2447" s="43">
        <v>1.5062500000000001E-2</v>
      </c>
      <c r="J2447" s="43">
        <v>3.2500000000000001E-2</v>
      </c>
      <c r="K2447" s="43">
        <v>3.1612000000000001E-2</v>
      </c>
      <c r="N2447" s="44"/>
    </row>
    <row r="2448" spans="4:14" ht="15.75" customHeight="1" x14ac:dyDescent="0.25">
      <c r="D2448" s="39"/>
      <c r="E2448" s="39"/>
      <c r="F2448" s="98">
        <v>39940</v>
      </c>
      <c r="G2448" s="43">
        <v>3.8187999999999998E-3</v>
      </c>
      <c r="H2448" s="43">
        <v>9.5624999999999998E-3</v>
      </c>
      <c r="I2448" s="43">
        <v>1.4937499999999999E-2</v>
      </c>
      <c r="J2448" s="43">
        <v>3.2500000000000001E-2</v>
      </c>
      <c r="K2448" s="43">
        <v>3.3340999999999996E-2</v>
      </c>
      <c r="N2448" s="44"/>
    </row>
    <row r="2449" spans="4:14" ht="15.75" customHeight="1" x14ac:dyDescent="0.25">
      <c r="D2449" s="39"/>
      <c r="E2449" s="39"/>
      <c r="F2449" s="98">
        <v>39941</v>
      </c>
      <c r="G2449" s="43">
        <v>3.6749999999999999E-3</v>
      </c>
      <c r="H2449" s="43">
        <v>9.3749999999999997E-3</v>
      </c>
      <c r="I2449" s="43">
        <v>1.4624999999999999E-2</v>
      </c>
      <c r="J2449" s="43">
        <v>3.2500000000000001E-2</v>
      </c>
      <c r="K2449" s="43">
        <v>3.2856000000000003E-2</v>
      </c>
      <c r="N2449" s="44"/>
    </row>
    <row r="2450" spans="4:14" ht="15.75" customHeight="1" x14ac:dyDescent="0.25">
      <c r="D2450" s="39"/>
      <c r="E2450" s="39"/>
      <c r="F2450" s="98">
        <v>39944</v>
      </c>
      <c r="G2450" s="43">
        <v>3.5375000000000003E-3</v>
      </c>
      <c r="H2450" s="43">
        <v>9.1999999999999998E-3</v>
      </c>
      <c r="I2450" s="43">
        <v>1.4387499999999999E-2</v>
      </c>
      <c r="J2450" s="43">
        <v>3.2500000000000001E-2</v>
      </c>
      <c r="K2450" s="43">
        <v>3.1654000000000002E-2</v>
      </c>
      <c r="N2450" s="44"/>
    </row>
    <row r="2451" spans="4:14" ht="15.75" customHeight="1" x14ac:dyDescent="0.25">
      <c r="D2451" s="39"/>
      <c r="E2451" s="39"/>
      <c r="F2451" s="98">
        <v>39945</v>
      </c>
      <c r="G2451" s="43">
        <v>3.4875000000000001E-3</v>
      </c>
      <c r="H2451" s="43">
        <v>9.0562999999999998E-3</v>
      </c>
      <c r="I2451" s="43">
        <v>1.43E-2</v>
      </c>
      <c r="J2451" s="43">
        <v>3.2500000000000001E-2</v>
      </c>
      <c r="K2451" s="43">
        <v>3.1726999999999998E-2</v>
      </c>
      <c r="N2451" s="44"/>
    </row>
    <row r="2452" spans="4:14" ht="15.75" customHeight="1" x14ac:dyDescent="0.25">
      <c r="D2452" s="39"/>
      <c r="E2452" s="39"/>
      <c r="F2452" s="98">
        <v>39946</v>
      </c>
      <c r="G2452" s="43">
        <v>3.4438000000000003E-3</v>
      </c>
      <c r="H2452" s="43">
        <v>8.8313000000000003E-3</v>
      </c>
      <c r="I2452" s="43">
        <v>1.4125E-2</v>
      </c>
      <c r="J2452" s="43">
        <v>3.2500000000000001E-2</v>
      </c>
      <c r="K2452" s="43">
        <v>3.1195000000000001E-2</v>
      </c>
      <c r="N2452" s="44"/>
    </row>
    <row r="2453" spans="4:14" ht="15.75" customHeight="1" x14ac:dyDescent="0.25">
      <c r="D2453" s="39"/>
      <c r="E2453" s="39"/>
      <c r="F2453" s="98">
        <v>39947</v>
      </c>
      <c r="G2453" s="43">
        <v>3.3500000000000001E-3</v>
      </c>
      <c r="H2453" s="43">
        <v>8.5438000000000007E-3</v>
      </c>
      <c r="I2453" s="43">
        <v>1.3787499999999999E-2</v>
      </c>
      <c r="J2453" s="43">
        <v>3.2500000000000001E-2</v>
      </c>
      <c r="K2453" s="43">
        <v>3.0884000000000002E-2</v>
      </c>
      <c r="N2453" s="44"/>
    </row>
    <row r="2454" spans="4:14" ht="15.75" customHeight="1" x14ac:dyDescent="0.25">
      <c r="D2454" s="39"/>
      <c r="E2454" s="39"/>
      <c r="F2454" s="98">
        <v>39948</v>
      </c>
      <c r="G2454" s="43">
        <v>3.2812999999999996E-3</v>
      </c>
      <c r="H2454" s="43">
        <v>8.2562999999999994E-3</v>
      </c>
      <c r="I2454" s="43">
        <v>1.35625E-2</v>
      </c>
      <c r="J2454" s="43">
        <v>3.2500000000000001E-2</v>
      </c>
      <c r="K2454" s="43">
        <v>3.1341000000000001E-2</v>
      </c>
      <c r="N2454" s="44"/>
    </row>
    <row r="2455" spans="4:14" ht="15.75" customHeight="1" x14ac:dyDescent="0.25">
      <c r="D2455" s="39"/>
      <c r="E2455" s="39"/>
      <c r="F2455" s="98">
        <v>39951</v>
      </c>
      <c r="G2455" s="43">
        <v>3.1624999999999999E-3</v>
      </c>
      <c r="H2455" s="43">
        <v>7.8500000000000011E-3</v>
      </c>
      <c r="I2455" s="43">
        <v>1.3125E-2</v>
      </c>
      <c r="J2455" s="43">
        <v>3.2500000000000001E-2</v>
      </c>
      <c r="K2455" s="43">
        <v>3.2300000000000002E-2</v>
      </c>
      <c r="N2455" s="44"/>
    </row>
    <row r="2456" spans="4:14" ht="15.75" customHeight="1" x14ac:dyDescent="0.25">
      <c r="D2456" s="39"/>
      <c r="E2456" s="39"/>
      <c r="F2456" s="98">
        <v>39952</v>
      </c>
      <c r="G2456" s="43">
        <v>3.0937999999999998E-3</v>
      </c>
      <c r="H2456" s="43">
        <v>7.5249999999999996E-3</v>
      </c>
      <c r="I2456" s="43">
        <v>1.2800000000000001E-2</v>
      </c>
      <c r="J2456" s="43">
        <v>3.2500000000000001E-2</v>
      </c>
      <c r="K2456" s="43">
        <v>3.243E-2</v>
      </c>
      <c r="N2456" s="44"/>
    </row>
    <row r="2457" spans="4:14" ht="15.75" customHeight="1" x14ac:dyDescent="0.25">
      <c r="D2457" s="39"/>
      <c r="E2457" s="39"/>
      <c r="F2457" s="98">
        <v>39953</v>
      </c>
      <c r="G2457" s="43">
        <v>3.0813000000000004E-3</v>
      </c>
      <c r="H2457" s="43">
        <v>7.1625000000000005E-3</v>
      </c>
      <c r="I2457" s="43">
        <v>1.24125E-2</v>
      </c>
      <c r="J2457" s="43">
        <v>3.2500000000000001E-2</v>
      </c>
      <c r="K2457" s="43">
        <v>3.1911999999999996E-2</v>
      </c>
      <c r="N2457" s="44"/>
    </row>
    <row r="2458" spans="4:14" ht="15.75" customHeight="1" x14ac:dyDescent="0.25">
      <c r="D2458" s="39"/>
      <c r="E2458" s="39"/>
      <c r="F2458" s="98">
        <v>39954</v>
      </c>
      <c r="G2458" s="43">
        <v>3.0875000000000004E-3</v>
      </c>
      <c r="H2458" s="43">
        <v>6.6125000000000003E-3</v>
      </c>
      <c r="I2458" s="43">
        <v>1.1699999999999999E-2</v>
      </c>
      <c r="J2458" s="43">
        <v>3.2500000000000001E-2</v>
      </c>
      <c r="K2458" s="43">
        <v>3.3644E-2</v>
      </c>
      <c r="N2458" s="44"/>
    </row>
    <row r="2459" spans="4:14" ht="15.75" customHeight="1" x14ac:dyDescent="0.25">
      <c r="D2459" s="39"/>
      <c r="E2459" s="39"/>
      <c r="F2459" s="98">
        <v>39955</v>
      </c>
      <c r="G2459" s="43">
        <v>3.1313000000000001E-3</v>
      </c>
      <c r="H2459" s="43">
        <v>6.6E-3</v>
      </c>
      <c r="I2459" s="43">
        <v>1.2012499999999999E-2</v>
      </c>
      <c r="J2459" s="43">
        <v>3.2500000000000001E-2</v>
      </c>
      <c r="K2459" s="43">
        <v>3.4494999999999998E-2</v>
      </c>
      <c r="N2459" s="44"/>
    </row>
    <row r="2460" spans="4:14" ht="15.75" customHeight="1" x14ac:dyDescent="0.25">
      <c r="D2460" s="39"/>
      <c r="E2460" s="39"/>
      <c r="F2460" s="98">
        <v>39958</v>
      </c>
      <c r="G2460" s="43" t="s">
        <v>30</v>
      </c>
      <c r="H2460" s="43" t="s">
        <v>30</v>
      </c>
      <c r="I2460" s="43" t="s">
        <v>30</v>
      </c>
      <c r="J2460" s="43" t="s">
        <v>30</v>
      </c>
      <c r="K2460" s="43">
        <v>3.4494999999999998E-2</v>
      </c>
      <c r="N2460" s="44"/>
    </row>
    <row r="2461" spans="4:14" ht="15.75" customHeight="1" x14ac:dyDescent="0.25">
      <c r="D2461" s="39"/>
      <c r="E2461" s="39"/>
      <c r="F2461" s="98">
        <v>39959</v>
      </c>
      <c r="G2461" s="43">
        <v>3.1624999999999999E-3</v>
      </c>
      <c r="H2461" s="43">
        <v>6.6374999999999993E-3</v>
      </c>
      <c r="I2461" s="43">
        <v>1.2175E-2</v>
      </c>
      <c r="J2461" s="43">
        <v>3.2500000000000001E-2</v>
      </c>
      <c r="K2461" s="43">
        <v>3.5466999999999999E-2</v>
      </c>
      <c r="N2461" s="44"/>
    </row>
    <row r="2462" spans="4:14" ht="15.75" customHeight="1" x14ac:dyDescent="0.25">
      <c r="D2462" s="39"/>
      <c r="E2462" s="39"/>
      <c r="F2462" s="98">
        <v>39960</v>
      </c>
      <c r="G2462" s="43">
        <v>3.1874999999999998E-3</v>
      </c>
      <c r="H2462" s="43">
        <v>6.7374999999999996E-3</v>
      </c>
      <c r="I2462" s="43">
        <v>1.2699999999999999E-2</v>
      </c>
      <c r="J2462" s="43">
        <v>3.2500000000000001E-2</v>
      </c>
      <c r="K2462" s="43">
        <v>3.7381000000000005E-2</v>
      </c>
      <c r="N2462" s="44"/>
    </row>
    <row r="2463" spans="4:14" ht="15.75" customHeight="1" x14ac:dyDescent="0.25">
      <c r="D2463" s="39"/>
      <c r="E2463" s="39"/>
      <c r="F2463" s="98">
        <v>39961</v>
      </c>
      <c r="G2463" s="43">
        <v>3.2000000000000002E-3</v>
      </c>
      <c r="H2463" s="43">
        <v>6.6749999999999995E-3</v>
      </c>
      <c r="I2463" s="43">
        <v>1.26E-2</v>
      </c>
      <c r="J2463" s="43">
        <v>3.2500000000000001E-2</v>
      </c>
      <c r="K2463" s="43">
        <v>3.6122000000000001E-2</v>
      </c>
      <c r="N2463" s="44"/>
    </row>
    <row r="2464" spans="4:14" ht="15.75" customHeight="1" x14ac:dyDescent="0.25">
      <c r="D2464" s="39"/>
      <c r="E2464" s="39"/>
      <c r="F2464" s="98">
        <v>39962</v>
      </c>
      <c r="G2464" s="43">
        <v>3.1624999999999999E-3</v>
      </c>
      <c r="H2464" s="43">
        <v>6.5624999999999998E-3</v>
      </c>
      <c r="I2464" s="43">
        <v>1.24E-2</v>
      </c>
      <c r="J2464" s="43">
        <v>3.2500000000000001E-2</v>
      </c>
      <c r="K2464" s="43">
        <v>3.4594E-2</v>
      </c>
      <c r="N2464" s="44"/>
    </row>
    <row r="2465" spans="4:14" ht="15.75" customHeight="1" x14ac:dyDescent="0.25">
      <c r="D2465" s="39"/>
      <c r="E2465" s="39"/>
      <c r="F2465" s="98">
        <v>39965</v>
      </c>
      <c r="G2465" s="43">
        <v>3.2000000000000002E-3</v>
      </c>
      <c r="H2465" s="43">
        <v>6.5000000000000006E-3</v>
      </c>
      <c r="I2465" s="43">
        <v>1.23375E-2</v>
      </c>
      <c r="J2465" s="43">
        <v>3.2500000000000001E-2</v>
      </c>
      <c r="K2465" s="43">
        <v>3.6726000000000002E-2</v>
      </c>
      <c r="N2465" s="44"/>
    </row>
    <row r="2466" spans="4:14" ht="15.75" customHeight="1" x14ac:dyDescent="0.25">
      <c r="D2466" s="39"/>
      <c r="E2466" s="39"/>
      <c r="F2466" s="98">
        <v>39966</v>
      </c>
      <c r="G2466" s="43">
        <v>3.2000000000000002E-3</v>
      </c>
      <c r="H2466" s="43">
        <v>6.4624999999999995E-3</v>
      </c>
      <c r="I2466" s="43">
        <v>1.23375E-2</v>
      </c>
      <c r="J2466" s="43">
        <v>3.2500000000000001E-2</v>
      </c>
      <c r="K2466" s="43">
        <v>3.6126999999999999E-2</v>
      </c>
      <c r="N2466" s="44"/>
    </row>
    <row r="2467" spans="4:14" ht="15.75" customHeight="1" x14ac:dyDescent="0.25">
      <c r="D2467" s="39"/>
      <c r="E2467" s="39"/>
      <c r="F2467" s="98">
        <v>39967</v>
      </c>
      <c r="G2467" s="43">
        <v>3.1874999999999998E-3</v>
      </c>
      <c r="H2467" s="43">
        <v>6.3688E-3</v>
      </c>
      <c r="I2467" s="43">
        <v>1.2075000000000001E-2</v>
      </c>
      <c r="J2467" s="43">
        <v>3.2500000000000001E-2</v>
      </c>
      <c r="K2467" s="43">
        <v>3.5397999999999999E-2</v>
      </c>
      <c r="N2467" s="44"/>
    </row>
    <row r="2468" spans="4:14" ht="15.75" customHeight="1" x14ac:dyDescent="0.25">
      <c r="D2468" s="39"/>
      <c r="E2468" s="39"/>
      <c r="F2468" s="98">
        <v>39968</v>
      </c>
      <c r="G2468" s="43">
        <v>3.1749999999999999E-3</v>
      </c>
      <c r="H2468" s="43">
        <v>6.2938000000000004E-3</v>
      </c>
      <c r="I2468" s="43">
        <v>1.18E-2</v>
      </c>
      <c r="J2468" s="43">
        <v>3.2500000000000001E-2</v>
      </c>
      <c r="K2468" s="43">
        <v>3.7099E-2</v>
      </c>
      <c r="N2468" s="44"/>
    </row>
    <row r="2469" spans="4:14" ht="15.75" customHeight="1" x14ac:dyDescent="0.25">
      <c r="D2469" s="39"/>
      <c r="E2469" s="39"/>
      <c r="F2469" s="98">
        <v>39969</v>
      </c>
      <c r="G2469" s="43">
        <v>3.2063000000000005E-3</v>
      </c>
      <c r="H2469" s="43">
        <v>6.3249999999999999E-3</v>
      </c>
      <c r="I2469" s="43">
        <v>1.2037500000000001E-2</v>
      </c>
      <c r="J2469" s="43">
        <v>3.2500000000000001E-2</v>
      </c>
      <c r="K2469" s="43">
        <v>3.8279000000000001E-2</v>
      </c>
      <c r="N2469" s="44"/>
    </row>
    <row r="2470" spans="4:14" ht="15.75" customHeight="1" x14ac:dyDescent="0.25">
      <c r="D2470" s="39"/>
      <c r="E2470" s="39"/>
      <c r="F2470" s="98">
        <v>39972</v>
      </c>
      <c r="G2470" s="43">
        <v>3.2312999999999999E-3</v>
      </c>
      <c r="H2470" s="43">
        <v>6.5000000000000006E-3</v>
      </c>
      <c r="I2470" s="43">
        <v>1.2825E-2</v>
      </c>
      <c r="J2470" s="43">
        <v>3.2500000000000001E-2</v>
      </c>
      <c r="K2470" s="43">
        <v>3.8736E-2</v>
      </c>
      <c r="N2470" s="44"/>
    </row>
    <row r="2471" spans="4:14" ht="15.75" customHeight="1" x14ac:dyDescent="0.25">
      <c r="D2471" s="39"/>
      <c r="E2471" s="39"/>
      <c r="F2471" s="98">
        <v>39973</v>
      </c>
      <c r="G2471" s="43">
        <v>3.2124999999999996E-3</v>
      </c>
      <c r="H2471" s="43">
        <v>6.4749999999999999E-3</v>
      </c>
      <c r="I2471" s="43">
        <v>1.26625E-2</v>
      </c>
      <c r="J2471" s="43">
        <v>3.2500000000000001E-2</v>
      </c>
      <c r="K2471" s="43">
        <v>3.8559000000000003E-2</v>
      </c>
      <c r="N2471" s="44"/>
    </row>
    <row r="2472" spans="4:14" ht="15.75" customHeight="1" x14ac:dyDescent="0.25">
      <c r="D2472" s="39"/>
      <c r="E2472" s="39"/>
      <c r="F2472" s="98">
        <v>39974</v>
      </c>
      <c r="G2472" s="43">
        <v>3.2063000000000005E-3</v>
      </c>
      <c r="H2472" s="43">
        <v>6.3875000000000008E-3</v>
      </c>
      <c r="I2472" s="43">
        <v>1.22875E-2</v>
      </c>
      <c r="J2472" s="43">
        <v>3.2500000000000001E-2</v>
      </c>
      <c r="K2472" s="43">
        <v>3.9454999999999997E-2</v>
      </c>
      <c r="N2472" s="44"/>
    </row>
    <row r="2473" spans="4:14" ht="15.75" customHeight="1" x14ac:dyDescent="0.25">
      <c r="D2473" s="39"/>
      <c r="E2473" s="39"/>
      <c r="F2473" s="98">
        <v>39975</v>
      </c>
      <c r="G2473" s="43">
        <v>3.1938000000000001E-3</v>
      </c>
      <c r="H2473" s="43">
        <v>6.2938000000000004E-3</v>
      </c>
      <c r="I2473" s="43">
        <v>1.2175E-2</v>
      </c>
      <c r="J2473" s="43">
        <v>3.2500000000000001E-2</v>
      </c>
      <c r="K2473" s="43">
        <v>3.8543000000000001E-2</v>
      </c>
      <c r="N2473" s="44"/>
    </row>
    <row r="2474" spans="4:14" ht="15.75" customHeight="1" x14ac:dyDescent="0.25">
      <c r="D2474" s="39"/>
      <c r="E2474" s="39"/>
      <c r="F2474" s="98">
        <v>39976</v>
      </c>
      <c r="G2474" s="43">
        <v>3.1813000000000002E-3</v>
      </c>
      <c r="H2474" s="43">
        <v>6.2438000000000007E-3</v>
      </c>
      <c r="I2474" s="43">
        <v>1.1837500000000001E-2</v>
      </c>
      <c r="J2474" s="43">
        <v>3.2500000000000001E-2</v>
      </c>
      <c r="K2474" s="43">
        <v>3.7915999999999998E-2</v>
      </c>
      <c r="N2474" s="44"/>
    </row>
    <row r="2475" spans="4:14" ht="15.75" customHeight="1" x14ac:dyDescent="0.25">
      <c r="D2475" s="39"/>
      <c r="E2475" s="39"/>
      <c r="F2475" s="98">
        <v>39979</v>
      </c>
      <c r="G2475" s="43">
        <v>3.1874999999999998E-3</v>
      </c>
      <c r="H2475" s="43">
        <v>6.1438000000000005E-3</v>
      </c>
      <c r="I2475" s="43">
        <v>1.16875E-2</v>
      </c>
      <c r="J2475" s="43">
        <v>3.2500000000000001E-2</v>
      </c>
      <c r="K2475" s="43">
        <v>3.7113E-2</v>
      </c>
      <c r="N2475" s="44"/>
    </row>
    <row r="2476" spans="4:14" ht="15.75" customHeight="1" x14ac:dyDescent="0.25">
      <c r="D2476" s="39"/>
      <c r="E2476" s="39"/>
      <c r="F2476" s="98">
        <v>39980</v>
      </c>
      <c r="G2476" s="43">
        <v>3.1813000000000002E-3</v>
      </c>
      <c r="H2476" s="43">
        <v>6.1312999999999993E-3</v>
      </c>
      <c r="I2476" s="43">
        <v>1.16375E-2</v>
      </c>
      <c r="J2476" s="43">
        <v>3.2500000000000001E-2</v>
      </c>
      <c r="K2476" s="43">
        <v>3.6587999999999996E-2</v>
      </c>
      <c r="N2476" s="44"/>
    </row>
    <row r="2477" spans="4:14" ht="15.75" customHeight="1" x14ac:dyDescent="0.25">
      <c r="D2477" s="39"/>
      <c r="E2477" s="39"/>
      <c r="F2477" s="98">
        <v>39981</v>
      </c>
      <c r="G2477" s="43">
        <v>3.1313000000000001E-3</v>
      </c>
      <c r="H2477" s="43">
        <v>6.0999999999999995E-3</v>
      </c>
      <c r="I2477" s="43">
        <v>1.1575E-2</v>
      </c>
      <c r="J2477" s="43">
        <v>3.2500000000000001E-2</v>
      </c>
      <c r="K2477" s="43">
        <v>3.6881999999999998E-2</v>
      </c>
      <c r="N2477" s="44"/>
    </row>
    <row r="2478" spans="4:14" ht="15.75" customHeight="1" x14ac:dyDescent="0.25">
      <c r="D2478" s="39"/>
      <c r="E2478" s="39"/>
      <c r="F2478" s="98">
        <v>39982</v>
      </c>
      <c r="G2478" s="43">
        <v>3.15E-3</v>
      </c>
      <c r="H2478" s="43">
        <v>6.0875E-3</v>
      </c>
      <c r="I2478" s="43">
        <v>1.16125E-2</v>
      </c>
      <c r="J2478" s="43">
        <v>3.2500000000000001E-2</v>
      </c>
      <c r="K2478" s="43">
        <v>3.8276999999999999E-2</v>
      </c>
      <c r="N2478" s="44"/>
    </row>
    <row r="2479" spans="4:14" ht="15.75" customHeight="1" x14ac:dyDescent="0.25">
      <c r="D2479" s="39"/>
      <c r="E2479" s="39"/>
      <c r="F2479" s="98">
        <v>39983</v>
      </c>
      <c r="G2479" s="43">
        <v>3.1687999999999998E-3</v>
      </c>
      <c r="H2479" s="43">
        <v>6.1187999999999998E-3</v>
      </c>
      <c r="I2479" s="43">
        <v>1.1825E-2</v>
      </c>
      <c r="J2479" s="43">
        <v>3.2500000000000001E-2</v>
      </c>
      <c r="K2479" s="43">
        <v>3.7808000000000001E-2</v>
      </c>
      <c r="N2479" s="44"/>
    </row>
    <row r="2480" spans="4:14" ht="15.75" customHeight="1" x14ac:dyDescent="0.25">
      <c r="D2480" s="39"/>
      <c r="E2480" s="39"/>
      <c r="F2480" s="98">
        <v>39986</v>
      </c>
      <c r="G2480" s="43">
        <v>3.15E-3</v>
      </c>
      <c r="H2480" s="43">
        <v>6.0999999999999995E-3</v>
      </c>
      <c r="I2480" s="43">
        <v>1.16125E-2</v>
      </c>
      <c r="J2480" s="43">
        <v>3.2500000000000001E-2</v>
      </c>
      <c r="K2480" s="43">
        <v>3.6810000000000002E-2</v>
      </c>
      <c r="N2480" s="44"/>
    </row>
    <row r="2481" spans="4:14" ht="15.75" customHeight="1" x14ac:dyDescent="0.25">
      <c r="D2481" s="39"/>
      <c r="E2481" s="39"/>
      <c r="F2481" s="98">
        <v>39987</v>
      </c>
      <c r="G2481" s="43">
        <v>3.1374999999999997E-3</v>
      </c>
      <c r="H2481" s="43">
        <v>6.0750000000000005E-3</v>
      </c>
      <c r="I2481" s="43">
        <v>1.1487499999999999E-2</v>
      </c>
      <c r="J2481" s="43">
        <v>3.2500000000000001E-2</v>
      </c>
      <c r="K2481" s="43">
        <v>3.6207999999999997E-2</v>
      </c>
      <c r="N2481" s="44"/>
    </row>
    <row r="2482" spans="4:14" ht="15.75" customHeight="1" x14ac:dyDescent="0.25">
      <c r="D2482" s="39"/>
      <c r="E2482" s="39"/>
      <c r="F2482" s="98">
        <v>39988</v>
      </c>
      <c r="G2482" s="43">
        <v>3.1125000000000002E-3</v>
      </c>
      <c r="H2482" s="43">
        <v>6.0438000000000002E-3</v>
      </c>
      <c r="I2482" s="43">
        <v>1.1312500000000001E-2</v>
      </c>
      <c r="J2482" s="43">
        <v>3.2500000000000001E-2</v>
      </c>
      <c r="K2482" s="43">
        <v>3.6850999999999995E-2</v>
      </c>
      <c r="N2482" s="44"/>
    </row>
    <row r="2483" spans="4:14" ht="15.75" customHeight="1" x14ac:dyDescent="0.25">
      <c r="D2483" s="39"/>
      <c r="E2483" s="39"/>
      <c r="F2483" s="98">
        <v>39989</v>
      </c>
      <c r="G2483" s="43">
        <v>3.075E-3</v>
      </c>
      <c r="H2483" s="43">
        <v>6.0124999999999996E-3</v>
      </c>
      <c r="I2483" s="43">
        <v>1.11375E-2</v>
      </c>
      <c r="J2483" s="43">
        <v>3.2500000000000001E-2</v>
      </c>
      <c r="K2483" s="43">
        <v>3.5397999999999999E-2</v>
      </c>
      <c r="N2483" s="44"/>
    </row>
    <row r="2484" spans="4:14" ht="15.75" customHeight="1" x14ac:dyDescent="0.25">
      <c r="D2484" s="39"/>
      <c r="E2484" s="39"/>
      <c r="F2484" s="98">
        <v>39990</v>
      </c>
      <c r="G2484" s="43">
        <v>3.0999999999999999E-3</v>
      </c>
      <c r="H2484" s="43">
        <v>5.9750000000000003E-3</v>
      </c>
      <c r="I2484" s="43">
        <v>1.095E-2</v>
      </c>
      <c r="J2484" s="43">
        <v>3.2500000000000001E-2</v>
      </c>
      <c r="K2484" s="43">
        <v>3.5363000000000006E-2</v>
      </c>
      <c r="N2484" s="44"/>
    </row>
    <row r="2485" spans="4:14" ht="15.75" customHeight="1" x14ac:dyDescent="0.25">
      <c r="D2485" s="39"/>
      <c r="E2485" s="39"/>
      <c r="F2485" s="98">
        <v>39993</v>
      </c>
      <c r="G2485" s="43">
        <v>3.0875000000000004E-3</v>
      </c>
      <c r="H2485" s="43">
        <v>5.9687999999999998E-3</v>
      </c>
      <c r="I2485" s="43">
        <v>1.1174999999999999E-2</v>
      </c>
      <c r="J2485" s="43">
        <v>3.2500000000000001E-2</v>
      </c>
      <c r="K2485" s="43">
        <v>3.4768E-2</v>
      </c>
      <c r="N2485" s="44"/>
    </row>
    <row r="2486" spans="4:14" ht="15.75" customHeight="1" x14ac:dyDescent="0.25">
      <c r="D2486" s="39"/>
      <c r="E2486" s="39"/>
      <c r="F2486" s="98">
        <v>39994</v>
      </c>
      <c r="G2486" s="43">
        <v>3.0875000000000004E-3</v>
      </c>
      <c r="H2486" s="43">
        <v>5.9499999999999996E-3</v>
      </c>
      <c r="I2486" s="43">
        <v>1.1112500000000001E-2</v>
      </c>
      <c r="J2486" s="43">
        <v>3.2500000000000001E-2</v>
      </c>
      <c r="K2486" s="43">
        <v>3.5325999999999996E-2</v>
      </c>
      <c r="N2486" s="44"/>
    </row>
    <row r="2487" spans="4:14" ht="15.75" customHeight="1" x14ac:dyDescent="0.25">
      <c r="D2487" s="39"/>
      <c r="E2487" s="39"/>
      <c r="F2487" s="98">
        <v>39995</v>
      </c>
      <c r="G2487" s="43">
        <v>3.0625000000000001E-3</v>
      </c>
      <c r="H2487" s="43">
        <v>5.875E-3</v>
      </c>
      <c r="I2487" s="43">
        <v>1.09125E-2</v>
      </c>
      <c r="J2487" s="43">
        <v>3.2500000000000001E-2</v>
      </c>
      <c r="K2487" s="43">
        <v>3.5365000000000001E-2</v>
      </c>
      <c r="N2487" s="44"/>
    </row>
    <row r="2488" spans="4:14" ht="15.75" customHeight="1" x14ac:dyDescent="0.25">
      <c r="D2488" s="39"/>
      <c r="E2488" s="39"/>
      <c r="F2488" s="98">
        <v>39996</v>
      </c>
      <c r="G2488" s="43">
        <v>3.0437999999999997E-3</v>
      </c>
      <c r="H2488" s="43">
        <v>5.7749999999999998E-3</v>
      </c>
      <c r="I2488" s="43">
        <v>1.07875E-2</v>
      </c>
      <c r="J2488" s="43">
        <v>3.2500000000000001E-2</v>
      </c>
      <c r="K2488" s="43">
        <v>3.4946000000000005E-2</v>
      </c>
      <c r="N2488" s="44"/>
    </row>
    <row r="2489" spans="4:14" ht="15.75" customHeight="1" x14ac:dyDescent="0.25">
      <c r="D2489" s="39"/>
      <c r="E2489" s="39"/>
      <c r="F2489" s="98">
        <v>39997</v>
      </c>
      <c r="G2489" s="43">
        <v>3.0125E-3</v>
      </c>
      <c r="H2489" s="43">
        <v>5.5874999999999996E-3</v>
      </c>
      <c r="I2489" s="43">
        <v>1.0512500000000001E-2</v>
      </c>
      <c r="J2489" s="43" t="s">
        <v>30</v>
      </c>
      <c r="K2489" s="43">
        <v>3.4946000000000005E-2</v>
      </c>
      <c r="N2489" s="44"/>
    </row>
    <row r="2490" spans="4:14" ht="15.75" customHeight="1" x14ac:dyDescent="0.25">
      <c r="D2490" s="39"/>
      <c r="E2490" s="39"/>
      <c r="F2490" s="98">
        <v>40000</v>
      </c>
      <c r="G2490" s="43">
        <v>3.0187999999999999E-3</v>
      </c>
      <c r="H2490" s="43">
        <v>5.4812999999999997E-3</v>
      </c>
      <c r="I2490" s="43">
        <v>1.03125E-2</v>
      </c>
      <c r="J2490" s="43">
        <v>3.2500000000000001E-2</v>
      </c>
      <c r="K2490" s="43">
        <v>3.5062999999999997E-2</v>
      </c>
      <c r="N2490" s="44"/>
    </row>
    <row r="2491" spans="4:14" ht="15.75" customHeight="1" x14ac:dyDescent="0.25">
      <c r="D2491" s="39"/>
      <c r="E2491" s="39"/>
      <c r="F2491" s="98">
        <v>40001</v>
      </c>
      <c r="G2491" s="43">
        <v>3.0187999999999999E-3</v>
      </c>
      <c r="H2491" s="43">
        <v>5.3749999999999996E-3</v>
      </c>
      <c r="I2491" s="43">
        <v>1.0225E-2</v>
      </c>
      <c r="J2491" s="43">
        <v>3.2500000000000001E-2</v>
      </c>
      <c r="K2491" s="43">
        <v>3.4543999999999998E-2</v>
      </c>
      <c r="N2491" s="44"/>
    </row>
    <row r="2492" spans="4:14" ht="15.75" customHeight="1" x14ac:dyDescent="0.25">
      <c r="D2492" s="39"/>
      <c r="E2492" s="39"/>
      <c r="F2492" s="98">
        <v>40002</v>
      </c>
      <c r="G2492" s="43">
        <v>3.0000000000000001E-3</v>
      </c>
      <c r="H2492" s="43">
        <v>5.2500000000000003E-3</v>
      </c>
      <c r="I2492" s="43">
        <v>1.0049999999999998E-2</v>
      </c>
      <c r="J2492" s="43">
        <v>3.2500000000000001E-2</v>
      </c>
      <c r="K2492" s="43">
        <v>3.3080999999999999E-2</v>
      </c>
      <c r="N2492" s="44"/>
    </row>
    <row r="2493" spans="4:14" ht="15.75" customHeight="1" x14ac:dyDescent="0.25">
      <c r="D2493" s="39"/>
      <c r="E2493" s="39"/>
      <c r="F2493" s="98">
        <v>40003</v>
      </c>
      <c r="G2493" s="43">
        <v>2.9625000000000003E-3</v>
      </c>
      <c r="H2493" s="43">
        <v>5.1000000000000004E-3</v>
      </c>
      <c r="I2493" s="43">
        <v>9.8563000000000001E-3</v>
      </c>
      <c r="J2493" s="43">
        <v>3.2500000000000001E-2</v>
      </c>
      <c r="K2493" s="43">
        <v>3.4029999999999998E-2</v>
      </c>
      <c r="N2493" s="44"/>
    </row>
    <row r="2494" spans="4:14" ht="15.75" customHeight="1" x14ac:dyDescent="0.25">
      <c r="D2494" s="39"/>
      <c r="E2494" s="39"/>
      <c r="F2494" s="98">
        <v>40004</v>
      </c>
      <c r="G2494" s="43">
        <v>2.9249999999999996E-3</v>
      </c>
      <c r="H2494" s="43">
        <v>5.0499999999999998E-3</v>
      </c>
      <c r="I2494" s="43">
        <v>9.6749999999999996E-3</v>
      </c>
      <c r="J2494" s="43">
        <v>3.2500000000000001E-2</v>
      </c>
      <c r="K2494" s="43">
        <v>3.3026E-2</v>
      </c>
      <c r="N2494" s="44"/>
    </row>
    <row r="2495" spans="4:14" ht="15.75" customHeight="1" x14ac:dyDescent="0.25">
      <c r="D2495" s="39"/>
      <c r="E2495" s="39"/>
      <c r="F2495" s="98">
        <v>40007</v>
      </c>
      <c r="G2495" s="43">
        <v>2.8812999999999998E-3</v>
      </c>
      <c r="H2495" s="43">
        <v>5.0938000000000008E-3</v>
      </c>
      <c r="I2495" s="43">
        <v>9.6499999999999989E-3</v>
      </c>
      <c r="J2495" s="43">
        <v>3.2500000000000001E-2</v>
      </c>
      <c r="K2495" s="43">
        <v>3.3500000000000002E-2</v>
      </c>
      <c r="N2495" s="44"/>
    </row>
    <row r="2496" spans="4:14" ht="15.75" customHeight="1" x14ac:dyDescent="0.25">
      <c r="D2496" s="39"/>
      <c r="E2496" s="39"/>
      <c r="F2496" s="98">
        <v>40008</v>
      </c>
      <c r="G2496" s="43">
        <v>2.875E-3</v>
      </c>
      <c r="H2496" s="43">
        <v>5.1313000000000001E-3</v>
      </c>
      <c r="I2496" s="43">
        <v>9.8375000000000008E-3</v>
      </c>
      <c r="J2496" s="43">
        <v>3.2500000000000001E-2</v>
      </c>
      <c r="K2496" s="43">
        <v>3.4702999999999998E-2</v>
      </c>
      <c r="N2496" s="44"/>
    </row>
    <row r="2497" spans="4:14" ht="15.75" customHeight="1" x14ac:dyDescent="0.25">
      <c r="D2497" s="39"/>
      <c r="E2497" s="39"/>
      <c r="F2497" s="98">
        <v>40009</v>
      </c>
      <c r="G2497" s="43">
        <v>2.875E-3</v>
      </c>
      <c r="H2497" s="43">
        <v>5.1375000000000006E-3</v>
      </c>
      <c r="I2497" s="43">
        <v>9.8750000000000001E-3</v>
      </c>
      <c r="J2497" s="43">
        <v>3.2500000000000001E-2</v>
      </c>
      <c r="K2497" s="43">
        <v>3.6038000000000001E-2</v>
      </c>
      <c r="N2497" s="44"/>
    </row>
    <row r="2498" spans="4:14" ht="15.75" customHeight="1" x14ac:dyDescent="0.25">
      <c r="D2498" s="39"/>
      <c r="E2498" s="39"/>
      <c r="F2498" s="98">
        <v>40010</v>
      </c>
      <c r="G2498" s="43">
        <v>2.8874999999999999E-3</v>
      </c>
      <c r="H2498" s="43">
        <v>5.1000000000000004E-3</v>
      </c>
      <c r="I2498" s="43">
        <v>9.8499999999999994E-3</v>
      </c>
      <c r="J2498" s="43">
        <v>3.2500000000000001E-2</v>
      </c>
      <c r="K2498" s="43">
        <v>3.5688999999999999E-2</v>
      </c>
      <c r="N2498" s="44"/>
    </row>
    <row r="2499" spans="4:14" ht="15.75" customHeight="1" x14ac:dyDescent="0.25">
      <c r="D2499" s="39"/>
      <c r="E2499" s="39"/>
      <c r="F2499" s="98">
        <v>40011</v>
      </c>
      <c r="G2499" s="43">
        <v>2.8625E-3</v>
      </c>
      <c r="H2499" s="43">
        <v>5.0375000000000003E-3</v>
      </c>
      <c r="I2499" s="43">
        <v>9.7124999999999989E-3</v>
      </c>
      <c r="J2499" s="43">
        <v>3.2500000000000001E-2</v>
      </c>
      <c r="K2499" s="43">
        <v>3.6433E-2</v>
      </c>
      <c r="N2499" s="44"/>
    </row>
    <row r="2500" spans="4:14" ht="15.75" customHeight="1" x14ac:dyDescent="0.25">
      <c r="D2500" s="39"/>
      <c r="E2500" s="39"/>
      <c r="F2500" s="98">
        <v>40014</v>
      </c>
      <c r="G2500" s="43">
        <v>2.8625E-3</v>
      </c>
      <c r="H2500" s="43">
        <v>5.0499999999999998E-3</v>
      </c>
      <c r="I2500" s="43">
        <v>9.6749999999999996E-3</v>
      </c>
      <c r="J2500" s="43">
        <v>3.2500000000000001E-2</v>
      </c>
      <c r="K2500" s="43">
        <v>3.6062999999999998E-2</v>
      </c>
      <c r="N2500" s="44"/>
    </row>
    <row r="2501" spans="4:14" ht="15.75" customHeight="1" x14ac:dyDescent="0.25">
      <c r="D2501" s="39"/>
      <c r="E2501" s="39"/>
      <c r="F2501" s="98">
        <v>40015</v>
      </c>
      <c r="G2501" s="43">
        <v>2.8499999999999997E-3</v>
      </c>
      <c r="H2501" s="43">
        <v>5.0312999999999998E-3</v>
      </c>
      <c r="I2501" s="43">
        <v>9.6125000000000013E-3</v>
      </c>
      <c r="J2501" s="43">
        <v>3.2500000000000001E-2</v>
      </c>
      <c r="K2501" s="43">
        <v>3.4824000000000001E-2</v>
      </c>
      <c r="N2501" s="44"/>
    </row>
    <row r="2502" spans="4:14" ht="15.75" customHeight="1" x14ac:dyDescent="0.25">
      <c r="D2502" s="39"/>
      <c r="E2502" s="39"/>
      <c r="F2502" s="98">
        <v>40016</v>
      </c>
      <c r="G2502" s="43">
        <v>2.8499999999999997E-3</v>
      </c>
      <c r="H2502" s="43">
        <v>5.0188000000000003E-3</v>
      </c>
      <c r="I2502" s="43">
        <v>9.5063000000000005E-3</v>
      </c>
      <c r="J2502" s="43">
        <v>3.2500000000000001E-2</v>
      </c>
      <c r="K2502" s="43">
        <v>3.5442999999999995E-2</v>
      </c>
      <c r="N2502" s="44"/>
    </row>
    <row r="2503" spans="4:14" ht="15.75" customHeight="1" x14ac:dyDescent="0.25">
      <c r="D2503" s="39"/>
      <c r="E2503" s="39"/>
      <c r="F2503" s="98">
        <v>40017</v>
      </c>
      <c r="G2503" s="43">
        <v>2.8499999999999997E-3</v>
      </c>
      <c r="H2503" s="43">
        <v>5.0375000000000003E-3</v>
      </c>
      <c r="I2503" s="43">
        <v>9.4562999999999991E-3</v>
      </c>
      <c r="J2503" s="43">
        <v>3.2500000000000001E-2</v>
      </c>
      <c r="K2503" s="43">
        <v>3.6554999999999997E-2</v>
      </c>
      <c r="N2503" s="44"/>
    </row>
    <row r="2504" spans="4:14" ht="15.75" customHeight="1" x14ac:dyDescent="0.25">
      <c r="D2504" s="39"/>
      <c r="E2504" s="39"/>
      <c r="F2504" s="98">
        <v>40018</v>
      </c>
      <c r="G2504" s="43">
        <v>2.8499999999999997E-3</v>
      </c>
      <c r="H2504" s="43">
        <v>5.0188000000000003E-3</v>
      </c>
      <c r="I2504" s="43">
        <v>9.5063000000000005E-3</v>
      </c>
      <c r="J2504" s="43">
        <v>3.2500000000000001E-2</v>
      </c>
      <c r="K2504" s="43">
        <v>3.6577999999999999E-2</v>
      </c>
      <c r="N2504" s="44"/>
    </row>
    <row r="2505" spans="4:14" ht="15.75" customHeight="1" x14ac:dyDescent="0.25">
      <c r="D2505" s="39"/>
      <c r="E2505" s="39"/>
      <c r="F2505" s="98">
        <v>40021</v>
      </c>
      <c r="G2505" s="43">
        <v>2.875E-3</v>
      </c>
      <c r="H2505" s="43">
        <v>4.9624999999999999E-3</v>
      </c>
      <c r="I2505" s="43">
        <v>9.4750000000000008E-3</v>
      </c>
      <c r="J2505" s="43">
        <v>3.2500000000000001E-2</v>
      </c>
      <c r="K2505" s="43">
        <v>3.7189E-2</v>
      </c>
      <c r="N2505" s="44"/>
    </row>
    <row r="2506" spans="4:14" ht="15.75" customHeight="1" x14ac:dyDescent="0.25">
      <c r="D2506" s="39"/>
      <c r="E2506" s="39"/>
      <c r="F2506" s="98">
        <v>40022</v>
      </c>
      <c r="G2506" s="43">
        <v>2.8499999999999997E-3</v>
      </c>
      <c r="H2506" s="43">
        <v>4.9125000000000002E-3</v>
      </c>
      <c r="I2506" s="43">
        <v>9.362500000000001E-3</v>
      </c>
      <c r="J2506" s="43">
        <v>3.2500000000000001E-2</v>
      </c>
      <c r="K2506" s="43">
        <v>3.6856E-2</v>
      </c>
      <c r="N2506" s="44"/>
    </row>
    <row r="2507" spans="4:14" ht="15.75" customHeight="1" x14ac:dyDescent="0.25">
      <c r="D2507" s="39"/>
      <c r="E2507" s="39"/>
      <c r="F2507" s="98">
        <v>40023</v>
      </c>
      <c r="G2507" s="43">
        <v>2.8499999999999997E-3</v>
      </c>
      <c r="H2507" s="43">
        <v>4.875E-3</v>
      </c>
      <c r="I2507" s="43">
        <v>9.325E-3</v>
      </c>
      <c r="J2507" s="43">
        <v>3.2500000000000001E-2</v>
      </c>
      <c r="K2507" s="43">
        <v>3.6581999999999996E-2</v>
      </c>
      <c r="N2507" s="44"/>
    </row>
    <row r="2508" spans="4:14" ht="15.75" customHeight="1" x14ac:dyDescent="0.25">
      <c r="D2508" s="39"/>
      <c r="E2508" s="39"/>
      <c r="F2508" s="98">
        <v>40024</v>
      </c>
      <c r="G2508" s="43">
        <v>2.8062999999999999E-3</v>
      </c>
      <c r="H2508" s="43">
        <v>4.8313000000000002E-3</v>
      </c>
      <c r="I2508" s="43">
        <v>9.300000000000001E-3</v>
      </c>
      <c r="J2508" s="43">
        <v>3.2500000000000001E-2</v>
      </c>
      <c r="K2508" s="43">
        <v>3.6074000000000002E-2</v>
      </c>
      <c r="N2508" s="44"/>
    </row>
    <row r="2509" spans="4:14" ht="15.75" customHeight="1" x14ac:dyDescent="0.25">
      <c r="D2509" s="39"/>
      <c r="E2509" s="39"/>
      <c r="F2509" s="98">
        <v>40025</v>
      </c>
      <c r="G2509" s="43">
        <v>2.7938000000000004E-3</v>
      </c>
      <c r="H2509" s="43">
        <v>4.7938E-3</v>
      </c>
      <c r="I2509" s="43">
        <v>9.2500000000000013E-3</v>
      </c>
      <c r="J2509" s="43">
        <v>3.2500000000000001E-2</v>
      </c>
      <c r="K2509" s="43">
        <v>3.4796000000000001E-2</v>
      </c>
      <c r="N2509" s="44"/>
    </row>
    <row r="2510" spans="4:14" ht="15.75" customHeight="1" x14ac:dyDescent="0.25">
      <c r="D2510" s="39"/>
      <c r="E2510" s="39"/>
      <c r="F2510" s="98">
        <v>40028</v>
      </c>
      <c r="G2510" s="43">
        <v>2.7562999999999997E-3</v>
      </c>
      <c r="H2510" s="43">
        <v>4.7188000000000004E-3</v>
      </c>
      <c r="I2510" s="43">
        <v>9.0375000000000004E-3</v>
      </c>
      <c r="J2510" s="43">
        <v>3.2500000000000001E-2</v>
      </c>
      <c r="K2510" s="43">
        <v>3.6333000000000004E-2</v>
      </c>
      <c r="N2510" s="44"/>
    </row>
    <row r="2511" spans="4:14" ht="15.75" customHeight="1" x14ac:dyDescent="0.25">
      <c r="D2511" s="39"/>
      <c r="E2511" s="39"/>
      <c r="F2511" s="98">
        <v>40029</v>
      </c>
      <c r="G2511" s="43">
        <v>2.7562999999999997E-3</v>
      </c>
      <c r="H2511" s="43">
        <v>4.7063000000000001E-3</v>
      </c>
      <c r="I2511" s="43">
        <v>9.0875000000000001E-3</v>
      </c>
      <c r="J2511" s="43">
        <v>3.2500000000000001E-2</v>
      </c>
      <c r="K2511" s="43">
        <v>3.6844999999999996E-2</v>
      </c>
      <c r="N2511" s="44"/>
    </row>
    <row r="2512" spans="4:14" ht="15.75" customHeight="1" x14ac:dyDescent="0.25">
      <c r="D2512" s="39"/>
      <c r="E2512" s="39"/>
      <c r="F2512" s="98">
        <v>40030</v>
      </c>
      <c r="G2512" s="43">
        <v>2.7562999999999997E-3</v>
      </c>
      <c r="H2512" s="43">
        <v>4.6813000000000002E-3</v>
      </c>
      <c r="I2512" s="43">
        <v>9.0937999999999991E-3</v>
      </c>
      <c r="J2512" s="43">
        <v>3.2500000000000001E-2</v>
      </c>
      <c r="K2512" s="43">
        <v>3.7458999999999999E-2</v>
      </c>
      <c r="N2512" s="44"/>
    </row>
    <row r="2513" spans="4:14" ht="15.75" customHeight="1" x14ac:dyDescent="0.25">
      <c r="D2513" s="39"/>
      <c r="E2513" s="39"/>
      <c r="F2513" s="98">
        <v>40031</v>
      </c>
      <c r="G2513" s="43">
        <v>2.7562999999999997E-3</v>
      </c>
      <c r="H2513" s="43">
        <v>4.6438E-3</v>
      </c>
      <c r="I2513" s="43">
        <v>9.0875000000000001E-3</v>
      </c>
      <c r="J2513" s="43">
        <v>3.2500000000000001E-2</v>
      </c>
      <c r="K2513" s="43">
        <v>3.7501E-2</v>
      </c>
      <c r="N2513" s="44"/>
    </row>
    <row r="2514" spans="4:14" ht="15.75" customHeight="1" x14ac:dyDescent="0.25">
      <c r="D2514" s="39"/>
      <c r="E2514" s="39"/>
      <c r="F2514" s="98">
        <v>40032</v>
      </c>
      <c r="G2514" s="43">
        <v>2.7562999999999997E-3</v>
      </c>
      <c r="H2514" s="43">
        <v>4.6125000000000003E-3</v>
      </c>
      <c r="I2514" s="43">
        <v>9.0749999999999997E-3</v>
      </c>
      <c r="J2514" s="43">
        <v>3.2500000000000001E-2</v>
      </c>
      <c r="K2514" s="43">
        <v>3.8502000000000002E-2</v>
      </c>
      <c r="N2514" s="44"/>
    </row>
    <row r="2515" spans="4:14" ht="15.75" customHeight="1" x14ac:dyDescent="0.25">
      <c r="D2515" s="39"/>
      <c r="E2515" s="39"/>
      <c r="F2515" s="98">
        <v>40035</v>
      </c>
      <c r="G2515" s="43">
        <v>2.7500000000000003E-3</v>
      </c>
      <c r="H2515" s="43">
        <v>4.5874999999999996E-3</v>
      </c>
      <c r="I2515" s="43">
        <v>9.0813000000000005E-3</v>
      </c>
      <c r="J2515" s="43">
        <v>3.2500000000000001E-2</v>
      </c>
      <c r="K2515" s="43">
        <v>3.7765E-2</v>
      </c>
      <c r="N2515" s="44"/>
    </row>
    <row r="2516" spans="4:14" ht="15.75" customHeight="1" x14ac:dyDescent="0.25">
      <c r="D2516" s="39"/>
      <c r="E2516" s="39"/>
      <c r="F2516" s="98">
        <v>40036</v>
      </c>
      <c r="G2516" s="43">
        <v>2.745E-3</v>
      </c>
      <c r="H2516" s="43">
        <v>4.5437999999999997E-3</v>
      </c>
      <c r="I2516" s="43">
        <v>8.9125000000000003E-3</v>
      </c>
      <c r="J2516" s="43">
        <v>3.2500000000000001E-2</v>
      </c>
      <c r="K2516" s="43">
        <v>3.6677000000000001E-2</v>
      </c>
      <c r="N2516" s="44"/>
    </row>
    <row r="2517" spans="4:14" ht="15.75" customHeight="1" x14ac:dyDescent="0.25">
      <c r="D2517" s="39"/>
      <c r="E2517" s="39"/>
      <c r="F2517" s="98">
        <v>40037</v>
      </c>
      <c r="G2517" s="43">
        <v>2.7406000000000002E-3</v>
      </c>
      <c r="H2517" s="43">
        <v>4.4968999999999999E-3</v>
      </c>
      <c r="I2517" s="43">
        <v>8.6875000000000008E-3</v>
      </c>
      <c r="J2517" s="43">
        <v>3.2500000000000001E-2</v>
      </c>
      <c r="K2517" s="43">
        <v>3.7172000000000004E-2</v>
      </c>
      <c r="N2517" s="44"/>
    </row>
    <row r="2518" spans="4:14" ht="15.75" customHeight="1" x14ac:dyDescent="0.25">
      <c r="D2518" s="39"/>
      <c r="E2518" s="39"/>
      <c r="F2518" s="98">
        <v>40038</v>
      </c>
      <c r="G2518" s="43">
        <v>2.7280999999999998E-3</v>
      </c>
      <c r="H2518" s="43">
        <v>4.4000000000000003E-3</v>
      </c>
      <c r="I2518" s="43">
        <v>8.5124999999999992E-3</v>
      </c>
      <c r="J2518" s="43">
        <v>3.2500000000000001E-2</v>
      </c>
      <c r="K2518" s="43">
        <v>3.5950000000000003E-2</v>
      </c>
      <c r="N2518" s="44"/>
    </row>
    <row r="2519" spans="4:14" ht="15.75" customHeight="1" x14ac:dyDescent="0.25">
      <c r="D2519" s="39"/>
      <c r="E2519" s="39"/>
      <c r="F2519" s="98">
        <v>40039</v>
      </c>
      <c r="G2519" s="43">
        <v>2.725E-3</v>
      </c>
      <c r="H2519" s="43">
        <v>4.2937999999999995E-3</v>
      </c>
      <c r="I2519" s="43">
        <v>8.3187999999999995E-3</v>
      </c>
      <c r="J2519" s="43">
        <v>3.2500000000000001E-2</v>
      </c>
      <c r="K2519" s="43">
        <v>3.5687999999999998E-2</v>
      </c>
      <c r="N2519" s="44"/>
    </row>
    <row r="2520" spans="4:14" ht="15.75" customHeight="1" x14ac:dyDescent="0.25">
      <c r="D2520" s="39"/>
      <c r="E2520" s="39"/>
      <c r="F2520" s="98">
        <v>40042</v>
      </c>
      <c r="G2520" s="43">
        <v>2.7875E-3</v>
      </c>
      <c r="H2520" s="43">
        <v>4.3125000000000004E-3</v>
      </c>
      <c r="I2520" s="43">
        <v>8.3125000000000004E-3</v>
      </c>
      <c r="J2520" s="43">
        <v>3.2500000000000001E-2</v>
      </c>
      <c r="K2520" s="43">
        <v>3.4684E-2</v>
      </c>
      <c r="N2520" s="44"/>
    </row>
    <row r="2521" spans="4:14" ht="15.75" customHeight="1" x14ac:dyDescent="0.25">
      <c r="D2521" s="39"/>
      <c r="E2521" s="39"/>
      <c r="F2521" s="98">
        <v>40043</v>
      </c>
      <c r="G2521" s="43">
        <v>2.725E-3</v>
      </c>
      <c r="H2521" s="43">
        <v>4.2500000000000003E-3</v>
      </c>
      <c r="I2521" s="43">
        <v>8.2500000000000004E-3</v>
      </c>
      <c r="J2521" s="43">
        <v>3.2500000000000001E-2</v>
      </c>
      <c r="K2521" s="43">
        <v>3.5091999999999998E-2</v>
      </c>
      <c r="N2521" s="44"/>
    </row>
    <row r="2522" spans="4:14" ht="15.75" customHeight="1" x14ac:dyDescent="0.25">
      <c r="D2522" s="39"/>
      <c r="E2522" s="39"/>
      <c r="F2522" s="98">
        <v>40044</v>
      </c>
      <c r="G2522" s="43">
        <v>2.6874999999999998E-3</v>
      </c>
      <c r="H2522" s="43">
        <v>4.1875000000000002E-3</v>
      </c>
      <c r="I2522" s="43">
        <v>8.1374999999999989E-3</v>
      </c>
      <c r="J2522" s="43">
        <v>3.2500000000000001E-2</v>
      </c>
      <c r="K2522" s="43">
        <v>3.4516999999999999E-2</v>
      </c>
      <c r="N2522" s="44"/>
    </row>
    <row r="2523" spans="4:14" ht="15.75" customHeight="1" x14ac:dyDescent="0.25">
      <c r="D2523" s="39"/>
      <c r="E2523" s="39"/>
      <c r="F2523" s="98">
        <v>40045</v>
      </c>
      <c r="G2523" s="43">
        <v>2.6750000000000003E-3</v>
      </c>
      <c r="H2523" s="43">
        <v>4.0688E-3</v>
      </c>
      <c r="I2523" s="43">
        <v>8.0874999999999992E-3</v>
      </c>
      <c r="J2523" s="43">
        <v>3.2500000000000001E-2</v>
      </c>
      <c r="K2523" s="43">
        <v>3.4312999999999996E-2</v>
      </c>
      <c r="N2523" s="44"/>
    </row>
    <row r="2524" spans="4:14" ht="15.75" customHeight="1" x14ac:dyDescent="0.25">
      <c r="D2524" s="39"/>
      <c r="E2524" s="39"/>
      <c r="F2524" s="98">
        <v>40046</v>
      </c>
      <c r="G2524" s="43">
        <v>2.6562999999999999E-3</v>
      </c>
      <c r="H2524" s="43">
        <v>3.9312999999999996E-3</v>
      </c>
      <c r="I2524" s="43">
        <v>7.9625000000000008E-3</v>
      </c>
      <c r="J2524" s="43">
        <v>3.2500000000000001E-2</v>
      </c>
      <c r="K2524" s="43">
        <v>3.5649E-2</v>
      </c>
      <c r="N2524" s="44"/>
    </row>
    <row r="2525" spans="4:14" ht="15.75" customHeight="1" x14ac:dyDescent="0.25">
      <c r="D2525" s="39"/>
      <c r="E2525" s="39"/>
      <c r="F2525" s="98">
        <v>40049</v>
      </c>
      <c r="G2525" s="43">
        <v>2.6438E-3</v>
      </c>
      <c r="H2525" s="43">
        <v>3.8687999999999999E-3</v>
      </c>
      <c r="I2525" s="43">
        <v>7.9625000000000008E-3</v>
      </c>
      <c r="J2525" s="43">
        <v>3.2500000000000001E-2</v>
      </c>
      <c r="K2525" s="43">
        <v>3.4755000000000001E-2</v>
      </c>
      <c r="N2525" s="44"/>
    </row>
    <row r="2526" spans="4:14" ht="15.75" customHeight="1" x14ac:dyDescent="0.25">
      <c r="D2526" s="39"/>
      <c r="E2526" s="39"/>
      <c r="F2526" s="98">
        <v>40050</v>
      </c>
      <c r="G2526" s="43">
        <v>2.6281E-3</v>
      </c>
      <c r="H2526" s="43">
        <v>3.8E-3</v>
      </c>
      <c r="I2526" s="43">
        <v>7.8500000000000011E-3</v>
      </c>
      <c r="J2526" s="43">
        <v>3.2500000000000001E-2</v>
      </c>
      <c r="K2526" s="43">
        <v>3.4348000000000004E-2</v>
      </c>
      <c r="N2526" s="44"/>
    </row>
    <row r="2527" spans="4:14" ht="15.75" customHeight="1" x14ac:dyDescent="0.25">
      <c r="D2527" s="39"/>
      <c r="E2527" s="39"/>
      <c r="F2527" s="98">
        <v>40051</v>
      </c>
      <c r="G2527" s="43">
        <v>2.6062999999999998E-3</v>
      </c>
      <c r="H2527" s="43">
        <v>3.7188E-3</v>
      </c>
      <c r="I2527" s="43">
        <v>7.8250000000000004E-3</v>
      </c>
      <c r="J2527" s="43">
        <v>3.2500000000000001E-2</v>
      </c>
      <c r="K2527" s="43">
        <v>3.4328999999999998E-2</v>
      </c>
      <c r="N2527" s="44"/>
    </row>
    <row r="2528" spans="4:14" ht="15.75" customHeight="1" x14ac:dyDescent="0.25">
      <c r="D2528" s="39"/>
      <c r="E2528" s="39"/>
      <c r="F2528" s="98">
        <v>40052</v>
      </c>
      <c r="G2528" s="43">
        <v>2.6124999999999998E-3</v>
      </c>
      <c r="H2528" s="43">
        <v>3.6063000000000002E-3</v>
      </c>
      <c r="I2528" s="43">
        <v>7.7313E-3</v>
      </c>
      <c r="J2528" s="43">
        <v>3.2500000000000001E-2</v>
      </c>
      <c r="K2528" s="43">
        <v>3.4530999999999999E-2</v>
      </c>
      <c r="N2528" s="44"/>
    </row>
    <row r="2529" spans="4:14" ht="15.75" customHeight="1" x14ac:dyDescent="0.25">
      <c r="D2529" s="39"/>
      <c r="E2529" s="39"/>
      <c r="F2529" s="98">
        <v>40053</v>
      </c>
      <c r="G2529" s="43">
        <v>2.5875E-3</v>
      </c>
      <c r="H2529" s="43">
        <v>3.4749999999999998E-3</v>
      </c>
      <c r="I2529" s="43">
        <v>7.5500000000000003E-3</v>
      </c>
      <c r="J2529" s="43">
        <v>3.2500000000000001E-2</v>
      </c>
      <c r="K2529" s="43">
        <v>3.4456000000000001E-2</v>
      </c>
      <c r="N2529" s="44"/>
    </row>
    <row r="2530" spans="4:14" ht="15.75" customHeight="1" x14ac:dyDescent="0.25">
      <c r="D2530" s="39"/>
      <c r="E2530" s="39"/>
      <c r="F2530" s="98">
        <v>40056</v>
      </c>
      <c r="G2530" s="43" t="s">
        <v>30</v>
      </c>
      <c r="H2530" s="43" t="s">
        <v>30</v>
      </c>
      <c r="I2530" s="43" t="s">
        <v>30</v>
      </c>
      <c r="J2530" s="43">
        <v>3.2500000000000001E-2</v>
      </c>
      <c r="K2530" s="43">
        <v>3.3974999999999998E-2</v>
      </c>
      <c r="N2530" s="44"/>
    </row>
    <row r="2531" spans="4:14" ht="15.75" customHeight="1" x14ac:dyDescent="0.25">
      <c r="D2531" s="39"/>
      <c r="E2531" s="39"/>
      <c r="F2531" s="98">
        <v>40057</v>
      </c>
      <c r="G2531" s="43">
        <v>2.5624999999999997E-3</v>
      </c>
      <c r="H2531" s="43">
        <v>3.3438000000000001E-3</v>
      </c>
      <c r="I2531" s="43">
        <v>7.2874999999999997E-3</v>
      </c>
      <c r="J2531" s="43">
        <v>3.2500000000000001E-2</v>
      </c>
      <c r="K2531" s="43">
        <v>3.3624999999999995E-2</v>
      </c>
      <c r="N2531" s="44"/>
    </row>
    <row r="2532" spans="4:14" ht="15.75" customHeight="1" x14ac:dyDescent="0.25">
      <c r="D2532" s="39"/>
      <c r="E2532" s="39"/>
      <c r="F2532" s="98">
        <v>40058</v>
      </c>
      <c r="G2532" s="43">
        <v>2.5438000000000001E-3</v>
      </c>
      <c r="H2532" s="43">
        <v>3.3E-3</v>
      </c>
      <c r="I2532" s="43">
        <v>7.2624999999999999E-3</v>
      </c>
      <c r="J2532" s="43">
        <v>3.2500000000000001E-2</v>
      </c>
      <c r="K2532" s="43">
        <v>3.3056000000000002E-2</v>
      </c>
      <c r="N2532" s="44"/>
    </row>
    <row r="2533" spans="4:14" ht="15.75" customHeight="1" x14ac:dyDescent="0.25">
      <c r="D2533" s="39"/>
      <c r="E2533" s="39"/>
      <c r="F2533" s="98">
        <v>40059</v>
      </c>
      <c r="G2533" s="43">
        <v>2.5313000000000002E-3</v>
      </c>
      <c r="H2533" s="43">
        <v>3.2188E-3</v>
      </c>
      <c r="I2533" s="43">
        <v>7.1938000000000002E-3</v>
      </c>
      <c r="J2533" s="43">
        <v>3.2500000000000001E-2</v>
      </c>
      <c r="K2533" s="43">
        <v>3.3439999999999998E-2</v>
      </c>
      <c r="N2533" s="44"/>
    </row>
    <row r="2534" spans="4:14" ht="15.75" customHeight="1" x14ac:dyDescent="0.25">
      <c r="D2534" s="39"/>
      <c r="E2534" s="39"/>
      <c r="F2534" s="98">
        <v>40060</v>
      </c>
      <c r="G2534" s="43">
        <v>2.5374999999999998E-3</v>
      </c>
      <c r="H2534" s="43">
        <v>3.1438E-3</v>
      </c>
      <c r="I2534" s="43">
        <v>7.1250000000000003E-3</v>
      </c>
      <c r="J2534" s="43">
        <v>3.2500000000000001E-2</v>
      </c>
      <c r="K2534" s="43">
        <v>3.4377999999999999E-2</v>
      </c>
      <c r="N2534" s="44"/>
    </row>
    <row r="2535" spans="4:14" ht="15.75" customHeight="1" x14ac:dyDescent="0.25">
      <c r="D2535" s="39"/>
      <c r="E2535" s="39"/>
      <c r="F2535" s="98">
        <v>40063</v>
      </c>
      <c r="G2535" s="43">
        <v>2.5124999999999995E-3</v>
      </c>
      <c r="H2535" s="43">
        <v>3.0875000000000004E-3</v>
      </c>
      <c r="I2535" s="43">
        <v>7.0438000000000002E-3</v>
      </c>
      <c r="J2535" s="43" t="s">
        <v>30</v>
      </c>
      <c r="K2535" s="43">
        <v>3.4377999999999999E-2</v>
      </c>
      <c r="N2535" s="44"/>
    </row>
    <row r="2536" spans="4:14" ht="15.75" customHeight="1" x14ac:dyDescent="0.25">
      <c r="D2536" s="39"/>
      <c r="E2536" s="39"/>
      <c r="F2536" s="98">
        <v>40064</v>
      </c>
      <c r="G2536" s="43">
        <v>2.4938E-3</v>
      </c>
      <c r="H2536" s="43">
        <v>3.0187999999999999E-3</v>
      </c>
      <c r="I2536" s="43">
        <v>6.9999999999999993E-3</v>
      </c>
      <c r="J2536" s="43">
        <v>3.2500000000000001E-2</v>
      </c>
      <c r="K2536" s="43">
        <v>3.4823E-2</v>
      </c>
      <c r="N2536" s="44"/>
    </row>
    <row r="2537" spans="4:14" ht="15.75" customHeight="1" x14ac:dyDescent="0.25">
      <c r="D2537" s="39"/>
      <c r="E2537" s="39"/>
      <c r="F2537" s="98">
        <v>40065</v>
      </c>
      <c r="G2537" s="43">
        <v>2.4587999999999997E-3</v>
      </c>
      <c r="H2537" s="43">
        <v>2.9869000000000002E-3</v>
      </c>
      <c r="I2537" s="43">
        <v>6.8874999999999995E-3</v>
      </c>
      <c r="J2537" s="43">
        <v>3.2500000000000001E-2</v>
      </c>
      <c r="K2537" s="43">
        <v>3.4710999999999999E-2</v>
      </c>
      <c r="N2537" s="44"/>
    </row>
    <row r="2538" spans="4:14" ht="15.75" customHeight="1" x14ac:dyDescent="0.25">
      <c r="D2538" s="39"/>
      <c r="E2538" s="39"/>
      <c r="F2538" s="98">
        <v>40066</v>
      </c>
      <c r="G2538" s="43">
        <v>2.4375E-3</v>
      </c>
      <c r="H2538" s="43">
        <v>2.9969000000000003E-3</v>
      </c>
      <c r="I2538" s="43">
        <v>6.8250000000000003E-3</v>
      </c>
      <c r="J2538" s="43">
        <v>3.2500000000000001E-2</v>
      </c>
      <c r="K2538" s="43">
        <v>3.3472000000000002E-2</v>
      </c>
      <c r="N2538" s="44"/>
    </row>
    <row r="2539" spans="4:14" ht="15.75" customHeight="1" x14ac:dyDescent="0.25">
      <c r="D2539" s="39"/>
      <c r="E2539" s="39"/>
      <c r="F2539" s="98">
        <v>40067</v>
      </c>
      <c r="G2539" s="43">
        <v>2.4338000000000003E-3</v>
      </c>
      <c r="H2539" s="43">
        <v>2.99E-3</v>
      </c>
      <c r="I2539" s="43">
        <v>6.7749999999999998E-3</v>
      </c>
      <c r="J2539" s="43">
        <v>3.2500000000000001E-2</v>
      </c>
      <c r="K2539" s="43">
        <v>3.347E-2</v>
      </c>
      <c r="N2539" s="44"/>
    </row>
    <row r="2540" spans="4:14" ht="15.75" customHeight="1" x14ac:dyDescent="0.25">
      <c r="D2540" s="39"/>
      <c r="E2540" s="39"/>
      <c r="F2540" s="98">
        <v>40070</v>
      </c>
      <c r="G2540" s="43">
        <v>2.4124999999999997E-3</v>
      </c>
      <c r="H2540" s="43">
        <v>2.9499999999999999E-3</v>
      </c>
      <c r="I2540" s="43">
        <v>6.7625000000000003E-3</v>
      </c>
      <c r="J2540" s="43">
        <v>3.2500000000000001E-2</v>
      </c>
      <c r="K2540" s="43">
        <v>3.4207999999999995E-2</v>
      </c>
      <c r="N2540" s="44"/>
    </row>
    <row r="2541" spans="4:14" ht="15.75" customHeight="1" x14ac:dyDescent="0.25">
      <c r="D2541" s="39"/>
      <c r="E2541" s="39"/>
      <c r="F2541" s="98">
        <v>40071</v>
      </c>
      <c r="G2541" s="43">
        <v>2.4250000000000001E-3</v>
      </c>
      <c r="H2541" s="43">
        <v>2.9337999999999999E-3</v>
      </c>
      <c r="I2541" s="43">
        <v>6.7500000000000008E-3</v>
      </c>
      <c r="J2541" s="43">
        <v>3.2500000000000001E-2</v>
      </c>
      <c r="K2541" s="43">
        <v>3.4541000000000002E-2</v>
      </c>
      <c r="N2541" s="44"/>
    </row>
    <row r="2542" spans="4:14" ht="15.75" customHeight="1" x14ac:dyDescent="0.25">
      <c r="D2542" s="39"/>
      <c r="E2542" s="39"/>
      <c r="F2542" s="98">
        <v>40072</v>
      </c>
      <c r="G2542" s="43">
        <v>2.4375E-3</v>
      </c>
      <c r="H2542" s="43">
        <v>2.9187999999999996E-3</v>
      </c>
      <c r="I2542" s="43">
        <v>6.7625000000000003E-3</v>
      </c>
      <c r="J2542" s="43">
        <v>3.2500000000000001E-2</v>
      </c>
      <c r="K2542" s="43">
        <v>3.4689999999999999E-2</v>
      </c>
      <c r="N2542" s="44"/>
    </row>
    <row r="2543" spans="4:14" ht="15.75" customHeight="1" x14ac:dyDescent="0.25">
      <c r="D2543" s="39"/>
      <c r="E2543" s="39"/>
      <c r="F2543" s="98">
        <v>40073</v>
      </c>
      <c r="G2543" s="43">
        <v>2.4624999999999998E-3</v>
      </c>
      <c r="H2543" s="43">
        <v>2.9187999999999996E-3</v>
      </c>
      <c r="I2543" s="43">
        <v>6.7938E-3</v>
      </c>
      <c r="J2543" s="43">
        <v>3.2500000000000001E-2</v>
      </c>
      <c r="K2543" s="43">
        <v>3.3835999999999998E-2</v>
      </c>
      <c r="N2543" s="44"/>
    </row>
    <row r="2544" spans="4:14" ht="15.75" customHeight="1" x14ac:dyDescent="0.25">
      <c r="D2544" s="39"/>
      <c r="E2544" s="39"/>
      <c r="F2544" s="98">
        <v>40074</v>
      </c>
      <c r="G2544" s="43">
        <v>2.4624999999999998E-3</v>
      </c>
      <c r="H2544" s="43">
        <v>2.8938000000000002E-3</v>
      </c>
      <c r="I2544" s="43">
        <v>6.7562999999999998E-3</v>
      </c>
      <c r="J2544" s="43">
        <v>3.2500000000000001E-2</v>
      </c>
      <c r="K2544" s="43">
        <v>3.4632000000000003E-2</v>
      </c>
      <c r="N2544" s="44"/>
    </row>
    <row r="2545" spans="4:14" ht="15.75" customHeight="1" x14ac:dyDescent="0.25">
      <c r="D2545" s="39"/>
      <c r="E2545" s="39"/>
      <c r="F2545" s="98">
        <v>40077</v>
      </c>
      <c r="G2545" s="43">
        <v>2.4624999999999998E-3</v>
      </c>
      <c r="H2545" s="43">
        <v>2.8938000000000002E-3</v>
      </c>
      <c r="I2545" s="43">
        <v>6.7625000000000003E-3</v>
      </c>
      <c r="J2545" s="43">
        <v>3.2500000000000001E-2</v>
      </c>
      <c r="K2545" s="43">
        <v>3.4799000000000004E-2</v>
      </c>
      <c r="N2545" s="44"/>
    </row>
    <row r="2546" spans="4:14" ht="15.75" customHeight="1" x14ac:dyDescent="0.25">
      <c r="D2546" s="39"/>
      <c r="E2546" s="39"/>
      <c r="F2546" s="98">
        <v>40078</v>
      </c>
      <c r="G2546" s="43">
        <v>2.4624999999999998E-3</v>
      </c>
      <c r="H2546" s="43">
        <v>2.8563E-3</v>
      </c>
      <c r="I2546" s="43">
        <v>6.6813000000000003E-3</v>
      </c>
      <c r="J2546" s="43">
        <v>3.2500000000000001E-2</v>
      </c>
      <c r="K2546" s="43">
        <v>3.4445000000000003E-2</v>
      </c>
      <c r="N2546" s="44"/>
    </row>
    <row r="2547" spans="4:14" ht="15.75" customHeight="1" x14ac:dyDescent="0.25">
      <c r="D2547" s="39"/>
      <c r="E2547" s="39"/>
      <c r="F2547" s="98">
        <v>40079</v>
      </c>
      <c r="G2547" s="43">
        <v>2.4624999999999998E-3</v>
      </c>
      <c r="H2547" s="43">
        <v>2.8499999999999997E-3</v>
      </c>
      <c r="I2547" s="43">
        <v>6.6063000000000007E-3</v>
      </c>
      <c r="J2547" s="43">
        <v>3.2500000000000001E-2</v>
      </c>
      <c r="K2547" s="43">
        <v>3.4183999999999999E-2</v>
      </c>
      <c r="N2547" s="44"/>
    </row>
    <row r="2548" spans="4:14" ht="15.75" customHeight="1" x14ac:dyDescent="0.25">
      <c r="D2548" s="39"/>
      <c r="E2548" s="39"/>
      <c r="F2548" s="98">
        <v>40080</v>
      </c>
      <c r="G2548" s="43">
        <v>2.4624999999999998E-3</v>
      </c>
      <c r="H2548" s="43">
        <v>2.8313000000000001E-3</v>
      </c>
      <c r="I2548" s="43">
        <v>6.3937999999999998E-3</v>
      </c>
      <c r="J2548" s="43">
        <v>3.2500000000000001E-2</v>
      </c>
      <c r="K2548" s="43">
        <v>3.3813000000000003E-2</v>
      </c>
      <c r="N2548" s="44"/>
    </row>
    <row r="2549" spans="4:14" ht="15.75" customHeight="1" x14ac:dyDescent="0.25">
      <c r="D2549" s="39"/>
      <c r="E2549" s="39"/>
      <c r="F2549" s="98">
        <v>40081</v>
      </c>
      <c r="G2549" s="43">
        <v>2.4624999999999998E-3</v>
      </c>
      <c r="H2549" s="43">
        <v>2.8249999999999998E-3</v>
      </c>
      <c r="I2549" s="43">
        <v>6.3625000000000001E-3</v>
      </c>
      <c r="J2549" s="43">
        <v>3.2500000000000001E-2</v>
      </c>
      <c r="K2549" s="43">
        <v>3.3183999999999998E-2</v>
      </c>
      <c r="N2549" s="44"/>
    </row>
    <row r="2550" spans="4:14" ht="15.75" customHeight="1" x14ac:dyDescent="0.25">
      <c r="D2550" s="39"/>
      <c r="E2550" s="39"/>
      <c r="F2550" s="98">
        <v>40084</v>
      </c>
      <c r="G2550" s="43">
        <v>2.4624999999999998E-3</v>
      </c>
      <c r="H2550" s="43">
        <v>2.8249999999999998E-3</v>
      </c>
      <c r="I2550" s="43">
        <v>6.3875000000000008E-3</v>
      </c>
      <c r="J2550" s="43">
        <v>3.2500000000000001E-2</v>
      </c>
      <c r="K2550" s="43">
        <v>3.2797E-2</v>
      </c>
      <c r="N2550" s="44"/>
    </row>
    <row r="2551" spans="4:14" ht="15.75" customHeight="1" x14ac:dyDescent="0.25">
      <c r="D2551" s="39"/>
      <c r="E2551" s="39"/>
      <c r="F2551" s="98">
        <v>40085</v>
      </c>
      <c r="G2551" s="43">
        <v>2.4624999999999998E-3</v>
      </c>
      <c r="H2551" s="43">
        <v>2.8969E-3</v>
      </c>
      <c r="I2551" s="43">
        <v>6.3124999999999995E-3</v>
      </c>
      <c r="J2551" s="43">
        <v>3.2500000000000001E-2</v>
      </c>
      <c r="K2551" s="43">
        <v>3.2905999999999998E-2</v>
      </c>
      <c r="N2551" s="44"/>
    </row>
    <row r="2552" spans="4:14" ht="15.75" customHeight="1" x14ac:dyDescent="0.25">
      <c r="D2552" s="39"/>
      <c r="E2552" s="39"/>
      <c r="F2552" s="98">
        <v>40086</v>
      </c>
      <c r="G2552" s="43">
        <v>2.4562999999999998E-3</v>
      </c>
      <c r="H2552" s="43">
        <v>2.8688000000000003E-3</v>
      </c>
      <c r="I2552" s="43">
        <v>6.2875000000000006E-3</v>
      </c>
      <c r="J2552" s="43">
        <v>3.2500000000000001E-2</v>
      </c>
      <c r="K2552" s="43">
        <v>3.3052999999999999E-2</v>
      </c>
      <c r="N2552" s="44"/>
    </row>
    <row r="2553" spans="4:14" ht="15.75" customHeight="1" x14ac:dyDescent="0.25">
      <c r="D2553" s="39"/>
      <c r="E2553" s="39"/>
      <c r="F2553" s="98">
        <v>40087</v>
      </c>
      <c r="G2553" s="43">
        <v>2.4562999999999998E-3</v>
      </c>
      <c r="H2553" s="43">
        <v>2.8438000000000001E-3</v>
      </c>
      <c r="I2553" s="43">
        <v>6.1999999999999998E-3</v>
      </c>
      <c r="J2553" s="43">
        <v>3.2500000000000001E-2</v>
      </c>
      <c r="K2553" s="43">
        <v>3.1789999999999999E-2</v>
      </c>
      <c r="N2553" s="44"/>
    </row>
    <row r="2554" spans="4:14" ht="15.75" customHeight="1" x14ac:dyDescent="0.25">
      <c r="D2554" s="39"/>
      <c r="E2554" s="39"/>
      <c r="F2554" s="98">
        <v>40088</v>
      </c>
      <c r="G2554" s="43">
        <v>2.4437999999999999E-3</v>
      </c>
      <c r="H2554" s="43">
        <v>2.8406E-3</v>
      </c>
      <c r="I2554" s="43">
        <v>6.0313000000000007E-3</v>
      </c>
      <c r="J2554" s="43">
        <v>3.2500000000000001E-2</v>
      </c>
      <c r="K2554" s="43">
        <v>3.2188000000000001E-2</v>
      </c>
      <c r="N2554" s="44"/>
    </row>
    <row r="2555" spans="4:14" ht="15.75" customHeight="1" x14ac:dyDescent="0.25">
      <c r="D2555" s="39"/>
      <c r="E2555" s="39"/>
      <c r="F2555" s="98">
        <v>40091</v>
      </c>
      <c r="G2555" s="43">
        <v>2.4437999999999999E-3</v>
      </c>
      <c r="H2555" s="43">
        <v>2.8406E-3</v>
      </c>
      <c r="I2555" s="43">
        <v>6.0187999999999995E-3</v>
      </c>
      <c r="J2555" s="43">
        <v>3.2500000000000001E-2</v>
      </c>
      <c r="K2555" s="43">
        <v>3.2204999999999998E-2</v>
      </c>
      <c r="N2555" s="44"/>
    </row>
    <row r="2556" spans="4:14" ht="15.75" customHeight="1" x14ac:dyDescent="0.25">
      <c r="D2556" s="39"/>
      <c r="E2556" s="39"/>
      <c r="F2556" s="98">
        <v>40092</v>
      </c>
      <c r="G2556" s="43">
        <v>2.4437999999999999E-3</v>
      </c>
      <c r="H2556" s="43">
        <v>2.8406E-3</v>
      </c>
      <c r="I2556" s="43">
        <v>6.0000000000000001E-3</v>
      </c>
      <c r="J2556" s="43">
        <v>3.2500000000000001E-2</v>
      </c>
      <c r="K2556" s="43">
        <v>3.2551999999999998E-2</v>
      </c>
      <c r="N2556" s="44"/>
    </row>
    <row r="2557" spans="4:14" ht="15.75" customHeight="1" x14ac:dyDescent="0.25">
      <c r="D2557" s="39"/>
      <c r="E2557" s="39"/>
      <c r="F2557" s="98">
        <v>40093</v>
      </c>
      <c r="G2557" s="43">
        <v>2.4437999999999999E-3</v>
      </c>
      <c r="H2557" s="43">
        <v>2.8438000000000001E-3</v>
      </c>
      <c r="I2557" s="43">
        <v>6.0000000000000001E-3</v>
      </c>
      <c r="J2557" s="43">
        <v>3.2500000000000001E-2</v>
      </c>
      <c r="K2557" s="43">
        <v>3.1820000000000001E-2</v>
      </c>
      <c r="N2557" s="44"/>
    </row>
    <row r="2558" spans="4:14" ht="15.75" customHeight="1" x14ac:dyDescent="0.25">
      <c r="D2558" s="39"/>
      <c r="E2558" s="39"/>
      <c r="F2558" s="98">
        <v>40094</v>
      </c>
      <c r="G2558" s="43">
        <v>2.4437999999999999E-3</v>
      </c>
      <c r="H2558" s="43">
        <v>2.8438000000000001E-3</v>
      </c>
      <c r="I2558" s="43">
        <v>5.9750000000000003E-3</v>
      </c>
      <c r="J2558" s="43">
        <v>3.2500000000000001E-2</v>
      </c>
      <c r="K2558" s="43">
        <v>3.2476999999999999E-2</v>
      </c>
      <c r="N2558" s="44"/>
    </row>
    <row r="2559" spans="4:14" ht="15.75" customHeight="1" x14ac:dyDescent="0.25">
      <c r="D2559" s="39"/>
      <c r="E2559" s="39"/>
      <c r="F2559" s="98">
        <v>40095</v>
      </c>
      <c r="G2559" s="43">
        <v>2.4499999999999999E-3</v>
      </c>
      <c r="H2559" s="43">
        <v>2.8438000000000001E-3</v>
      </c>
      <c r="I2559" s="43">
        <v>5.9687999999999998E-3</v>
      </c>
      <c r="J2559" s="43">
        <v>3.2500000000000001E-2</v>
      </c>
      <c r="K2559" s="43">
        <v>3.3801999999999999E-2</v>
      </c>
      <c r="N2559" s="44"/>
    </row>
    <row r="2560" spans="4:14" ht="15.75" customHeight="1" x14ac:dyDescent="0.25">
      <c r="D2560" s="39"/>
      <c r="E2560" s="39"/>
      <c r="F2560" s="98">
        <v>40098</v>
      </c>
      <c r="G2560" s="43">
        <v>2.4437999999999999E-3</v>
      </c>
      <c r="H2560" s="43">
        <v>2.8438000000000001E-3</v>
      </c>
      <c r="I2560" s="43">
        <v>6.0124999999999996E-3</v>
      </c>
      <c r="J2560" s="43" t="s">
        <v>30</v>
      </c>
      <c r="K2560" s="43">
        <v>3.3801999999999999E-2</v>
      </c>
      <c r="N2560" s="44"/>
    </row>
    <row r="2561" spans="4:14" ht="15.75" customHeight="1" x14ac:dyDescent="0.25">
      <c r="D2561" s="39"/>
      <c r="E2561" s="39"/>
      <c r="F2561" s="98">
        <v>40099</v>
      </c>
      <c r="G2561" s="43">
        <v>2.4499999999999999E-3</v>
      </c>
      <c r="H2561" s="43">
        <v>2.8438000000000001E-3</v>
      </c>
      <c r="I2561" s="43">
        <v>5.9563000000000003E-3</v>
      </c>
      <c r="J2561" s="43">
        <v>3.2500000000000001E-2</v>
      </c>
      <c r="K2561" s="43">
        <v>3.3467999999999998E-2</v>
      </c>
      <c r="N2561" s="44"/>
    </row>
    <row r="2562" spans="4:14" ht="15.75" customHeight="1" x14ac:dyDescent="0.25">
      <c r="D2562" s="39"/>
      <c r="E2562" s="39"/>
      <c r="F2562" s="98">
        <v>40100</v>
      </c>
      <c r="G2562" s="43">
        <v>2.4499999999999999E-3</v>
      </c>
      <c r="H2562" s="43">
        <v>2.8406E-3</v>
      </c>
      <c r="I2562" s="43">
        <v>5.9313000000000005E-3</v>
      </c>
      <c r="J2562" s="43">
        <v>3.2500000000000001E-2</v>
      </c>
      <c r="K2562" s="43">
        <v>3.4136E-2</v>
      </c>
      <c r="N2562" s="44"/>
    </row>
    <row r="2563" spans="4:14" ht="15.75" customHeight="1" x14ac:dyDescent="0.25">
      <c r="D2563" s="39"/>
      <c r="E2563" s="39"/>
      <c r="F2563" s="98">
        <v>40101</v>
      </c>
      <c r="G2563" s="43">
        <v>2.4499999999999999E-3</v>
      </c>
      <c r="H2563" s="43">
        <v>2.8406E-3</v>
      </c>
      <c r="I2563" s="43">
        <v>5.8999999999999999E-3</v>
      </c>
      <c r="J2563" s="43">
        <v>3.2500000000000001E-2</v>
      </c>
      <c r="K2563" s="43">
        <v>3.4564999999999999E-2</v>
      </c>
      <c r="N2563" s="44"/>
    </row>
    <row r="2564" spans="4:14" ht="15.75" customHeight="1" x14ac:dyDescent="0.25">
      <c r="D2564" s="39"/>
      <c r="E2564" s="39"/>
      <c r="F2564" s="98">
        <v>40102</v>
      </c>
      <c r="G2564" s="43">
        <v>2.4499999999999999E-3</v>
      </c>
      <c r="H2564" s="43">
        <v>2.8406E-3</v>
      </c>
      <c r="I2564" s="43">
        <v>5.9125000000000002E-3</v>
      </c>
      <c r="J2564" s="43">
        <v>3.2500000000000001E-2</v>
      </c>
      <c r="K2564" s="43">
        <v>3.4114999999999999E-2</v>
      </c>
      <c r="N2564" s="44"/>
    </row>
    <row r="2565" spans="4:14" ht="15.75" customHeight="1" x14ac:dyDescent="0.25">
      <c r="D2565" s="39"/>
      <c r="E2565" s="39"/>
      <c r="F2565" s="98">
        <v>40105</v>
      </c>
      <c r="G2565" s="43">
        <v>2.4499999999999999E-3</v>
      </c>
      <c r="H2565" s="43">
        <v>2.8338E-3</v>
      </c>
      <c r="I2565" s="43">
        <v>5.9250000000000006E-3</v>
      </c>
      <c r="J2565" s="43">
        <v>3.2500000000000001E-2</v>
      </c>
      <c r="K2565" s="43">
        <v>3.3890999999999998E-2</v>
      </c>
      <c r="N2565" s="44"/>
    </row>
    <row r="2566" spans="4:14" ht="15.75" customHeight="1" x14ac:dyDescent="0.25">
      <c r="D2566" s="39"/>
      <c r="E2566" s="39"/>
      <c r="F2566" s="98">
        <v>40106</v>
      </c>
      <c r="G2566" s="43">
        <v>2.4499999999999999E-3</v>
      </c>
      <c r="H2566" s="43">
        <v>2.8313000000000001E-3</v>
      </c>
      <c r="I2566" s="43">
        <v>5.8563E-3</v>
      </c>
      <c r="J2566" s="43">
        <v>3.2500000000000001E-2</v>
      </c>
      <c r="K2566" s="43">
        <v>3.3406999999999999E-2</v>
      </c>
      <c r="N2566" s="44"/>
    </row>
    <row r="2567" spans="4:14" ht="15.75" customHeight="1" x14ac:dyDescent="0.25">
      <c r="D2567" s="39"/>
      <c r="E2567" s="39"/>
      <c r="F2567" s="98">
        <v>40107</v>
      </c>
      <c r="G2567" s="43">
        <v>2.4375E-3</v>
      </c>
      <c r="H2567" s="43">
        <v>2.8344000000000004E-3</v>
      </c>
      <c r="I2567" s="43">
        <v>5.8499999999999993E-3</v>
      </c>
      <c r="J2567" s="43">
        <v>3.2500000000000001E-2</v>
      </c>
      <c r="K2567" s="43">
        <v>3.3853000000000001E-2</v>
      </c>
      <c r="N2567" s="44"/>
    </row>
    <row r="2568" spans="4:14" ht="15.75" customHeight="1" x14ac:dyDescent="0.25">
      <c r="D2568" s="39"/>
      <c r="E2568" s="39"/>
      <c r="F2568" s="98">
        <v>40108</v>
      </c>
      <c r="G2568" s="43">
        <v>2.4375E-3</v>
      </c>
      <c r="H2568" s="43">
        <v>2.8219E-3</v>
      </c>
      <c r="I2568" s="43">
        <v>5.8187999999999998E-3</v>
      </c>
      <c r="J2568" s="43">
        <v>3.2500000000000001E-2</v>
      </c>
      <c r="K2568" s="43">
        <v>3.4131999999999996E-2</v>
      </c>
      <c r="N2568" s="44"/>
    </row>
    <row r="2569" spans="4:14" ht="15.75" customHeight="1" x14ac:dyDescent="0.25">
      <c r="D2569" s="39"/>
      <c r="E2569" s="39"/>
      <c r="F2569" s="98">
        <v>40109</v>
      </c>
      <c r="G2569" s="43">
        <v>2.4375E-3</v>
      </c>
      <c r="H2569" s="43">
        <v>2.8188000000000002E-3</v>
      </c>
      <c r="I2569" s="43">
        <v>5.8062999999999995E-3</v>
      </c>
      <c r="J2569" s="43">
        <v>3.2500000000000001E-2</v>
      </c>
      <c r="K2569" s="43">
        <v>3.49E-2</v>
      </c>
      <c r="N2569" s="44"/>
    </row>
    <row r="2570" spans="4:14" ht="15.75" customHeight="1" x14ac:dyDescent="0.25">
      <c r="D2570" s="39"/>
      <c r="E2570" s="39"/>
      <c r="F2570" s="98">
        <v>40112</v>
      </c>
      <c r="G2570" s="43">
        <v>2.4375E-3</v>
      </c>
      <c r="H2570" s="43">
        <v>2.8062999999999999E-3</v>
      </c>
      <c r="I2570" s="43">
        <v>5.8062999999999995E-3</v>
      </c>
      <c r="J2570" s="43">
        <v>3.2500000000000001E-2</v>
      </c>
      <c r="K2570" s="43">
        <v>3.5541999999999997E-2</v>
      </c>
      <c r="N2570" s="44"/>
    </row>
    <row r="2571" spans="4:14" ht="15.75" customHeight="1" x14ac:dyDescent="0.25">
      <c r="D2571" s="39"/>
      <c r="E2571" s="39"/>
      <c r="F2571" s="98">
        <v>40113</v>
      </c>
      <c r="G2571" s="43">
        <v>2.4350000000000001E-3</v>
      </c>
      <c r="H2571" s="43">
        <v>2.8062999999999999E-3</v>
      </c>
      <c r="I2571" s="43">
        <v>5.7687999999999993E-3</v>
      </c>
      <c r="J2571" s="43">
        <v>3.2500000000000001E-2</v>
      </c>
      <c r="K2571" s="43">
        <v>3.4447999999999999E-2</v>
      </c>
      <c r="N2571" s="44"/>
    </row>
    <row r="2572" spans="4:14" ht="15.75" customHeight="1" x14ac:dyDescent="0.25">
      <c r="D2572" s="39"/>
      <c r="E2572" s="39"/>
      <c r="F2572" s="98">
        <v>40114</v>
      </c>
      <c r="G2572" s="43">
        <v>2.4288000000000001E-3</v>
      </c>
      <c r="H2572" s="43">
        <v>2.8062999999999999E-3</v>
      </c>
      <c r="I2572" s="43">
        <v>5.6999999999999993E-3</v>
      </c>
      <c r="J2572" s="43">
        <v>3.2500000000000001E-2</v>
      </c>
      <c r="K2572" s="43">
        <v>3.4147999999999998E-2</v>
      </c>
      <c r="N2572" s="44"/>
    </row>
    <row r="2573" spans="4:14" ht="15.75" customHeight="1" x14ac:dyDescent="0.25">
      <c r="D2573" s="39"/>
      <c r="E2573" s="39"/>
      <c r="F2573" s="98">
        <v>40115</v>
      </c>
      <c r="G2573" s="43">
        <v>2.4350000000000001E-3</v>
      </c>
      <c r="H2573" s="43">
        <v>2.8062999999999999E-3</v>
      </c>
      <c r="I2573" s="43">
        <v>5.6438E-3</v>
      </c>
      <c r="J2573" s="43">
        <v>3.2500000000000001E-2</v>
      </c>
      <c r="K2573" s="43">
        <v>3.4973999999999998E-2</v>
      </c>
      <c r="N2573" s="44"/>
    </row>
    <row r="2574" spans="4:14" ht="15.75" customHeight="1" x14ac:dyDescent="0.25">
      <c r="D2574" s="39"/>
      <c r="E2574" s="39"/>
      <c r="F2574" s="98">
        <v>40116</v>
      </c>
      <c r="G2574" s="43">
        <v>2.4350000000000001E-3</v>
      </c>
      <c r="H2574" s="43">
        <v>2.8062999999999999E-3</v>
      </c>
      <c r="I2574" s="43">
        <v>5.6438E-3</v>
      </c>
      <c r="J2574" s="43">
        <v>3.2500000000000001E-2</v>
      </c>
      <c r="K2574" s="43">
        <v>3.3827999999999997E-2</v>
      </c>
      <c r="N2574" s="44"/>
    </row>
    <row r="2575" spans="4:14" ht="15.75" customHeight="1" x14ac:dyDescent="0.25">
      <c r="D2575" s="39"/>
      <c r="E2575" s="39"/>
      <c r="F2575" s="98">
        <v>40119</v>
      </c>
      <c r="G2575" s="43">
        <v>2.4124999999999997E-3</v>
      </c>
      <c r="H2575" s="43">
        <v>2.7938000000000004E-3</v>
      </c>
      <c r="I2575" s="43">
        <v>5.6688000000000007E-3</v>
      </c>
      <c r="J2575" s="43">
        <v>3.2500000000000001E-2</v>
      </c>
      <c r="K2575" s="43">
        <v>3.4145000000000002E-2</v>
      </c>
      <c r="N2575" s="44"/>
    </row>
    <row r="2576" spans="4:14" ht="15.75" customHeight="1" x14ac:dyDescent="0.25">
      <c r="D2576" s="39"/>
      <c r="E2576" s="39"/>
      <c r="F2576" s="98">
        <v>40120</v>
      </c>
      <c r="G2576" s="43">
        <v>2.4156E-3</v>
      </c>
      <c r="H2576" s="43">
        <v>2.7813E-3</v>
      </c>
      <c r="I2576" s="43">
        <v>5.6219E-3</v>
      </c>
      <c r="J2576" s="43">
        <v>3.2500000000000001E-2</v>
      </c>
      <c r="K2576" s="43">
        <v>3.4651999999999995E-2</v>
      </c>
      <c r="N2576" s="44"/>
    </row>
    <row r="2577" spans="4:14" ht="15.75" customHeight="1" x14ac:dyDescent="0.25">
      <c r="D2577" s="39"/>
      <c r="E2577" s="39"/>
      <c r="F2577" s="98">
        <v>40121</v>
      </c>
      <c r="G2577" s="43">
        <v>2.4156E-3</v>
      </c>
      <c r="H2577" s="43">
        <v>2.7750000000000001E-3</v>
      </c>
      <c r="I2577" s="43">
        <v>5.6344000000000003E-3</v>
      </c>
      <c r="J2577" s="43">
        <v>3.2500000000000001E-2</v>
      </c>
      <c r="K2577" s="43">
        <v>3.5236999999999997E-2</v>
      </c>
      <c r="N2577" s="44"/>
    </row>
    <row r="2578" spans="4:14" ht="15.75" customHeight="1" x14ac:dyDescent="0.25">
      <c r="D2578" s="39"/>
      <c r="E2578" s="39"/>
      <c r="F2578" s="98">
        <v>40122</v>
      </c>
      <c r="G2578" s="43">
        <v>2.4156E-3</v>
      </c>
      <c r="H2578" s="43">
        <v>2.7531000000000001E-3</v>
      </c>
      <c r="I2578" s="43">
        <v>5.5400000000000007E-3</v>
      </c>
      <c r="J2578" s="43">
        <v>3.2500000000000001E-2</v>
      </c>
      <c r="K2578" s="43">
        <v>3.5236000000000003E-2</v>
      </c>
      <c r="N2578" s="44"/>
    </row>
    <row r="2579" spans="4:14" ht="15.75" customHeight="1" x14ac:dyDescent="0.25">
      <c r="D2579" s="39"/>
      <c r="E2579" s="39"/>
      <c r="F2579" s="98">
        <v>40123</v>
      </c>
      <c r="G2579" s="43">
        <v>2.4156E-3</v>
      </c>
      <c r="H2579" s="43">
        <v>2.7406000000000002E-3</v>
      </c>
      <c r="I2579" s="43">
        <v>5.5000000000000005E-3</v>
      </c>
      <c r="J2579" s="43">
        <v>3.2500000000000001E-2</v>
      </c>
      <c r="K2579" s="43">
        <v>3.4971000000000002E-2</v>
      </c>
      <c r="N2579" s="44"/>
    </row>
    <row r="2580" spans="4:14" ht="15.75" customHeight="1" x14ac:dyDescent="0.25">
      <c r="D2580" s="39"/>
      <c r="E2580" s="39"/>
      <c r="F2580" s="98">
        <v>40126</v>
      </c>
      <c r="G2580" s="43">
        <v>2.3906000000000001E-3</v>
      </c>
      <c r="H2580" s="43">
        <v>2.725E-3</v>
      </c>
      <c r="I2580" s="43">
        <v>5.4063000000000002E-3</v>
      </c>
      <c r="J2580" s="43">
        <v>3.2500000000000001E-2</v>
      </c>
      <c r="K2580" s="43">
        <v>3.4856999999999999E-2</v>
      </c>
      <c r="N2580" s="44"/>
    </row>
    <row r="2581" spans="4:14" ht="15.75" customHeight="1" x14ac:dyDescent="0.25">
      <c r="D2581" s="39"/>
      <c r="E2581" s="39"/>
      <c r="F2581" s="98">
        <v>40127</v>
      </c>
      <c r="G2581" s="43">
        <v>2.3874999999999999E-3</v>
      </c>
      <c r="H2581" s="43">
        <v>2.725E-3</v>
      </c>
      <c r="I2581" s="43">
        <v>5.3625000000000001E-3</v>
      </c>
      <c r="J2581" s="43">
        <v>3.2500000000000001E-2</v>
      </c>
      <c r="K2581" s="43">
        <v>3.4723999999999998E-2</v>
      </c>
      <c r="N2581" s="44"/>
    </row>
    <row r="2582" spans="4:14" ht="15.75" customHeight="1" x14ac:dyDescent="0.25">
      <c r="D2582" s="39"/>
      <c r="E2582" s="39"/>
      <c r="F2582" s="98">
        <v>40128</v>
      </c>
      <c r="G2582" s="43">
        <v>2.3874999999999999E-3</v>
      </c>
      <c r="H2582" s="43">
        <v>2.725E-3</v>
      </c>
      <c r="I2582" s="43">
        <v>5.3125000000000004E-3</v>
      </c>
      <c r="J2582" s="43" t="s">
        <v>30</v>
      </c>
      <c r="K2582" s="43">
        <v>3.4723999999999998E-2</v>
      </c>
      <c r="N2582" s="44"/>
    </row>
    <row r="2583" spans="4:14" ht="15.75" customHeight="1" x14ac:dyDescent="0.25">
      <c r="D2583" s="39"/>
      <c r="E2583" s="39"/>
      <c r="F2583" s="98">
        <v>40129</v>
      </c>
      <c r="G2583" s="43">
        <v>2.3874999999999999E-3</v>
      </c>
      <c r="H2583" s="43">
        <v>2.725E-3</v>
      </c>
      <c r="I2583" s="43">
        <v>5.2437999999999999E-3</v>
      </c>
      <c r="J2583" s="43">
        <v>3.2500000000000001E-2</v>
      </c>
      <c r="K2583" s="43">
        <v>3.4437999999999996E-2</v>
      </c>
      <c r="N2583" s="44"/>
    </row>
    <row r="2584" spans="4:14" ht="15.75" customHeight="1" x14ac:dyDescent="0.25">
      <c r="D2584" s="39"/>
      <c r="E2584" s="39"/>
      <c r="F2584" s="98">
        <v>40130</v>
      </c>
      <c r="G2584" s="43">
        <v>2.3749999999999999E-3</v>
      </c>
      <c r="H2584" s="43">
        <v>2.725E-3</v>
      </c>
      <c r="I2584" s="43">
        <v>5.2063000000000005E-3</v>
      </c>
      <c r="J2584" s="43">
        <v>3.2500000000000001E-2</v>
      </c>
      <c r="K2584" s="43">
        <v>3.4176999999999999E-2</v>
      </c>
      <c r="N2584" s="44"/>
    </row>
    <row r="2585" spans="4:14" ht="15.75" customHeight="1" x14ac:dyDescent="0.25">
      <c r="D2585" s="39"/>
      <c r="E2585" s="39"/>
      <c r="F2585" s="98">
        <v>40133</v>
      </c>
      <c r="G2585" s="43">
        <v>2.3749999999999999E-3</v>
      </c>
      <c r="H2585" s="43">
        <v>2.7125000000000001E-3</v>
      </c>
      <c r="I2585" s="43">
        <v>5.1780999999999997E-3</v>
      </c>
      <c r="J2585" s="43">
        <v>3.2500000000000001E-2</v>
      </c>
      <c r="K2585" s="43">
        <v>3.3342999999999998E-2</v>
      </c>
      <c r="N2585" s="44"/>
    </row>
    <row r="2586" spans="4:14" ht="15.75" customHeight="1" x14ac:dyDescent="0.25">
      <c r="D2586" s="39"/>
      <c r="E2586" s="39"/>
      <c r="F2586" s="98">
        <v>40134</v>
      </c>
      <c r="G2586" s="43">
        <v>2.3687999999999999E-3</v>
      </c>
      <c r="H2586" s="43">
        <v>2.7030999999999999E-3</v>
      </c>
      <c r="I2586" s="43">
        <v>5.0625000000000002E-3</v>
      </c>
      <c r="J2586" s="43">
        <v>3.2500000000000001E-2</v>
      </c>
      <c r="K2586" s="43">
        <v>3.3231999999999998E-2</v>
      </c>
      <c r="N2586" s="44"/>
    </row>
    <row r="2587" spans="4:14" ht="15.75" customHeight="1" x14ac:dyDescent="0.25">
      <c r="D2587" s="39"/>
      <c r="E2587" s="39"/>
      <c r="F2587" s="98">
        <v>40135</v>
      </c>
      <c r="G2587" s="43">
        <v>2.3655999999999998E-3</v>
      </c>
      <c r="H2587" s="43">
        <v>2.6906E-3</v>
      </c>
      <c r="I2587" s="43">
        <v>5.0188000000000003E-3</v>
      </c>
      <c r="J2587" s="43">
        <v>3.2500000000000001E-2</v>
      </c>
      <c r="K2587" s="43">
        <v>3.3638000000000001E-2</v>
      </c>
      <c r="N2587" s="44"/>
    </row>
    <row r="2588" spans="4:14" ht="15.75" customHeight="1" x14ac:dyDescent="0.25">
      <c r="D2588" s="39"/>
      <c r="E2588" s="39"/>
      <c r="F2588" s="98">
        <v>40136</v>
      </c>
      <c r="G2588" s="43">
        <v>2.3655999999999998E-3</v>
      </c>
      <c r="H2588" s="43">
        <v>2.6656000000000002E-3</v>
      </c>
      <c r="I2588" s="43">
        <v>4.9249999999999997E-3</v>
      </c>
      <c r="J2588" s="43">
        <v>3.2500000000000001E-2</v>
      </c>
      <c r="K2588" s="43">
        <v>3.3361000000000002E-2</v>
      </c>
      <c r="N2588" s="44"/>
    </row>
    <row r="2589" spans="4:14" ht="15.75" customHeight="1" x14ac:dyDescent="0.25">
      <c r="D2589" s="39"/>
      <c r="E2589" s="39"/>
      <c r="F2589" s="98">
        <v>40137</v>
      </c>
      <c r="G2589" s="43">
        <v>2.3594000000000002E-3</v>
      </c>
      <c r="H2589" s="43">
        <v>2.6218999999999999E-3</v>
      </c>
      <c r="I2589" s="43">
        <v>4.8938000000000002E-3</v>
      </c>
      <c r="J2589" s="43">
        <v>3.2500000000000001E-2</v>
      </c>
      <c r="K2589" s="43">
        <v>3.3655999999999998E-2</v>
      </c>
      <c r="N2589" s="44"/>
    </row>
    <row r="2590" spans="4:14" ht="15.75" customHeight="1" x14ac:dyDescent="0.25">
      <c r="D2590" s="39"/>
      <c r="E2590" s="39"/>
      <c r="F2590" s="98">
        <v>40140</v>
      </c>
      <c r="G2590" s="43">
        <v>2.3594000000000002E-3</v>
      </c>
      <c r="H2590" s="43">
        <v>2.6188000000000001E-3</v>
      </c>
      <c r="I2590" s="43">
        <v>4.8563E-3</v>
      </c>
      <c r="J2590" s="43">
        <v>3.2500000000000001E-2</v>
      </c>
      <c r="K2590" s="43">
        <v>3.3488999999999998E-2</v>
      </c>
      <c r="N2590" s="44"/>
    </row>
    <row r="2591" spans="4:14" ht="15.75" customHeight="1" x14ac:dyDescent="0.25">
      <c r="D2591" s="39"/>
      <c r="E2591" s="39"/>
      <c r="F2591" s="98">
        <v>40141</v>
      </c>
      <c r="G2591" s="43">
        <v>2.3594000000000002E-3</v>
      </c>
      <c r="H2591" s="43">
        <v>2.6062999999999998E-3</v>
      </c>
      <c r="I2591" s="43">
        <v>4.8249999999999994E-3</v>
      </c>
      <c r="J2591" s="43">
        <v>3.2500000000000001E-2</v>
      </c>
      <c r="K2591" s="43">
        <v>3.3027000000000001E-2</v>
      </c>
      <c r="N2591" s="44"/>
    </row>
    <row r="2592" spans="4:14" ht="15.75" customHeight="1" x14ac:dyDescent="0.25">
      <c r="D2592" s="39"/>
      <c r="E2592" s="39"/>
      <c r="F2592" s="98">
        <v>40142</v>
      </c>
      <c r="G2592" s="43">
        <v>2.3406E-3</v>
      </c>
      <c r="H2592" s="43">
        <v>2.5563000000000001E-3</v>
      </c>
      <c r="I2592" s="43">
        <v>4.7812999999999996E-3</v>
      </c>
      <c r="J2592" s="43">
        <v>3.2500000000000001E-2</v>
      </c>
      <c r="K2592" s="43">
        <v>3.2695000000000002E-2</v>
      </c>
      <c r="N2592" s="44"/>
    </row>
    <row r="2593" spans="4:14" ht="15.75" customHeight="1" x14ac:dyDescent="0.25">
      <c r="D2593" s="39"/>
      <c r="E2593" s="39"/>
      <c r="F2593" s="98">
        <v>40143</v>
      </c>
      <c r="G2593" s="43">
        <v>2.3406E-3</v>
      </c>
      <c r="H2593" s="43">
        <v>2.5438000000000001E-3</v>
      </c>
      <c r="I2593" s="43">
        <v>4.7625000000000002E-3</v>
      </c>
      <c r="J2593" s="43" t="s">
        <v>30</v>
      </c>
      <c r="K2593" s="43">
        <v>3.2695000000000002E-2</v>
      </c>
      <c r="N2593" s="44"/>
    </row>
    <row r="2594" spans="4:14" ht="15.75" customHeight="1" x14ac:dyDescent="0.25">
      <c r="D2594" s="39"/>
      <c r="E2594" s="39"/>
      <c r="F2594" s="98">
        <v>40144</v>
      </c>
      <c r="G2594" s="43">
        <v>2.3530999999999999E-3</v>
      </c>
      <c r="H2594" s="43">
        <v>2.5563000000000001E-3</v>
      </c>
      <c r="I2594" s="43">
        <v>4.8437999999999997E-3</v>
      </c>
      <c r="J2594" s="43">
        <v>3.2500000000000001E-2</v>
      </c>
      <c r="K2594" s="43">
        <v>3.2050999999999996E-2</v>
      </c>
      <c r="N2594" s="44"/>
    </row>
    <row r="2595" spans="4:14" ht="15.75" customHeight="1" x14ac:dyDescent="0.25">
      <c r="D2595" s="39"/>
      <c r="E2595" s="39"/>
      <c r="F2595" s="98">
        <v>40147</v>
      </c>
      <c r="G2595" s="43">
        <v>2.3530999999999999E-3</v>
      </c>
      <c r="H2595" s="43">
        <v>2.5655999999999999E-3</v>
      </c>
      <c r="I2595" s="43">
        <v>4.8812999999999999E-3</v>
      </c>
      <c r="J2595" s="43">
        <v>3.2500000000000001E-2</v>
      </c>
      <c r="K2595" s="43">
        <v>3.1977999999999999E-2</v>
      </c>
      <c r="N2595" s="44"/>
    </row>
    <row r="2596" spans="4:14" ht="15.75" customHeight="1" x14ac:dyDescent="0.25">
      <c r="D2596" s="39"/>
      <c r="E2596" s="39"/>
      <c r="F2596" s="98">
        <v>40148</v>
      </c>
      <c r="G2596" s="43">
        <v>2.3469000000000003E-3</v>
      </c>
      <c r="H2596" s="43">
        <v>2.5531E-3</v>
      </c>
      <c r="I2596" s="43">
        <v>4.8187999999999998E-3</v>
      </c>
      <c r="J2596" s="43">
        <v>3.2500000000000001E-2</v>
      </c>
      <c r="K2596" s="43">
        <v>3.2821999999999997E-2</v>
      </c>
      <c r="N2596" s="44"/>
    </row>
    <row r="2597" spans="4:14" ht="15.75" customHeight="1" x14ac:dyDescent="0.25">
      <c r="D2597" s="39"/>
      <c r="E2597" s="39"/>
      <c r="F2597" s="98">
        <v>40149</v>
      </c>
      <c r="G2597" s="43">
        <v>2.3438000000000001E-3</v>
      </c>
      <c r="H2597" s="43">
        <v>2.5500000000000002E-3</v>
      </c>
      <c r="I2597" s="43">
        <v>4.7812999999999996E-3</v>
      </c>
      <c r="J2597" s="43">
        <v>3.2500000000000001E-2</v>
      </c>
      <c r="K2597" s="43">
        <v>3.3098999999999996E-2</v>
      </c>
      <c r="N2597" s="44"/>
    </row>
    <row r="2598" spans="4:14" ht="15.75" customHeight="1" x14ac:dyDescent="0.25">
      <c r="D2598" s="39"/>
      <c r="E2598" s="39"/>
      <c r="F2598" s="98">
        <v>40150</v>
      </c>
      <c r="G2598" s="43">
        <v>2.3469000000000003E-3</v>
      </c>
      <c r="H2598" s="43">
        <v>2.5531E-3</v>
      </c>
      <c r="I2598" s="43">
        <v>4.8500000000000001E-3</v>
      </c>
      <c r="J2598" s="43">
        <v>3.2500000000000001E-2</v>
      </c>
      <c r="K2598" s="43">
        <v>3.3841999999999997E-2</v>
      </c>
      <c r="N2598" s="44"/>
    </row>
    <row r="2599" spans="4:14" ht="15.75" customHeight="1" x14ac:dyDescent="0.25">
      <c r="D2599" s="39"/>
      <c r="E2599" s="39"/>
      <c r="F2599" s="98">
        <v>40151</v>
      </c>
      <c r="G2599" s="43">
        <v>2.3469000000000003E-3</v>
      </c>
      <c r="H2599" s="43">
        <v>2.5655999999999999E-3</v>
      </c>
      <c r="I2599" s="43">
        <v>4.8374999999999998E-3</v>
      </c>
      <c r="J2599" s="43">
        <v>3.2500000000000001E-2</v>
      </c>
      <c r="K2599" s="43">
        <v>3.4722000000000003E-2</v>
      </c>
      <c r="N2599" s="44"/>
    </row>
    <row r="2600" spans="4:14" ht="15.75" customHeight="1" x14ac:dyDescent="0.25">
      <c r="D2600" s="39"/>
      <c r="E2600" s="39"/>
      <c r="F2600" s="98">
        <v>40154</v>
      </c>
      <c r="G2600" s="43">
        <v>2.3469000000000003E-3</v>
      </c>
      <c r="H2600" s="43">
        <v>2.5655999999999999E-3</v>
      </c>
      <c r="I2600" s="43">
        <v>4.8437999999999997E-3</v>
      </c>
      <c r="J2600" s="43">
        <v>3.2500000000000001E-2</v>
      </c>
      <c r="K2600" s="43">
        <v>3.4290000000000001E-2</v>
      </c>
      <c r="N2600" s="44"/>
    </row>
    <row r="2601" spans="4:14" ht="15.75" customHeight="1" x14ac:dyDescent="0.25">
      <c r="D2601" s="39"/>
      <c r="E2601" s="39"/>
      <c r="F2601" s="98">
        <v>40155</v>
      </c>
      <c r="G2601" s="43">
        <v>2.3469000000000003E-3</v>
      </c>
      <c r="H2601" s="43">
        <v>2.5593999999999999E-3</v>
      </c>
      <c r="I2601" s="43">
        <v>4.6813000000000002E-3</v>
      </c>
      <c r="J2601" s="43">
        <v>3.2500000000000001E-2</v>
      </c>
      <c r="K2601" s="43">
        <v>3.3804000000000001E-2</v>
      </c>
      <c r="N2601" s="44"/>
    </row>
    <row r="2602" spans="4:14" ht="15.75" customHeight="1" x14ac:dyDescent="0.25">
      <c r="D2602" s="39"/>
      <c r="E2602" s="39"/>
      <c r="F2602" s="98">
        <v>40156</v>
      </c>
      <c r="G2602" s="43">
        <v>2.3406E-3</v>
      </c>
      <c r="H2602" s="43">
        <v>2.5518999999999997E-3</v>
      </c>
      <c r="I2602" s="43">
        <v>4.6188000000000002E-3</v>
      </c>
      <c r="J2602" s="43">
        <v>3.2500000000000001E-2</v>
      </c>
      <c r="K2602" s="43">
        <v>3.4327999999999997E-2</v>
      </c>
      <c r="N2602" s="44"/>
    </row>
    <row r="2603" spans="4:14" ht="15.75" customHeight="1" x14ac:dyDescent="0.25">
      <c r="D2603" s="39"/>
      <c r="E2603" s="39"/>
      <c r="F2603" s="98">
        <v>40157</v>
      </c>
      <c r="G2603" s="43">
        <v>2.3406E-3</v>
      </c>
      <c r="H2603" s="43">
        <v>2.5424999999999996E-3</v>
      </c>
      <c r="I2603" s="43">
        <v>4.5756E-3</v>
      </c>
      <c r="J2603" s="43">
        <v>3.2500000000000001E-2</v>
      </c>
      <c r="K2603" s="43">
        <v>3.4966999999999998E-2</v>
      </c>
      <c r="N2603" s="44"/>
    </row>
    <row r="2604" spans="4:14" ht="15.75" customHeight="1" x14ac:dyDescent="0.25">
      <c r="D2604" s="39"/>
      <c r="E2604" s="39"/>
      <c r="F2604" s="98">
        <v>40158</v>
      </c>
      <c r="G2604" s="43">
        <v>2.3313000000000001E-3</v>
      </c>
      <c r="H2604" s="43">
        <v>2.5363E-3</v>
      </c>
      <c r="I2604" s="43">
        <v>4.5574999999999999E-3</v>
      </c>
      <c r="J2604" s="43">
        <v>3.2500000000000001E-2</v>
      </c>
      <c r="K2604" s="43">
        <v>3.5498000000000002E-2</v>
      </c>
      <c r="N2604" s="44"/>
    </row>
    <row r="2605" spans="4:14" ht="15.75" customHeight="1" x14ac:dyDescent="0.25">
      <c r="D2605" s="39"/>
      <c r="E2605" s="39"/>
      <c r="F2605" s="98">
        <v>40161</v>
      </c>
      <c r="G2605" s="43">
        <v>2.3250000000000002E-3</v>
      </c>
      <c r="H2605" s="43">
        <v>2.5374999999999998E-3</v>
      </c>
      <c r="I2605" s="43">
        <v>4.5312999999999994E-3</v>
      </c>
      <c r="J2605" s="43">
        <v>3.2500000000000001E-2</v>
      </c>
      <c r="K2605" s="43">
        <v>3.5479999999999998E-2</v>
      </c>
      <c r="N2605" s="44"/>
    </row>
    <row r="2606" spans="4:14" ht="15.75" customHeight="1" x14ac:dyDescent="0.25">
      <c r="D2606" s="39"/>
      <c r="E2606" s="39"/>
      <c r="F2606" s="98">
        <v>40162</v>
      </c>
      <c r="G2606" s="43">
        <v>2.3250000000000002E-3</v>
      </c>
      <c r="H2606" s="43">
        <v>2.5344E-3</v>
      </c>
      <c r="I2606" s="43">
        <v>4.5250000000000004E-3</v>
      </c>
      <c r="J2606" s="43">
        <v>3.2500000000000001E-2</v>
      </c>
      <c r="K2606" s="43">
        <v>3.5861000000000004E-2</v>
      </c>
      <c r="N2606" s="44"/>
    </row>
    <row r="2607" spans="4:14" ht="15.75" customHeight="1" x14ac:dyDescent="0.25">
      <c r="D2607" s="39"/>
      <c r="E2607" s="39"/>
      <c r="F2607" s="98">
        <v>40163</v>
      </c>
      <c r="G2607" s="43">
        <v>2.3250000000000002E-3</v>
      </c>
      <c r="H2607" s="43">
        <v>2.5374999999999998E-3</v>
      </c>
      <c r="I2607" s="43">
        <v>4.5125E-3</v>
      </c>
      <c r="J2607" s="43">
        <v>3.2500000000000001E-2</v>
      </c>
      <c r="K2607" s="43">
        <v>3.5975E-2</v>
      </c>
      <c r="N2607" s="44"/>
    </row>
    <row r="2608" spans="4:14" ht="15.75" customHeight="1" x14ac:dyDescent="0.25">
      <c r="D2608" s="39"/>
      <c r="E2608" s="39"/>
      <c r="F2608" s="98">
        <v>40164</v>
      </c>
      <c r="G2608" s="43">
        <v>2.3313000000000001E-3</v>
      </c>
      <c r="H2608" s="43">
        <v>2.5338000000000001E-3</v>
      </c>
      <c r="I2608" s="43">
        <v>4.4387999999999997E-3</v>
      </c>
      <c r="J2608" s="43">
        <v>3.2500000000000001E-2</v>
      </c>
      <c r="K2608" s="43">
        <v>3.4780000000000005E-2</v>
      </c>
      <c r="N2608" s="44"/>
    </row>
    <row r="2609" spans="4:14" ht="15.75" customHeight="1" x14ac:dyDescent="0.25">
      <c r="D2609" s="39"/>
      <c r="E2609" s="39"/>
      <c r="F2609" s="98">
        <v>40165</v>
      </c>
      <c r="G2609" s="43">
        <v>2.3188000000000002E-3</v>
      </c>
      <c r="H2609" s="43">
        <v>2.5124999999999995E-3</v>
      </c>
      <c r="I2609" s="43">
        <v>4.3537999999999997E-3</v>
      </c>
      <c r="J2609" s="43">
        <v>3.2500000000000001E-2</v>
      </c>
      <c r="K2609" s="43">
        <v>3.5367999999999997E-2</v>
      </c>
      <c r="N2609" s="44"/>
    </row>
    <row r="2610" spans="4:14" ht="15.75" customHeight="1" x14ac:dyDescent="0.25">
      <c r="D2610" s="39"/>
      <c r="E2610" s="39"/>
      <c r="F2610" s="98">
        <v>40168</v>
      </c>
      <c r="G2610" s="43">
        <v>2.3188000000000002E-3</v>
      </c>
      <c r="H2610" s="43">
        <v>2.4875000000000001E-3</v>
      </c>
      <c r="I2610" s="43">
        <v>4.3062999999999999E-3</v>
      </c>
      <c r="J2610" s="43">
        <v>3.2500000000000001E-2</v>
      </c>
      <c r="K2610" s="43">
        <v>3.6745E-2</v>
      </c>
      <c r="N2610" s="44"/>
    </row>
    <row r="2611" spans="4:14" ht="15.75" customHeight="1" x14ac:dyDescent="0.25">
      <c r="D2611" s="39"/>
      <c r="E2611" s="39"/>
      <c r="F2611" s="98">
        <v>40169</v>
      </c>
      <c r="G2611" s="43">
        <v>2.3188000000000002E-3</v>
      </c>
      <c r="H2611" s="43">
        <v>2.4875000000000001E-3</v>
      </c>
      <c r="I2611" s="43">
        <v>4.3125000000000004E-3</v>
      </c>
      <c r="J2611" s="43">
        <v>3.2500000000000001E-2</v>
      </c>
      <c r="K2611" s="43">
        <v>3.7538000000000002E-2</v>
      </c>
      <c r="N2611" s="44"/>
    </row>
    <row r="2612" spans="4:14" ht="15.75" customHeight="1" x14ac:dyDescent="0.25">
      <c r="D2612" s="39"/>
      <c r="E2612" s="39"/>
      <c r="F2612" s="98">
        <v>40170</v>
      </c>
      <c r="G2612" s="43">
        <v>2.3125000000000003E-3</v>
      </c>
      <c r="H2612" s="43">
        <v>2.5063000000000004E-3</v>
      </c>
      <c r="I2612" s="43">
        <v>4.3062999999999999E-3</v>
      </c>
      <c r="J2612" s="43">
        <v>3.2500000000000001E-2</v>
      </c>
      <c r="K2612" s="43">
        <v>3.7481E-2</v>
      </c>
      <c r="N2612" s="44"/>
    </row>
    <row r="2613" spans="4:14" ht="15.75" customHeight="1" x14ac:dyDescent="0.25">
      <c r="D2613" s="39"/>
      <c r="E2613" s="39"/>
      <c r="F2613" s="98">
        <v>40171</v>
      </c>
      <c r="G2613" s="43">
        <v>2.3125000000000003E-3</v>
      </c>
      <c r="H2613" s="43">
        <v>2.5063000000000004E-3</v>
      </c>
      <c r="I2613" s="43">
        <v>4.3125000000000004E-3</v>
      </c>
      <c r="J2613" s="43">
        <v>3.2500000000000001E-2</v>
      </c>
      <c r="K2613" s="43">
        <v>3.8029E-2</v>
      </c>
      <c r="N2613" s="44"/>
    </row>
    <row r="2614" spans="4:14" ht="15.75" customHeight="1" x14ac:dyDescent="0.25">
      <c r="D2614" s="39"/>
      <c r="E2614" s="39"/>
      <c r="F2614" s="98">
        <v>40172</v>
      </c>
      <c r="G2614" s="43" t="s">
        <v>30</v>
      </c>
      <c r="H2614" s="43" t="s">
        <v>30</v>
      </c>
      <c r="I2614" s="43" t="s">
        <v>30</v>
      </c>
      <c r="J2614" s="43" t="s">
        <v>30</v>
      </c>
      <c r="K2614" s="43">
        <v>3.8029E-2</v>
      </c>
      <c r="N2614" s="44"/>
    </row>
    <row r="2615" spans="4:14" ht="15.75" customHeight="1" x14ac:dyDescent="0.25">
      <c r="D2615" s="39"/>
      <c r="E2615" s="39"/>
      <c r="F2615" s="98">
        <v>40175</v>
      </c>
      <c r="G2615" s="43" t="s">
        <v>30</v>
      </c>
      <c r="H2615" s="43" t="s">
        <v>30</v>
      </c>
      <c r="I2615" s="43" t="s">
        <v>30</v>
      </c>
      <c r="J2615" s="43">
        <v>3.2500000000000001E-2</v>
      </c>
      <c r="K2615" s="43">
        <v>3.8401999999999999E-2</v>
      </c>
      <c r="N2615" s="44"/>
    </row>
    <row r="2616" spans="4:14" ht="15.75" customHeight="1" x14ac:dyDescent="0.25">
      <c r="D2616" s="39"/>
      <c r="E2616" s="39"/>
      <c r="F2616" s="98">
        <v>40176</v>
      </c>
      <c r="G2616" s="43">
        <v>2.3094000000000001E-3</v>
      </c>
      <c r="H2616" s="43">
        <v>2.5063000000000004E-3</v>
      </c>
      <c r="I2616" s="43">
        <v>4.3438000000000001E-3</v>
      </c>
      <c r="J2616" s="43">
        <v>3.2500000000000001E-2</v>
      </c>
      <c r="K2616" s="43">
        <v>3.7971999999999999E-2</v>
      </c>
      <c r="N2616" s="44"/>
    </row>
    <row r="2617" spans="4:14" ht="15.75" customHeight="1" x14ac:dyDescent="0.25">
      <c r="D2617" s="39"/>
      <c r="E2617" s="39"/>
      <c r="F2617" s="98">
        <v>40177</v>
      </c>
      <c r="G2617" s="43">
        <v>2.3094000000000001E-3</v>
      </c>
      <c r="H2617" s="43">
        <v>2.5063000000000004E-3</v>
      </c>
      <c r="I2617" s="43">
        <v>4.3E-3</v>
      </c>
      <c r="J2617" s="43">
        <v>3.2500000000000001E-2</v>
      </c>
      <c r="K2617" s="43">
        <v>3.7856000000000001E-2</v>
      </c>
      <c r="N2617" s="44"/>
    </row>
    <row r="2618" spans="4:14" ht="15.75" customHeight="1" x14ac:dyDescent="0.25">
      <c r="D2618" s="39"/>
      <c r="E2618" s="39"/>
      <c r="F2618" s="98">
        <v>40178</v>
      </c>
      <c r="G2618" s="43">
        <v>2.3094000000000001E-3</v>
      </c>
      <c r="H2618" s="43">
        <v>2.5063000000000004E-3</v>
      </c>
      <c r="I2618" s="43">
        <v>4.2969000000000002E-3</v>
      </c>
      <c r="J2618" s="43">
        <v>3.2500000000000001E-2</v>
      </c>
      <c r="K2618" s="43">
        <v>3.8367999999999999E-2</v>
      </c>
      <c r="N2618" s="44"/>
    </row>
    <row r="2619" spans="4:14" ht="15.75" customHeight="1" x14ac:dyDescent="0.25">
      <c r="D2619" s="39"/>
      <c r="E2619" s="39"/>
      <c r="F2619" s="98">
        <v>40179</v>
      </c>
      <c r="G2619" s="43" t="s">
        <v>30</v>
      </c>
      <c r="H2619" s="43" t="s">
        <v>30</v>
      </c>
      <c r="I2619" s="43" t="s">
        <v>30</v>
      </c>
      <c r="J2619" s="43" t="s">
        <v>30</v>
      </c>
      <c r="K2619" s="43">
        <v>3.8367999999999999E-2</v>
      </c>
      <c r="N2619" s="44"/>
    </row>
    <row r="2620" spans="4:14" ht="15.75" customHeight="1" x14ac:dyDescent="0.25">
      <c r="D2620" s="39"/>
      <c r="E2620" s="39"/>
      <c r="F2620" s="98">
        <v>40182</v>
      </c>
      <c r="G2620" s="43">
        <v>2.3343999999999999E-3</v>
      </c>
      <c r="H2620" s="43">
        <v>2.5438000000000001E-3</v>
      </c>
      <c r="I2620" s="43">
        <v>4.3438000000000001E-3</v>
      </c>
      <c r="J2620" s="43">
        <v>3.2500000000000001E-2</v>
      </c>
      <c r="K2620" s="43">
        <v>3.8155000000000001E-2</v>
      </c>
      <c r="N2620" s="44"/>
    </row>
    <row r="2621" spans="4:14" ht="15.75" customHeight="1" x14ac:dyDescent="0.25">
      <c r="D2621" s="39"/>
      <c r="E2621" s="39"/>
      <c r="F2621" s="98">
        <v>40183</v>
      </c>
      <c r="G2621" s="43">
        <v>2.3343999999999999E-3</v>
      </c>
      <c r="H2621" s="43">
        <v>2.5249999999999999E-3</v>
      </c>
      <c r="I2621" s="43">
        <v>4.2750000000000002E-3</v>
      </c>
      <c r="J2621" s="43">
        <v>3.2500000000000001E-2</v>
      </c>
      <c r="K2621" s="43">
        <v>3.7608000000000003E-2</v>
      </c>
      <c r="N2621" s="44"/>
    </row>
    <row r="2622" spans="4:14" ht="15.75" customHeight="1" x14ac:dyDescent="0.25">
      <c r="D2622" s="39"/>
      <c r="E2622" s="39"/>
      <c r="F2622" s="98">
        <v>40184</v>
      </c>
      <c r="G2622" s="43">
        <v>2.3219E-3</v>
      </c>
      <c r="H2622" s="43">
        <v>2.5000000000000001E-3</v>
      </c>
      <c r="I2622" s="43">
        <v>4.2563000000000002E-3</v>
      </c>
      <c r="J2622" s="43">
        <v>3.2500000000000001E-2</v>
      </c>
      <c r="K2622" s="43">
        <v>3.8214999999999999E-2</v>
      </c>
      <c r="N2622" s="44"/>
    </row>
    <row r="2623" spans="4:14" ht="15.75" customHeight="1" x14ac:dyDescent="0.25">
      <c r="D2623" s="39"/>
      <c r="E2623" s="39"/>
      <c r="F2623" s="98">
        <v>40185</v>
      </c>
      <c r="G2623" s="43">
        <v>2.3125000000000003E-3</v>
      </c>
      <c r="H2623" s="43">
        <v>2.4938E-3</v>
      </c>
      <c r="I2623" s="43">
        <v>4.1749999999999999E-3</v>
      </c>
      <c r="J2623" s="43">
        <v>3.2500000000000001E-2</v>
      </c>
      <c r="K2623" s="43">
        <v>3.8234999999999998E-2</v>
      </c>
      <c r="N2623" s="44"/>
    </row>
    <row r="2624" spans="4:14" ht="15.75" customHeight="1" x14ac:dyDescent="0.25">
      <c r="D2624" s="39"/>
      <c r="E2624" s="39"/>
      <c r="F2624" s="98">
        <v>40186</v>
      </c>
      <c r="G2624" s="43">
        <v>2.3313000000000001E-3</v>
      </c>
      <c r="H2624" s="43">
        <v>2.5124999999999995E-3</v>
      </c>
      <c r="I2624" s="43">
        <v>4.1999999999999997E-3</v>
      </c>
      <c r="J2624" s="43">
        <v>3.2500000000000001E-2</v>
      </c>
      <c r="K2624" s="43">
        <v>3.8296999999999998E-2</v>
      </c>
      <c r="N2624" s="44"/>
    </row>
    <row r="2625" spans="4:14" ht="15.75" customHeight="1" x14ac:dyDescent="0.25">
      <c r="D2625" s="39"/>
      <c r="E2625" s="39"/>
      <c r="F2625" s="98">
        <v>40189</v>
      </c>
      <c r="G2625" s="43">
        <v>2.3313000000000001E-3</v>
      </c>
      <c r="H2625" s="43">
        <v>2.5124999999999995E-3</v>
      </c>
      <c r="I2625" s="43">
        <v>4.0375000000000003E-3</v>
      </c>
      <c r="J2625" s="43">
        <v>3.2500000000000001E-2</v>
      </c>
      <c r="K2625" s="43">
        <v>3.8179999999999999E-2</v>
      </c>
      <c r="N2625" s="44"/>
    </row>
    <row r="2626" spans="4:14" ht="15.75" customHeight="1" x14ac:dyDescent="0.25">
      <c r="D2626" s="39"/>
      <c r="E2626" s="39"/>
      <c r="F2626" s="98">
        <v>40190</v>
      </c>
      <c r="G2626" s="43">
        <v>2.3313000000000001E-3</v>
      </c>
      <c r="H2626" s="43">
        <v>2.5124999999999995E-3</v>
      </c>
      <c r="I2626" s="43">
        <v>4.0000000000000001E-3</v>
      </c>
      <c r="J2626" s="43">
        <v>3.2500000000000001E-2</v>
      </c>
      <c r="K2626" s="43">
        <v>3.7108000000000002E-2</v>
      </c>
      <c r="N2626" s="44"/>
    </row>
    <row r="2627" spans="4:14" ht="15.75" customHeight="1" x14ac:dyDescent="0.25">
      <c r="D2627" s="39"/>
      <c r="E2627" s="39"/>
      <c r="F2627" s="98">
        <v>40191</v>
      </c>
      <c r="G2627" s="43">
        <v>2.3313000000000001E-3</v>
      </c>
      <c r="H2627" s="43">
        <v>2.5124999999999995E-3</v>
      </c>
      <c r="I2627" s="43">
        <v>4.0000000000000001E-3</v>
      </c>
      <c r="J2627" s="43">
        <v>3.2500000000000001E-2</v>
      </c>
      <c r="K2627" s="43">
        <v>3.7907999999999997E-2</v>
      </c>
      <c r="N2627" s="44"/>
    </row>
    <row r="2628" spans="4:14" ht="15.75" customHeight="1" x14ac:dyDescent="0.25">
      <c r="D2628" s="39"/>
      <c r="E2628" s="39"/>
      <c r="F2628" s="98">
        <v>40192</v>
      </c>
      <c r="G2628" s="43">
        <v>2.3313000000000001E-3</v>
      </c>
      <c r="H2628" s="43">
        <v>2.5124999999999995E-3</v>
      </c>
      <c r="I2628" s="43">
        <v>3.9874999999999997E-3</v>
      </c>
      <c r="J2628" s="43">
        <v>3.2500000000000001E-2</v>
      </c>
      <c r="K2628" s="43">
        <v>3.7381999999999999E-2</v>
      </c>
      <c r="N2628" s="44"/>
    </row>
    <row r="2629" spans="4:14" ht="15.75" customHeight="1" x14ac:dyDescent="0.25">
      <c r="D2629" s="39"/>
      <c r="E2629" s="39"/>
      <c r="F2629" s="98">
        <v>40193</v>
      </c>
      <c r="G2629" s="43">
        <v>2.3313000000000001E-3</v>
      </c>
      <c r="H2629" s="43">
        <v>2.5124999999999995E-3</v>
      </c>
      <c r="I2629" s="43">
        <v>3.9250000000000005E-3</v>
      </c>
      <c r="J2629" s="43">
        <v>3.2500000000000001E-2</v>
      </c>
      <c r="K2629" s="43">
        <v>3.6743999999999999E-2</v>
      </c>
      <c r="N2629" s="44"/>
    </row>
    <row r="2630" spans="4:14" ht="15.75" customHeight="1" x14ac:dyDescent="0.25">
      <c r="D2630" s="39"/>
      <c r="E2630" s="39"/>
      <c r="F2630" s="98">
        <v>40196</v>
      </c>
      <c r="G2630" s="43">
        <v>2.3062999999999998E-3</v>
      </c>
      <c r="H2630" s="43">
        <v>2.4875000000000001E-3</v>
      </c>
      <c r="I2630" s="43">
        <v>3.9000000000000003E-3</v>
      </c>
      <c r="J2630" s="43" t="s">
        <v>30</v>
      </c>
      <c r="K2630" s="43">
        <v>3.6743999999999999E-2</v>
      </c>
      <c r="N2630" s="44"/>
    </row>
    <row r="2631" spans="4:14" ht="15.75" customHeight="1" x14ac:dyDescent="0.25">
      <c r="D2631" s="39"/>
      <c r="E2631" s="39"/>
      <c r="F2631" s="98">
        <v>40197</v>
      </c>
      <c r="G2631" s="43">
        <v>2.3062999999999998E-3</v>
      </c>
      <c r="H2631" s="43">
        <v>2.49E-3</v>
      </c>
      <c r="I2631" s="43">
        <v>3.9062999999999997E-3</v>
      </c>
      <c r="J2631" s="43">
        <v>3.2500000000000001E-2</v>
      </c>
      <c r="K2631" s="43">
        <v>3.6919E-2</v>
      </c>
      <c r="N2631" s="44"/>
    </row>
    <row r="2632" spans="4:14" ht="15.75" customHeight="1" x14ac:dyDescent="0.25">
      <c r="D2632" s="39"/>
      <c r="E2632" s="39"/>
      <c r="F2632" s="98">
        <v>40198</v>
      </c>
      <c r="G2632" s="43">
        <v>2.3062999999999998E-3</v>
      </c>
      <c r="H2632" s="43">
        <v>2.4887999999999998E-3</v>
      </c>
      <c r="I2632" s="43">
        <v>3.9000000000000003E-3</v>
      </c>
      <c r="J2632" s="43">
        <v>3.2500000000000001E-2</v>
      </c>
      <c r="K2632" s="43">
        <v>3.6473999999999999E-2</v>
      </c>
      <c r="N2632" s="44"/>
    </row>
    <row r="2633" spans="4:14" ht="15.75" customHeight="1" x14ac:dyDescent="0.25">
      <c r="D2633" s="39"/>
      <c r="E2633" s="39"/>
      <c r="F2633" s="98">
        <v>40199</v>
      </c>
      <c r="G2633" s="43">
        <v>2.3062999999999998E-3</v>
      </c>
      <c r="H2633" s="43">
        <v>2.4887999999999998E-3</v>
      </c>
      <c r="I2633" s="43">
        <v>3.9031000000000001E-3</v>
      </c>
      <c r="J2633" s="43">
        <v>3.2500000000000001E-2</v>
      </c>
      <c r="K2633" s="43">
        <v>3.5858000000000001E-2</v>
      </c>
      <c r="N2633" s="44"/>
    </row>
    <row r="2634" spans="4:14" ht="15.75" customHeight="1" x14ac:dyDescent="0.25">
      <c r="D2634" s="39"/>
      <c r="E2634" s="39"/>
      <c r="F2634" s="98">
        <v>40200</v>
      </c>
      <c r="G2634" s="43">
        <v>2.3062999999999998E-3</v>
      </c>
      <c r="H2634" s="43">
        <v>2.4905999999999999E-3</v>
      </c>
      <c r="I2634" s="43">
        <v>3.8468999999999999E-3</v>
      </c>
      <c r="J2634" s="43">
        <v>3.2500000000000001E-2</v>
      </c>
      <c r="K2634" s="43">
        <v>3.6070999999999999E-2</v>
      </c>
      <c r="N2634" s="44"/>
    </row>
    <row r="2635" spans="4:14" ht="15.75" customHeight="1" x14ac:dyDescent="0.25">
      <c r="D2635" s="39"/>
      <c r="E2635" s="39"/>
      <c r="F2635" s="98">
        <v>40203</v>
      </c>
      <c r="G2635" s="43">
        <v>2.3062999999999998E-3</v>
      </c>
      <c r="H2635" s="43">
        <v>2.4875000000000001E-3</v>
      </c>
      <c r="I2635" s="43">
        <v>3.8562999999999996E-3</v>
      </c>
      <c r="J2635" s="43">
        <v>3.2500000000000001E-2</v>
      </c>
      <c r="K2635" s="43">
        <v>3.6264999999999999E-2</v>
      </c>
      <c r="N2635" s="44"/>
    </row>
    <row r="2636" spans="4:14" ht="15.75" customHeight="1" x14ac:dyDescent="0.25">
      <c r="D2636" s="39"/>
      <c r="E2636" s="39"/>
      <c r="F2636" s="98">
        <v>40204</v>
      </c>
      <c r="G2636" s="43">
        <v>2.3062999999999998E-3</v>
      </c>
      <c r="H2636" s="43">
        <v>2.4875000000000001E-3</v>
      </c>
      <c r="I2636" s="43">
        <v>3.8250000000000003E-3</v>
      </c>
      <c r="J2636" s="43">
        <v>3.2500000000000001E-2</v>
      </c>
      <c r="K2636" s="43">
        <v>3.6187999999999998E-2</v>
      </c>
      <c r="N2636" s="44"/>
    </row>
    <row r="2637" spans="4:14" ht="15.75" customHeight="1" x14ac:dyDescent="0.25">
      <c r="D2637" s="39"/>
      <c r="E2637" s="39"/>
      <c r="F2637" s="98">
        <v>40205</v>
      </c>
      <c r="G2637" s="43">
        <v>2.3062999999999998E-3</v>
      </c>
      <c r="H2637" s="43">
        <v>2.4875000000000001E-3</v>
      </c>
      <c r="I2637" s="43">
        <v>3.8344E-3</v>
      </c>
      <c r="J2637" s="43">
        <v>3.2500000000000001E-2</v>
      </c>
      <c r="K2637" s="43">
        <v>3.6478999999999998E-2</v>
      </c>
      <c r="N2637" s="44"/>
    </row>
    <row r="2638" spans="4:14" ht="15.75" customHeight="1" x14ac:dyDescent="0.25">
      <c r="D2638" s="39"/>
      <c r="E2638" s="39"/>
      <c r="F2638" s="98">
        <v>40206</v>
      </c>
      <c r="G2638" s="43">
        <v>2.2875E-3</v>
      </c>
      <c r="H2638" s="43">
        <v>2.4875000000000001E-3</v>
      </c>
      <c r="I2638" s="43">
        <v>3.8562999999999996E-3</v>
      </c>
      <c r="J2638" s="43">
        <v>3.2500000000000001E-2</v>
      </c>
      <c r="K2638" s="43">
        <v>3.6344000000000001E-2</v>
      </c>
      <c r="N2638" s="44"/>
    </row>
    <row r="2639" spans="4:14" ht="15.75" customHeight="1" x14ac:dyDescent="0.25">
      <c r="D2639" s="39"/>
      <c r="E2639" s="39"/>
      <c r="F2639" s="98">
        <v>40207</v>
      </c>
      <c r="G2639" s="43">
        <v>2.2906000000000003E-3</v>
      </c>
      <c r="H2639" s="43">
        <v>2.4905999999999999E-3</v>
      </c>
      <c r="I2639" s="43">
        <v>3.8438000000000001E-3</v>
      </c>
      <c r="J2639" s="43">
        <v>3.2500000000000001E-2</v>
      </c>
      <c r="K2639" s="43">
        <v>3.5844000000000001E-2</v>
      </c>
      <c r="N2639" s="44"/>
    </row>
    <row r="2640" spans="4:14" ht="15.75" customHeight="1" x14ac:dyDescent="0.25">
      <c r="D2640" s="39"/>
      <c r="E2640" s="39"/>
      <c r="F2640" s="98">
        <v>40210</v>
      </c>
      <c r="G2640" s="43">
        <v>2.2906000000000003E-3</v>
      </c>
      <c r="H2640" s="43">
        <v>2.4905999999999999E-3</v>
      </c>
      <c r="I2640" s="43">
        <v>3.8374999999999998E-3</v>
      </c>
      <c r="J2640" s="43">
        <v>3.2500000000000001E-2</v>
      </c>
      <c r="K2640" s="43">
        <v>3.6500999999999999E-2</v>
      </c>
      <c r="N2640" s="44"/>
    </row>
    <row r="2641" spans="4:14" ht="15.75" customHeight="1" x14ac:dyDescent="0.25">
      <c r="D2641" s="39"/>
      <c r="E2641" s="39"/>
      <c r="F2641" s="98">
        <v>40211</v>
      </c>
      <c r="G2641" s="43">
        <v>2.3094000000000001E-3</v>
      </c>
      <c r="H2641" s="43">
        <v>2.5030999999999999E-3</v>
      </c>
      <c r="I2641" s="43">
        <v>3.8374999999999998E-3</v>
      </c>
      <c r="J2641" s="43">
        <v>3.2500000000000001E-2</v>
      </c>
      <c r="K2641" s="43">
        <v>3.6405E-2</v>
      </c>
      <c r="N2641" s="44"/>
    </row>
    <row r="2642" spans="4:14" ht="15.75" customHeight="1" x14ac:dyDescent="0.25">
      <c r="D2642" s="39"/>
      <c r="E2642" s="39"/>
      <c r="F2642" s="98">
        <v>40212</v>
      </c>
      <c r="G2642" s="43">
        <v>2.2906000000000003E-3</v>
      </c>
      <c r="H2642" s="43">
        <v>2.4905999999999999E-3</v>
      </c>
      <c r="I2642" s="43">
        <v>3.8374999999999998E-3</v>
      </c>
      <c r="J2642" s="43">
        <v>3.2500000000000001E-2</v>
      </c>
      <c r="K2642" s="43">
        <v>3.7046999999999997E-2</v>
      </c>
      <c r="N2642" s="44"/>
    </row>
    <row r="2643" spans="4:14" ht="15.75" customHeight="1" x14ac:dyDescent="0.25">
      <c r="D2643" s="39"/>
      <c r="E2643" s="39"/>
      <c r="F2643" s="98">
        <v>40213</v>
      </c>
      <c r="G2643" s="43">
        <v>2.2844000000000002E-3</v>
      </c>
      <c r="H2643" s="43">
        <v>2.4875000000000001E-3</v>
      </c>
      <c r="I2643" s="43">
        <v>3.8500000000000001E-3</v>
      </c>
      <c r="J2643" s="43">
        <v>3.2500000000000001E-2</v>
      </c>
      <c r="K2643" s="43">
        <v>3.6058E-2</v>
      </c>
      <c r="N2643" s="44"/>
    </row>
    <row r="2644" spans="4:14" ht="15.75" customHeight="1" x14ac:dyDescent="0.25">
      <c r="D2644" s="39"/>
      <c r="E2644" s="39"/>
      <c r="F2644" s="98">
        <v>40214</v>
      </c>
      <c r="G2644" s="43">
        <v>2.2844000000000002E-3</v>
      </c>
      <c r="H2644" s="43">
        <v>2.4968999999999998E-3</v>
      </c>
      <c r="I2644" s="43">
        <v>3.8500000000000001E-3</v>
      </c>
      <c r="J2644" s="43">
        <v>3.2500000000000001E-2</v>
      </c>
      <c r="K2644" s="43">
        <v>3.5653999999999998E-2</v>
      </c>
      <c r="N2644" s="44"/>
    </row>
    <row r="2645" spans="4:14" ht="15.75" customHeight="1" x14ac:dyDescent="0.25">
      <c r="D2645" s="39"/>
      <c r="E2645" s="39"/>
      <c r="F2645" s="98">
        <v>40217</v>
      </c>
      <c r="G2645" s="43">
        <v>2.2844000000000002E-3</v>
      </c>
      <c r="H2645" s="43">
        <v>2.5000000000000001E-3</v>
      </c>
      <c r="I2645" s="43">
        <v>3.8624999999999996E-3</v>
      </c>
      <c r="J2645" s="43">
        <v>3.2500000000000001E-2</v>
      </c>
      <c r="K2645" s="43">
        <v>3.5596999999999997E-2</v>
      </c>
      <c r="N2645" s="44"/>
    </row>
    <row r="2646" spans="4:14" ht="15.75" customHeight="1" x14ac:dyDescent="0.25">
      <c r="D2646" s="39"/>
      <c r="E2646" s="39"/>
      <c r="F2646" s="98">
        <v>40218</v>
      </c>
      <c r="G2646" s="43">
        <v>2.2844000000000002E-3</v>
      </c>
      <c r="H2646" s="43">
        <v>2.5000000000000001E-3</v>
      </c>
      <c r="I2646" s="43">
        <v>3.8874999999999999E-3</v>
      </c>
      <c r="J2646" s="43">
        <v>3.2500000000000001E-2</v>
      </c>
      <c r="K2646" s="43">
        <v>3.6448000000000001E-2</v>
      </c>
      <c r="N2646" s="44"/>
    </row>
    <row r="2647" spans="4:14" ht="15.75" customHeight="1" x14ac:dyDescent="0.25">
      <c r="D2647" s="39"/>
      <c r="E2647" s="39"/>
      <c r="F2647" s="98">
        <v>40219</v>
      </c>
      <c r="G2647" s="43">
        <v>2.2844000000000002E-3</v>
      </c>
      <c r="H2647" s="43">
        <v>2.5000000000000001E-3</v>
      </c>
      <c r="I2647" s="43">
        <v>3.8874999999999999E-3</v>
      </c>
      <c r="J2647" s="43">
        <v>3.2500000000000001E-2</v>
      </c>
      <c r="K2647" s="43">
        <v>3.6896999999999999E-2</v>
      </c>
      <c r="N2647" s="44"/>
    </row>
    <row r="2648" spans="4:14" ht="15.75" customHeight="1" x14ac:dyDescent="0.25">
      <c r="D2648" s="39"/>
      <c r="E2648" s="39"/>
      <c r="F2648" s="98">
        <v>40220</v>
      </c>
      <c r="G2648" s="43">
        <v>2.3062999999999998E-3</v>
      </c>
      <c r="H2648" s="43">
        <v>2.5000000000000001E-3</v>
      </c>
      <c r="I2648" s="43">
        <v>3.9000000000000003E-3</v>
      </c>
      <c r="J2648" s="43">
        <v>3.2500000000000001E-2</v>
      </c>
      <c r="K2648" s="43">
        <v>3.7155000000000001E-2</v>
      </c>
      <c r="N2648" s="44"/>
    </row>
    <row r="2649" spans="4:14" ht="15.75" customHeight="1" x14ac:dyDescent="0.25">
      <c r="D2649" s="39"/>
      <c r="E2649" s="39"/>
      <c r="F2649" s="98">
        <v>40221</v>
      </c>
      <c r="G2649" s="43">
        <v>2.3188000000000002E-3</v>
      </c>
      <c r="H2649" s="43">
        <v>2.5000000000000001E-3</v>
      </c>
      <c r="I2649" s="43">
        <v>3.8812999999999999E-3</v>
      </c>
      <c r="J2649" s="43">
        <v>3.2500000000000001E-2</v>
      </c>
      <c r="K2649" s="43">
        <v>3.6928000000000002E-2</v>
      </c>
      <c r="N2649" s="44"/>
    </row>
    <row r="2650" spans="4:14" ht="15.75" customHeight="1" x14ac:dyDescent="0.25">
      <c r="D2650" s="39"/>
      <c r="E2650" s="39"/>
      <c r="F2650" s="98">
        <v>40224</v>
      </c>
      <c r="G2650" s="43">
        <v>2.2875E-3</v>
      </c>
      <c r="H2650" s="43">
        <v>2.5000000000000001E-3</v>
      </c>
      <c r="I2650" s="43">
        <v>3.8812999999999999E-3</v>
      </c>
      <c r="J2650" s="43" t="s">
        <v>30</v>
      </c>
      <c r="K2650" s="43">
        <v>3.6928000000000002E-2</v>
      </c>
      <c r="N2650" s="44"/>
    </row>
    <row r="2651" spans="4:14" ht="15.75" customHeight="1" x14ac:dyDescent="0.25">
      <c r="D2651" s="39"/>
      <c r="E2651" s="39"/>
      <c r="F2651" s="98">
        <v>40225</v>
      </c>
      <c r="G2651" s="43">
        <v>2.2875E-3</v>
      </c>
      <c r="H2651" s="43">
        <v>2.5000000000000001E-3</v>
      </c>
      <c r="I2651" s="43">
        <v>3.8812999999999999E-3</v>
      </c>
      <c r="J2651" s="43">
        <v>3.2500000000000001E-2</v>
      </c>
      <c r="K2651" s="43">
        <v>3.6568999999999997E-2</v>
      </c>
      <c r="N2651" s="44"/>
    </row>
    <row r="2652" spans="4:14" ht="15.75" customHeight="1" x14ac:dyDescent="0.25">
      <c r="D2652" s="39"/>
      <c r="E2652" s="39"/>
      <c r="F2652" s="98">
        <v>40226</v>
      </c>
      <c r="G2652" s="43">
        <v>2.2875E-3</v>
      </c>
      <c r="H2652" s="43">
        <v>2.5063000000000004E-3</v>
      </c>
      <c r="I2652" s="43">
        <v>3.8500000000000001E-3</v>
      </c>
      <c r="J2652" s="43">
        <v>3.2500000000000001E-2</v>
      </c>
      <c r="K2652" s="43">
        <v>3.7307E-2</v>
      </c>
      <c r="N2652" s="44"/>
    </row>
    <row r="2653" spans="4:14" ht="15.75" customHeight="1" x14ac:dyDescent="0.25">
      <c r="D2653" s="39"/>
      <c r="E2653" s="39"/>
      <c r="F2653" s="98">
        <v>40227</v>
      </c>
      <c r="G2653" s="43">
        <v>2.2875E-3</v>
      </c>
      <c r="H2653" s="43">
        <v>2.5124999999999995E-3</v>
      </c>
      <c r="I2653" s="43">
        <v>3.8438000000000001E-3</v>
      </c>
      <c r="J2653" s="43">
        <v>3.2500000000000001E-2</v>
      </c>
      <c r="K2653" s="43">
        <v>3.8012000000000004E-2</v>
      </c>
      <c r="N2653" s="44"/>
    </row>
    <row r="2654" spans="4:14" ht="15.75" customHeight="1" x14ac:dyDescent="0.25">
      <c r="D2654" s="39"/>
      <c r="E2654" s="39"/>
      <c r="F2654" s="98">
        <v>40228</v>
      </c>
      <c r="G2654" s="43">
        <v>2.2875E-3</v>
      </c>
      <c r="H2654" s="43">
        <v>2.5193999999999998E-3</v>
      </c>
      <c r="I2654" s="43">
        <v>3.9531000000000002E-3</v>
      </c>
      <c r="J2654" s="43">
        <v>3.2500000000000001E-2</v>
      </c>
      <c r="K2654" s="43">
        <v>3.7726000000000003E-2</v>
      </c>
      <c r="N2654" s="44"/>
    </row>
    <row r="2655" spans="4:14" ht="15.75" customHeight="1" x14ac:dyDescent="0.25">
      <c r="D2655" s="39"/>
      <c r="E2655" s="39"/>
      <c r="F2655" s="98">
        <v>40231</v>
      </c>
      <c r="G2655" s="43">
        <v>2.2875E-3</v>
      </c>
      <c r="H2655" s="43">
        <v>2.5219000000000001E-3</v>
      </c>
      <c r="I2655" s="43">
        <v>3.9312999999999996E-3</v>
      </c>
      <c r="J2655" s="43">
        <v>3.2500000000000001E-2</v>
      </c>
      <c r="K2655" s="43">
        <v>3.7955000000000003E-2</v>
      </c>
      <c r="N2655" s="44"/>
    </row>
    <row r="2656" spans="4:14" ht="15.75" customHeight="1" x14ac:dyDescent="0.25">
      <c r="D2656" s="39"/>
      <c r="E2656" s="39"/>
      <c r="F2656" s="98">
        <v>40232</v>
      </c>
      <c r="G2656" s="43">
        <v>2.2875E-3</v>
      </c>
      <c r="H2656" s="43">
        <v>2.5193999999999998E-3</v>
      </c>
      <c r="I2656" s="43">
        <v>3.9375E-3</v>
      </c>
      <c r="J2656" s="43">
        <v>3.2500000000000001E-2</v>
      </c>
      <c r="K2656" s="43">
        <v>3.6833999999999999E-2</v>
      </c>
      <c r="N2656" s="44"/>
    </row>
    <row r="2657" spans="4:14" ht="15.75" customHeight="1" x14ac:dyDescent="0.25">
      <c r="D2657" s="39"/>
      <c r="E2657" s="39"/>
      <c r="F2657" s="98">
        <v>40233</v>
      </c>
      <c r="G2657" s="43">
        <v>2.2875E-3</v>
      </c>
      <c r="H2657" s="43">
        <v>2.5193999999999998E-3</v>
      </c>
      <c r="I2657" s="43">
        <v>3.9125000000000002E-3</v>
      </c>
      <c r="J2657" s="43">
        <v>3.2500000000000001E-2</v>
      </c>
      <c r="K2657" s="43">
        <v>3.6908999999999997E-2</v>
      </c>
      <c r="N2657" s="44"/>
    </row>
    <row r="2658" spans="4:14" ht="15.75" customHeight="1" x14ac:dyDescent="0.25">
      <c r="D2658" s="39"/>
      <c r="E2658" s="39"/>
      <c r="F2658" s="98">
        <v>40234</v>
      </c>
      <c r="G2658" s="43">
        <v>2.2875E-3</v>
      </c>
      <c r="H2658" s="43">
        <v>2.5193999999999998E-3</v>
      </c>
      <c r="I2658" s="43">
        <v>3.8687999999999999E-3</v>
      </c>
      <c r="J2658" s="43">
        <v>3.2500000000000001E-2</v>
      </c>
      <c r="K2658" s="43">
        <v>3.6324000000000002E-2</v>
      </c>
      <c r="N2658" s="44"/>
    </row>
    <row r="2659" spans="4:14" ht="15.75" customHeight="1" x14ac:dyDescent="0.25">
      <c r="D2659" s="39"/>
      <c r="E2659" s="39"/>
      <c r="F2659" s="98">
        <v>40235</v>
      </c>
      <c r="G2659" s="43">
        <v>2.2875E-3</v>
      </c>
      <c r="H2659" s="43">
        <v>2.5169000000000003E-3</v>
      </c>
      <c r="I2659" s="43">
        <v>3.8687999999999999E-3</v>
      </c>
      <c r="J2659" s="43">
        <v>3.2500000000000001E-2</v>
      </c>
      <c r="K2659" s="43">
        <v>3.6116999999999996E-2</v>
      </c>
      <c r="N2659" s="44"/>
    </row>
    <row r="2660" spans="4:14" ht="15.75" customHeight="1" x14ac:dyDescent="0.25">
      <c r="D2660" s="39"/>
      <c r="E2660" s="39"/>
      <c r="F2660" s="98">
        <v>40238</v>
      </c>
      <c r="G2660" s="43">
        <v>2.2813E-3</v>
      </c>
      <c r="H2660" s="43">
        <v>2.5169000000000003E-3</v>
      </c>
      <c r="I2660" s="43">
        <v>3.8374999999999998E-3</v>
      </c>
      <c r="J2660" s="43">
        <v>3.2500000000000001E-2</v>
      </c>
      <c r="K2660" s="43">
        <v>3.6079E-2</v>
      </c>
      <c r="N2660" s="44"/>
    </row>
    <row r="2661" spans="4:14" ht="15.75" customHeight="1" x14ac:dyDescent="0.25">
      <c r="D2661" s="39"/>
      <c r="E2661" s="39"/>
      <c r="F2661" s="98">
        <v>40239</v>
      </c>
      <c r="G2661" s="43">
        <v>2.2813E-3</v>
      </c>
      <c r="H2661" s="43">
        <v>2.5193999999999998E-3</v>
      </c>
      <c r="I2661" s="43">
        <v>3.8318999999999996E-3</v>
      </c>
      <c r="J2661" s="43">
        <v>3.2500000000000001E-2</v>
      </c>
      <c r="K2661" s="43">
        <v>3.6040999999999997E-2</v>
      </c>
      <c r="N2661" s="44"/>
    </row>
    <row r="2662" spans="4:14" ht="15.75" customHeight="1" x14ac:dyDescent="0.25">
      <c r="D2662" s="39"/>
      <c r="E2662" s="39"/>
      <c r="F2662" s="98">
        <v>40240</v>
      </c>
      <c r="G2662" s="43">
        <v>2.2813E-3</v>
      </c>
      <c r="H2662" s="43">
        <v>2.5193999999999998E-3</v>
      </c>
      <c r="I2662" s="43">
        <v>3.8318999999999996E-3</v>
      </c>
      <c r="J2662" s="43">
        <v>3.2500000000000001E-2</v>
      </c>
      <c r="K2662" s="43">
        <v>3.6173000000000004E-2</v>
      </c>
      <c r="N2662" s="44"/>
    </row>
    <row r="2663" spans="4:14" ht="15.75" customHeight="1" x14ac:dyDescent="0.25">
      <c r="D2663" s="39"/>
      <c r="E2663" s="39"/>
      <c r="F2663" s="98">
        <v>40241</v>
      </c>
      <c r="G2663" s="43">
        <v>2.2813E-3</v>
      </c>
      <c r="H2663" s="43">
        <v>2.5219000000000001E-3</v>
      </c>
      <c r="I2663" s="43">
        <v>3.8318999999999996E-3</v>
      </c>
      <c r="J2663" s="43">
        <v>3.2500000000000001E-2</v>
      </c>
      <c r="K2663" s="43">
        <v>3.6021999999999998E-2</v>
      </c>
      <c r="N2663" s="44"/>
    </row>
    <row r="2664" spans="4:14" ht="15.75" customHeight="1" x14ac:dyDescent="0.25">
      <c r="D2664" s="39"/>
      <c r="E2664" s="39"/>
      <c r="F2664" s="98">
        <v>40242</v>
      </c>
      <c r="G2664" s="43">
        <v>2.2906000000000003E-3</v>
      </c>
      <c r="H2664" s="43">
        <v>2.5363E-3</v>
      </c>
      <c r="I2664" s="43">
        <v>3.9000000000000003E-3</v>
      </c>
      <c r="J2664" s="43">
        <v>3.2500000000000001E-2</v>
      </c>
      <c r="K2664" s="43">
        <v>3.6796000000000002E-2</v>
      </c>
      <c r="N2664" s="44"/>
    </row>
    <row r="2665" spans="4:14" ht="15.75" customHeight="1" x14ac:dyDescent="0.25">
      <c r="D2665" s="39"/>
      <c r="E2665" s="39"/>
      <c r="F2665" s="98">
        <v>40245</v>
      </c>
      <c r="G2665" s="43">
        <v>2.3E-3</v>
      </c>
      <c r="H2665" s="43">
        <v>2.5424999999999996E-3</v>
      </c>
      <c r="I2665" s="43">
        <v>3.9531000000000002E-3</v>
      </c>
      <c r="J2665" s="43">
        <v>3.2500000000000001E-2</v>
      </c>
      <c r="K2665" s="43">
        <v>3.7157000000000003E-2</v>
      </c>
      <c r="N2665" s="44"/>
    </row>
    <row r="2666" spans="4:14" ht="15.75" customHeight="1" x14ac:dyDescent="0.25">
      <c r="D2666" s="39"/>
      <c r="E2666" s="39"/>
      <c r="F2666" s="98">
        <v>40246</v>
      </c>
      <c r="G2666" s="43">
        <v>2.3E-3</v>
      </c>
      <c r="H2666" s="43">
        <v>2.555E-3</v>
      </c>
      <c r="I2666" s="43">
        <v>3.9437999999999999E-3</v>
      </c>
      <c r="J2666" s="43">
        <v>3.2500000000000001E-2</v>
      </c>
      <c r="K2666" s="43">
        <v>3.7004999999999996E-2</v>
      </c>
      <c r="N2666" s="44"/>
    </row>
    <row r="2667" spans="4:14" ht="15.75" customHeight="1" x14ac:dyDescent="0.25">
      <c r="D2667" s="39"/>
      <c r="E2667" s="39"/>
      <c r="F2667" s="98">
        <v>40247</v>
      </c>
      <c r="G2667" s="43">
        <v>2.3E-3</v>
      </c>
      <c r="H2667" s="43">
        <v>2.5563000000000001E-3</v>
      </c>
      <c r="I2667" s="43">
        <v>3.9437999999999999E-3</v>
      </c>
      <c r="J2667" s="43">
        <v>3.2500000000000001E-2</v>
      </c>
      <c r="K2667" s="43">
        <v>3.7214999999999998E-2</v>
      </c>
      <c r="N2667" s="44"/>
    </row>
    <row r="2668" spans="4:14" ht="15.75" customHeight="1" x14ac:dyDescent="0.25">
      <c r="D2668" s="39"/>
      <c r="E2668" s="39"/>
      <c r="F2668" s="98">
        <v>40248</v>
      </c>
      <c r="G2668" s="43">
        <v>2.3E-3</v>
      </c>
      <c r="H2668" s="43">
        <v>2.5702999999999998E-3</v>
      </c>
      <c r="I2668" s="43">
        <v>3.9344000000000002E-3</v>
      </c>
      <c r="J2668" s="43">
        <v>3.2500000000000001E-2</v>
      </c>
      <c r="K2668" s="43">
        <v>3.7272E-2</v>
      </c>
      <c r="N2668" s="44"/>
    </row>
    <row r="2669" spans="4:14" ht="15.75" customHeight="1" x14ac:dyDescent="0.25">
      <c r="D2669" s="39"/>
      <c r="E2669" s="39"/>
      <c r="F2669" s="98">
        <v>40249</v>
      </c>
      <c r="G2669" s="43">
        <v>2.3E-3</v>
      </c>
      <c r="H2669" s="43">
        <v>2.5718999999999998E-3</v>
      </c>
      <c r="I2669" s="43">
        <v>3.9781E-3</v>
      </c>
      <c r="J2669" s="43">
        <v>3.2500000000000001E-2</v>
      </c>
      <c r="K2669" s="43">
        <v>3.7006000000000004E-2</v>
      </c>
      <c r="N2669" s="44"/>
    </row>
    <row r="2670" spans="4:14" ht="15.75" customHeight="1" x14ac:dyDescent="0.25">
      <c r="D2670" s="39"/>
      <c r="E2670" s="39"/>
      <c r="F2670" s="98">
        <v>40252</v>
      </c>
      <c r="G2670" s="43">
        <v>2.3030999999999998E-3</v>
      </c>
      <c r="H2670" s="43">
        <v>2.5763000000000001E-3</v>
      </c>
      <c r="I2670" s="43">
        <v>4.0063E-3</v>
      </c>
      <c r="J2670" s="43">
        <v>3.2500000000000001E-2</v>
      </c>
      <c r="K2670" s="43">
        <v>3.6949000000000003E-2</v>
      </c>
      <c r="N2670" s="44"/>
    </row>
    <row r="2671" spans="4:14" ht="15.75" customHeight="1" x14ac:dyDescent="0.25">
      <c r="D2671" s="39"/>
      <c r="E2671" s="39"/>
      <c r="F2671" s="98">
        <v>40253</v>
      </c>
      <c r="G2671" s="43">
        <v>2.3563E-3</v>
      </c>
      <c r="H2671" s="43">
        <v>2.6088000000000001E-3</v>
      </c>
      <c r="I2671" s="43">
        <v>4.0124999999999996E-3</v>
      </c>
      <c r="J2671" s="43">
        <v>3.2500000000000001E-2</v>
      </c>
      <c r="K2671" s="43">
        <v>3.6493000000000005E-2</v>
      </c>
      <c r="N2671" s="44"/>
    </row>
    <row r="2672" spans="4:14" ht="15.75" customHeight="1" x14ac:dyDescent="0.25">
      <c r="D2672" s="39"/>
      <c r="E2672" s="39"/>
      <c r="F2672" s="98">
        <v>40254</v>
      </c>
      <c r="G2672" s="43">
        <v>2.3744E-3</v>
      </c>
      <c r="H2672" s="43">
        <v>2.6638E-3</v>
      </c>
      <c r="I2672" s="43">
        <v>4.0188000000000003E-3</v>
      </c>
      <c r="J2672" s="43">
        <v>3.2500000000000001E-2</v>
      </c>
      <c r="K2672" s="43">
        <v>3.6360999999999997E-2</v>
      </c>
      <c r="N2672" s="44"/>
    </row>
    <row r="2673" spans="4:14" ht="15.75" customHeight="1" x14ac:dyDescent="0.25">
      <c r="D2673" s="39"/>
      <c r="E2673" s="39"/>
      <c r="F2673" s="98">
        <v>40255</v>
      </c>
      <c r="G2673" s="43">
        <v>2.3974999999999999E-3</v>
      </c>
      <c r="H2673" s="43">
        <v>2.7100000000000002E-3</v>
      </c>
      <c r="I2673" s="43">
        <v>4.0766000000000005E-3</v>
      </c>
      <c r="J2673" s="43">
        <v>3.2500000000000001E-2</v>
      </c>
      <c r="K2673" s="43">
        <v>3.6759E-2</v>
      </c>
      <c r="N2673" s="44"/>
    </row>
    <row r="2674" spans="4:14" ht="15.75" customHeight="1" x14ac:dyDescent="0.25">
      <c r="D2674" s="39"/>
      <c r="E2674" s="39"/>
      <c r="F2674" s="98">
        <v>40256</v>
      </c>
      <c r="G2674" s="43">
        <v>2.4505999999999998E-3</v>
      </c>
      <c r="H2674" s="43">
        <v>2.7750000000000001E-3</v>
      </c>
      <c r="I2674" s="43">
        <v>4.2325000000000002E-3</v>
      </c>
      <c r="J2674" s="43">
        <v>3.2500000000000001E-2</v>
      </c>
      <c r="K2674" s="43">
        <v>3.6892000000000001E-2</v>
      </c>
      <c r="N2674" s="44"/>
    </row>
    <row r="2675" spans="4:14" ht="15.75" customHeight="1" x14ac:dyDescent="0.25">
      <c r="D2675" s="39"/>
      <c r="E2675" s="39"/>
      <c r="F2675" s="98">
        <v>40259</v>
      </c>
      <c r="G2675" s="43">
        <v>2.4719E-3</v>
      </c>
      <c r="H2675" s="43">
        <v>2.8188000000000002E-3</v>
      </c>
      <c r="I2675" s="43">
        <v>4.3655999999999999E-3</v>
      </c>
      <c r="J2675" s="43">
        <v>3.2500000000000001E-2</v>
      </c>
      <c r="K2675" s="43">
        <v>3.6587999999999996E-2</v>
      </c>
      <c r="N2675" s="44"/>
    </row>
    <row r="2676" spans="4:14" ht="15.75" customHeight="1" x14ac:dyDescent="0.25">
      <c r="D2676" s="39"/>
      <c r="E2676" s="39"/>
      <c r="F2676" s="98">
        <v>40260</v>
      </c>
      <c r="G2676" s="43">
        <v>2.4605999999999999E-3</v>
      </c>
      <c r="H2676" s="43">
        <v>2.8353000000000002E-3</v>
      </c>
      <c r="I2676" s="43">
        <v>4.3375000000000002E-3</v>
      </c>
      <c r="J2676" s="43">
        <v>3.2500000000000001E-2</v>
      </c>
      <c r="K2676" s="43">
        <v>3.6853999999999998E-2</v>
      </c>
      <c r="N2676" s="44"/>
    </row>
    <row r="2677" spans="4:14" ht="15.75" customHeight="1" x14ac:dyDescent="0.25">
      <c r="D2677" s="39"/>
      <c r="E2677" s="39"/>
      <c r="F2677" s="98">
        <v>40261</v>
      </c>
      <c r="G2677" s="43">
        <v>2.4618999999999999E-3</v>
      </c>
      <c r="H2677" s="43">
        <v>2.8490999999999998E-3</v>
      </c>
      <c r="I2677" s="43">
        <v>4.3530999999999995E-3</v>
      </c>
      <c r="J2677" s="43">
        <v>3.2500000000000001E-2</v>
      </c>
      <c r="K2677" s="43">
        <v>3.8523999999999996E-2</v>
      </c>
      <c r="N2677" s="44"/>
    </row>
    <row r="2678" spans="4:14" ht="15.75" customHeight="1" x14ac:dyDescent="0.25">
      <c r="D2678" s="39"/>
      <c r="E2678" s="39"/>
      <c r="F2678" s="98">
        <v>40262</v>
      </c>
      <c r="G2678" s="43">
        <v>2.4694000000000001E-3</v>
      </c>
      <c r="H2678" s="43">
        <v>2.8781000000000002E-3</v>
      </c>
      <c r="I2678" s="43">
        <v>4.3687999999999999E-3</v>
      </c>
      <c r="J2678" s="43">
        <v>3.2500000000000001E-2</v>
      </c>
      <c r="K2678" s="43">
        <v>3.8776999999999999E-2</v>
      </c>
      <c r="N2678" s="44"/>
    </row>
    <row r="2679" spans="4:14" ht="15.75" customHeight="1" x14ac:dyDescent="0.25">
      <c r="D2679" s="39"/>
      <c r="E2679" s="39"/>
      <c r="F2679" s="98">
        <v>40263</v>
      </c>
      <c r="G2679" s="43">
        <v>2.4687999999999997E-3</v>
      </c>
      <c r="H2679" s="43">
        <v>2.8874999999999999E-3</v>
      </c>
      <c r="I2679" s="43">
        <v>4.3937999999999998E-3</v>
      </c>
      <c r="J2679" s="43">
        <v>3.2500000000000001E-2</v>
      </c>
      <c r="K2679" s="43">
        <v>3.8468000000000002E-2</v>
      </c>
      <c r="N2679" s="44"/>
    </row>
    <row r="2680" spans="4:14" ht="15.75" customHeight="1" x14ac:dyDescent="0.25">
      <c r="D2680" s="39"/>
      <c r="E2680" s="39"/>
      <c r="F2680" s="98">
        <v>40266</v>
      </c>
      <c r="G2680" s="43">
        <v>2.4787999999999998E-3</v>
      </c>
      <c r="H2680" s="43">
        <v>2.9012999999999999E-3</v>
      </c>
      <c r="I2680" s="43">
        <v>4.4250000000000001E-3</v>
      </c>
      <c r="J2680" s="43">
        <v>3.2500000000000001E-2</v>
      </c>
      <c r="K2680" s="43">
        <v>3.8643000000000004E-2</v>
      </c>
      <c r="N2680" s="44"/>
    </row>
    <row r="2681" spans="4:14" ht="15.75" customHeight="1" x14ac:dyDescent="0.25">
      <c r="D2681" s="39"/>
      <c r="E2681" s="39"/>
      <c r="F2681" s="98">
        <v>40267</v>
      </c>
      <c r="G2681" s="43">
        <v>2.4862999999999999E-3</v>
      </c>
      <c r="H2681" s="43">
        <v>2.9088000000000004E-3</v>
      </c>
      <c r="I2681" s="43">
        <v>4.4187999999999996E-3</v>
      </c>
      <c r="J2681" s="43">
        <v>3.2500000000000001E-2</v>
      </c>
      <c r="K2681" s="43">
        <v>3.8565999999999996E-2</v>
      </c>
      <c r="N2681" s="44"/>
    </row>
    <row r="2682" spans="4:14" ht="15.75" customHeight="1" x14ac:dyDescent="0.25">
      <c r="D2682" s="39"/>
      <c r="E2682" s="39"/>
      <c r="F2682" s="98">
        <v>40268</v>
      </c>
      <c r="G2682" s="43">
        <v>2.4862999999999999E-3</v>
      </c>
      <c r="H2682" s="43">
        <v>2.9149999999999996E-3</v>
      </c>
      <c r="I2682" s="43">
        <v>4.4438000000000004E-3</v>
      </c>
      <c r="J2682" s="43">
        <v>3.2500000000000001E-2</v>
      </c>
      <c r="K2682" s="43">
        <v>3.8256999999999999E-2</v>
      </c>
      <c r="N2682" s="44"/>
    </row>
    <row r="2683" spans="4:14" ht="15.75" customHeight="1" x14ac:dyDescent="0.25">
      <c r="D2683" s="39"/>
      <c r="E2683" s="39"/>
      <c r="F2683" s="98">
        <v>40269</v>
      </c>
      <c r="G2683" s="43">
        <v>2.4862999999999999E-3</v>
      </c>
      <c r="H2683" s="43">
        <v>2.9149999999999996E-3</v>
      </c>
      <c r="I2683" s="43">
        <v>4.4156000000000004E-3</v>
      </c>
      <c r="J2683" s="43">
        <v>3.2500000000000001E-2</v>
      </c>
      <c r="K2683" s="43">
        <v>3.8684999999999997E-2</v>
      </c>
      <c r="N2683" s="44"/>
    </row>
    <row r="2684" spans="4:14" ht="15.75" customHeight="1" x14ac:dyDescent="0.25">
      <c r="D2684" s="39"/>
      <c r="E2684" s="39"/>
      <c r="F2684" s="98">
        <v>40270</v>
      </c>
      <c r="G2684" s="43" t="s">
        <v>30</v>
      </c>
      <c r="H2684" s="43" t="s">
        <v>30</v>
      </c>
      <c r="I2684" s="43" t="s">
        <v>30</v>
      </c>
      <c r="J2684" s="43" t="s">
        <v>30</v>
      </c>
      <c r="K2684" s="43">
        <v>3.8684999999999997E-2</v>
      </c>
      <c r="N2684" s="44"/>
    </row>
    <row r="2685" spans="4:14" ht="15.75" customHeight="1" x14ac:dyDescent="0.25">
      <c r="D2685" s="39"/>
      <c r="E2685" s="39"/>
      <c r="F2685" s="98">
        <v>40273</v>
      </c>
      <c r="G2685" s="43" t="s">
        <v>30</v>
      </c>
      <c r="H2685" s="43" t="s">
        <v>30</v>
      </c>
      <c r="I2685" s="43" t="s">
        <v>30</v>
      </c>
      <c r="J2685" s="43">
        <v>3.2500000000000001E-2</v>
      </c>
      <c r="K2685" s="43">
        <v>3.9858999999999999E-2</v>
      </c>
      <c r="N2685" s="44"/>
    </row>
    <row r="2686" spans="4:14" ht="15.75" customHeight="1" x14ac:dyDescent="0.25">
      <c r="D2686" s="39"/>
      <c r="E2686" s="39"/>
      <c r="F2686" s="98">
        <v>40274</v>
      </c>
      <c r="G2686" s="43">
        <v>2.5074999999999997E-3</v>
      </c>
      <c r="H2686" s="43">
        <v>2.9487999999999997E-3</v>
      </c>
      <c r="I2686" s="43">
        <v>4.5437999999999997E-3</v>
      </c>
      <c r="J2686" s="43">
        <v>3.2500000000000001E-2</v>
      </c>
      <c r="K2686" s="43">
        <v>3.9504999999999998E-2</v>
      </c>
      <c r="N2686" s="44"/>
    </row>
    <row r="2687" spans="4:14" ht="15.75" customHeight="1" x14ac:dyDescent="0.25">
      <c r="D2687" s="39"/>
      <c r="E2687" s="39"/>
      <c r="F2687" s="98">
        <v>40275</v>
      </c>
      <c r="G2687" s="43">
        <v>2.5138000000000001E-3</v>
      </c>
      <c r="H2687" s="43">
        <v>2.9525000000000003E-3</v>
      </c>
      <c r="I2687" s="43">
        <v>4.5250000000000004E-3</v>
      </c>
      <c r="J2687" s="43">
        <v>3.2500000000000001E-2</v>
      </c>
      <c r="K2687" s="43">
        <v>3.8531000000000003E-2</v>
      </c>
      <c r="N2687" s="44"/>
    </row>
    <row r="2688" spans="4:14" ht="15.75" customHeight="1" x14ac:dyDescent="0.25">
      <c r="D2688" s="39"/>
      <c r="E2688" s="39"/>
      <c r="F2688" s="98">
        <v>40276</v>
      </c>
      <c r="G2688" s="43">
        <v>2.5013000000000001E-3</v>
      </c>
      <c r="H2688" s="43">
        <v>2.9399999999999999E-3</v>
      </c>
      <c r="I2688" s="43">
        <v>4.5250000000000004E-3</v>
      </c>
      <c r="J2688" s="43">
        <v>3.2500000000000001E-2</v>
      </c>
      <c r="K2688" s="43">
        <v>3.8900999999999998E-2</v>
      </c>
      <c r="N2688" s="44"/>
    </row>
    <row r="2689" spans="4:14" ht="15.75" customHeight="1" x14ac:dyDescent="0.25">
      <c r="D2689" s="39"/>
      <c r="E2689" s="39"/>
      <c r="F2689" s="98">
        <v>40277</v>
      </c>
      <c r="G2689" s="43">
        <v>2.5287999999999999E-3</v>
      </c>
      <c r="H2689" s="43">
        <v>2.9781E-3</v>
      </c>
      <c r="I2689" s="43">
        <v>4.5374999999999999E-3</v>
      </c>
      <c r="J2689" s="43">
        <v>3.2500000000000001E-2</v>
      </c>
      <c r="K2689" s="43">
        <v>3.8824999999999998E-2</v>
      </c>
      <c r="N2689" s="44"/>
    </row>
    <row r="2690" spans="4:14" ht="15.75" customHeight="1" x14ac:dyDescent="0.25">
      <c r="D2690" s="39"/>
      <c r="E2690" s="39"/>
      <c r="F2690" s="98">
        <v>40280</v>
      </c>
      <c r="G2690" s="43">
        <v>2.5298E-3</v>
      </c>
      <c r="H2690" s="43">
        <v>3.0041E-3</v>
      </c>
      <c r="I2690" s="43">
        <v>4.5563000000000001E-3</v>
      </c>
      <c r="J2690" s="43">
        <v>3.2500000000000001E-2</v>
      </c>
      <c r="K2690" s="43">
        <v>3.8417E-2</v>
      </c>
      <c r="N2690" s="44"/>
    </row>
    <row r="2691" spans="4:14" ht="15.75" customHeight="1" x14ac:dyDescent="0.25">
      <c r="D2691" s="39"/>
      <c r="E2691" s="39"/>
      <c r="F2691" s="98">
        <v>40281</v>
      </c>
      <c r="G2691" s="43">
        <v>2.5438000000000001E-3</v>
      </c>
      <c r="H2691" s="43">
        <v>3.0281000000000001E-3</v>
      </c>
      <c r="I2691" s="43">
        <v>4.5563000000000001E-3</v>
      </c>
      <c r="J2691" s="43">
        <v>3.2500000000000001E-2</v>
      </c>
      <c r="K2691" s="43">
        <v>3.8203999999999995E-2</v>
      </c>
      <c r="N2691" s="44"/>
    </row>
    <row r="2692" spans="4:14" ht="15.75" customHeight="1" x14ac:dyDescent="0.25">
      <c r="D2692" s="39"/>
      <c r="E2692" s="39"/>
      <c r="F2692" s="98">
        <v>40282</v>
      </c>
      <c r="G2692" s="43">
        <v>2.5593999999999999E-3</v>
      </c>
      <c r="H2692" s="43">
        <v>3.0375000000000003E-3</v>
      </c>
      <c r="I2692" s="43">
        <v>4.6250000000000006E-3</v>
      </c>
      <c r="J2692" s="43">
        <v>3.2500000000000001E-2</v>
      </c>
      <c r="K2692" s="43">
        <v>3.8593000000000002E-2</v>
      </c>
      <c r="N2692" s="44"/>
    </row>
    <row r="2693" spans="4:14" ht="15.75" customHeight="1" x14ac:dyDescent="0.25">
      <c r="D2693" s="39"/>
      <c r="E2693" s="39"/>
      <c r="F2693" s="98">
        <v>40283</v>
      </c>
      <c r="G2693" s="43">
        <v>2.5624999999999997E-3</v>
      </c>
      <c r="H2693" s="43">
        <v>3.0437999999999997E-3</v>
      </c>
      <c r="I2693" s="43">
        <v>4.6500000000000005E-3</v>
      </c>
      <c r="J2693" s="43">
        <v>3.2500000000000001E-2</v>
      </c>
      <c r="K2693" s="43">
        <v>3.8321000000000001E-2</v>
      </c>
      <c r="N2693" s="44"/>
    </row>
    <row r="2694" spans="4:14" ht="15.75" customHeight="1" x14ac:dyDescent="0.25">
      <c r="D2694" s="39"/>
      <c r="E2694" s="39"/>
      <c r="F2694" s="98">
        <v>40284</v>
      </c>
      <c r="G2694" s="43">
        <v>2.5563000000000001E-3</v>
      </c>
      <c r="H2694" s="43">
        <v>3.0531000000000004E-3</v>
      </c>
      <c r="I2694" s="43">
        <v>4.6438E-3</v>
      </c>
      <c r="J2694" s="43">
        <v>3.2500000000000001E-2</v>
      </c>
      <c r="K2694" s="43">
        <v>3.7626E-2</v>
      </c>
      <c r="N2694" s="44"/>
    </row>
    <row r="2695" spans="4:14" ht="15.75" customHeight="1" x14ac:dyDescent="0.25">
      <c r="D2695" s="39"/>
      <c r="E2695" s="39"/>
      <c r="F2695" s="98">
        <v>40287</v>
      </c>
      <c r="G2695" s="43">
        <v>2.575E-3</v>
      </c>
      <c r="H2695" s="43">
        <v>3.0531000000000004E-3</v>
      </c>
      <c r="I2695" s="43">
        <v>4.6062999999999998E-3</v>
      </c>
      <c r="J2695" s="43">
        <v>3.2500000000000001E-2</v>
      </c>
      <c r="K2695" s="43">
        <v>3.7974000000000001E-2</v>
      </c>
      <c r="N2695" s="44"/>
    </row>
    <row r="2696" spans="4:14" ht="15.75" customHeight="1" x14ac:dyDescent="0.25">
      <c r="D2696" s="39"/>
      <c r="E2696" s="39"/>
      <c r="F2696" s="98">
        <v>40288</v>
      </c>
      <c r="G2696" s="43">
        <v>2.5875E-3</v>
      </c>
      <c r="H2696" s="43">
        <v>3.0719000000000002E-3</v>
      </c>
      <c r="I2696" s="43">
        <v>4.6500000000000005E-3</v>
      </c>
      <c r="J2696" s="43">
        <v>3.2500000000000001E-2</v>
      </c>
      <c r="K2696" s="43">
        <v>3.7992999999999999E-2</v>
      </c>
      <c r="N2696" s="44"/>
    </row>
    <row r="2697" spans="4:14" ht="15.75" customHeight="1" x14ac:dyDescent="0.25">
      <c r="D2697" s="39"/>
      <c r="E2697" s="39"/>
      <c r="F2697" s="98">
        <v>40289</v>
      </c>
      <c r="G2697" s="43">
        <v>2.6062999999999998E-3</v>
      </c>
      <c r="H2697" s="43">
        <v>3.1281E-3</v>
      </c>
      <c r="I2697" s="43">
        <v>4.725E-3</v>
      </c>
      <c r="J2697" s="43">
        <v>3.2500000000000001E-2</v>
      </c>
      <c r="K2697" s="43">
        <v>3.7356E-2</v>
      </c>
      <c r="N2697" s="44"/>
    </row>
    <row r="2698" spans="4:14" ht="15.75" customHeight="1" x14ac:dyDescent="0.25">
      <c r="D2698" s="39"/>
      <c r="E2698" s="39"/>
      <c r="F2698" s="98">
        <v>40290</v>
      </c>
      <c r="G2698" s="43">
        <v>2.6250000000000002E-3</v>
      </c>
      <c r="H2698" s="43">
        <v>3.1578000000000001E-3</v>
      </c>
      <c r="I2698" s="43">
        <v>4.8219000000000005E-3</v>
      </c>
      <c r="J2698" s="43">
        <v>3.2500000000000001E-2</v>
      </c>
      <c r="K2698" s="43">
        <v>3.7723E-2</v>
      </c>
      <c r="N2698" s="44"/>
    </row>
    <row r="2699" spans="4:14" ht="15.75" customHeight="1" x14ac:dyDescent="0.25">
      <c r="D2699" s="39"/>
      <c r="E2699" s="39"/>
      <c r="F2699" s="98">
        <v>40291</v>
      </c>
      <c r="G2699" s="43">
        <v>2.6438E-3</v>
      </c>
      <c r="H2699" s="43">
        <v>3.2063000000000005E-3</v>
      </c>
      <c r="I2699" s="43">
        <v>4.9281000000000004E-3</v>
      </c>
      <c r="J2699" s="43">
        <v>3.2500000000000001E-2</v>
      </c>
      <c r="K2699" s="43">
        <v>3.8092000000000001E-2</v>
      </c>
      <c r="N2699" s="44"/>
    </row>
    <row r="2700" spans="4:14" ht="15.75" customHeight="1" x14ac:dyDescent="0.25">
      <c r="D2700" s="39"/>
      <c r="E2700" s="39"/>
      <c r="F2700" s="98">
        <v>40294</v>
      </c>
      <c r="G2700" s="43">
        <v>2.6468999999999998E-3</v>
      </c>
      <c r="H2700" s="43">
        <v>3.2374999999999999E-3</v>
      </c>
      <c r="I2700" s="43">
        <v>5.0030999999999999E-3</v>
      </c>
      <c r="J2700" s="43">
        <v>3.2500000000000001E-2</v>
      </c>
      <c r="K2700" s="43">
        <v>3.8054000000000004E-2</v>
      </c>
      <c r="N2700" s="44"/>
    </row>
    <row r="2701" spans="4:14" ht="15.75" customHeight="1" x14ac:dyDescent="0.25">
      <c r="D2701" s="39"/>
      <c r="E2701" s="39"/>
      <c r="F2701" s="98">
        <v>40295</v>
      </c>
      <c r="G2701" s="43">
        <v>2.6672000000000002E-3</v>
      </c>
      <c r="H2701" s="43">
        <v>3.2780999999999999E-3</v>
      </c>
      <c r="I2701" s="43">
        <v>5.0563000000000006E-3</v>
      </c>
      <c r="J2701" s="43">
        <v>3.2500000000000001E-2</v>
      </c>
      <c r="K2701" s="43">
        <v>3.6877E-2</v>
      </c>
      <c r="N2701" s="44"/>
    </row>
    <row r="2702" spans="4:14" ht="15.75" customHeight="1" x14ac:dyDescent="0.25">
      <c r="D2702" s="39"/>
      <c r="E2702" s="39"/>
      <c r="F2702" s="98">
        <v>40296</v>
      </c>
      <c r="G2702" s="43">
        <v>2.7312999999999999E-3</v>
      </c>
      <c r="H2702" s="43">
        <v>3.3781000000000002E-3</v>
      </c>
      <c r="I2702" s="43">
        <v>5.2249999999999996E-3</v>
      </c>
      <c r="J2702" s="43">
        <v>3.2500000000000001E-2</v>
      </c>
      <c r="K2702" s="43">
        <v>3.7628000000000002E-2</v>
      </c>
      <c r="N2702" s="44"/>
    </row>
    <row r="2703" spans="4:14" ht="15.75" customHeight="1" x14ac:dyDescent="0.25">
      <c r="D2703" s="39"/>
      <c r="E2703" s="39"/>
      <c r="F2703" s="98">
        <v>40297</v>
      </c>
      <c r="G2703" s="43">
        <v>2.7766000000000002E-3</v>
      </c>
      <c r="H2703" s="43">
        <v>3.4438000000000003E-3</v>
      </c>
      <c r="I2703" s="43">
        <v>5.2719000000000004E-3</v>
      </c>
      <c r="J2703" s="43">
        <v>3.2500000000000001E-2</v>
      </c>
      <c r="K2703" s="43">
        <v>3.7242999999999998E-2</v>
      </c>
      <c r="N2703" s="44"/>
    </row>
    <row r="2704" spans="4:14" ht="15.75" customHeight="1" x14ac:dyDescent="0.25">
      <c r="D2704" s="39"/>
      <c r="E2704" s="39"/>
      <c r="F2704" s="98">
        <v>40298</v>
      </c>
      <c r="G2704" s="43">
        <v>2.8000000000000004E-3</v>
      </c>
      <c r="H2704" s="43">
        <v>3.4655999999999997E-3</v>
      </c>
      <c r="I2704" s="43">
        <v>5.3063000000000008E-3</v>
      </c>
      <c r="J2704" s="43">
        <v>3.2500000000000001E-2</v>
      </c>
      <c r="K2704" s="43">
        <v>3.6532000000000002E-2</v>
      </c>
      <c r="N2704" s="44"/>
    </row>
    <row r="2705" spans="4:14" ht="15.75" customHeight="1" x14ac:dyDescent="0.25">
      <c r="D2705" s="39"/>
      <c r="E2705" s="39"/>
      <c r="F2705" s="98">
        <v>40301</v>
      </c>
      <c r="G2705" s="43" t="s">
        <v>30</v>
      </c>
      <c r="H2705" s="43" t="s">
        <v>30</v>
      </c>
      <c r="I2705" s="43" t="s">
        <v>30</v>
      </c>
      <c r="J2705" s="43">
        <v>3.2500000000000001E-2</v>
      </c>
      <c r="K2705" s="43">
        <v>3.6819999999999999E-2</v>
      </c>
      <c r="N2705" s="44"/>
    </row>
    <row r="2706" spans="4:14" ht="15.75" customHeight="1" x14ac:dyDescent="0.25">
      <c r="D2706" s="39"/>
      <c r="E2706" s="39"/>
      <c r="F2706" s="98">
        <v>40302</v>
      </c>
      <c r="G2706" s="43">
        <v>2.8468999999999999E-3</v>
      </c>
      <c r="H2706" s="43">
        <v>3.5312999999999998E-3</v>
      </c>
      <c r="I2706" s="43">
        <v>5.4578000000000005E-3</v>
      </c>
      <c r="J2706" s="43">
        <v>3.2500000000000001E-2</v>
      </c>
      <c r="K2706" s="43">
        <v>3.5901999999999996E-2</v>
      </c>
      <c r="N2706" s="44"/>
    </row>
    <row r="2707" spans="4:14" ht="15.75" customHeight="1" x14ac:dyDescent="0.25">
      <c r="D2707" s="39"/>
      <c r="E2707" s="39"/>
      <c r="F2707" s="98">
        <v>40303</v>
      </c>
      <c r="G2707" s="43">
        <v>2.9093999999999999E-3</v>
      </c>
      <c r="H2707" s="43">
        <v>3.6015999999999999E-3</v>
      </c>
      <c r="I2707" s="43">
        <v>5.5531E-3</v>
      </c>
      <c r="J2707" s="43">
        <v>3.2500000000000001E-2</v>
      </c>
      <c r="K2707" s="43">
        <v>3.5388000000000003E-2</v>
      </c>
      <c r="N2707" s="44"/>
    </row>
    <row r="2708" spans="4:14" ht="15.75" customHeight="1" x14ac:dyDescent="0.25">
      <c r="D2708" s="39"/>
      <c r="E2708" s="39"/>
      <c r="F2708" s="98">
        <v>40304</v>
      </c>
      <c r="G2708" s="43">
        <v>2.9705999999999999E-3</v>
      </c>
      <c r="H2708" s="43">
        <v>3.7358999999999999E-3</v>
      </c>
      <c r="I2708" s="43">
        <v>5.6562999999999995E-3</v>
      </c>
      <c r="J2708" s="43">
        <v>3.2500000000000001E-2</v>
      </c>
      <c r="K2708" s="43">
        <v>3.3938000000000003E-2</v>
      </c>
      <c r="N2708" s="44"/>
    </row>
    <row r="2709" spans="4:14" ht="15.75" customHeight="1" x14ac:dyDescent="0.25">
      <c r="D2709" s="39"/>
      <c r="E2709" s="39"/>
      <c r="F2709" s="98">
        <v>40305</v>
      </c>
      <c r="G2709" s="43">
        <v>3.4875000000000001E-3</v>
      </c>
      <c r="H2709" s="43">
        <v>4.2813E-3</v>
      </c>
      <c r="I2709" s="43">
        <v>6.3688E-3</v>
      </c>
      <c r="J2709" s="43">
        <v>3.2500000000000001E-2</v>
      </c>
      <c r="K2709" s="43">
        <v>3.4255000000000001E-2</v>
      </c>
      <c r="N2709" s="44"/>
    </row>
    <row r="2710" spans="4:14" ht="15.75" customHeight="1" x14ac:dyDescent="0.25">
      <c r="D2710" s="39"/>
      <c r="E2710" s="39"/>
      <c r="F2710" s="98">
        <v>40308</v>
      </c>
      <c r="G2710" s="43">
        <v>3.4000000000000002E-3</v>
      </c>
      <c r="H2710" s="43">
        <v>4.2125000000000001E-3</v>
      </c>
      <c r="I2710" s="43">
        <v>6.2250000000000005E-3</v>
      </c>
      <c r="J2710" s="43">
        <v>3.2500000000000001E-2</v>
      </c>
      <c r="K2710" s="43">
        <v>3.5406E-2</v>
      </c>
      <c r="N2710" s="44"/>
    </row>
    <row r="2711" spans="4:14" ht="15.75" customHeight="1" x14ac:dyDescent="0.25">
      <c r="D2711" s="39"/>
      <c r="E2711" s="39"/>
      <c r="F2711" s="98">
        <v>40309</v>
      </c>
      <c r="G2711" s="43">
        <v>3.3750000000000004E-3</v>
      </c>
      <c r="H2711" s="43">
        <v>4.2281000000000003E-3</v>
      </c>
      <c r="I2711" s="43">
        <v>6.1850000000000004E-3</v>
      </c>
      <c r="J2711" s="43">
        <v>3.2500000000000001E-2</v>
      </c>
      <c r="K2711" s="43">
        <v>3.5234999999999995E-2</v>
      </c>
      <c r="N2711" s="44"/>
    </row>
    <row r="2712" spans="4:14" ht="15.75" customHeight="1" x14ac:dyDescent="0.25">
      <c r="D2712" s="39"/>
      <c r="E2712" s="39"/>
      <c r="F2712" s="98">
        <v>40310</v>
      </c>
      <c r="G2712" s="43">
        <v>3.3812999999999998E-3</v>
      </c>
      <c r="H2712" s="43">
        <v>4.3019E-3</v>
      </c>
      <c r="I2712" s="43">
        <v>6.2231000000000005E-3</v>
      </c>
      <c r="J2712" s="43">
        <v>3.2500000000000001E-2</v>
      </c>
      <c r="K2712" s="43">
        <v>3.5709999999999999E-2</v>
      </c>
      <c r="N2712" s="44"/>
    </row>
    <row r="2713" spans="4:14" ht="15.75" customHeight="1" x14ac:dyDescent="0.25">
      <c r="D2713" s="39"/>
      <c r="E2713" s="39"/>
      <c r="F2713" s="98">
        <v>40311</v>
      </c>
      <c r="G2713" s="43">
        <v>3.3687999999999999E-3</v>
      </c>
      <c r="H2713" s="43">
        <v>4.3587999999999995E-3</v>
      </c>
      <c r="I2713" s="43">
        <v>6.2263000000000006E-3</v>
      </c>
      <c r="J2713" s="43">
        <v>3.2500000000000001E-2</v>
      </c>
      <c r="K2713" s="43">
        <v>3.5261000000000001E-2</v>
      </c>
      <c r="N2713" s="44"/>
    </row>
    <row r="2714" spans="4:14" ht="15.75" customHeight="1" x14ac:dyDescent="0.25">
      <c r="D2714" s="39"/>
      <c r="E2714" s="39"/>
      <c r="F2714" s="98">
        <v>40312</v>
      </c>
      <c r="G2714" s="43">
        <v>3.3774999999999999E-3</v>
      </c>
      <c r="H2714" s="43">
        <v>4.4505999999999999E-3</v>
      </c>
      <c r="I2714" s="43">
        <v>6.3499999999999997E-3</v>
      </c>
      <c r="J2714" s="43">
        <v>3.2500000000000001E-2</v>
      </c>
      <c r="K2714" s="43">
        <v>3.4533999999999995E-2</v>
      </c>
      <c r="N2714" s="44"/>
    </row>
    <row r="2715" spans="4:14" ht="15.75" customHeight="1" x14ac:dyDescent="0.25">
      <c r="D2715" s="39"/>
      <c r="E2715" s="39"/>
      <c r="F2715" s="98">
        <v>40315</v>
      </c>
      <c r="G2715" s="43">
        <v>3.3894000000000003E-3</v>
      </c>
      <c r="H2715" s="43">
        <v>4.5999999999999999E-3</v>
      </c>
      <c r="I2715" s="43">
        <v>6.5475000000000004E-3</v>
      </c>
      <c r="J2715" s="43">
        <v>3.2500000000000001E-2</v>
      </c>
      <c r="K2715" s="43">
        <v>3.4868999999999997E-2</v>
      </c>
      <c r="N2715" s="44"/>
    </row>
    <row r="2716" spans="4:14" ht="15.75" customHeight="1" x14ac:dyDescent="0.25">
      <c r="D2716" s="39"/>
      <c r="E2716" s="39"/>
      <c r="F2716" s="98">
        <v>40316</v>
      </c>
      <c r="G2716" s="43">
        <v>3.3969E-3</v>
      </c>
      <c r="H2716" s="43">
        <v>4.6468999999999998E-3</v>
      </c>
      <c r="I2716" s="43">
        <v>6.5500000000000003E-3</v>
      </c>
      <c r="J2716" s="43">
        <v>3.2500000000000001E-2</v>
      </c>
      <c r="K2716" s="43">
        <v>3.3461999999999999E-2</v>
      </c>
      <c r="N2716" s="44"/>
    </row>
    <row r="2717" spans="4:14" ht="15.75" customHeight="1" x14ac:dyDescent="0.25">
      <c r="D2717" s="39"/>
      <c r="E2717" s="39"/>
      <c r="F2717" s="98">
        <v>40317</v>
      </c>
      <c r="G2717" s="43">
        <v>3.4105999999999997E-3</v>
      </c>
      <c r="H2717" s="43">
        <v>4.7749999999999997E-3</v>
      </c>
      <c r="I2717" s="43">
        <v>6.7337999999999999E-3</v>
      </c>
      <c r="J2717" s="43">
        <v>3.2500000000000001E-2</v>
      </c>
      <c r="K2717" s="43">
        <v>3.3681999999999997E-2</v>
      </c>
      <c r="N2717" s="44"/>
    </row>
    <row r="2718" spans="4:14" ht="15.75" customHeight="1" x14ac:dyDescent="0.25">
      <c r="D2718" s="39"/>
      <c r="E2718" s="39"/>
      <c r="F2718" s="98">
        <v>40318</v>
      </c>
      <c r="G2718" s="43">
        <v>3.4131000000000001E-3</v>
      </c>
      <c r="H2718" s="43">
        <v>4.8405999999999996E-3</v>
      </c>
      <c r="I2718" s="43">
        <v>6.7874999999999993E-3</v>
      </c>
      <c r="J2718" s="43">
        <v>3.2500000000000001E-2</v>
      </c>
      <c r="K2718" s="43">
        <v>3.2126000000000002E-2</v>
      </c>
      <c r="N2718" s="44"/>
    </row>
    <row r="2719" spans="4:14" ht="15.75" customHeight="1" x14ac:dyDescent="0.25">
      <c r="D2719" s="39"/>
      <c r="E2719" s="39"/>
      <c r="F2719" s="98">
        <v>40319</v>
      </c>
      <c r="G2719" s="43">
        <v>3.4280999999999999E-3</v>
      </c>
      <c r="H2719" s="43">
        <v>4.9687999999999998E-3</v>
      </c>
      <c r="I2719" s="43">
        <v>6.9562999999999995E-3</v>
      </c>
      <c r="J2719" s="43">
        <v>3.2500000000000001E-2</v>
      </c>
      <c r="K2719" s="43">
        <v>3.2378999999999998E-2</v>
      </c>
      <c r="N2719" s="44"/>
    </row>
    <row r="2720" spans="4:14" ht="15.75" customHeight="1" x14ac:dyDescent="0.25">
      <c r="D2720" s="39"/>
      <c r="E2720" s="39"/>
      <c r="F2720" s="98">
        <v>40322</v>
      </c>
      <c r="G2720" s="43">
        <v>3.4524999999999998E-3</v>
      </c>
      <c r="H2720" s="43">
        <v>5.0968999999999997E-3</v>
      </c>
      <c r="I2720" s="43">
        <v>7.1625000000000005E-3</v>
      </c>
      <c r="J2720" s="43">
        <v>3.2500000000000001E-2</v>
      </c>
      <c r="K2720" s="43">
        <v>3.1941999999999998E-2</v>
      </c>
      <c r="N2720" s="44"/>
    </row>
    <row r="2721" spans="4:14" ht="15.75" customHeight="1" x14ac:dyDescent="0.25">
      <c r="D2721" s="39"/>
      <c r="E2721" s="39"/>
      <c r="F2721" s="98">
        <v>40323</v>
      </c>
      <c r="G2721" s="43">
        <v>3.5399999999999997E-3</v>
      </c>
      <c r="H2721" s="43">
        <v>5.3625000000000001E-3</v>
      </c>
      <c r="I2721" s="43">
        <v>7.5912999999999996E-3</v>
      </c>
      <c r="J2721" s="43">
        <v>3.2500000000000001E-2</v>
      </c>
      <c r="K2721" s="43">
        <v>3.1578000000000002E-2</v>
      </c>
      <c r="N2721" s="44"/>
    </row>
    <row r="2722" spans="4:14" ht="15.75" customHeight="1" x14ac:dyDescent="0.25">
      <c r="D2722" s="39"/>
      <c r="E2722" s="39"/>
      <c r="F2722" s="98">
        <v>40324</v>
      </c>
      <c r="G2722" s="43">
        <v>3.5405999999999997E-3</v>
      </c>
      <c r="H2722" s="43">
        <v>5.3781000000000002E-3</v>
      </c>
      <c r="I2722" s="43">
        <v>7.5788000000000001E-3</v>
      </c>
      <c r="J2722" s="43">
        <v>3.2500000000000001E-2</v>
      </c>
      <c r="K2722" s="43">
        <v>3.1885999999999998E-2</v>
      </c>
      <c r="N2722" s="44"/>
    </row>
    <row r="2723" spans="4:14" ht="15.75" customHeight="1" x14ac:dyDescent="0.25">
      <c r="D2723" s="39"/>
      <c r="E2723" s="39"/>
      <c r="F2723" s="98">
        <v>40325</v>
      </c>
      <c r="G2723" s="43">
        <v>3.5375000000000003E-3</v>
      </c>
      <c r="H2723" s="43">
        <v>5.3844000000000001E-3</v>
      </c>
      <c r="I2723" s="43">
        <v>7.5849999999999997E-3</v>
      </c>
      <c r="J2723" s="43">
        <v>3.2500000000000001E-2</v>
      </c>
      <c r="K2723" s="43">
        <v>3.3605000000000003E-2</v>
      </c>
      <c r="N2723" s="44"/>
    </row>
    <row r="2724" spans="4:14" ht="15.75" customHeight="1" x14ac:dyDescent="0.25">
      <c r="D2724" s="39"/>
      <c r="E2724" s="39"/>
      <c r="F2724" s="98">
        <v>40326</v>
      </c>
      <c r="G2724" s="43">
        <v>3.5125E-3</v>
      </c>
      <c r="H2724" s="43">
        <v>5.3625000000000001E-3</v>
      </c>
      <c r="I2724" s="43">
        <v>7.5188E-3</v>
      </c>
      <c r="J2724" s="43">
        <v>3.2500000000000001E-2</v>
      </c>
      <c r="K2724" s="43">
        <v>3.2922E-2</v>
      </c>
      <c r="N2724" s="44"/>
    </row>
    <row r="2725" spans="4:14" ht="15.75" customHeight="1" x14ac:dyDescent="0.25">
      <c r="D2725" s="39"/>
      <c r="E2725" s="39"/>
      <c r="F2725" s="98">
        <v>40329</v>
      </c>
      <c r="G2725" s="43" t="s">
        <v>30</v>
      </c>
      <c r="H2725" s="43" t="s">
        <v>30</v>
      </c>
      <c r="I2725" s="43" t="s">
        <v>30</v>
      </c>
      <c r="J2725" s="43" t="s">
        <v>30</v>
      </c>
      <c r="K2725" s="43">
        <v>3.2922E-2</v>
      </c>
      <c r="N2725" s="44"/>
    </row>
    <row r="2726" spans="4:14" ht="15.75" customHeight="1" x14ac:dyDescent="0.25">
      <c r="D2726" s="39"/>
      <c r="E2726" s="39"/>
      <c r="F2726" s="98">
        <v>40330</v>
      </c>
      <c r="G2726" s="43">
        <v>3.5088000000000003E-3</v>
      </c>
      <c r="H2726" s="43">
        <v>5.3625000000000001E-3</v>
      </c>
      <c r="I2726" s="43">
        <v>7.6112999999999997E-3</v>
      </c>
      <c r="J2726" s="43">
        <v>3.2500000000000001E-2</v>
      </c>
      <c r="K2726" s="43">
        <v>3.2591000000000002E-2</v>
      </c>
      <c r="N2726" s="44"/>
    </row>
    <row r="2727" spans="4:14" ht="15.75" customHeight="1" x14ac:dyDescent="0.25">
      <c r="D2727" s="39"/>
      <c r="E2727" s="39"/>
      <c r="F2727" s="98">
        <v>40331</v>
      </c>
      <c r="G2727" s="43">
        <v>3.5088000000000003E-3</v>
      </c>
      <c r="H2727" s="43">
        <v>5.3749999999999996E-3</v>
      </c>
      <c r="I2727" s="43">
        <v>7.5363000000000001E-3</v>
      </c>
      <c r="J2727" s="43">
        <v>3.2500000000000001E-2</v>
      </c>
      <c r="K2727" s="43">
        <v>3.3399999999999999E-2</v>
      </c>
      <c r="N2727" s="44"/>
    </row>
    <row r="2728" spans="4:14" ht="15.75" customHeight="1" x14ac:dyDescent="0.25">
      <c r="D2728" s="39"/>
      <c r="E2728" s="39"/>
      <c r="F2728" s="98">
        <v>40332</v>
      </c>
      <c r="G2728" s="43">
        <v>3.5088000000000003E-3</v>
      </c>
      <c r="H2728" s="43">
        <v>5.3781000000000002E-3</v>
      </c>
      <c r="I2728" s="43">
        <v>7.5300000000000002E-3</v>
      </c>
      <c r="J2728" s="43">
        <v>3.2500000000000001E-2</v>
      </c>
      <c r="K2728" s="43">
        <v>3.3639000000000002E-2</v>
      </c>
      <c r="N2728" s="44"/>
    </row>
    <row r="2729" spans="4:14" ht="15.75" customHeight="1" x14ac:dyDescent="0.25">
      <c r="D2729" s="39"/>
      <c r="E2729" s="39"/>
      <c r="F2729" s="98">
        <v>40333</v>
      </c>
      <c r="G2729" s="43">
        <v>3.4999999999999996E-3</v>
      </c>
      <c r="H2729" s="43">
        <v>5.3656000000000008E-3</v>
      </c>
      <c r="I2729" s="43">
        <v>7.4919000000000001E-3</v>
      </c>
      <c r="J2729" s="43">
        <v>3.2500000000000001E-2</v>
      </c>
      <c r="K2729" s="43">
        <v>3.2023000000000003E-2</v>
      </c>
      <c r="N2729" s="44"/>
    </row>
    <row r="2730" spans="4:14" ht="15.75" customHeight="1" x14ac:dyDescent="0.25">
      <c r="D2730" s="39"/>
      <c r="E2730" s="39"/>
      <c r="F2730" s="98">
        <v>40336</v>
      </c>
      <c r="G2730" s="43">
        <v>3.4999999999999996E-3</v>
      </c>
      <c r="H2730" s="43">
        <v>5.3718999999999998E-3</v>
      </c>
      <c r="I2730" s="43">
        <v>7.5731000000000001E-3</v>
      </c>
      <c r="J2730" s="43">
        <v>3.2500000000000001E-2</v>
      </c>
      <c r="K2730" s="43">
        <v>3.1421999999999999E-2</v>
      </c>
      <c r="N2730" s="44"/>
    </row>
    <row r="2731" spans="4:14" ht="15.75" customHeight="1" x14ac:dyDescent="0.25">
      <c r="D2731" s="39"/>
      <c r="E2731" s="39"/>
      <c r="F2731" s="98">
        <v>40337</v>
      </c>
      <c r="G2731" s="43">
        <v>3.4999999999999996E-3</v>
      </c>
      <c r="H2731" s="43">
        <v>5.3688E-3</v>
      </c>
      <c r="I2731" s="43">
        <v>7.5363000000000001E-3</v>
      </c>
      <c r="J2731" s="43">
        <v>3.2500000000000001E-2</v>
      </c>
      <c r="K2731" s="43">
        <v>3.1857000000000003E-2</v>
      </c>
      <c r="N2731" s="44"/>
    </row>
    <row r="2732" spans="4:14" ht="15.75" customHeight="1" x14ac:dyDescent="0.25">
      <c r="D2732" s="39"/>
      <c r="E2732" s="39"/>
      <c r="F2732" s="98">
        <v>40338</v>
      </c>
      <c r="G2732" s="43">
        <v>3.5031000000000003E-3</v>
      </c>
      <c r="H2732" s="43">
        <v>5.3656000000000008E-3</v>
      </c>
      <c r="I2732" s="43">
        <v>7.5081000000000002E-3</v>
      </c>
      <c r="J2732" s="43">
        <v>3.2500000000000001E-2</v>
      </c>
      <c r="K2732" s="43">
        <v>3.1729E-2</v>
      </c>
      <c r="N2732" s="44"/>
    </row>
    <row r="2733" spans="4:14" ht="15.75" customHeight="1" x14ac:dyDescent="0.25">
      <c r="D2733" s="39"/>
      <c r="E2733" s="39"/>
      <c r="F2733" s="98">
        <v>40339</v>
      </c>
      <c r="G2733" s="43">
        <v>3.4968999999999998E-3</v>
      </c>
      <c r="H2733" s="43">
        <v>5.3644000000000001E-3</v>
      </c>
      <c r="I2733" s="43">
        <v>7.4938000000000001E-3</v>
      </c>
      <c r="J2733" s="43">
        <v>3.2500000000000001E-2</v>
      </c>
      <c r="K2733" s="43">
        <v>3.3193E-2</v>
      </c>
      <c r="N2733" s="44"/>
    </row>
    <row r="2734" spans="4:14" ht="15.75" customHeight="1" x14ac:dyDescent="0.25">
      <c r="D2734" s="39"/>
      <c r="E2734" s="39"/>
      <c r="F2734" s="98">
        <v>40340</v>
      </c>
      <c r="G2734" s="43">
        <v>3.4968999999999998E-3</v>
      </c>
      <c r="H2734" s="43">
        <v>5.3705999999999997E-3</v>
      </c>
      <c r="I2734" s="43">
        <v>7.4612999999999997E-3</v>
      </c>
      <c r="J2734" s="43">
        <v>3.2500000000000001E-2</v>
      </c>
      <c r="K2734" s="43">
        <v>3.2346E-2</v>
      </c>
      <c r="N2734" s="44"/>
    </row>
    <row r="2735" spans="4:14" ht="15.75" customHeight="1" x14ac:dyDescent="0.25">
      <c r="D2735" s="39"/>
      <c r="E2735" s="39"/>
      <c r="F2735" s="98">
        <v>40343</v>
      </c>
      <c r="G2735" s="43">
        <v>3.4968999999999998E-3</v>
      </c>
      <c r="H2735" s="43">
        <v>5.3705999999999997E-3</v>
      </c>
      <c r="I2735" s="43">
        <v>7.5031000000000004E-3</v>
      </c>
      <c r="J2735" s="43">
        <v>3.2500000000000001E-2</v>
      </c>
      <c r="K2735" s="43">
        <v>3.2529000000000002E-2</v>
      </c>
      <c r="N2735" s="44"/>
    </row>
    <row r="2736" spans="4:14" ht="15.75" customHeight="1" x14ac:dyDescent="0.25">
      <c r="D2736" s="39"/>
      <c r="E2736" s="39"/>
      <c r="F2736" s="98">
        <v>40344</v>
      </c>
      <c r="G2736" s="43">
        <v>3.4968999999999998E-3</v>
      </c>
      <c r="H2736" s="43">
        <v>5.3893999999999999E-3</v>
      </c>
      <c r="I2736" s="43">
        <v>7.5480999999999994E-3</v>
      </c>
      <c r="J2736" s="43">
        <v>3.2500000000000001E-2</v>
      </c>
      <c r="K2736" s="43">
        <v>3.3024999999999999E-2</v>
      </c>
      <c r="N2736" s="44"/>
    </row>
    <row r="2737" spans="4:14" ht="15.75" customHeight="1" x14ac:dyDescent="0.25">
      <c r="D2737" s="39"/>
      <c r="E2737" s="39"/>
      <c r="F2737" s="98">
        <v>40345</v>
      </c>
      <c r="G2737" s="43">
        <v>3.4844000000000003E-3</v>
      </c>
      <c r="H2737" s="43">
        <v>5.3893999999999999E-3</v>
      </c>
      <c r="I2737" s="43">
        <v>7.5456000000000004E-3</v>
      </c>
      <c r="J2737" s="43">
        <v>3.2500000000000001E-2</v>
      </c>
      <c r="K2737" s="43">
        <v>3.2600999999999998E-2</v>
      </c>
      <c r="N2737" s="44"/>
    </row>
    <row r="2738" spans="4:14" ht="15.75" customHeight="1" x14ac:dyDescent="0.25">
      <c r="D2738" s="39"/>
      <c r="E2738" s="39"/>
      <c r="F2738" s="98">
        <v>40346</v>
      </c>
      <c r="G2738" s="43">
        <v>3.4749999999999998E-3</v>
      </c>
      <c r="H2738" s="43">
        <v>5.3924999999999997E-3</v>
      </c>
      <c r="I2738" s="43">
        <v>7.5475000000000004E-3</v>
      </c>
      <c r="J2738" s="43">
        <v>3.2500000000000001E-2</v>
      </c>
      <c r="K2738" s="43">
        <v>3.1886999999999999E-2</v>
      </c>
      <c r="N2738" s="44"/>
    </row>
    <row r="2739" spans="4:14" ht="15.75" customHeight="1" x14ac:dyDescent="0.25">
      <c r="D2739" s="39"/>
      <c r="E2739" s="39"/>
      <c r="F2739" s="98">
        <v>40347</v>
      </c>
      <c r="G2739" s="43">
        <v>3.4733999999999998E-3</v>
      </c>
      <c r="H2739" s="43">
        <v>5.3818999999999994E-3</v>
      </c>
      <c r="I2739" s="43">
        <v>7.5063000000000005E-3</v>
      </c>
      <c r="J2739" s="43">
        <v>3.2500000000000001E-2</v>
      </c>
      <c r="K2739" s="43">
        <v>3.2195000000000001E-2</v>
      </c>
      <c r="N2739" s="44"/>
    </row>
    <row r="2740" spans="4:14" ht="15.75" customHeight="1" x14ac:dyDescent="0.25">
      <c r="D2740" s="39"/>
      <c r="E2740" s="39"/>
      <c r="F2740" s="98">
        <v>40350</v>
      </c>
      <c r="G2740" s="43">
        <v>3.4719E-3</v>
      </c>
      <c r="H2740" s="43">
        <v>5.3837999999999994E-3</v>
      </c>
      <c r="I2740" s="43">
        <v>7.4955999999999998E-3</v>
      </c>
      <c r="J2740" s="43">
        <v>3.2500000000000001E-2</v>
      </c>
      <c r="K2740" s="43">
        <v>3.2413999999999998E-2</v>
      </c>
      <c r="N2740" s="44"/>
    </row>
    <row r="2741" spans="4:14" ht="15.75" customHeight="1" x14ac:dyDescent="0.25">
      <c r="D2741" s="39"/>
      <c r="E2741" s="39"/>
      <c r="F2741" s="98">
        <v>40351</v>
      </c>
      <c r="G2741" s="43">
        <v>3.4719E-3</v>
      </c>
      <c r="H2741" s="43">
        <v>5.3825000000000001E-3</v>
      </c>
      <c r="I2741" s="43">
        <v>7.4700000000000001E-3</v>
      </c>
      <c r="J2741" s="43">
        <v>3.2500000000000001E-2</v>
      </c>
      <c r="K2741" s="43">
        <v>3.1663999999999998E-2</v>
      </c>
      <c r="N2741" s="44"/>
    </row>
    <row r="2742" spans="4:14" ht="15.75" customHeight="1" x14ac:dyDescent="0.25">
      <c r="D2742" s="39"/>
      <c r="E2742" s="39"/>
      <c r="F2742" s="98">
        <v>40352</v>
      </c>
      <c r="G2742" s="43">
        <v>3.4719E-3</v>
      </c>
      <c r="H2742" s="43">
        <v>5.3825000000000001E-3</v>
      </c>
      <c r="I2742" s="43">
        <v>7.4868999999999995E-3</v>
      </c>
      <c r="J2742" s="43">
        <v>3.2500000000000001E-2</v>
      </c>
      <c r="K2742" s="43">
        <v>3.1190000000000002E-2</v>
      </c>
      <c r="N2742" s="44"/>
    </row>
    <row r="2743" spans="4:14" ht="15.75" customHeight="1" x14ac:dyDescent="0.25">
      <c r="D2743" s="39"/>
      <c r="E2743" s="39"/>
      <c r="F2743" s="98">
        <v>40353</v>
      </c>
      <c r="G2743" s="43">
        <v>3.4719E-3</v>
      </c>
      <c r="H2743" s="43">
        <v>5.3718999999999998E-3</v>
      </c>
      <c r="I2743" s="43">
        <v>7.5194000000000007E-3</v>
      </c>
      <c r="J2743" s="43">
        <v>3.2500000000000001E-2</v>
      </c>
      <c r="K2743" s="43">
        <v>3.1371000000000003E-2</v>
      </c>
      <c r="N2743" s="44"/>
    </row>
    <row r="2744" spans="4:14" ht="15.75" customHeight="1" x14ac:dyDescent="0.25">
      <c r="D2744" s="39"/>
      <c r="E2744" s="39"/>
      <c r="F2744" s="98">
        <v>40354</v>
      </c>
      <c r="G2744" s="43">
        <v>3.4719E-3</v>
      </c>
      <c r="H2744" s="43">
        <v>5.3468999999999999E-3</v>
      </c>
      <c r="I2744" s="43">
        <v>7.5319000000000002E-3</v>
      </c>
      <c r="J2744" s="43">
        <v>3.2500000000000001E-2</v>
      </c>
      <c r="K2744" s="43">
        <v>3.1078000000000001E-2</v>
      </c>
      <c r="N2744" s="44"/>
    </row>
    <row r="2745" spans="4:14" ht="15.75" customHeight="1" x14ac:dyDescent="0.25">
      <c r="D2745" s="39"/>
      <c r="E2745" s="39"/>
      <c r="F2745" s="98">
        <v>40357</v>
      </c>
      <c r="G2745" s="43">
        <v>3.4719E-3</v>
      </c>
      <c r="H2745" s="43">
        <v>5.3344000000000004E-3</v>
      </c>
      <c r="I2745" s="43">
        <v>7.4719000000000001E-3</v>
      </c>
      <c r="J2745" s="43">
        <v>3.2500000000000001E-2</v>
      </c>
      <c r="K2745" s="43">
        <v>3.0210000000000001E-2</v>
      </c>
      <c r="N2745" s="44"/>
    </row>
    <row r="2746" spans="4:14" ht="15.75" customHeight="1" x14ac:dyDescent="0.25">
      <c r="D2746" s="39"/>
      <c r="E2746" s="39"/>
      <c r="F2746" s="98">
        <v>40358</v>
      </c>
      <c r="G2746" s="43">
        <v>3.4562999999999998E-3</v>
      </c>
      <c r="H2746" s="43">
        <v>5.3300000000000005E-3</v>
      </c>
      <c r="I2746" s="43">
        <v>7.5068999999999995E-3</v>
      </c>
      <c r="J2746" s="43">
        <v>3.2500000000000001E-2</v>
      </c>
      <c r="K2746" s="43">
        <v>2.9491E-2</v>
      </c>
      <c r="N2746" s="44"/>
    </row>
    <row r="2747" spans="4:14" ht="15.75" customHeight="1" x14ac:dyDescent="0.25">
      <c r="D2747" s="39"/>
      <c r="E2747" s="39"/>
      <c r="F2747" s="98">
        <v>40359</v>
      </c>
      <c r="G2747" s="43">
        <v>3.4844000000000003E-3</v>
      </c>
      <c r="H2747" s="43">
        <v>5.3393999999999994E-3</v>
      </c>
      <c r="I2747" s="43">
        <v>7.5249999999999996E-3</v>
      </c>
      <c r="J2747" s="43">
        <v>3.2500000000000001E-2</v>
      </c>
      <c r="K2747" s="43">
        <v>2.9310999999999997E-2</v>
      </c>
      <c r="N2747" s="44"/>
    </row>
    <row r="2748" spans="4:14" ht="15.75" customHeight="1" x14ac:dyDescent="0.25">
      <c r="D2748" s="39"/>
      <c r="E2748" s="39"/>
      <c r="F2748" s="98">
        <v>40360</v>
      </c>
      <c r="G2748" s="43">
        <v>3.4719E-3</v>
      </c>
      <c r="H2748" s="43">
        <v>5.3330999999999995E-3</v>
      </c>
      <c r="I2748" s="43">
        <v>7.5100000000000002E-3</v>
      </c>
      <c r="J2748" s="43">
        <v>3.2500000000000001E-2</v>
      </c>
      <c r="K2748" s="43">
        <v>2.947E-2</v>
      </c>
      <c r="N2748" s="44"/>
    </row>
    <row r="2749" spans="4:14" ht="15.75" customHeight="1" x14ac:dyDescent="0.25">
      <c r="D2749" s="39"/>
      <c r="E2749" s="39"/>
      <c r="F2749" s="98">
        <v>40361</v>
      </c>
      <c r="G2749" s="43">
        <v>3.4749999999999998E-3</v>
      </c>
      <c r="H2749" s="43">
        <v>5.3363000000000004E-3</v>
      </c>
      <c r="I2749" s="43">
        <v>7.5005999999999996E-3</v>
      </c>
      <c r="J2749" s="43">
        <v>3.2500000000000001E-2</v>
      </c>
      <c r="K2749" s="43">
        <v>2.9769999999999998E-2</v>
      </c>
      <c r="N2749" s="44"/>
    </row>
    <row r="2750" spans="4:14" ht="15.75" customHeight="1" x14ac:dyDescent="0.25">
      <c r="D2750" s="39"/>
      <c r="E2750" s="39"/>
      <c r="F2750" s="98">
        <v>40364</v>
      </c>
      <c r="G2750" s="43">
        <v>3.4624999999999999E-3</v>
      </c>
      <c r="H2750" s="43">
        <v>5.3125000000000004E-3</v>
      </c>
      <c r="I2750" s="43">
        <v>7.4343999999999999E-3</v>
      </c>
      <c r="J2750" s="43" t="s">
        <v>30</v>
      </c>
      <c r="K2750" s="43">
        <v>2.9769999999999998E-2</v>
      </c>
      <c r="N2750" s="44"/>
    </row>
    <row r="2751" spans="4:14" ht="15.75" customHeight="1" x14ac:dyDescent="0.25">
      <c r="D2751" s="39"/>
      <c r="E2751" s="39"/>
      <c r="F2751" s="98">
        <v>40365</v>
      </c>
      <c r="G2751" s="43">
        <v>3.4624999999999999E-3</v>
      </c>
      <c r="H2751" s="43">
        <v>5.3112999999999997E-3</v>
      </c>
      <c r="I2751" s="43">
        <v>7.4244000000000003E-3</v>
      </c>
      <c r="J2751" s="43">
        <v>3.2500000000000001E-2</v>
      </c>
      <c r="K2751" s="43">
        <v>2.9302000000000002E-2</v>
      </c>
      <c r="N2751" s="44"/>
    </row>
    <row r="2752" spans="4:14" ht="15.75" customHeight="1" x14ac:dyDescent="0.25">
      <c r="D2752" s="39"/>
      <c r="E2752" s="39"/>
      <c r="F2752" s="98">
        <v>40366</v>
      </c>
      <c r="G2752" s="43">
        <v>3.4499999999999999E-3</v>
      </c>
      <c r="H2752" s="43">
        <v>5.2988000000000002E-3</v>
      </c>
      <c r="I2752" s="43">
        <v>7.4244000000000003E-3</v>
      </c>
      <c r="J2752" s="43">
        <v>3.2500000000000001E-2</v>
      </c>
      <c r="K2752" s="43">
        <v>2.9803000000000003E-2</v>
      </c>
      <c r="N2752" s="44"/>
    </row>
    <row r="2753" spans="4:14" ht="15.75" customHeight="1" x14ac:dyDescent="0.25">
      <c r="D2753" s="39"/>
      <c r="E2753" s="39"/>
      <c r="F2753" s="98">
        <v>40367</v>
      </c>
      <c r="G2753" s="43">
        <v>3.4250000000000001E-3</v>
      </c>
      <c r="H2753" s="43">
        <v>5.2749999999999993E-3</v>
      </c>
      <c r="I2753" s="43">
        <v>7.3718999999999998E-3</v>
      </c>
      <c r="J2753" s="43">
        <v>3.2500000000000001E-2</v>
      </c>
      <c r="K2753" s="43">
        <v>3.0306000000000003E-2</v>
      </c>
      <c r="N2753" s="44"/>
    </row>
    <row r="2754" spans="4:14" ht="15.75" customHeight="1" x14ac:dyDescent="0.25">
      <c r="D2754" s="39"/>
      <c r="E2754" s="39"/>
      <c r="F2754" s="98">
        <v>40368</v>
      </c>
      <c r="G2754" s="43">
        <v>3.4094000000000004E-3</v>
      </c>
      <c r="H2754" s="43">
        <v>5.2681000000000004E-3</v>
      </c>
      <c r="I2754" s="43">
        <v>7.3318999999999997E-3</v>
      </c>
      <c r="J2754" s="43">
        <v>3.2500000000000001E-2</v>
      </c>
      <c r="K2754" s="43">
        <v>3.0520000000000002E-2</v>
      </c>
      <c r="N2754" s="44"/>
    </row>
    <row r="2755" spans="4:14" ht="15.75" customHeight="1" x14ac:dyDescent="0.25">
      <c r="D2755" s="39"/>
      <c r="E2755" s="39"/>
      <c r="F2755" s="98">
        <v>40371</v>
      </c>
      <c r="G2755" s="43">
        <v>3.4094000000000004E-3</v>
      </c>
      <c r="H2755" s="43">
        <v>5.2556E-3</v>
      </c>
      <c r="I2755" s="43">
        <v>7.3163000000000004E-3</v>
      </c>
      <c r="J2755" s="43">
        <v>3.2500000000000001E-2</v>
      </c>
      <c r="K2755" s="43">
        <v>3.0628000000000002E-2</v>
      </c>
      <c r="N2755" s="44"/>
    </row>
    <row r="2756" spans="4:14" ht="15.75" customHeight="1" x14ac:dyDescent="0.25">
      <c r="D2756" s="39"/>
      <c r="E2756" s="39"/>
      <c r="F2756" s="98">
        <v>40372</v>
      </c>
      <c r="G2756" s="43">
        <v>3.4094000000000004E-3</v>
      </c>
      <c r="H2756" s="43">
        <v>5.2594E-3</v>
      </c>
      <c r="I2756" s="43">
        <v>7.3312999999999998E-3</v>
      </c>
      <c r="J2756" s="43">
        <v>3.2500000000000001E-2</v>
      </c>
      <c r="K2756" s="43">
        <v>3.1208E-2</v>
      </c>
      <c r="N2756" s="44"/>
    </row>
    <row r="2757" spans="4:14" ht="15.75" customHeight="1" x14ac:dyDescent="0.25">
      <c r="D2757" s="39"/>
      <c r="E2757" s="39"/>
      <c r="F2757" s="98">
        <v>40373</v>
      </c>
      <c r="G2757" s="43">
        <v>3.4094000000000004E-3</v>
      </c>
      <c r="H2757" s="43">
        <v>5.2563000000000002E-3</v>
      </c>
      <c r="I2757" s="43">
        <v>7.3131000000000003E-3</v>
      </c>
      <c r="J2757" s="43">
        <v>3.2500000000000001E-2</v>
      </c>
      <c r="K2757" s="43">
        <v>3.0426000000000002E-2</v>
      </c>
      <c r="N2757" s="44"/>
    </row>
    <row r="2758" spans="4:14" ht="15.75" customHeight="1" x14ac:dyDescent="0.25">
      <c r="D2758" s="39"/>
      <c r="E2758" s="39"/>
      <c r="F2758" s="98">
        <v>40374</v>
      </c>
      <c r="G2758" s="43">
        <v>3.4062999999999997E-3</v>
      </c>
      <c r="H2758" s="43">
        <v>5.2468999999999997E-3</v>
      </c>
      <c r="I2758" s="43">
        <v>7.2987999999999994E-3</v>
      </c>
      <c r="J2758" s="43">
        <v>3.2500000000000001E-2</v>
      </c>
      <c r="K2758" s="43">
        <v>2.9937000000000002E-2</v>
      </c>
      <c r="N2758" s="44"/>
    </row>
    <row r="2759" spans="4:14" ht="15.75" customHeight="1" x14ac:dyDescent="0.25">
      <c r="D2759" s="39"/>
      <c r="E2759" s="39"/>
      <c r="F2759" s="98">
        <v>40375</v>
      </c>
      <c r="G2759" s="43">
        <v>3.3812999999999998E-3</v>
      </c>
      <c r="H2759" s="43">
        <v>5.2125000000000001E-3</v>
      </c>
      <c r="I2759" s="43">
        <v>7.2655999999999997E-3</v>
      </c>
      <c r="J2759" s="43">
        <v>3.2500000000000001E-2</v>
      </c>
      <c r="K2759" s="43">
        <v>2.9215000000000001E-2</v>
      </c>
      <c r="N2759" s="44"/>
    </row>
    <row r="2760" spans="4:14" ht="15.75" customHeight="1" x14ac:dyDescent="0.25">
      <c r="D2760" s="39"/>
      <c r="E2760" s="39"/>
      <c r="F2760" s="98">
        <v>40378</v>
      </c>
      <c r="G2760" s="43">
        <v>3.3687999999999999E-3</v>
      </c>
      <c r="H2760" s="43">
        <v>5.1780999999999997E-3</v>
      </c>
      <c r="I2760" s="43">
        <v>7.1813000000000007E-3</v>
      </c>
      <c r="J2760" s="43">
        <v>3.2500000000000001E-2</v>
      </c>
      <c r="K2760" s="43">
        <v>2.9537000000000001E-2</v>
      </c>
      <c r="N2760" s="44"/>
    </row>
    <row r="2761" spans="4:14" ht="15.75" customHeight="1" x14ac:dyDescent="0.25">
      <c r="D2761" s="39"/>
      <c r="E2761" s="39"/>
      <c r="F2761" s="98">
        <v>40379</v>
      </c>
      <c r="G2761" s="43">
        <v>3.3250000000000003E-3</v>
      </c>
      <c r="H2761" s="43">
        <v>5.1249999999999993E-3</v>
      </c>
      <c r="I2761" s="43">
        <v>7.1087999999999993E-3</v>
      </c>
      <c r="J2761" s="43">
        <v>3.2500000000000001E-2</v>
      </c>
      <c r="K2761" s="43">
        <v>2.9481E-2</v>
      </c>
      <c r="N2761" s="44"/>
    </row>
    <row r="2762" spans="4:14" ht="15.75" customHeight="1" x14ac:dyDescent="0.25">
      <c r="D2762" s="39"/>
      <c r="E2762" s="39"/>
      <c r="F2762" s="98">
        <v>40380</v>
      </c>
      <c r="G2762" s="43">
        <v>3.3062999999999999E-3</v>
      </c>
      <c r="H2762" s="43">
        <v>5.0625000000000002E-3</v>
      </c>
      <c r="I2762" s="43">
        <v>7.0263000000000001E-3</v>
      </c>
      <c r="J2762" s="43">
        <v>3.2500000000000001E-2</v>
      </c>
      <c r="K2762" s="43">
        <v>2.8782000000000002E-2</v>
      </c>
      <c r="N2762" s="44"/>
    </row>
    <row r="2763" spans="4:14" ht="15.75" customHeight="1" x14ac:dyDescent="0.25">
      <c r="D2763" s="39"/>
      <c r="E2763" s="39"/>
      <c r="F2763" s="98">
        <v>40381</v>
      </c>
      <c r="G2763" s="43">
        <v>3.2875000000000001E-3</v>
      </c>
      <c r="H2763" s="43">
        <v>4.9781000000000001E-3</v>
      </c>
      <c r="I2763" s="43">
        <v>7.0074999999999998E-3</v>
      </c>
      <c r="J2763" s="43">
        <v>3.2500000000000001E-2</v>
      </c>
      <c r="K2763" s="43">
        <v>2.9352999999999997E-2</v>
      </c>
      <c r="N2763" s="44"/>
    </row>
    <row r="2764" spans="4:14" ht="15.75" customHeight="1" x14ac:dyDescent="0.25">
      <c r="D2764" s="39"/>
      <c r="E2764" s="39"/>
      <c r="F2764" s="98">
        <v>40382</v>
      </c>
      <c r="G2764" s="43">
        <v>3.2688000000000001E-3</v>
      </c>
      <c r="H2764" s="43">
        <v>4.9313000000000004E-3</v>
      </c>
      <c r="I2764" s="43">
        <v>6.9699999999999996E-3</v>
      </c>
      <c r="J2764" s="43">
        <v>3.2500000000000001E-2</v>
      </c>
      <c r="K2764" s="43">
        <v>2.9943000000000001E-2</v>
      </c>
      <c r="N2764" s="44"/>
    </row>
    <row r="2765" spans="4:14" ht="15.75" customHeight="1" x14ac:dyDescent="0.25">
      <c r="D2765" s="39"/>
      <c r="E2765" s="39"/>
      <c r="F2765" s="98">
        <v>40385</v>
      </c>
      <c r="G2765" s="43">
        <v>3.2500000000000003E-3</v>
      </c>
      <c r="H2765" s="43">
        <v>4.875E-3</v>
      </c>
      <c r="I2765" s="43">
        <v>6.9769000000000003E-3</v>
      </c>
      <c r="J2765" s="43">
        <v>3.2500000000000001E-2</v>
      </c>
      <c r="K2765" s="43">
        <v>2.9923999999999999E-2</v>
      </c>
      <c r="N2765" s="44"/>
    </row>
    <row r="2766" spans="4:14" ht="15.75" customHeight="1" x14ac:dyDescent="0.25">
      <c r="D2766" s="39"/>
      <c r="E2766" s="39"/>
      <c r="F2766" s="98">
        <v>40386</v>
      </c>
      <c r="G2766" s="43">
        <v>3.2063000000000005E-3</v>
      </c>
      <c r="H2766" s="43">
        <v>4.8124999999999999E-3</v>
      </c>
      <c r="I2766" s="43">
        <v>6.9430999999999998E-3</v>
      </c>
      <c r="J2766" s="43">
        <v>3.2500000000000001E-2</v>
      </c>
      <c r="K2766" s="43">
        <v>3.0485000000000002E-2</v>
      </c>
      <c r="N2766" s="44"/>
    </row>
    <row r="2767" spans="4:14" ht="15.75" customHeight="1" x14ac:dyDescent="0.25">
      <c r="D2767" s="39"/>
      <c r="E2767" s="39"/>
      <c r="F2767" s="98">
        <v>40387</v>
      </c>
      <c r="G2767" s="43">
        <v>3.1563000000000003E-3</v>
      </c>
      <c r="H2767" s="43">
        <v>4.7499999999999999E-3</v>
      </c>
      <c r="I2767" s="43">
        <v>6.8793999999999999E-3</v>
      </c>
      <c r="J2767" s="43">
        <v>3.2500000000000001E-2</v>
      </c>
      <c r="K2767" s="43">
        <v>2.9849999999999998E-2</v>
      </c>
      <c r="N2767" s="44"/>
    </row>
    <row r="2768" spans="4:14" ht="15.75" customHeight="1" x14ac:dyDescent="0.25">
      <c r="D2768" s="39"/>
      <c r="E2768" s="39"/>
      <c r="F2768" s="98">
        <v>40388</v>
      </c>
      <c r="G2768" s="43">
        <v>3.1156000000000001E-3</v>
      </c>
      <c r="H2768" s="43">
        <v>4.6562999999999995E-3</v>
      </c>
      <c r="I2768" s="43">
        <v>6.7768999999999998E-3</v>
      </c>
      <c r="J2768" s="43">
        <v>3.2500000000000001E-2</v>
      </c>
      <c r="K2768" s="43">
        <v>2.9794000000000001E-2</v>
      </c>
      <c r="N2768" s="44"/>
    </row>
    <row r="2769" spans="4:14" ht="15.75" customHeight="1" x14ac:dyDescent="0.25">
      <c r="D2769" s="39"/>
      <c r="E2769" s="39"/>
      <c r="F2769" s="98">
        <v>40389</v>
      </c>
      <c r="G2769" s="43">
        <v>3.0499999999999998E-3</v>
      </c>
      <c r="H2769" s="43">
        <v>4.5374999999999999E-3</v>
      </c>
      <c r="I2769" s="43">
        <v>6.6781000000000002E-3</v>
      </c>
      <c r="J2769" s="43">
        <v>3.2500000000000001E-2</v>
      </c>
      <c r="K2769" s="43">
        <v>2.9051999999999998E-2</v>
      </c>
      <c r="N2769" s="44"/>
    </row>
    <row r="2770" spans="4:14" ht="15.75" customHeight="1" x14ac:dyDescent="0.25">
      <c r="D2770" s="39"/>
      <c r="E2770" s="39"/>
      <c r="F2770" s="98">
        <v>40392</v>
      </c>
      <c r="G2770" s="43">
        <v>3.0281000000000001E-3</v>
      </c>
      <c r="H2770" s="43">
        <v>4.4469000000000002E-3</v>
      </c>
      <c r="I2770" s="43">
        <v>6.5994000000000001E-3</v>
      </c>
      <c r="J2770" s="43">
        <v>3.2500000000000001E-2</v>
      </c>
      <c r="K2770" s="43">
        <v>2.9609E-2</v>
      </c>
      <c r="N2770" s="44"/>
    </row>
    <row r="2771" spans="4:14" ht="15.75" customHeight="1" x14ac:dyDescent="0.25">
      <c r="D2771" s="39"/>
      <c r="E2771" s="39"/>
      <c r="F2771" s="98">
        <v>40393</v>
      </c>
      <c r="G2771" s="43">
        <v>3.0000000000000001E-3</v>
      </c>
      <c r="H2771" s="43">
        <v>4.3468999999999999E-3</v>
      </c>
      <c r="I2771" s="43">
        <v>6.4956000000000007E-3</v>
      </c>
      <c r="J2771" s="43">
        <v>3.2500000000000001E-2</v>
      </c>
      <c r="K2771" s="43">
        <v>2.9085E-2</v>
      </c>
      <c r="N2771" s="44"/>
    </row>
    <row r="2772" spans="4:14" ht="15.75" customHeight="1" x14ac:dyDescent="0.25">
      <c r="D2772" s="39"/>
      <c r="E2772" s="39"/>
      <c r="F2772" s="98">
        <v>40394</v>
      </c>
      <c r="G2772" s="43">
        <v>2.9531000000000002E-3</v>
      </c>
      <c r="H2772" s="43">
        <v>4.2405999999999998E-3</v>
      </c>
      <c r="I2772" s="43">
        <v>6.3831000000000001E-3</v>
      </c>
      <c r="J2772" s="43">
        <v>3.2500000000000001E-2</v>
      </c>
      <c r="K2772" s="43">
        <v>2.9498000000000003E-2</v>
      </c>
      <c r="N2772" s="44"/>
    </row>
    <row r="2773" spans="4:14" ht="15.75" customHeight="1" x14ac:dyDescent="0.25">
      <c r="D2773" s="39"/>
      <c r="E2773" s="39"/>
      <c r="F2773" s="98">
        <v>40395</v>
      </c>
      <c r="G2773" s="43">
        <v>2.9469000000000001E-3</v>
      </c>
      <c r="H2773" s="43">
        <v>4.1812999999999998E-3</v>
      </c>
      <c r="I2773" s="43">
        <v>6.3893999999999999E-3</v>
      </c>
      <c r="J2773" s="43">
        <v>3.2500000000000001E-2</v>
      </c>
      <c r="K2773" s="43">
        <v>2.9010999999999999E-2</v>
      </c>
      <c r="N2773" s="44"/>
    </row>
    <row r="2774" spans="4:14" ht="15.75" customHeight="1" x14ac:dyDescent="0.25">
      <c r="D2774" s="39"/>
      <c r="E2774" s="39"/>
      <c r="F2774" s="98">
        <v>40396</v>
      </c>
      <c r="G2774" s="43">
        <v>2.9343999999999998E-3</v>
      </c>
      <c r="H2774" s="43">
        <v>4.1124999999999998E-3</v>
      </c>
      <c r="I2774" s="43">
        <v>6.3375000000000003E-3</v>
      </c>
      <c r="J2774" s="43">
        <v>3.2500000000000001E-2</v>
      </c>
      <c r="K2774" s="43">
        <v>2.8166000000000004E-2</v>
      </c>
      <c r="N2774" s="44"/>
    </row>
    <row r="2775" spans="4:14" ht="15.75" customHeight="1" x14ac:dyDescent="0.25">
      <c r="D2775" s="39"/>
      <c r="E2775" s="39"/>
      <c r="F2775" s="98">
        <v>40399</v>
      </c>
      <c r="G2775" s="43">
        <v>2.8999999999999998E-3</v>
      </c>
      <c r="H2775" s="43">
        <v>4.0438000000000002E-3</v>
      </c>
      <c r="I2775" s="43">
        <v>6.2749999999999993E-3</v>
      </c>
      <c r="J2775" s="43">
        <v>3.2500000000000001E-2</v>
      </c>
      <c r="K2775" s="43">
        <v>2.8288999999999998E-2</v>
      </c>
      <c r="N2775" s="44"/>
    </row>
    <row r="2776" spans="4:14" ht="15.75" customHeight="1" x14ac:dyDescent="0.25">
      <c r="D2776" s="39"/>
      <c r="E2776" s="39"/>
      <c r="F2776" s="98">
        <v>40400</v>
      </c>
      <c r="G2776" s="43">
        <v>2.8563E-3</v>
      </c>
      <c r="H2776" s="43">
        <v>3.9781E-3</v>
      </c>
      <c r="I2776" s="43">
        <v>6.2031000000000005E-3</v>
      </c>
      <c r="J2776" s="43">
        <v>3.2500000000000001E-2</v>
      </c>
      <c r="K2776" s="43">
        <v>2.7592999999999999E-2</v>
      </c>
      <c r="N2776" s="44"/>
    </row>
    <row r="2777" spans="4:14" ht="15.75" customHeight="1" x14ac:dyDescent="0.25">
      <c r="D2777" s="39"/>
      <c r="E2777" s="39"/>
      <c r="F2777" s="98">
        <v>40401</v>
      </c>
      <c r="G2777" s="43">
        <v>2.7938000000000004E-3</v>
      </c>
      <c r="H2777" s="43">
        <v>3.8438000000000001E-3</v>
      </c>
      <c r="I2777" s="43">
        <v>6.025E-3</v>
      </c>
      <c r="J2777" s="43">
        <v>3.2500000000000001E-2</v>
      </c>
      <c r="K2777" s="43">
        <v>2.6814000000000001E-2</v>
      </c>
      <c r="N2777" s="44"/>
    </row>
    <row r="2778" spans="4:14" ht="15.75" customHeight="1" x14ac:dyDescent="0.25">
      <c r="D2778" s="39"/>
      <c r="E2778" s="39"/>
      <c r="F2778" s="98">
        <v>40402</v>
      </c>
      <c r="G2778" s="43">
        <v>2.7594000000000004E-3</v>
      </c>
      <c r="H2778" s="43">
        <v>3.7624999999999998E-3</v>
      </c>
      <c r="I2778" s="43">
        <v>5.9406000000000007E-3</v>
      </c>
      <c r="J2778" s="43">
        <v>3.2500000000000001E-2</v>
      </c>
      <c r="K2778" s="43">
        <v>2.7454999999999997E-2</v>
      </c>
      <c r="N2778" s="44"/>
    </row>
    <row r="2779" spans="4:14" ht="15.75" customHeight="1" x14ac:dyDescent="0.25">
      <c r="D2779" s="39"/>
      <c r="E2779" s="39"/>
      <c r="F2779" s="98">
        <v>40403</v>
      </c>
      <c r="G2779" s="43">
        <v>2.7187999999999999E-3</v>
      </c>
      <c r="H2779" s="43">
        <v>3.6937999999999997E-3</v>
      </c>
      <c r="I2779" s="43">
        <v>5.9187999999999992E-3</v>
      </c>
      <c r="J2779" s="43">
        <v>3.2500000000000001E-2</v>
      </c>
      <c r="K2779" s="43">
        <v>2.6716000000000004E-2</v>
      </c>
      <c r="N2779" s="44"/>
    </row>
    <row r="2780" spans="4:14" ht="15.75" customHeight="1" x14ac:dyDescent="0.25">
      <c r="D2780" s="39"/>
      <c r="E2780" s="39"/>
      <c r="F2780" s="98">
        <v>40406</v>
      </c>
      <c r="G2780" s="43">
        <v>2.6938000000000001E-3</v>
      </c>
      <c r="H2780" s="43">
        <v>3.6187999999999997E-3</v>
      </c>
      <c r="I2780" s="43">
        <v>5.8731E-3</v>
      </c>
      <c r="J2780" s="43">
        <v>3.2500000000000001E-2</v>
      </c>
      <c r="K2780" s="43">
        <v>2.5626000000000003E-2</v>
      </c>
      <c r="N2780" s="44"/>
    </row>
    <row r="2781" spans="4:14" ht="15.75" customHeight="1" x14ac:dyDescent="0.25">
      <c r="D2781" s="39"/>
      <c r="E2781" s="39"/>
      <c r="F2781" s="98">
        <v>40407</v>
      </c>
      <c r="G2781" s="43">
        <v>2.6656000000000002E-3</v>
      </c>
      <c r="H2781" s="43">
        <v>3.5219000000000001E-3</v>
      </c>
      <c r="I2781" s="43">
        <v>5.7650000000000002E-3</v>
      </c>
      <c r="J2781" s="43">
        <v>3.2500000000000001E-2</v>
      </c>
      <c r="K2781" s="43">
        <v>2.6320999999999997E-2</v>
      </c>
      <c r="N2781" s="44"/>
    </row>
    <row r="2782" spans="4:14" ht="15.75" customHeight="1" x14ac:dyDescent="0.25">
      <c r="D2782" s="39"/>
      <c r="E2782" s="39"/>
      <c r="F2782" s="98">
        <v>40408</v>
      </c>
      <c r="G2782" s="43">
        <v>2.6624999999999999E-3</v>
      </c>
      <c r="H2782" s="43">
        <v>3.4546999999999998E-3</v>
      </c>
      <c r="I2782" s="43">
        <v>5.6843999999999992E-3</v>
      </c>
      <c r="J2782" s="43">
        <v>3.2500000000000001E-2</v>
      </c>
      <c r="K2782" s="43">
        <v>2.6320999999999997E-2</v>
      </c>
      <c r="N2782" s="44"/>
    </row>
    <row r="2783" spans="4:14" ht="15.75" customHeight="1" x14ac:dyDescent="0.25">
      <c r="D2783" s="39"/>
      <c r="E2783" s="39"/>
      <c r="F2783" s="98">
        <v>40409</v>
      </c>
      <c r="G2783" s="43">
        <v>2.6468999999999998E-3</v>
      </c>
      <c r="H2783" s="43">
        <v>3.3905999999999997E-3</v>
      </c>
      <c r="I2783" s="43">
        <v>5.5593999999999999E-3</v>
      </c>
      <c r="J2783" s="43">
        <v>3.2500000000000001E-2</v>
      </c>
      <c r="K2783" s="43">
        <v>2.5750000000000002E-2</v>
      </c>
      <c r="N2783" s="44"/>
    </row>
    <row r="2784" spans="4:14" ht="15.75" customHeight="1" x14ac:dyDescent="0.25">
      <c r="D2784" s="39"/>
      <c r="E2784" s="39"/>
      <c r="F2784" s="98">
        <v>40410</v>
      </c>
      <c r="G2784" s="43">
        <v>2.6438E-3</v>
      </c>
      <c r="H2784" s="43">
        <v>3.2922000000000003E-3</v>
      </c>
      <c r="I2784" s="43">
        <v>5.4562999999999999E-3</v>
      </c>
      <c r="J2784" s="43">
        <v>3.2500000000000001E-2</v>
      </c>
      <c r="K2784" s="43">
        <v>2.6105999999999997E-2</v>
      </c>
      <c r="N2784" s="44"/>
    </row>
    <row r="2785" spans="4:14" ht="15.75" customHeight="1" x14ac:dyDescent="0.25">
      <c r="D2785" s="39"/>
      <c r="E2785" s="39"/>
      <c r="F2785" s="98">
        <v>40413</v>
      </c>
      <c r="G2785" s="43">
        <v>2.6374999999999997E-3</v>
      </c>
      <c r="H2785" s="43">
        <v>3.1749999999999999E-3</v>
      </c>
      <c r="I2785" s="43">
        <v>5.3374999999999994E-3</v>
      </c>
      <c r="J2785" s="43">
        <v>3.2500000000000001E-2</v>
      </c>
      <c r="K2785" s="43">
        <v>2.5981000000000001E-2</v>
      </c>
      <c r="N2785" s="44"/>
    </row>
    <row r="2786" spans="4:14" ht="15.75" customHeight="1" x14ac:dyDescent="0.25">
      <c r="D2786" s="39"/>
      <c r="E2786" s="39"/>
      <c r="F2786" s="98">
        <v>40414</v>
      </c>
      <c r="G2786" s="43">
        <v>2.6156E-3</v>
      </c>
      <c r="H2786" s="43">
        <v>3.075E-3</v>
      </c>
      <c r="I2786" s="43">
        <v>5.1831000000000004E-3</v>
      </c>
      <c r="J2786" s="43">
        <v>3.2500000000000001E-2</v>
      </c>
      <c r="K2786" s="43">
        <v>2.4879999999999999E-2</v>
      </c>
      <c r="N2786" s="44"/>
    </row>
    <row r="2787" spans="4:14" ht="15.75" customHeight="1" x14ac:dyDescent="0.25">
      <c r="D2787" s="39"/>
      <c r="E2787" s="39"/>
      <c r="F2787" s="98">
        <v>40415</v>
      </c>
      <c r="G2787" s="43">
        <v>2.6156E-3</v>
      </c>
      <c r="H2787" s="43">
        <v>3.0375000000000003E-3</v>
      </c>
      <c r="I2787" s="43">
        <v>5.1124999999999999E-3</v>
      </c>
      <c r="J2787" s="43">
        <v>3.2500000000000001E-2</v>
      </c>
      <c r="K2787" s="43">
        <v>2.5339999999999998E-2</v>
      </c>
      <c r="N2787" s="44"/>
    </row>
    <row r="2788" spans="4:14" ht="15.75" customHeight="1" x14ac:dyDescent="0.25">
      <c r="D2788" s="39"/>
      <c r="E2788" s="39"/>
      <c r="F2788" s="98">
        <v>40416</v>
      </c>
      <c r="G2788" s="43">
        <v>2.6030999999999997E-3</v>
      </c>
      <c r="H2788" s="43">
        <v>2.9937999999999996E-3</v>
      </c>
      <c r="I2788" s="43">
        <v>5.0724999999999998E-3</v>
      </c>
      <c r="J2788" s="43">
        <v>3.2500000000000001E-2</v>
      </c>
      <c r="K2788" s="43">
        <v>2.4754999999999999E-2</v>
      </c>
      <c r="N2788" s="44"/>
    </row>
    <row r="2789" spans="4:14" ht="15.75" customHeight="1" x14ac:dyDescent="0.25">
      <c r="D2789" s="39"/>
      <c r="E2789" s="39"/>
      <c r="F2789" s="98">
        <v>40417</v>
      </c>
      <c r="G2789" s="43">
        <v>2.5937999999999998E-3</v>
      </c>
      <c r="H2789" s="43">
        <v>2.9687999999999997E-3</v>
      </c>
      <c r="I2789" s="43">
        <v>5.0319000000000006E-3</v>
      </c>
      <c r="J2789" s="43">
        <v>3.2500000000000001E-2</v>
      </c>
      <c r="K2789" s="43">
        <v>2.6446999999999998E-2</v>
      </c>
      <c r="N2789" s="44"/>
    </row>
    <row r="2790" spans="4:14" ht="15.75" customHeight="1" x14ac:dyDescent="0.25">
      <c r="D2790" s="39"/>
      <c r="E2790" s="39"/>
      <c r="F2790" s="98">
        <v>40420</v>
      </c>
      <c r="G2790" s="43" t="s">
        <v>30</v>
      </c>
      <c r="H2790" s="43" t="s">
        <v>30</v>
      </c>
      <c r="I2790" s="43" t="s">
        <v>30</v>
      </c>
      <c r="J2790" s="43">
        <v>3.2500000000000001E-2</v>
      </c>
      <c r="K2790" s="43">
        <v>2.5285000000000002E-2</v>
      </c>
      <c r="N2790" s="44"/>
    </row>
    <row r="2791" spans="4:14" ht="15.75" customHeight="1" x14ac:dyDescent="0.25">
      <c r="D2791" s="39"/>
      <c r="E2791" s="39"/>
      <c r="F2791" s="98">
        <v>40421</v>
      </c>
      <c r="G2791" s="43">
        <v>2.5780999999999998E-3</v>
      </c>
      <c r="H2791" s="43">
        <v>2.9563000000000002E-3</v>
      </c>
      <c r="I2791" s="43">
        <v>4.9668999999999998E-3</v>
      </c>
      <c r="J2791" s="43">
        <v>3.2500000000000001E-2</v>
      </c>
      <c r="K2791" s="43">
        <v>2.4683E-2</v>
      </c>
      <c r="N2791" s="44"/>
    </row>
    <row r="2792" spans="4:14" ht="15.75" customHeight="1" x14ac:dyDescent="0.25">
      <c r="D2792" s="39"/>
      <c r="E2792" s="39"/>
      <c r="F2792" s="98">
        <v>40422</v>
      </c>
      <c r="G2792" s="43">
        <v>2.5780999999999998E-3</v>
      </c>
      <c r="H2792" s="43">
        <v>2.9563000000000002E-3</v>
      </c>
      <c r="I2792" s="43">
        <v>4.9624999999999999E-3</v>
      </c>
      <c r="J2792" s="43">
        <v>3.2500000000000001E-2</v>
      </c>
      <c r="K2792" s="43">
        <v>2.5729999999999999E-2</v>
      </c>
      <c r="N2792" s="44"/>
    </row>
    <row r="2793" spans="4:14" ht="15.75" customHeight="1" x14ac:dyDescent="0.25">
      <c r="D2793" s="39"/>
      <c r="E2793" s="39"/>
      <c r="F2793" s="98">
        <v>40423</v>
      </c>
      <c r="G2793" s="43">
        <v>2.5780999999999998E-3</v>
      </c>
      <c r="H2793" s="43">
        <v>2.9437999999999999E-3</v>
      </c>
      <c r="I2793" s="43">
        <v>4.9563000000000003E-3</v>
      </c>
      <c r="J2793" s="43">
        <v>3.2500000000000001E-2</v>
      </c>
      <c r="K2793" s="43">
        <v>2.6231000000000001E-2</v>
      </c>
      <c r="N2793" s="44"/>
    </row>
    <row r="2794" spans="4:14" ht="15.75" customHeight="1" x14ac:dyDescent="0.25">
      <c r="D2794" s="39"/>
      <c r="E2794" s="39"/>
      <c r="F2794" s="98">
        <v>40424</v>
      </c>
      <c r="G2794" s="43">
        <v>2.5780999999999998E-3</v>
      </c>
      <c r="H2794" s="43">
        <v>2.9281000000000003E-3</v>
      </c>
      <c r="I2794" s="43">
        <v>4.9363000000000002E-3</v>
      </c>
      <c r="J2794" s="43">
        <v>3.2500000000000001E-2</v>
      </c>
      <c r="K2794" s="43">
        <v>2.6970000000000001E-2</v>
      </c>
      <c r="N2794" s="44"/>
    </row>
    <row r="2795" spans="4:14" ht="15.75" customHeight="1" x14ac:dyDescent="0.25">
      <c r="D2795" s="39"/>
      <c r="E2795" s="39"/>
      <c r="F2795" s="98">
        <v>40427</v>
      </c>
      <c r="G2795" s="43">
        <v>2.5766000000000001E-3</v>
      </c>
      <c r="H2795" s="43">
        <v>2.9218999999999998E-3</v>
      </c>
      <c r="I2795" s="43">
        <v>4.8922000000000002E-3</v>
      </c>
      <c r="J2795" s="43" t="s">
        <v>30</v>
      </c>
      <c r="K2795" s="43">
        <v>2.6970000000000001E-2</v>
      </c>
      <c r="N2795" s="44"/>
    </row>
    <row r="2796" spans="4:14" ht="15.75" customHeight="1" x14ac:dyDescent="0.25">
      <c r="D2796" s="39"/>
      <c r="E2796" s="39"/>
      <c r="F2796" s="98">
        <v>40428</v>
      </c>
      <c r="G2796" s="43">
        <v>2.5766000000000001E-3</v>
      </c>
      <c r="H2796" s="43">
        <v>2.9187999999999996E-3</v>
      </c>
      <c r="I2796" s="43">
        <v>4.8875000000000004E-3</v>
      </c>
      <c r="J2796" s="43">
        <v>3.2500000000000001E-2</v>
      </c>
      <c r="K2796" s="43">
        <v>2.5943999999999998E-2</v>
      </c>
      <c r="N2796" s="44"/>
    </row>
    <row r="2797" spans="4:14" ht="15.75" customHeight="1" x14ac:dyDescent="0.25">
      <c r="D2797" s="39"/>
      <c r="E2797" s="39"/>
      <c r="F2797" s="98">
        <v>40429</v>
      </c>
      <c r="G2797" s="43">
        <v>2.5734E-3</v>
      </c>
      <c r="H2797" s="43">
        <v>2.9249999999999996E-3</v>
      </c>
      <c r="I2797" s="43">
        <v>4.8953E-3</v>
      </c>
      <c r="J2797" s="43">
        <v>3.2500000000000001E-2</v>
      </c>
      <c r="K2797" s="43">
        <v>2.6554999999999999E-2</v>
      </c>
      <c r="N2797" s="44"/>
    </row>
    <row r="2798" spans="4:14" ht="15.75" customHeight="1" x14ac:dyDescent="0.25">
      <c r="D2798" s="39"/>
      <c r="E2798" s="39"/>
      <c r="F2798" s="98">
        <v>40430</v>
      </c>
      <c r="G2798" s="43">
        <v>2.5734E-3</v>
      </c>
      <c r="H2798" s="43">
        <v>2.9249999999999996E-3</v>
      </c>
      <c r="I2798" s="43">
        <v>4.8999999999999998E-3</v>
      </c>
      <c r="J2798" s="43">
        <v>3.2500000000000001E-2</v>
      </c>
      <c r="K2798" s="43">
        <v>2.7587999999999998E-2</v>
      </c>
      <c r="N2798" s="44"/>
    </row>
    <row r="2799" spans="4:14" ht="15.75" customHeight="1" x14ac:dyDescent="0.25">
      <c r="D2799" s="39"/>
      <c r="E2799" s="39"/>
      <c r="F2799" s="98">
        <v>40431</v>
      </c>
      <c r="G2799" s="43">
        <v>2.5734E-3</v>
      </c>
      <c r="H2799" s="43">
        <v>2.9218999999999998E-3</v>
      </c>
      <c r="I2799" s="43">
        <v>4.8969E-3</v>
      </c>
      <c r="J2799" s="43">
        <v>3.2500000000000001E-2</v>
      </c>
      <c r="K2799" s="43">
        <v>2.7917000000000001E-2</v>
      </c>
      <c r="N2799" s="44"/>
    </row>
    <row r="2800" spans="4:14" ht="15.75" customHeight="1" x14ac:dyDescent="0.25">
      <c r="D2800" s="39"/>
      <c r="E2800" s="39"/>
      <c r="F2800" s="98">
        <v>40434</v>
      </c>
      <c r="G2800" s="43">
        <v>2.5734E-3</v>
      </c>
      <c r="H2800" s="43">
        <v>2.9218999999999998E-3</v>
      </c>
      <c r="I2800" s="43">
        <v>4.8719000000000002E-3</v>
      </c>
      <c r="J2800" s="43">
        <v>3.2500000000000001E-2</v>
      </c>
      <c r="K2800" s="43">
        <v>2.7480000000000001E-2</v>
      </c>
      <c r="N2800" s="44"/>
    </row>
    <row r="2801" spans="4:14" ht="15.75" customHeight="1" x14ac:dyDescent="0.25">
      <c r="D2801" s="39"/>
      <c r="E2801" s="39"/>
      <c r="F2801" s="98">
        <v>40435</v>
      </c>
      <c r="G2801" s="43">
        <v>2.5734E-3</v>
      </c>
      <c r="H2801" s="43">
        <v>2.9187999999999996E-3</v>
      </c>
      <c r="I2801" s="43">
        <v>4.8187999999999998E-3</v>
      </c>
      <c r="J2801" s="43">
        <v>3.2500000000000001E-2</v>
      </c>
      <c r="K2801" s="43">
        <v>2.6789999999999998E-2</v>
      </c>
      <c r="N2801" s="44"/>
    </row>
    <row r="2802" spans="4:14" ht="15.75" customHeight="1" x14ac:dyDescent="0.25">
      <c r="D2802" s="39"/>
      <c r="E2802" s="39"/>
      <c r="F2802" s="98">
        <v>40436</v>
      </c>
      <c r="G2802" s="43">
        <v>2.5734E-3</v>
      </c>
      <c r="H2802" s="43">
        <v>2.9203000000000002E-3</v>
      </c>
      <c r="I2802" s="43">
        <v>4.7453E-3</v>
      </c>
      <c r="J2802" s="43">
        <v>3.2500000000000001E-2</v>
      </c>
      <c r="K2802" s="43">
        <v>2.7206999999999999E-2</v>
      </c>
      <c r="N2802" s="44"/>
    </row>
    <row r="2803" spans="4:14" ht="15.75" customHeight="1" x14ac:dyDescent="0.25">
      <c r="D2803" s="39"/>
      <c r="E2803" s="39"/>
      <c r="F2803" s="98">
        <v>40437</v>
      </c>
      <c r="G2803" s="43">
        <v>2.5734E-3</v>
      </c>
      <c r="H2803" s="43">
        <v>2.9141000000000002E-3</v>
      </c>
      <c r="I2803" s="43">
        <v>4.7438000000000003E-3</v>
      </c>
      <c r="J2803" s="43">
        <v>3.2500000000000001E-2</v>
      </c>
      <c r="K2803" s="43">
        <v>2.7608000000000001E-2</v>
      </c>
      <c r="N2803" s="44"/>
    </row>
    <row r="2804" spans="4:14" ht="15.75" customHeight="1" x14ac:dyDescent="0.25">
      <c r="D2804" s="39"/>
      <c r="E2804" s="39"/>
      <c r="F2804" s="98">
        <v>40438</v>
      </c>
      <c r="G2804" s="43">
        <v>2.575E-3</v>
      </c>
      <c r="H2804" s="43">
        <v>2.9156E-3</v>
      </c>
      <c r="I2804" s="43">
        <v>4.7312999999999999E-3</v>
      </c>
      <c r="J2804" s="43">
        <v>3.2500000000000001E-2</v>
      </c>
      <c r="K2804" s="43">
        <v>2.7372E-2</v>
      </c>
      <c r="N2804" s="44"/>
    </row>
    <row r="2805" spans="4:14" ht="15.75" customHeight="1" x14ac:dyDescent="0.25">
      <c r="D2805" s="39"/>
      <c r="E2805" s="39"/>
      <c r="F2805" s="98">
        <v>40441</v>
      </c>
      <c r="G2805" s="43">
        <v>2.5624999999999997E-3</v>
      </c>
      <c r="H2805" s="43">
        <v>2.9031E-3</v>
      </c>
      <c r="I2805" s="43">
        <v>4.7312999999999999E-3</v>
      </c>
      <c r="J2805" s="43">
        <v>3.2500000000000001E-2</v>
      </c>
      <c r="K2805" s="43">
        <v>2.7025999999999998E-2</v>
      </c>
      <c r="N2805" s="44"/>
    </row>
    <row r="2806" spans="4:14" ht="15.75" customHeight="1" x14ac:dyDescent="0.25">
      <c r="D2806" s="39"/>
      <c r="E2806" s="39"/>
      <c r="F2806" s="98">
        <v>40442</v>
      </c>
      <c r="G2806" s="43">
        <v>2.5624999999999997E-3</v>
      </c>
      <c r="H2806" s="43">
        <v>2.8969E-3</v>
      </c>
      <c r="I2806" s="43">
        <v>4.7312999999999999E-3</v>
      </c>
      <c r="J2806" s="43">
        <v>3.2500000000000001E-2</v>
      </c>
      <c r="K2806" s="43">
        <v>2.5727000000000003E-2</v>
      </c>
      <c r="N2806" s="44"/>
    </row>
    <row r="2807" spans="4:14" ht="15.75" customHeight="1" x14ac:dyDescent="0.25">
      <c r="D2807" s="39"/>
      <c r="E2807" s="39"/>
      <c r="F2807" s="98">
        <v>40443</v>
      </c>
      <c r="G2807" s="43">
        <v>2.5624999999999997E-3</v>
      </c>
      <c r="H2807" s="43">
        <v>2.8938000000000002E-3</v>
      </c>
      <c r="I2807" s="43">
        <v>4.6405999999999999E-3</v>
      </c>
      <c r="J2807" s="43">
        <v>3.2500000000000001E-2</v>
      </c>
      <c r="K2807" s="43">
        <v>2.5583000000000002E-2</v>
      </c>
      <c r="N2807" s="44"/>
    </row>
    <row r="2808" spans="4:14" ht="15.75" customHeight="1" x14ac:dyDescent="0.25">
      <c r="D2808" s="39"/>
      <c r="E2808" s="39"/>
      <c r="F2808" s="98">
        <v>40444</v>
      </c>
      <c r="G2808" s="43">
        <v>2.5624999999999997E-3</v>
      </c>
      <c r="H2808" s="43">
        <v>2.8938000000000002E-3</v>
      </c>
      <c r="I2808" s="43">
        <v>4.6280999999999996E-3</v>
      </c>
      <c r="J2808" s="43">
        <v>3.2500000000000001E-2</v>
      </c>
      <c r="K2808" s="43">
        <v>2.5510999999999999E-2</v>
      </c>
      <c r="N2808" s="44"/>
    </row>
    <row r="2809" spans="4:14" ht="15.75" customHeight="1" x14ac:dyDescent="0.25">
      <c r="D2809" s="39"/>
      <c r="E2809" s="39"/>
      <c r="F2809" s="98">
        <v>40445</v>
      </c>
      <c r="G2809" s="43">
        <v>2.5624999999999997E-3</v>
      </c>
      <c r="H2809" s="43">
        <v>2.8938000000000002E-3</v>
      </c>
      <c r="I2809" s="43">
        <v>4.6405999999999999E-3</v>
      </c>
      <c r="J2809" s="43">
        <v>3.2500000000000001E-2</v>
      </c>
      <c r="K2809" s="43">
        <v>2.605E-2</v>
      </c>
      <c r="N2809" s="44"/>
    </row>
    <row r="2810" spans="4:14" ht="15.75" customHeight="1" x14ac:dyDescent="0.25">
      <c r="D2810" s="39"/>
      <c r="E2810" s="39"/>
      <c r="F2810" s="98">
        <v>40448</v>
      </c>
      <c r="G2810" s="43">
        <v>2.5624999999999997E-3</v>
      </c>
      <c r="H2810" s="43">
        <v>2.8938000000000002E-3</v>
      </c>
      <c r="I2810" s="43">
        <v>4.6250000000000006E-3</v>
      </c>
      <c r="J2810" s="43">
        <v>3.2500000000000001E-2</v>
      </c>
      <c r="K2810" s="43">
        <v>2.5242000000000001E-2</v>
      </c>
      <c r="N2810" s="44"/>
    </row>
    <row r="2811" spans="4:14" ht="15.75" customHeight="1" x14ac:dyDescent="0.25">
      <c r="D2811" s="39"/>
      <c r="E2811" s="39"/>
      <c r="F2811" s="98">
        <v>40449</v>
      </c>
      <c r="G2811" s="43">
        <v>2.5624999999999997E-3</v>
      </c>
      <c r="H2811" s="43">
        <v>2.8938000000000002E-3</v>
      </c>
      <c r="I2811" s="43">
        <v>4.6250000000000006E-3</v>
      </c>
      <c r="J2811" s="43">
        <v>3.2500000000000001E-2</v>
      </c>
      <c r="K2811" s="43">
        <v>2.4653000000000001E-2</v>
      </c>
      <c r="N2811" s="44"/>
    </row>
    <row r="2812" spans="4:14" ht="15.75" customHeight="1" x14ac:dyDescent="0.25">
      <c r="D2812" s="39"/>
      <c r="E2812" s="39"/>
      <c r="F2812" s="98">
        <v>40450</v>
      </c>
      <c r="G2812" s="43">
        <v>2.5624999999999997E-3</v>
      </c>
      <c r="H2812" s="43">
        <v>2.8999999999999998E-3</v>
      </c>
      <c r="I2812" s="43">
        <v>4.6250000000000006E-3</v>
      </c>
      <c r="J2812" s="43">
        <v>3.2500000000000001E-2</v>
      </c>
      <c r="K2812" s="43">
        <v>2.5027000000000001E-2</v>
      </c>
      <c r="N2812" s="44"/>
    </row>
    <row r="2813" spans="4:14" ht="15.75" customHeight="1" x14ac:dyDescent="0.25">
      <c r="D2813" s="39"/>
      <c r="E2813" s="39"/>
      <c r="F2813" s="98">
        <v>40451</v>
      </c>
      <c r="G2813" s="43">
        <v>2.5624999999999997E-3</v>
      </c>
      <c r="H2813" s="43">
        <v>2.8999999999999998E-3</v>
      </c>
      <c r="I2813" s="43">
        <v>4.6250000000000006E-3</v>
      </c>
      <c r="J2813" s="43">
        <v>3.2500000000000001E-2</v>
      </c>
      <c r="K2813" s="43">
        <v>2.5097999999999999E-2</v>
      </c>
      <c r="N2813" s="44"/>
    </row>
    <row r="2814" spans="4:14" ht="15.75" customHeight="1" x14ac:dyDescent="0.25">
      <c r="D2814" s="39"/>
      <c r="E2814" s="39"/>
      <c r="F2814" s="98">
        <v>40452</v>
      </c>
      <c r="G2814" s="43">
        <v>2.5688E-3</v>
      </c>
      <c r="H2814" s="43">
        <v>2.9063000000000001E-3</v>
      </c>
      <c r="I2814" s="43">
        <v>4.6312999999999997E-3</v>
      </c>
      <c r="J2814" s="43">
        <v>3.2500000000000001E-2</v>
      </c>
      <c r="K2814" s="43">
        <v>2.5097000000000001E-2</v>
      </c>
      <c r="N2814" s="44"/>
    </row>
    <row r="2815" spans="4:14" ht="15.75" customHeight="1" x14ac:dyDescent="0.25">
      <c r="D2815" s="39"/>
      <c r="E2815" s="39"/>
      <c r="F2815" s="98">
        <v>40455</v>
      </c>
      <c r="G2815" s="43">
        <v>2.5688E-3</v>
      </c>
      <c r="H2815" s="43">
        <v>2.9063000000000001E-3</v>
      </c>
      <c r="I2815" s="43">
        <v>4.6312999999999997E-3</v>
      </c>
      <c r="J2815" s="43">
        <v>3.2500000000000001E-2</v>
      </c>
      <c r="K2815" s="43">
        <v>2.4757999999999999E-2</v>
      </c>
      <c r="N2815" s="44"/>
    </row>
    <row r="2816" spans="4:14" ht="15.75" customHeight="1" x14ac:dyDescent="0.25">
      <c r="D2816" s="39"/>
      <c r="E2816" s="39"/>
      <c r="F2816" s="98">
        <v>40456</v>
      </c>
      <c r="G2816" s="43">
        <v>2.5688E-3</v>
      </c>
      <c r="H2816" s="43">
        <v>2.8999999999999998E-3</v>
      </c>
      <c r="I2816" s="43">
        <v>4.6188000000000002E-3</v>
      </c>
      <c r="J2816" s="43">
        <v>3.2500000000000001E-2</v>
      </c>
      <c r="K2816" s="43">
        <v>2.4722000000000001E-2</v>
      </c>
      <c r="N2816" s="44"/>
    </row>
    <row r="2817" spans="4:14" ht="15.75" customHeight="1" x14ac:dyDescent="0.25">
      <c r="D2817" s="39"/>
      <c r="E2817" s="39"/>
      <c r="F2817" s="98">
        <v>40457</v>
      </c>
      <c r="G2817" s="43">
        <v>2.5688E-3</v>
      </c>
      <c r="H2817" s="43">
        <v>2.8969E-3</v>
      </c>
      <c r="I2817" s="43">
        <v>4.6156000000000001E-3</v>
      </c>
      <c r="J2817" s="43">
        <v>3.2500000000000001E-2</v>
      </c>
      <c r="K2817" s="43">
        <v>2.3976000000000001E-2</v>
      </c>
      <c r="N2817" s="44"/>
    </row>
    <row r="2818" spans="4:14" ht="15.75" customHeight="1" x14ac:dyDescent="0.25">
      <c r="D2818" s="39"/>
      <c r="E2818" s="39"/>
      <c r="F2818" s="98">
        <v>40458</v>
      </c>
      <c r="G2818" s="43">
        <v>2.5624999999999997E-3</v>
      </c>
      <c r="H2818" s="43">
        <v>2.8905999999999997E-3</v>
      </c>
      <c r="I2818" s="43">
        <v>4.5874999999999996E-3</v>
      </c>
      <c r="J2818" s="43">
        <v>3.2500000000000001E-2</v>
      </c>
      <c r="K2818" s="43">
        <v>2.3833000000000003E-2</v>
      </c>
      <c r="N2818" s="44"/>
    </row>
    <row r="2819" spans="4:14" ht="15.75" customHeight="1" x14ac:dyDescent="0.25">
      <c r="D2819" s="39"/>
      <c r="E2819" s="39"/>
      <c r="F2819" s="98">
        <v>40459</v>
      </c>
      <c r="G2819" s="43">
        <v>2.5624999999999997E-3</v>
      </c>
      <c r="H2819" s="43">
        <v>2.8905999999999997E-3</v>
      </c>
      <c r="I2819" s="43">
        <v>4.5750000000000001E-3</v>
      </c>
      <c r="J2819" s="43">
        <v>3.2500000000000001E-2</v>
      </c>
      <c r="K2819" s="43">
        <v>2.392E-2</v>
      </c>
      <c r="N2819" s="44"/>
    </row>
    <row r="2820" spans="4:14" ht="15.75" customHeight="1" x14ac:dyDescent="0.25">
      <c r="D2820" s="39"/>
      <c r="E2820" s="39"/>
      <c r="F2820" s="98">
        <v>40462</v>
      </c>
      <c r="G2820" s="43">
        <v>2.5624999999999997E-3</v>
      </c>
      <c r="H2820" s="43">
        <v>2.8905999999999997E-3</v>
      </c>
      <c r="I2820" s="43">
        <v>4.5656000000000004E-3</v>
      </c>
      <c r="J2820" s="43" t="s">
        <v>30</v>
      </c>
      <c r="K2820" s="43">
        <v>2.392E-2</v>
      </c>
      <c r="N2820" s="44"/>
    </row>
    <row r="2821" spans="4:14" ht="15.75" customHeight="1" x14ac:dyDescent="0.25">
      <c r="D2821" s="39"/>
      <c r="E2821" s="39"/>
      <c r="F2821" s="98">
        <v>40463</v>
      </c>
      <c r="G2821" s="43">
        <v>2.5624999999999997E-3</v>
      </c>
      <c r="H2821" s="43">
        <v>2.8905999999999997E-3</v>
      </c>
      <c r="I2821" s="43">
        <v>4.5500000000000002E-3</v>
      </c>
      <c r="J2821" s="43">
        <v>3.2500000000000001E-2</v>
      </c>
      <c r="K2821" s="43">
        <v>2.4308999999999997E-2</v>
      </c>
      <c r="N2821" s="44"/>
    </row>
    <row r="2822" spans="4:14" ht="15.75" customHeight="1" x14ac:dyDescent="0.25">
      <c r="D2822" s="39"/>
      <c r="E2822" s="39"/>
      <c r="F2822" s="98">
        <v>40464</v>
      </c>
      <c r="G2822" s="43">
        <v>2.5624999999999997E-3</v>
      </c>
      <c r="H2822" s="43">
        <v>2.8905999999999997E-3</v>
      </c>
      <c r="I2822" s="43">
        <v>4.5500000000000002E-3</v>
      </c>
      <c r="J2822" s="43">
        <v>3.2500000000000001E-2</v>
      </c>
      <c r="K2822" s="43">
        <v>2.4220000000000002E-2</v>
      </c>
      <c r="N2822" s="44"/>
    </row>
    <row r="2823" spans="4:14" ht="15.75" customHeight="1" x14ac:dyDescent="0.25">
      <c r="D2823" s="39"/>
      <c r="E2823" s="39"/>
      <c r="F2823" s="98">
        <v>40465</v>
      </c>
      <c r="G2823" s="43">
        <v>2.5624999999999997E-3</v>
      </c>
      <c r="H2823" s="43">
        <v>2.8905999999999997E-3</v>
      </c>
      <c r="I2823" s="43">
        <v>4.5374999999999999E-3</v>
      </c>
      <c r="J2823" s="43">
        <v>3.2500000000000001E-2</v>
      </c>
      <c r="K2823" s="43">
        <v>2.5076000000000001E-2</v>
      </c>
      <c r="N2823" s="44"/>
    </row>
    <row r="2824" spans="4:14" ht="15.75" customHeight="1" x14ac:dyDescent="0.25">
      <c r="D2824" s="39"/>
      <c r="E2824" s="39"/>
      <c r="F2824" s="98">
        <v>40466</v>
      </c>
      <c r="G2824" s="43">
        <v>2.5624999999999997E-3</v>
      </c>
      <c r="H2824" s="43">
        <v>2.8905999999999997E-3</v>
      </c>
      <c r="I2824" s="43">
        <v>4.5250000000000004E-3</v>
      </c>
      <c r="J2824" s="43">
        <v>3.2500000000000001E-2</v>
      </c>
      <c r="K2824" s="43">
        <v>2.5596999999999998E-2</v>
      </c>
      <c r="N2824" s="44"/>
    </row>
    <row r="2825" spans="4:14" ht="15.75" customHeight="1" x14ac:dyDescent="0.25">
      <c r="D2825" s="39"/>
      <c r="E2825" s="39"/>
      <c r="F2825" s="98">
        <v>40469</v>
      </c>
      <c r="G2825" s="43">
        <v>2.5624999999999997E-3</v>
      </c>
      <c r="H2825" s="43">
        <v>2.8905999999999997E-3</v>
      </c>
      <c r="I2825" s="43">
        <v>4.5250000000000004E-3</v>
      </c>
      <c r="J2825" s="43">
        <v>3.2500000000000001E-2</v>
      </c>
      <c r="K2825" s="43">
        <v>2.5075E-2</v>
      </c>
      <c r="N2825" s="44"/>
    </row>
    <row r="2826" spans="4:14" ht="15.75" customHeight="1" x14ac:dyDescent="0.25">
      <c r="D2826" s="39"/>
      <c r="E2826" s="39"/>
      <c r="F2826" s="98">
        <v>40470</v>
      </c>
      <c r="G2826" s="43">
        <v>2.5624999999999997E-3</v>
      </c>
      <c r="H2826" s="43">
        <v>2.8905999999999997E-3</v>
      </c>
      <c r="I2826" s="43">
        <v>4.5250000000000004E-3</v>
      </c>
      <c r="J2826" s="43">
        <v>3.2500000000000001E-2</v>
      </c>
      <c r="K2826" s="43">
        <v>2.4752E-2</v>
      </c>
      <c r="N2826" s="44"/>
    </row>
    <row r="2827" spans="4:14" ht="15.75" customHeight="1" x14ac:dyDescent="0.25">
      <c r="D2827" s="39"/>
      <c r="E2827" s="39"/>
      <c r="F2827" s="98">
        <v>40471</v>
      </c>
      <c r="G2827" s="43">
        <v>2.5624999999999997E-3</v>
      </c>
      <c r="H2827" s="43">
        <v>2.8843999999999996E-3</v>
      </c>
      <c r="I2827" s="43">
        <v>4.5374999999999999E-3</v>
      </c>
      <c r="J2827" s="43">
        <v>3.2500000000000001E-2</v>
      </c>
      <c r="K2827" s="43">
        <v>2.4788000000000001E-2</v>
      </c>
      <c r="N2827" s="44"/>
    </row>
    <row r="2828" spans="4:14" ht="15.75" customHeight="1" x14ac:dyDescent="0.25">
      <c r="D2828" s="39"/>
      <c r="E2828" s="39"/>
      <c r="F2828" s="98">
        <v>40472</v>
      </c>
      <c r="G2828" s="43">
        <v>2.5624999999999997E-3</v>
      </c>
      <c r="H2828" s="43">
        <v>2.8843999999999996E-3</v>
      </c>
      <c r="I2828" s="43">
        <v>4.5250000000000004E-3</v>
      </c>
      <c r="J2828" s="43">
        <v>3.2500000000000001E-2</v>
      </c>
      <c r="K2828" s="43">
        <v>2.5451999999999999E-2</v>
      </c>
      <c r="N2828" s="44"/>
    </row>
    <row r="2829" spans="4:14" ht="15.75" customHeight="1" x14ac:dyDescent="0.25">
      <c r="D2829" s="39"/>
      <c r="E2829" s="39"/>
      <c r="F2829" s="98">
        <v>40473</v>
      </c>
      <c r="G2829" s="43">
        <v>2.5624999999999997E-3</v>
      </c>
      <c r="H2829" s="43">
        <v>2.8843999999999996E-3</v>
      </c>
      <c r="I2829" s="43">
        <v>4.5250000000000004E-3</v>
      </c>
      <c r="J2829" s="43">
        <v>3.2500000000000001E-2</v>
      </c>
      <c r="K2829" s="43">
        <v>2.5541000000000001E-2</v>
      </c>
      <c r="N2829" s="44"/>
    </row>
    <row r="2830" spans="4:14" ht="15.75" customHeight="1" x14ac:dyDescent="0.25">
      <c r="D2830" s="39"/>
      <c r="E2830" s="39"/>
      <c r="F2830" s="98">
        <v>40476</v>
      </c>
      <c r="G2830" s="43">
        <v>2.5624999999999997E-3</v>
      </c>
      <c r="H2830" s="43">
        <v>2.8843999999999996E-3</v>
      </c>
      <c r="I2830" s="43">
        <v>4.5250000000000004E-3</v>
      </c>
      <c r="J2830" s="43">
        <v>3.2500000000000001E-2</v>
      </c>
      <c r="K2830" s="43">
        <v>2.5613E-2</v>
      </c>
      <c r="N2830" s="44"/>
    </row>
    <row r="2831" spans="4:14" ht="15.75" customHeight="1" x14ac:dyDescent="0.25">
      <c r="D2831" s="39"/>
      <c r="E2831" s="39"/>
      <c r="F2831" s="98">
        <v>40477</v>
      </c>
      <c r="G2831" s="43">
        <v>2.5531E-3</v>
      </c>
      <c r="H2831" s="43">
        <v>2.8843999999999996E-3</v>
      </c>
      <c r="I2831" s="43">
        <v>4.5125E-3</v>
      </c>
      <c r="J2831" s="43">
        <v>3.2500000000000001E-2</v>
      </c>
      <c r="K2831" s="43">
        <v>2.6393E-2</v>
      </c>
      <c r="N2831" s="44"/>
    </row>
    <row r="2832" spans="4:14" ht="15.75" customHeight="1" x14ac:dyDescent="0.25">
      <c r="D2832" s="39"/>
      <c r="E2832" s="39"/>
      <c r="F2832" s="98">
        <v>40478</v>
      </c>
      <c r="G2832" s="43">
        <v>2.5531E-3</v>
      </c>
      <c r="H2832" s="43">
        <v>2.8812999999999998E-3</v>
      </c>
      <c r="I2832" s="43">
        <v>4.5030999999999995E-3</v>
      </c>
      <c r="J2832" s="43">
        <v>3.2500000000000001E-2</v>
      </c>
      <c r="K2832" s="43">
        <v>2.7198000000000003E-2</v>
      </c>
      <c r="N2832" s="44"/>
    </row>
    <row r="2833" spans="4:14" ht="15.75" customHeight="1" x14ac:dyDescent="0.25">
      <c r="D2833" s="39"/>
      <c r="E2833" s="39"/>
      <c r="F2833" s="98">
        <v>40479</v>
      </c>
      <c r="G2833" s="43">
        <v>2.5406000000000001E-3</v>
      </c>
      <c r="H2833" s="43">
        <v>2.8688000000000003E-3</v>
      </c>
      <c r="I2833" s="43">
        <v>4.4980999999999997E-3</v>
      </c>
      <c r="J2833" s="43">
        <v>3.2500000000000001E-2</v>
      </c>
      <c r="K2833" s="43">
        <v>2.6575999999999999E-2</v>
      </c>
      <c r="N2833" s="44"/>
    </row>
    <row r="2834" spans="4:14" ht="15.75" customHeight="1" x14ac:dyDescent="0.25">
      <c r="D2834" s="39"/>
      <c r="E2834" s="39"/>
      <c r="F2834" s="98">
        <v>40480</v>
      </c>
      <c r="G2834" s="43">
        <v>2.5374999999999998E-3</v>
      </c>
      <c r="H2834" s="43">
        <v>2.8594000000000002E-3</v>
      </c>
      <c r="I2834" s="43">
        <v>4.4844000000000004E-3</v>
      </c>
      <c r="J2834" s="43">
        <v>3.2500000000000001E-2</v>
      </c>
      <c r="K2834" s="43">
        <v>2.5992999999999999E-2</v>
      </c>
      <c r="N2834" s="44"/>
    </row>
    <row r="2835" spans="4:14" ht="15.75" customHeight="1" x14ac:dyDescent="0.25">
      <c r="D2835" s="39"/>
      <c r="E2835" s="39"/>
      <c r="F2835" s="98">
        <v>40483</v>
      </c>
      <c r="G2835" s="43">
        <v>2.5374999999999998E-3</v>
      </c>
      <c r="H2835" s="43">
        <v>2.8594000000000002E-3</v>
      </c>
      <c r="I2835" s="43">
        <v>4.4562999999999998E-3</v>
      </c>
      <c r="J2835" s="43">
        <v>3.2500000000000001E-2</v>
      </c>
      <c r="K2835" s="43">
        <v>2.6228999999999999E-2</v>
      </c>
      <c r="N2835" s="44"/>
    </row>
    <row r="2836" spans="4:14" ht="15.75" customHeight="1" x14ac:dyDescent="0.25">
      <c r="D2836" s="39"/>
      <c r="E2836" s="39"/>
      <c r="F2836" s="98">
        <v>40484</v>
      </c>
      <c r="G2836" s="43">
        <v>2.5374999999999998E-3</v>
      </c>
      <c r="H2836" s="43">
        <v>2.8594000000000002E-3</v>
      </c>
      <c r="I2836" s="43">
        <v>4.4562999999999998E-3</v>
      </c>
      <c r="J2836" s="43">
        <v>3.2500000000000001E-2</v>
      </c>
      <c r="K2836" s="43">
        <v>2.5865999999999997E-2</v>
      </c>
      <c r="N2836" s="44"/>
    </row>
    <row r="2837" spans="4:14" ht="15.75" customHeight="1" x14ac:dyDescent="0.25">
      <c r="D2837" s="39"/>
      <c r="E2837" s="39"/>
      <c r="F2837" s="98">
        <v>40485</v>
      </c>
      <c r="G2837" s="43">
        <v>2.5374999999999998E-3</v>
      </c>
      <c r="H2837" s="43">
        <v>2.8594000000000002E-3</v>
      </c>
      <c r="I2837" s="43">
        <v>4.4438000000000004E-3</v>
      </c>
      <c r="J2837" s="43">
        <v>3.2500000000000001E-2</v>
      </c>
      <c r="K2837" s="43">
        <v>2.5701999999999999E-2</v>
      </c>
      <c r="N2837" s="44"/>
    </row>
    <row r="2838" spans="4:14" ht="15.75" customHeight="1" x14ac:dyDescent="0.25">
      <c r="D2838" s="39"/>
      <c r="E2838" s="39"/>
      <c r="F2838" s="98">
        <v>40486</v>
      </c>
      <c r="G2838" s="43">
        <v>2.5344E-3</v>
      </c>
      <c r="H2838" s="43">
        <v>2.8563E-3</v>
      </c>
      <c r="I2838" s="43">
        <v>4.4250000000000001E-3</v>
      </c>
      <c r="J2838" s="43">
        <v>3.2500000000000001E-2</v>
      </c>
      <c r="K2838" s="43">
        <v>2.4889999999999999E-2</v>
      </c>
      <c r="N2838" s="44"/>
    </row>
    <row r="2839" spans="4:14" ht="15.75" customHeight="1" x14ac:dyDescent="0.25">
      <c r="D2839" s="39"/>
      <c r="E2839" s="39"/>
      <c r="F2839" s="98">
        <v>40487</v>
      </c>
      <c r="G2839" s="43">
        <v>2.5344E-3</v>
      </c>
      <c r="H2839" s="43">
        <v>2.8563E-3</v>
      </c>
      <c r="I2839" s="43">
        <v>4.4187999999999996E-3</v>
      </c>
      <c r="J2839" s="43">
        <v>3.2500000000000001E-2</v>
      </c>
      <c r="K2839" s="43">
        <v>2.5304000000000004E-2</v>
      </c>
      <c r="N2839" s="44"/>
    </row>
    <row r="2840" spans="4:14" ht="15.75" customHeight="1" x14ac:dyDescent="0.25">
      <c r="D2840" s="39"/>
      <c r="E2840" s="39"/>
      <c r="F2840" s="98">
        <v>40490</v>
      </c>
      <c r="G2840" s="43">
        <v>2.5344E-3</v>
      </c>
      <c r="H2840" s="43">
        <v>2.8563E-3</v>
      </c>
      <c r="I2840" s="43">
        <v>4.4250000000000001E-3</v>
      </c>
      <c r="J2840" s="43">
        <v>3.2500000000000001E-2</v>
      </c>
      <c r="K2840" s="43">
        <v>2.5501999999999997E-2</v>
      </c>
      <c r="N2840" s="44"/>
    </row>
    <row r="2841" spans="4:14" ht="15.75" customHeight="1" x14ac:dyDescent="0.25">
      <c r="D2841" s="39"/>
      <c r="E2841" s="39"/>
      <c r="F2841" s="98">
        <v>40491</v>
      </c>
      <c r="G2841" s="43">
        <v>2.5344E-3</v>
      </c>
      <c r="H2841" s="43">
        <v>2.8563E-3</v>
      </c>
      <c r="I2841" s="43">
        <v>4.4280999999999999E-3</v>
      </c>
      <c r="J2841" s="43">
        <v>3.2500000000000001E-2</v>
      </c>
      <c r="K2841" s="43">
        <v>2.6558000000000002E-2</v>
      </c>
      <c r="N2841" s="44"/>
    </row>
    <row r="2842" spans="4:14" ht="15.75" customHeight="1" x14ac:dyDescent="0.25">
      <c r="D2842" s="39"/>
      <c r="E2842" s="39"/>
      <c r="F2842" s="98">
        <v>40492</v>
      </c>
      <c r="G2842" s="43">
        <v>2.5344E-3</v>
      </c>
      <c r="H2842" s="43">
        <v>2.8563E-3</v>
      </c>
      <c r="I2842" s="43">
        <v>4.4280999999999999E-3</v>
      </c>
      <c r="J2842" s="43">
        <v>3.2500000000000001E-2</v>
      </c>
      <c r="K2842" s="43">
        <v>2.6286E-2</v>
      </c>
      <c r="N2842" s="44"/>
    </row>
    <row r="2843" spans="4:14" ht="15.75" customHeight="1" x14ac:dyDescent="0.25">
      <c r="D2843" s="39"/>
      <c r="E2843" s="39"/>
      <c r="F2843" s="98">
        <v>40493</v>
      </c>
      <c r="G2843" s="43">
        <v>2.5344E-3</v>
      </c>
      <c r="H2843" s="43">
        <v>2.8563E-3</v>
      </c>
      <c r="I2843" s="43">
        <v>4.4280999999999999E-3</v>
      </c>
      <c r="J2843" s="43" t="s">
        <v>30</v>
      </c>
      <c r="K2843" s="43">
        <v>2.6286E-2</v>
      </c>
      <c r="N2843" s="44"/>
    </row>
    <row r="2844" spans="4:14" ht="15.75" customHeight="1" x14ac:dyDescent="0.25">
      <c r="D2844" s="39"/>
      <c r="E2844" s="39"/>
      <c r="F2844" s="98">
        <v>40494</v>
      </c>
      <c r="G2844" s="43">
        <v>2.5344E-3</v>
      </c>
      <c r="H2844" s="43">
        <v>2.8438000000000001E-3</v>
      </c>
      <c r="I2844" s="43">
        <v>4.4280999999999999E-3</v>
      </c>
      <c r="J2844" s="43">
        <v>3.2500000000000001E-2</v>
      </c>
      <c r="K2844" s="43">
        <v>2.7871E-2</v>
      </c>
      <c r="N2844" s="44"/>
    </row>
    <row r="2845" spans="4:14" ht="15.75" customHeight="1" x14ac:dyDescent="0.25">
      <c r="D2845" s="39"/>
      <c r="E2845" s="39"/>
      <c r="F2845" s="98">
        <v>40497</v>
      </c>
      <c r="G2845" s="43">
        <v>2.5344E-3</v>
      </c>
      <c r="H2845" s="43">
        <v>2.8438000000000001E-3</v>
      </c>
      <c r="I2845" s="43">
        <v>4.4250000000000001E-3</v>
      </c>
      <c r="J2845" s="43">
        <v>3.2500000000000001E-2</v>
      </c>
      <c r="K2845" s="43">
        <v>2.9592999999999998E-2</v>
      </c>
      <c r="N2845" s="44"/>
    </row>
    <row r="2846" spans="4:14" ht="15.75" customHeight="1" x14ac:dyDescent="0.25">
      <c r="D2846" s="39"/>
      <c r="E2846" s="39"/>
      <c r="F2846" s="98">
        <v>40498</v>
      </c>
      <c r="G2846" s="43">
        <v>2.5344E-3</v>
      </c>
      <c r="H2846" s="43">
        <v>2.8438000000000001E-3</v>
      </c>
      <c r="I2846" s="43">
        <v>4.4219000000000003E-3</v>
      </c>
      <c r="J2846" s="43">
        <v>3.2500000000000001E-2</v>
      </c>
      <c r="K2846" s="43">
        <v>2.8399999999999998E-2</v>
      </c>
      <c r="N2846" s="44"/>
    </row>
    <row r="2847" spans="4:14" ht="15.75" customHeight="1" x14ac:dyDescent="0.25">
      <c r="D2847" s="39"/>
      <c r="E2847" s="39"/>
      <c r="F2847" s="98">
        <v>40499</v>
      </c>
      <c r="G2847" s="43">
        <v>2.5344E-3</v>
      </c>
      <c r="H2847" s="43">
        <v>2.8438000000000001E-3</v>
      </c>
      <c r="I2847" s="43">
        <v>4.4219000000000003E-3</v>
      </c>
      <c r="J2847" s="43">
        <v>3.2500000000000001E-2</v>
      </c>
      <c r="K2847" s="43">
        <v>2.8766E-2</v>
      </c>
      <c r="N2847" s="44"/>
    </row>
    <row r="2848" spans="4:14" ht="15.75" customHeight="1" x14ac:dyDescent="0.25">
      <c r="D2848" s="39"/>
      <c r="E2848" s="39"/>
      <c r="F2848" s="98">
        <v>40500</v>
      </c>
      <c r="G2848" s="43">
        <v>2.5344E-3</v>
      </c>
      <c r="H2848" s="43">
        <v>2.8438000000000001E-3</v>
      </c>
      <c r="I2848" s="43">
        <v>4.4219000000000003E-3</v>
      </c>
      <c r="J2848" s="43">
        <v>3.2500000000000001E-2</v>
      </c>
      <c r="K2848" s="43">
        <v>2.895E-2</v>
      </c>
      <c r="N2848" s="44"/>
    </row>
    <row r="2849" spans="4:14" ht="15.75" customHeight="1" x14ac:dyDescent="0.25">
      <c r="D2849" s="39"/>
      <c r="E2849" s="39"/>
      <c r="F2849" s="98">
        <v>40501</v>
      </c>
      <c r="G2849" s="43">
        <v>2.5344E-3</v>
      </c>
      <c r="H2849" s="43">
        <v>2.8438000000000001E-3</v>
      </c>
      <c r="I2849" s="43">
        <v>4.4219000000000003E-3</v>
      </c>
      <c r="J2849" s="43">
        <v>3.2500000000000001E-2</v>
      </c>
      <c r="K2849" s="43">
        <v>2.8713000000000002E-2</v>
      </c>
      <c r="N2849" s="44"/>
    </row>
    <row r="2850" spans="4:14" ht="15.75" customHeight="1" x14ac:dyDescent="0.25">
      <c r="D2850" s="39"/>
      <c r="E2850" s="39"/>
      <c r="F2850" s="98">
        <v>40504</v>
      </c>
      <c r="G2850" s="43">
        <v>2.5344E-3</v>
      </c>
      <c r="H2850" s="43">
        <v>2.8438000000000001E-3</v>
      </c>
      <c r="I2850" s="43">
        <v>4.4219000000000003E-3</v>
      </c>
      <c r="J2850" s="43">
        <v>3.2500000000000001E-2</v>
      </c>
      <c r="K2850" s="43">
        <v>2.8018999999999999E-2</v>
      </c>
      <c r="N2850" s="44"/>
    </row>
    <row r="2851" spans="4:14" ht="15.75" customHeight="1" x14ac:dyDescent="0.25">
      <c r="D2851" s="39"/>
      <c r="E2851" s="39"/>
      <c r="F2851" s="98">
        <v>40505</v>
      </c>
      <c r="G2851" s="43">
        <v>2.5344E-3</v>
      </c>
      <c r="H2851" s="43">
        <v>2.8438000000000001E-3</v>
      </c>
      <c r="I2851" s="43">
        <v>4.4219000000000003E-3</v>
      </c>
      <c r="J2851" s="43">
        <v>3.2500000000000001E-2</v>
      </c>
      <c r="K2851" s="43">
        <v>2.7729E-2</v>
      </c>
      <c r="N2851" s="44"/>
    </row>
    <row r="2852" spans="4:14" ht="15.75" customHeight="1" x14ac:dyDescent="0.25">
      <c r="D2852" s="39"/>
      <c r="E2852" s="39"/>
      <c r="F2852" s="98">
        <v>40506</v>
      </c>
      <c r="G2852" s="43">
        <v>2.5344E-3</v>
      </c>
      <c r="H2852" s="43">
        <v>2.875E-3</v>
      </c>
      <c r="I2852" s="43">
        <v>4.4688000000000002E-3</v>
      </c>
      <c r="J2852" s="43">
        <v>3.2500000000000001E-2</v>
      </c>
      <c r="K2852" s="43">
        <v>2.912E-2</v>
      </c>
      <c r="N2852" s="44"/>
    </row>
    <row r="2853" spans="4:14" ht="15.75" customHeight="1" x14ac:dyDescent="0.25">
      <c r="D2853" s="39"/>
      <c r="E2853" s="39"/>
      <c r="F2853" s="98">
        <v>40507</v>
      </c>
      <c r="G2853" s="43">
        <v>2.5500000000000002E-3</v>
      </c>
      <c r="H2853" s="43">
        <v>2.9187999999999996E-3</v>
      </c>
      <c r="I2853" s="43">
        <v>4.5624999999999997E-3</v>
      </c>
      <c r="J2853" s="43" t="s">
        <v>30</v>
      </c>
      <c r="K2853" s="43">
        <v>2.912E-2</v>
      </c>
      <c r="N2853" s="44"/>
    </row>
    <row r="2854" spans="4:14" ht="15.75" customHeight="1" x14ac:dyDescent="0.25">
      <c r="D2854" s="39"/>
      <c r="E2854" s="39"/>
      <c r="F2854" s="98">
        <v>40508</v>
      </c>
      <c r="G2854" s="43">
        <v>2.5624999999999997E-3</v>
      </c>
      <c r="H2854" s="43">
        <v>2.9437999999999999E-3</v>
      </c>
      <c r="I2854" s="43">
        <v>4.5874999999999996E-3</v>
      </c>
      <c r="J2854" s="43">
        <v>3.2500000000000001E-2</v>
      </c>
      <c r="K2854" s="43">
        <v>2.8662999999999998E-2</v>
      </c>
      <c r="N2854" s="44"/>
    </row>
    <row r="2855" spans="4:14" ht="15.75" customHeight="1" x14ac:dyDescent="0.25">
      <c r="D2855" s="39"/>
      <c r="E2855" s="39"/>
      <c r="F2855" s="98">
        <v>40511</v>
      </c>
      <c r="G2855" s="43">
        <v>2.575E-3</v>
      </c>
      <c r="H2855" s="43">
        <v>2.9593999999999996E-3</v>
      </c>
      <c r="I2855" s="43">
        <v>4.5906000000000002E-3</v>
      </c>
      <c r="J2855" s="43">
        <v>3.2500000000000001E-2</v>
      </c>
      <c r="K2855" s="43">
        <v>2.8205000000000001E-2</v>
      </c>
      <c r="N2855" s="44"/>
    </row>
    <row r="2856" spans="4:14" ht="15.75" customHeight="1" x14ac:dyDescent="0.25">
      <c r="D2856" s="39"/>
      <c r="E2856" s="39"/>
      <c r="F2856" s="98">
        <v>40512</v>
      </c>
      <c r="G2856" s="43">
        <v>2.6062999999999998E-3</v>
      </c>
      <c r="H2856" s="43">
        <v>3.0031000000000003E-3</v>
      </c>
      <c r="I2856" s="43">
        <v>4.6100000000000004E-3</v>
      </c>
      <c r="J2856" s="43">
        <v>3.2500000000000001E-2</v>
      </c>
      <c r="K2856" s="43">
        <v>2.7968000000000003E-2</v>
      </c>
      <c r="N2856" s="44"/>
    </row>
    <row r="2857" spans="4:14" ht="15.75" customHeight="1" x14ac:dyDescent="0.25">
      <c r="D2857" s="39"/>
      <c r="E2857" s="39"/>
      <c r="F2857" s="98">
        <v>40513</v>
      </c>
      <c r="G2857" s="43">
        <v>2.6530999999999998E-3</v>
      </c>
      <c r="H2857" s="43">
        <v>3.0344E-3</v>
      </c>
      <c r="I2857" s="43">
        <v>4.6655999999999998E-3</v>
      </c>
      <c r="J2857" s="43">
        <v>3.2500000000000001E-2</v>
      </c>
      <c r="K2857" s="43">
        <v>2.9641999999999998E-2</v>
      </c>
      <c r="N2857" s="44"/>
    </row>
    <row r="2858" spans="4:14" ht="15.75" customHeight="1" x14ac:dyDescent="0.25">
      <c r="D2858" s="39"/>
      <c r="E2858" s="39"/>
      <c r="F2858" s="98">
        <v>40514</v>
      </c>
      <c r="G2858" s="43">
        <v>2.6562999999999999E-3</v>
      </c>
      <c r="H2858" s="43">
        <v>3.0344E-3</v>
      </c>
      <c r="I2858" s="43">
        <v>4.6531000000000003E-3</v>
      </c>
      <c r="J2858" s="43">
        <v>3.2500000000000001E-2</v>
      </c>
      <c r="K2858" s="43">
        <v>2.9885000000000002E-2</v>
      </c>
      <c r="N2858" s="44"/>
    </row>
    <row r="2859" spans="4:14" ht="15.75" customHeight="1" x14ac:dyDescent="0.25">
      <c r="D2859" s="39"/>
      <c r="E2859" s="39"/>
      <c r="F2859" s="98">
        <v>40515</v>
      </c>
      <c r="G2859" s="43">
        <v>2.65E-3</v>
      </c>
      <c r="H2859" s="43">
        <v>3.0344E-3</v>
      </c>
      <c r="I2859" s="43">
        <v>4.6219E-3</v>
      </c>
      <c r="J2859" s="43">
        <v>3.2500000000000001E-2</v>
      </c>
      <c r="K2859" s="43">
        <v>3.0055000000000002E-2</v>
      </c>
      <c r="N2859" s="44"/>
    </row>
    <row r="2860" spans="4:14" ht="15.75" customHeight="1" x14ac:dyDescent="0.25">
      <c r="D2860" s="39"/>
      <c r="E2860" s="39"/>
      <c r="F2860" s="98">
        <v>40518</v>
      </c>
      <c r="G2860" s="43">
        <v>2.65E-3</v>
      </c>
      <c r="H2860" s="43">
        <v>3.0344E-3</v>
      </c>
      <c r="I2860" s="43">
        <v>4.5969000000000001E-3</v>
      </c>
      <c r="J2860" s="43">
        <v>3.2500000000000001E-2</v>
      </c>
      <c r="K2860" s="43">
        <v>2.9201000000000001E-2</v>
      </c>
      <c r="N2860" s="44"/>
    </row>
    <row r="2861" spans="4:14" ht="15.75" customHeight="1" x14ac:dyDescent="0.25">
      <c r="D2861" s="39"/>
      <c r="E2861" s="39"/>
      <c r="F2861" s="98">
        <v>40519</v>
      </c>
      <c r="G2861" s="43">
        <v>2.6374999999999997E-3</v>
      </c>
      <c r="H2861" s="43">
        <v>3.0219000000000001E-3</v>
      </c>
      <c r="I2861" s="43">
        <v>4.5719000000000003E-3</v>
      </c>
      <c r="J2861" s="43">
        <v>3.2500000000000001E-2</v>
      </c>
      <c r="K2861" s="43">
        <v>3.1257E-2</v>
      </c>
      <c r="N2861" s="44"/>
    </row>
    <row r="2862" spans="4:14" ht="15.75" customHeight="1" x14ac:dyDescent="0.25">
      <c r="D2862" s="39"/>
      <c r="E2862" s="39"/>
      <c r="F2862" s="98">
        <v>40520</v>
      </c>
      <c r="G2862" s="43">
        <v>2.6250000000000002E-3</v>
      </c>
      <c r="H2862" s="43">
        <v>3.0219000000000001E-3</v>
      </c>
      <c r="I2862" s="43">
        <v>4.5843999999999998E-3</v>
      </c>
      <c r="J2862" s="43">
        <v>3.2500000000000001E-2</v>
      </c>
      <c r="K2862" s="43">
        <v>3.2723000000000002E-2</v>
      </c>
      <c r="N2862" s="44"/>
    </row>
    <row r="2863" spans="4:14" ht="15.75" customHeight="1" x14ac:dyDescent="0.25">
      <c r="D2863" s="39"/>
      <c r="E2863" s="39"/>
      <c r="F2863" s="98">
        <v>40521</v>
      </c>
      <c r="G2863" s="43">
        <v>2.6218999999999999E-3</v>
      </c>
      <c r="H2863" s="43">
        <v>3.0219000000000001E-3</v>
      </c>
      <c r="I2863" s="43">
        <v>4.5719000000000003E-3</v>
      </c>
      <c r="J2863" s="43">
        <v>3.2500000000000001E-2</v>
      </c>
      <c r="K2863" s="43">
        <v>3.2037000000000003E-2</v>
      </c>
      <c r="N2863" s="44"/>
    </row>
    <row r="2864" spans="4:14" ht="15.75" customHeight="1" x14ac:dyDescent="0.25">
      <c r="D2864" s="39"/>
      <c r="E2864" s="39"/>
      <c r="F2864" s="98">
        <v>40522</v>
      </c>
      <c r="G2864" s="43">
        <v>2.6030999999999997E-3</v>
      </c>
      <c r="H2864" s="43">
        <v>3.0155999999999998E-3</v>
      </c>
      <c r="I2864" s="43">
        <v>4.5719000000000003E-3</v>
      </c>
      <c r="J2864" s="43">
        <v>3.2500000000000001E-2</v>
      </c>
      <c r="K2864" s="43">
        <v>3.3189999999999997E-2</v>
      </c>
      <c r="N2864" s="44"/>
    </row>
    <row r="2865" spans="4:14" ht="15.75" customHeight="1" x14ac:dyDescent="0.25">
      <c r="D2865" s="39"/>
      <c r="E2865" s="39"/>
      <c r="F2865" s="98">
        <v>40525</v>
      </c>
      <c r="G2865" s="43">
        <v>2.6030999999999997E-3</v>
      </c>
      <c r="H2865" s="43">
        <v>3.0155999999999998E-3</v>
      </c>
      <c r="I2865" s="43">
        <v>4.5630999999999996E-3</v>
      </c>
      <c r="J2865" s="43">
        <v>3.2500000000000001E-2</v>
      </c>
      <c r="K2865" s="43">
        <v>3.2750000000000001E-2</v>
      </c>
      <c r="N2865" s="44"/>
    </row>
    <row r="2866" spans="4:14" ht="15.75" customHeight="1" x14ac:dyDescent="0.25">
      <c r="D2866" s="39"/>
      <c r="E2866" s="39"/>
      <c r="F2866" s="98">
        <v>40526</v>
      </c>
      <c r="G2866" s="43">
        <v>2.6062999999999998E-3</v>
      </c>
      <c r="H2866" s="43">
        <v>3.0187999999999999E-3</v>
      </c>
      <c r="I2866" s="43">
        <v>4.5618999999999998E-3</v>
      </c>
      <c r="J2866" s="43">
        <v>3.2500000000000001E-2</v>
      </c>
      <c r="K2866" s="43">
        <v>3.4727000000000001E-2</v>
      </c>
      <c r="N2866" s="44"/>
    </row>
    <row r="2867" spans="4:14" ht="15.75" customHeight="1" x14ac:dyDescent="0.25">
      <c r="D2867" s="39"/>
      <c r="E2867" s="39"/>
      <c r="F2867" s="98">
        <v>40527</v>
      </c>
      <c r="G2867" s="43">
        <v>2.6062999999999998E-3</v>
      </c>
      <c r="H2867" s="43">
        <v>3.0187999999999999E-3</v>
      </c>
      <c r="I2867" s="43">
        <v>4.5780999999999999E-3</v>
      </c>
      <c r="J2867" s="43">
        <v>3.2500000000000001E-2</v>
      </c>
      <c r="K2867" s="43">
        <v>3.5318000000000002E-2</v>
      </c>
      <c r="N2867" s="44"/>
    </row>
    <row r="2868" spans="4:14" ht="15.75" customHeight="1" x14ac:dyDescent="0.25">
      <c r="D2868" s="39"/>
      <c r="E2868" s="39"/>
      <c r="F2868" s="98">
        <v>40528</v>
      </c>
      <c r="G2868" s="43">
        <v>2.6062999999999998E-3</v>
      </c>
      <c r="H2868" s="43">
        <v>3.0375000000000003E-3</v>
      </c>
      <c r="I2868" s="43">
        <v>4.5969000000000001E-3</v>
      </c>
      <c r="J2868" s="43">
        <v>3.2500000000000001E-2</v>
      </c>
      <c r="K2868" s="43">
        <v>3.4224000000000004E-2</v>
      </c>
      <c r="N2868" s="44"/>
    </row>
    <row r="2869" spans="4:14" ht="15.75" customHeight="1" x14ac:dyDescent="0.25">
      <c r="D2869" s="39"/>
      <c r="E2869" s="39"/>
      <c r="F2869" s="98">
        <v>40529</v>
      </c>
      <c r="G2869" s="43">
        <v>2.6062999999999998E-3</v>
      </c>
      <c r="H2869" s="43">
        <v>3.0375000000000003E-3</v>
      </c>
      <c r="I2869" s="43">
        <v>4.5719000000000003E-3</v>
      </c>
      <c r="J2869" s="43">
        <v>3.2500000000000001E-2</v>
      </c>
      <c r="K2869" s="43">
        <v>3.3279000000000003E-2</v>
      </c>
      <c r="N2869" s="44"/>
    </row>
    <row r="2870" spans="4:14" ht="15.75" customHeight="1" x14ac:dyDescent="0.25">
      <c r="D2870" s="39"/>
      <c r="E2870" s="39"/>
      <c r="F2870" s="98">
        <v>40532</v>
      </c>
      <c r="G2870" s="43">
        <v>2.6062999999999998E-3</v>
      </c>
      <c r="H2870" s="43">
        <v>3.0281000000000001E-3</v>
      </c>
      <c r="I2870" s="43">
        <v>4.5719000000000003E-3</v>
      </c>
      <c r="J2870" s="43">
        <v>3.2500000000000001E-2</v>
      </c>
      <c r="K2870" s="43">
        <v>3.3357999999999999E-2</v>
      </c>
      <c r="N2870" s="44"/>
    </row>
    <row r="2871" spans="4:14" ht="15.75" customHeight="1" x14ac:dyDescent="0.25">
      <c r="D2871" s="39"/>
      <c r="E2871" s="39"/>
      <c r="F2871" s="98">
        <v>40533</v>
      </c>
      <c r="G2871" s="43">
        <v>2.6062999999999998E-3</v>
      </c>
      <c r="H2871" s="43">
        <v>3.0281000000000001E-3</v>
      </c>
      <c r="I2871" s="43">
        <v>4.5719000000000003E-3</v>
      </c>
      <c r="J2871" s="43">
        <v>3.2500000000000001E-2</v>
      </c>
      <c r="K2871" s="43">
        <v>3.3031000000000005E-2</v>
      </c>
      <c r="N2871" s="44"/>
    </row>
    <row r="2872" spans="4:14" ht="15.75" customHeight="1" x14ac:dyDescent="0.25">
      <c r="D2872" s="39"/>
      <c r="E2872" s="39"/>
      <c r="F2872" s="98">
        <v>40534</v>
      </c>
      <c r="G2872" s="43">
        <v>2.6062999999999998E-3</v>
      </c>
      <c r="H2872" s="43">
        <v>3.0281000000000001E-3</v>
      </c>
      <c r="I2872" s="43">
        <v>4.5719000000000003E-3</v>
      </c>
      <c r="J2872" s="43">
        <v>3.2500000000000001E-2</v>
      </c>
      <c r="K2872" s="43">
        <v>3.3458000000000002E-2</v>
      </c>
      <c r="N2872" s="44"/>
    </row>
    <row r="2873" spans="4:14" ht="15.75" customHeight="1" x14ac:dyDescent="0.25">
      <c r="D2873" s="39"/>
      <c r="E2873" s="39"/>
      <c r="F2873" s="98">
        <v>40535</v>
      </c>
      <c r="G2873" s="43">
        <v>2.6062999999999998E-3</v>
      </c>
      <c r="H2873" s="43">
        <v>3.0281000000000001E-3</v>
      </c>
      <c r="I2873" s="43">
        <v>4.5719000000000003E-3</v>
      </c>
      <c r="J2873" s="43">
        <v>3.2500000000000001E-2</v>
      </c>
      <c r="K2873" s="43">
        <v>3.3892000000000005E-2</v>
      </c>
      <c r="N2873" s="44"/>
    </row>
    <row r="2874" spans="4:14" ht="15.75" customHeight="1" x14ac:dyDescent="0.25">
      <c r="D2874" s="39"/>
      <c r="E2874" s="39"/>
      <c r="F2874" s="98">
        <v>40536</v>
      </c>
      <c r="G2874" s="43">
        <v>2.6062999999999998E-3</v>
      </c>
      <c r="H2874" s="43">
        <v>3.0281000000000001E-3</v>
      </c>
      <c r="I2874" s="43">
        <v>4.5719000000000003E-3</v>
      </c>
      <c r="J2874" s="43" t="s">
        <v>30</v>
      </c>
      <c r="K2874" s="43">
        <v>3.3892000000000005E-2</v>
      </c>
      <c r="N2874" s="44"/>
    </row>
    <row r="2875" spans="4:14" ht="15.75" customHeight="1" x14ac:dyDescent="0.25">
      <c r="D2875" s="39"/>
      <c r="E2875" s="39"/>
      <c r="F2875" s="98">
        <v>40539</v>
      </c>
      <c r="G2875" s="43" t="s">
        <v>30</v>
      </c>
      <c r="H2875" s="43" t="s">
        <v>30</v>
      </c>
      <c r="I2875" s="43" t="s">
        <v>30</v>
      </c>
      <c r="J2875" s="43">
        <v>3.2500000000000001E-2</v>
      </c>
      <c r="K2875" s="43">
        <v>3.3294000000000004E-2</v>
      </c>
      <c r="N2875" s="44"/>
    </row>
    <row r="2876" spans="4:14" ht="15.75" customHeight="1" x14ac:dyDescent="0.25">
      <c r="D2876" s="39"/>
      <c r="E2876" s="39"/>
      <c r="F2876" s="98">
        <v>40540</v>
      </c>
      <c r="G2876" s="43" t="s">
        <v>30</v>
      </c>
      <c r="H2876" s="43" t="s">
        <v>30</v>
      </c>
      <c r="I2876" s="43" t="s">
        <v>30</v>
      </c>
      <c r="J2876" s="43">
        <v>3.2500000000000001E-2</v>
      </c>
      <c r="K2876" s="43">
        <v>3.4795E-2</v>
      </c>
      <c r="N2876" s="44"/>
    </row>
    <row r="2877" spans="4:14" ht="15.75" customHeight="1" x14ac:dyDescent="0.25">
      <c r="D2877" s="39"/>
      <c r="E2877" s="39"/>
      <c r="F2877" s="98">
        <v>40541</v>
      </c>
      <c r="G2877" s="43">
        <v>2.6062999999999998E-3</v>
      </c>
      <c r="H2877" s="43">
        <v>3.0281000000000001E-3</v>
      </c>
      <c r="I2877" s="43">
        <v>4.5688000000000005E-3</v>
      </c>
      <c r="J2877" s="43">
        <v>3.2500000000000001E-2</v>
      </c>
      <c r="K2877" s="43">
        <v>3.3488999999999998E-2</v>
      </c>
      <c r="N2877" s="44"/>
    </row>
    <row r="2878" spans="4:14" ht="15.75" customHeight="1" x14ac:dyDescent="0.25">
      <c r="D2878" s="39"/>
      <c r="E2878" s="39"/>
      <c r="F2878" s="98">
        <v>40542</v>
      </c>
      <c r="G2878" s="43">
        <v>2.6062999999999998E-3</v>
      </c>
      <c r="H2878" s="43">
        <v>3.0281000000000001E-3</v>
      </c>
      <c r="I2878" s="43">
        <v>4.5656000000000004E-3</v>
      </c>
      <c r="J2878" s="43">
        <v>3.2500000000000001E-2</v>
      </c>
      <c r="K2878" s="43">
        <v>3.3645999999999995E-2</v>
      </c>
      <c r="N2878" s="44"/>
    </row>
    <row r="2879" spans="4:14" ht="15.75" customHeight="1" x14ac:dyDescent="0.25">
      <c r="D2879" s="39"/>
      <c r="E2879" s="39"/>
      <c r="F2879" s="98">
        <v>40543</v>
      </c>
      <c r="G2879" s="43">
        <v>2.6062999999999998E-3</v>
      </c>
      <c r="H2879" s="43">
        <v>3.0281000000000001E-3</v>
      </c>
      <c r="I2879" s="43">
        <v>4.5593999999999999E-3</v>
      </c>
      <c r="J2879" s="43">
        <v>3.2500000000000001E-2</v>
      </c>
      <c r="K2879" s="43">
        <v>3.2934999999999999E-2</v>
      </c>
      <c r="N2879" s="44"/>
    </row>
    <row r="2880" spans="4:14" ht="15.75" customHeight="1" x14ac:dyDescent="0.25">
      <c r="D2880" s="39"/>
      <c r="E2880" s="39"/>
      <c r="F2880" s="98">
        <v>40546</v>
      </c>
      <c r="G2880" s="43" t="s">
        <v>30</v>
      </c>
      <c r="H2880" s="43" t="s">
        <v>30</v>
      </c>
      <c r="I2880" s="43" t="s">
        <v>30</v>
      </c>
      <c r="J2880" s="43">
        <v>3.2500000000000001E-2</v>
      </c>
      <c r="K2880" s="43">
        <v>3.3323999999999999E-2</v>
      </c>
      <c r="N2880" s="44"/>
    </row>
    <row r="2881" spans="4:14" ht="15.75" customHeight="1" x14ac:dyDescent="0.25">
      <c r="D2881" s="39"/>
      <c r="E2881" s="39"/>
      <c r="F2881" s="98">
        <v>40547</v>
      </c>
      <c r="G2881" s="43">
        <v>2.6062999999999998E-3</v>
      </c>
      <c r="H2881" s="43">
        <v>3.0281000000000001E-3</v>
      </c>
      <c r="I2881" s="43">
        <v>4.5580999999999998E-3</v>
      </c>
      <c r="J2881" s="43">
        <v>3.2500000000000001E-2</v>
      </c>
      <c r="K2881" s="43">
        <v>3.3286999999999997E-2</v>
      </c>
      <c r="N2881" s="44"/>
    </row>
    <row r="2882" spans="4:14" ht="15.75" customHeight="1" x14ac:dyDescent="0.25">
      <c r="D2882" s="39"/>
      <c r="E2882" s="39"/>
      <c r="F2882" s="98">
        <v>40548</v>
      </c>
      <c r="G2882" s="43">
        <v>2.6124999999999998E-3</v>
      </c>
      <c r="H2882" s="43">
        <v>3.0281000000000001E-3</v>
      </c>
      <c r="I2882" s="43">
        <v>4.5456000000000003E-3</v>
      </c>
      <c r="J2882" s="43">
        <v>3.2500000000000001E-2</v>
      </c>
      <c r="K2882" s="43">
        <v>3.4653999999999997E-2</v>
      </c>
      <c r="N2882" s="44"/>
    </row>
    <row r="2883" spans="4:14" ht="15.75" customHeight="1" x14ac:dyDescent="0.25">
      <c r="D2883" s="39"/>
      <c r="E2883" s="39"/>
      <c r="F2883" s="98">
        <v>40549</v>
      </c>
      <c r="G2883" s="43">
        <v>2.6124999999999998E-3</v>
      </c>
      <c r="H2883" s="43">
        <v>3.0313000000000002E-3</v>
      </c>
      <c r="I2883" s="43">
        <v>4.5719000000000003E-3</v>
      </c>
      <c r="J2883" s="43">
        <v>3.2500000000000001E-2</v>
      </c>
      <c r="K2883" s="43">
        <v>3.3932000000000004E-2</v>
      </c>
      <c r="N2883" s="44"/>
    </row>
    <row r="2884" spans="4:14" ht="15.75" customHeight="1" x14ac:dyDescent="0.25">
      <c r="D2884" s="39"/>
      <c r="E2884" s="39"/>
      <c r="F2884" s="98">
        <v>40550</v>
      </c>
      <c r="G2884" s="43">
        <v>2.6124999999999998E-3</v>
      </c>
      <c r="H2884" s="43">
        <v>3.0313000000000002E-3</v>
      </c>
      <c r="I2884" s="43">
        <v>4.5731000000000001E-3</v>
      </c>
      <c r="J2884" s="43">
        <v>3.2500000000000001E-2</v>
      </c>
      <c r="K2884" s="43">
        <v>3.3237000000000003E-2</v>
      </c>
      <c r="N2884" s="44"/>
    </row>
    <row r="2885" spans="4:14" ht="15.75" customHeight="1" x14ac:dyDescent="0.25">
      <c r="D2885" s="39"/>
      <c r="E2885" s="39"/>
      <c r="F2885" s="98">
        <v>40553</v>
      </c>
      <c r="G2885" s="43">
        <v>2.6124999999999998E-3</v>
      </c>
      <c r="H2885" s="43">
        <v>3.0313000000000002E-3</v>
      </c>
      <c r="I2885" s="43">
        <v>4.5706000000000002E-3</v>
      </c>
      <c r="J2885" s="43">
        <v>3.2500000000000001E-2</v>
      </c>
      <c r="K2885" s="43">
        <v>3.2832E-2</v>
      </c>
      <c r="N2885" s="44"/>
    </row>
    <row r="2886" spans="4:14" ht="15.75" customHeight="1" x14ac:dyDescent="0.25">
      <c r="D2886" s="39"/>
      <c r="E2886" s="39"/>
      <c r="F2886" s="98">
        <v>40554</v>
      </c>
      <c r="G2886" s="43">
        <v>2.6124999999999998E-3</v>
      </c>
      <c r="H2886" s="43">
        <v>3.0313000000000002E-3</v>
      </c>
      <c r="I2886" s="43">
        <v>4.5694000000000004E-3</v>
      </c>
      <c r="J2886" s="43">
        <v>3.2500000000000001E-2</v>
      </c>
      <c r="K2886" s="43">
        <v>3.3396000000000002E-2</v>
      </c>
      <c r="N2886" s="44"/>
    </row>
    <row r="2887" spans="4:14" ht="15.75" customHeight="1" x14ac:dyDescent="0.25">
      <c r="D2887" s="39"/>
      <c r="E2887" s="39"/>
      <c r="F2887" s="98">
        <v>40555</v>
      </c>
      <c r="G2887" s="43">
        <v>2.6124999999999998E-3</v>
      </c>
      <c r="H2887" s="43">
        <v>3.0313000000000002E-3</v>
      </c>
      <c r="I2887" s="43">
        <v>4.5681000000000003E-3</v>
      </c>
      <c r="J2887" s="43">
        <v>3.2500000000000001E-2</v>
      </c>
      <c r="K2887" s="43">
        <v>3.3649999999999999E-2</v>
      </c>
      <c r="N2887" s="44"/>
    </row>
    <row r="2888" spans="4:14" ht="15.75" customHeight="1" x14ac:dyDescent="0.25">
      <c r="D2888" s="39"/>
      <c r="E2888" s="39"/>
      <c r="F2888" s="98">
        <v>40556</v>
      </c>
      <c r="G2888" s="43">
        <v>2.6124999999999998E-3</v>
      </c>
      <c r="H2888" s="43">
        <v>3.0313000000000002E-3</v>
      </c>
      <c r="I2888" s="43">
        <v>4.5656000000000004E-3</v>
      </c>
      <c r="J2888" s="43">
        <v>3.2500000000000001E-2</v>
      </c>
      <c r="K2888" s="43">
        <v>3.2972000000000001E-2</v>
      </c>
      <c r="N2888" s="44"/>
    </row>
    <row r="2889" spans="4:14" ht="15.75" customHeight="1" x14ac:dyDescent="0.25">
      <c r="D2889" s="39"/>
      <c r="E2889" s="39"/>
      <c r="F2889" s="98">
        <v>40557</v>
      </c>
      <c r="G2889" s="43">
        <v>2.6124999999999998E-3</v>
      </c>
      <c r="H2889" s="43">
        <v>3.0313000000000002E-3</v>
      </c>
      <c r="I2889" s="43">
        <v>4.5593999999999999E-3</v>
      </c>
      <c r="J2889" s="43">
        <v>3.2500000000000001E-2</v>
      </c>
      <c r="K2889" s="43">
        <v>3.3231000000000004E-2</v>
      </c>
      <c r="N2889" s="44"/>
    </row>
    <row r="2890" spans="4:14" ht="15.75" customHeight="1" x14ac:dyDescent="0.25">
      <c r="D2890" s="39"/>
      <c r="E2890" s="39"/>
      <c r="F2890" s="98">
        <v>40560</v>
      </c>
      <c r="G2890" s="43">
        <v>2.6124999999999998E-3</v>
      </c>
      <c r="H2890" s="43">
        <v>3.0313000000000002E-3</v>
      </c>
      <c r="I2890" s="43">
        <v>4.5468999999999996E-3</v>
      </c>
      <c r="J2890" s="43" t="s">
        <v>30</v>
      </c>
      <c r="K2890" s="43">
        <v>3.3231000000000004E-2</v>
      </c>
      <c r="N2890" s="44"/>
    </row>
    <row r="2891" spans="4:14" ht="15.75" customHeight="1" x14ac:dyDescent="0.25">
      <c r="D2891" s="39"/>
      <c r="E2891" s="39"/>
      <c r="F2891" s="98">
        <v>40561</v>
      </c>
      <c r="G2891" s="43">
        <v>2.6062999999999998E-3</v>
      </c>
      <c r="H2891" s="43">
        <v>3.0313000000000002E-3</v>
      </c>
      <c r="I2891" s="43">
        <v>4.5468999999999996E-3</v>
      </c>
      <c r="J2891" s="43">
        <v>3.2500000000000001E-2</v>
      </c>
      <c r="K2891" s="43">
        <v>3.3662999999999998E-2</v>
      </c>
      <c r="N2891" s="44"/>
    </row>
    <row r="2892" spans="4:14" ht="15.75" customHeight="1" x14ac:dyDescent="0.25">
      <c r="D2892" s="39"/>
      <c r="E2892" s="39"/>
      <c r="F2892" s="98">
        <v>40562</v>
      </c>
      <c r="G2892" s="43">
        <v>2.5999999999999999E-3</v>
      </c>
      <c r="H2892" s="43">
        <v>3.0313000000000002E-3</v>
      </c>
      <c r="I2892" s="43">
        <v>4.5468999999999996E-3</v>
      </c>
      <c r="J2892" s="43">
        <v>3.2500000000000001E-2</v>
      </c>
      <c r="K2892" s="43">
        <v>3.3390000000000003E-2</v>
      </c>
      <c r="N2892" s="44"/>
    </row>
    <row r="2893" spans="4:14" ht="15.75" customHeight="1" x14ac:dyDescent="0.25">
      <c r="D2893" s="39"/>
      <c r="E2893" s="39"/>
      <c r="F2893" s="98">
        <v>40563</v>
      </c>
      <c r="G2893" s="43">
        <v>2.5999999999999999E-3</v>
      </c>
      <c r="H2893" s="43">
        <v>3.0313000000000002E-3</v>
      </c>
      <c r="I2893" s="43">
        <v>4.5468999999999996E-3</v>
      </c>
      <c r="J2893" s="43">
        <v>3.2500000000000001E-2</v>
      </c>
      <c r="K2893" s="43">
        <v>3.4487999999999998E-2</v>
      </c>
      <c r="N2893" s="44"/>
    </row>
    <row r="2894" spans="4:14" ht="15.75" customHeight="1" x14ac:dyDescent="0.25">
      <c r="D2894" s="39"/>
      <c r="E2894" s="39"/>
      <c r="F2894" s="98">
        <v>40564</v>
      </c>
      <c r="G2894" s="43">
        <v>2.5999999999999999E-3</v>
      </c>
      <c r="H2894" s="43">
        <v>3.0313000000000002E-3</v>
      </c>
      <c r="I2894" s="43">
        <v>4.5468999999999996E-3</v>
      </c>
      <c r="J2894" s="43">
        <v>3.2500000000000001E-2</v>
      </c>
      <c r="K2894" s="43">
        <v>3.4041999999999996E-2</v>
      </c>
      <c r="N2894" s="44"/>
    </row>
    <row r="2895" spans="4:14" ht="15.75" customHeight="1" x14ac:dyDescent="0.25">
      <c r="D2895" s="39"/>
      <c r="E2895" s="39"/>
      <c r="F2895" s="98">
        <v>40567</v>
      </c>
      <c r="G2895" s="43">
        <v>2.5999999999999999E-3</v>
      </c>
      <c r="H2895" s="43">
        <v>3.0313000000000002E-3</v>
      </c>
      <c r="I2895" s="43">
        <v>4.5468999999999996E-3</v>
      </c>
      <c r="J2895" s="43">
        <v>3.2500000000000001E-2</v>
      </c>
      <c r="K2895" s="43">
        <v>3.4043999999999998E-2</v>
      </c>
      <c r="N2895" s="44"/>
    </row>
    <row r="2896" spans="4:14" ht="15.75" customHeight="1" x14ac:dyDescent="0.25">
      <c r="D2896" s="39"/>
      <c r="E2896" s="39"/>
      <c r="F2896" s="98">
        <v>40568</v>
      </c>
      <c r="G2896" s="43">
        <v>2.5999999999999999E-3</v>
      </c>
      <c r="H2896" s="43">
        <v>3.0437999999999997E-3</v>
      </c>
      <c r="I2896" s="43">
        <v>4.5468999999999996E-3</v>
      </c>
      <c r="J2896" s="43">
        <v>3.2500000000000001E-2</v>
      </c>
      <c r="K2896" s="43">
        <v>3.3284000000000001E-2</v>
      </c>
      <c r="N2896" s="44"/>
    </row>
    <row r="2897" spans="4:14" ht="15.75" customHeight="1" x14ac:dyDescent="0.25">
      <c r="D2897" s="39"/>
      <c r="E2897" s="39"/>
      <c r="F2897" s="98">
        <v>40569</v>
      </c>
      <c r="G2897" s="43">
        <v>2.5999999999999999E-3</v>
      </c>
      <c r="H2897" s="43">
        <v>3.0437999999999997E-3</v>
      </c>
      <c r="I2897" s="43">
        <v>4.5468999999999996E-3</v>
      </c>
      <c r="J2897" s="43">
        <v>3.2500000000000001E-2</v>
      </c>
      <c r="K2897" s="43">
        <v>3.4146000000000003E-2</v>
      </c>
      <c r="N2897" s="44"/>
    </row>
    <row r="2898" spans="4:14" ht="15.75" customHeight="1" x14ac:dyDescent="0.25">
      <c r="D2898" s="39"/>
      <c r="E2898" s="39"/>
      <c r="F2898" s="98">
        <v>40570</v>
      </c>
      <c r="G2898" s="43">
        <v>2.5999999999999999E-3</v>
      </c>
      <c r="H2898" s="43">
        <v>3.0437999999999997E-3</v>
      </c>
      <c r="I2898" s="43">
        <v>4.5468999999999996E-3</v>
      </c>
      <c r="J2898" s="43">
        <v>3.2500000000000001E-2</v>
      </c>
      <c r="K2898" s="43">
        <v>3.3873E-2</v>
      </c>
      <c r="N2898" s="44"/>
    </row>
    <row r="2899" spans="4:14" ht="15.75" customHeight="1" x14ac:dyDescent="0.25">
      <c r="D2899" s="39"/>
      <c r="E2899" s="39"/>
      <c r="F2899" s="98">
        <v>40571</v>
      </c>
      <c r="G2899" s="43">
        <v>2.5999999999999999E-3</v>
      </c>
      <c r="H2899" s="43">
        <v>3.0437999999999997E-3</v>
      </c>
      <c r="I2899" s="43">
        <v>4.5380999999999998E-3</v>
      </c>
      <c r="J2899" s="43">
        <v>3.2500000000000001E-2</v>
      </c>
      <c r="K2899" s="43">
        <v>3.3214E-2</v>
      </c>
      <c r="N2899" s="44"/>
    </row>
    <row r="2900" spans="4:14" ht="15.75" customHeight="1" x14ac:dyDescent="0.25">
      <c r="D2900" s="39"/>
      <c r="E2900" s="39"/>
      <c r="F2900" s="98">
        <v>40574</v>
      </c>
      <c r="G2900" s="43">
        <v>2.5999999999999999E-3</v>
      </c>
      <c r="H2900" s="43">
        <v>3.0437999999999997E-3</v>
      </c>
      <c r="I2900" s="43">
        <v>4.5380999999999998E-3</v>
      </c>
      <c r="J2900" s="43">
        <v>3.2500000000000001E-2</v>
      </c>
      <c r="K2900" s="43">
        <v>3.3703999999999998E-2</v>
      </c>
      <c r="N2900" s="44"/>
    </row>
    <row r="2901" spans="4:14" ht="15.75" customHeight="1" x14ac:dyDescent="0.25">
      <c r="D2901" s="39"/>
      <c r="E2901" s="39"/>
      <c r="F2901" s="98">
        <v>40575</v>
      </c>
      <c r="G2901" s="43">
        <v>2.63E-3</v>
      </c>
      <c r="H2901" s="43">
        <v>3.1050000000000001E-3</v>
      </c>
      <c r="I2901" s="43">
        <v>4.6074999999999996E-3</v>
      </c>
      <c r="J2901" s="43">
        <v>3.2500000000000001E-2</v>
      </c>
      <c r="K2901" s="43">
        <v>3.4394000000000001E-2</v>
      </c>
      <c r="N2901" s="44"/>
    </row>
    <row r="2902" spans="4:14" ht="15.75" customHeight="1" x14ac:dyDescent="0.25">
      <c r="D2902" s="39"/>
      <c r="E2902" s="39"/>
      <c r="F2902" s="98">
        <v>40576</v>
      </c>
      <c r="G2902" s="43">
        <v>2.63E-3</v>
      </c>
      <c r="H2902" s="43">
        <v>3.1050000000000001E-3</v>
      </c>
      <c r="I2902" s="43">
        <v>4.6074999999999996E-3</v>
      </c>
      <c r="J2902" s="43">
        <v>3.2500000000000001E-2</v>
      </c>
      <c r="K2902" s="43">
        <v>3.4771000000000003E-2</v>
      </c>
      <c r="N2902" s="44"/>
    </row>
    <row r="2903" spans="4:14" ht="15.75" customHeight="1" x14ac:dyDescent="0.25">
      <c r="D2903" s="39"/>
      <c r="E2903" s="39"/>
      <c r="F2903" s="98">
        <v>40577</v>
      </c>
      <c r="G2903" s="43">
        <v>2.63E-3</v>
      </c>
      <c r="H2903" s="43">
        <v>3.1050000000000001E-3</v>
      </c>
      <c r="I2903" s="43">
        <v>4.6125000000000003E-3</v>
      </c>
      <c r="J2903" s="43">
        <v>3.2500000000000001E-2</v>
      </c>
      <c r="K2903" s="43">
        <v>3.5487999999999999E-2</v>
      </c>
      <c r="N2903" s="44"/>
    </row>
    <row r="2904" spans="4:14" ht="15.75" customHeight="1" x14ac:dyDescent="0.25">
      <c r="D2904" s="39"/>
      <c r="E2904" s="39"/>
      <c r="F2904" s="98">
        <v>40578</v>
      </c>
      <c r="G2904" s="43">
        <v>2.6274999999999996E-3</v>
      </c>
      <c r="H2904" s="43">
        <v>3.1150000000000001E-3</v>
      </c>
      <c r="I2904" s="43">
        <v>4.6125000000000003E-3</v>
      </c>
      <c r="J2904" s="43">
        <v>3.2500000000000001E-2</v>
      </c>
      <c r="K2904" s="43">
        <v>3.6355999999999999E-2</v>
      </c>
      <c r="N2904" s="44"/>
    </row>
    <row r="2905" spans="4:14" ht="15.75" customHeight="1" x14ac:dyDescent="0.25">
      <c r="D2905" s="39"/>
      <c r="E2905" s="39"/>
      <c r="F2905" s="98">
        <v>40581</v>
      </c>
      <c r="G2905" s="43">
        <v>2.6374999999999997E-3</v>
      </c>
      <c r="H2905" s="43">
        <v>3.1199999999999999E-3</v>
      </c>
      <c r="I2905" s="43">
        <v>4.6284999999999998E-3</v>
      </c>
      <c r="J2905" s="43">
        <v>3.2500000000000001E-2</v>
      </c>
      <c r="K2905" s="43">
        <v>3.6298999999999998E-2</v>
      </c>
      <c r="N2905" s="44"/>
    </row>
    <row r="2906" spans="4:14" ht="15.75" customHeight="1" x14ac:dyDescent="0.25">
      <c r="D2906" s="39"/>
      <c r="E2906" s="39"/>
      <c r="F2906" s="98">
        <v>40582</v>
      </c>
      <c r="G2906" s="43">
        <v>2.64E-3</v>
      </c>
      <c r="H2906" s="43">
        <v>3.1199999999999999E-3</v>
      </c>
      <c r="I2906" s="43">
        <v>4.6435000000000001E-3</v>
      </c>
      <c r="J2906" s="43">
        <v>3.2500000000000001E-2</v>
      </c>
      <c r="K2906" s="43">
        <v>3.7372999999999997E-2</v>
      </c>
      <c r="N2906" s="44"/>
    </row>
    <row r="2907" spans="4:14" ht="15.75" customHeight="1" x14ac:dyDescent="0.25">
      <c r="D2907" s="39"/>
      <c r="E2907" s="39"/>
      <c r="F2907" s="98">
        <v>40583</v>
      </c>
      <c r="G2907" s="43">
        <v>2.64E-3</v>
      </c>
      <c r="H2907" s="43">
        <v>3.1199999999999999E-3</v>
      </c>
      <c r="I2907" s="43">
        <v>4.6519999999999999E-3</v>
      </c>
      <c r="J2907" s="43">
        <v>3.2500000000000001E-2</v>
      </c>
      <c r="K2907" s="43">
        <v>3.6464999999999997E-2</v>
      </c>
      <c r="N2907" s="44"/>
    </row>
    <row r="2908" spans="4:14" ht="15.75" customHeight="1" x14ac:dyDescent="0.25">
      <c r="D2908" s="39"/>
      <c r="E2908" s="39"/>
      <c r="F2908" s="98">
        <v>40584</v>
      </c>
      <c r="G2908" s="43">
        <v>2.64E-3</v>
      </c>
      <c r="H2908" s="43">
        <v>3.1199999999999999E-3</v>
      </c>
      <c r="I2908" s="43">
        <v>4.6470000000000001E-3</v>
      </c>
      <c r="J2908" s="43">
        <v>3.2500000000000001E-2</v>
      </c>
      <c r="K2908" s="43">
        <v>3.6928000000000002E-2</v>
      </c>
      <c r="N2908" s="44"/>
    </row>
    <row r="2909" spans="4:14" ht="15.75" customHeight="1" x14ac:dyDescent="0.25">
      <c r="D2909" s="39"/>
      <c r="E2909" s="39"/>
      <c r="F2909" s="98">
        <v>40585</v>
      </c>
      <c r="G2909" s="43">
        <v>2.6574999999999997E-3</v>
      </c>
      <c r="H2909" s="43">
        <v>3.13E-3</v>
      </c>
      <c r="I2909" s="43">
        <v>4.6519999999999999E-3</v>
      </c>
      <c r="J2909" s="43">
        <v>3.2500000000000001E-2</v>
      </c>
      <c r="K2909" s="43">
        <v>3.6288000000000001E-2</v>
      </c>
      <c r="N2909" s="44"/>
    </row>
    <row r="2910" spans="4:14" ht="15.75" customHeight="1" x14ac:dyDescent="0.25">
      <c r="D2910" s="39"/>
      <c r="E2910" s="39"/>
      <c r="F2910" s="98">
        <v>40588</v>
      </c>
      <c r="G2910" s="43">
        <v>2.6474999999999997E-3</v>
      </c>
      <c r="H2910" s="43">
        <v>3.14E-3</v>
      </c>
      <c r="I2910" s="43">
        <v>4.6569999999999997E-3</v>
      </c>
      <c r="J2910" s="43">
        <v>3.2500000000000001E-2</v>
      </c>
      <c r="K2910" s="43">
        <v>3.6194000000000004E-2</v>
      </c>
      <c r="N2910" s="44"/>
    </row>
    <row r="2911" spans="4:14" ht="15.75" customHeight="1" x14ac:dyDescent="0.25">
      <c r="D2911" s="39"/>
      <c r="E2911" s="39"/>
      <c r="F2911" s="98">
        <v>40589</v>
      </c>
      <c r="G2911" s="43">
        <v>2.64E-3</v>
      </c>
      <c r="H2911" s="43">
        <v>3.1350000000000002E-3</v>
      </c>
      <c r="I2911" s="43">
        <v>4.6569999999999997E-3</v>
      </c>
      <c r="J2911" s="43">
        <v>3.2500000000000001E-2</v>
      </c>
      <c r="K2911" s="43">
        <v>3.6044E-2</v>
      </c>
      <c r="N2911" s="44"/>
    </row>
    <row r="2912" spans="4:14" ht="15.75" customHeight="1" x14ac:dyDescent="0.25">
      <c r="D2912" s="39"/>
      <c r="E2912" s="39"/>
      <c r="F2912" s="98">
        <v>40590</v>
      </c>
      <c r="G2912" s="43">
        <v>2.63E-3</v>
      </c>
      <c r="H2912" s="43">
        <v>3.1350000000000002E-3</v>
      </c>
      <c r="I2912" s="43">
        <v>4.6519999999999999E-3</v>
      </c>
      <c r="J2912" s="43">
        <v>3.2500000000000001E-2</v>
      </c>
      <c r="K2912" s="43">
        <v>3.6193000000000003E-2</v>
      </c>
      <c r="N2912" s="44"/>
    </row>
    <row r="2913" spans="4:14" ht="15.75" customHeight="1" x14ac:dyDescent="0.25">
      <c r="D2913" s="39"/>
      <c r="E2913" s="39"/>
      <c r="F2913" s="98">
        <v>40591</v>
      </c>
      <c r="G2913" s="43">
        <v>2.63E-3</v>
      </c>
      <c r="H2913" s="43">
        <v>3.1350000000000002E-3</v>
      </c>
      <c r="I2913" s="43">
        <v>4.6550000000000003E-3</v>
      </c>
      <c r="J2913" s="43">
        <v>3.2500000000000001E-2</v>
      </c>
      <c r="K2913" s="43">
        <v>3.5725E-2</v>
      </c>
      <c r="N2913" s="44"/>
    </row>
    <row r="2914" spans="4:14" ht="15.75" customHeight="1" x14ac:dyDescent="0.25">
      <c r="D2914" s="39"/>
      <c r="E2914" s="39"/>
      <c r="F2914" s="98">
        <v>40592</v>
      </c>
      <c r="G2914" s="43">
        <v>2.6199999999999999E-3</v>
      </c>
      <c r="H2914" s="43">
        <v>3.1250000000000002E-3</v>
      </c>
      <c r="I2914" s="43">
        <v>4.6550000000000003E-3</v>
      </c>
      <c r="J2914" s="43">
        <v>3.2500000000000001E-2</v>
      </c>
      <c r="K2914" s="43">
        <v>3.5798999999999997E-2</v>
      </c>
      <c r="N2914" s="44"/>
    </row>
    <row r="2915" spans="4:14" ht="15.75" customHeight="1" x14ac:dyDescent="0.25">
      <c r="D2915" s="39"/>
      <c r="E2915" s="39"/>
      <c r="F2915" s="98">
        <v>40595</v>
      </c>
      <c r="G2915" s="43">
        <v>2.6199999999999999E-3</v>
      </c>
      <c r="H2915" s="43">
        <v>3.1250000000000002E-3</v>
      </c>
      <c r="I2915" s="43">
        <v>4.6500000000000005E-3</v>
      </c>
      <c r="J2915" s="43" t="s">
        <v>30</v>
      </c>
      <c r="K2915" s="43">
        <v>3.5798999999999997E-2</v>
      </c>
      <c r="N2915" s="44"/>
    </row>
    <row r="2916" spans="4:14" ht="15.75" customHeight="1" x14ac:dyDescent="0.25">
      <c r="D2916" s="39"/>
      <c r="E2916" s="39"/>
      <c r="F2916" s="98">
        <v>40596</v>
      </c>
      <c r="G2916" s="43">
        <v>2.6150000000000001E-3</v>
      </c>
      <c r="H2916" s="43">
        <v>3.1250000000000002E-3</v>
      </c>
      <c r="I2916" s="43">
        <v>4.6500000000000005E-3</v>
      </c>
      <c r="J2916" s="43">
        <v>3.2500000000000001E-2</v>
      </c>
      <c r="K2916" s="43">
        <v>3.4533000000000001E-2</v>
      </c>
      <c r="N2916" s="44"/>
    </row>
    <row r="2917" spans="4:14" ht="15.75" customHeight="1" x14ac:dyDescent="0.25">
      <c r="D2917" s="39"/>
      <c r="E2917" s="39"/>
      <c r="F2917" s="98">
        <v>40597</v>
      </c>
      <c r="G2917" s="43">
        <v>2.6150000000000001E-3</v>
      </c>
      <c r="H2917" s="43">
        <v>3.1150000000000001E-3</v>
      </c>
      <c r="I2917" s="43">
        <v>4.6500000000000005E-3</v>
      </c>
      <c r="J2917" s="43">
        <v>3.2500000000000001E-2</v>
      </c>
      <c r="K2917" s="43">
        <v>3.4847999999999997E-2</v>
      </c>
      <c r="N2917" s="44"/>
    </row>
    <row r="2918" spans="4:14" ht="15.75" customHeight="1" x14ac:dyDescent="0.25">
      <c r="D2918" s="39"/>
      <c r="E2918" s="39"/>
      <c r="F2918" s="98">
        <v>40598</v>
      </c>
      <c r="G2918" s="43">
        <v>2.6150000000000001E-3</v>
      </c>
      <c r="H2918" s="43">
        <v>3.1050000000000001E-3</v>
      </c>
      <c r="I2918" s="43">
        <v>4.64E-3</v>
      </c>
      <c r="J2918" s="43">
        <v>3.2500000000000001E-2</v>
      </c>
      <c r="K2918" s="43">
        <v>3.4477000000000001E-2</v>
      </c>
      <c r="N2918" s="44"/>
    </row>
    <row r="2919" spans="4:14" ht="15.75" customHeight="1" x14ac:dyDescent="0.25">
      <c r="D2919" s="39"/>
      <c r="E2919" s="39"/>
      <c r="F2919" s="98">
        <v>40599</v>
      </c>
      <c r="G2919" s="43">
        <v>2.6099999999999999E-3</v>
      </c>
      <c r="H2919" s="43">
        <v>3.1050000000000001E-3</v>
      </c>
      <c r="I2919" s="43">
        <v>4.64E-3</v>
      </c>
      <c r="J2919" s="43">
        <v>3.2500000000000001E-2</v>
      </c>
      <c r="K2919" s="43">
        <v>3.4125000000000003E-2</v>
      </c>
      <c r="N2919" s="44"/>
    </row>
    <row r="2920" spans="4:14" ht="15.75" customHeight="1" x14ac:dyDescent="0.25">
      <c r="D2920" s="39"/>
      <c r="E2920" s="39"/>
      <c r="F2920" s="98">
        <v>40602</v>
      </c>
      <c r="G2920" s="43">
        <v>2.6099999999999999E-3</v>
      </c>
      <c r="H2920" s="43">
        <v>3.0950000000000001E-3</v>
      </c>
      <c r="I2920" s="43">
        <v>4.64E-3</v>
      </c>
      <c r="J2920" s="43">
        <v>3.2500000000000001E-2</v>
      </c>
      <c r="K2920" s="43">
        <v>3.4271999999999997E-2</v>
      </c>
      <c r="N2920" s="44"/>
    </row>
    <row r="2921" spans="4:14" ht="15.75" customHeight="1" x14ac:dyDescent="0.25">
      <c r="D2921" s="39"/>
      <c r="E2921" s="39"/>
      <c r="F2921" s="98">
        <v>40603</v>
      </c>
      <c r="G2921" s="43">
        <v>2.6099999999999999E-3</v>
      </c>
      <c r="H2921" s="43">
        <v>3.0950000000000001E-3</v>
      </c>
      <c r="I2921" s="43">
        <v>4.6250000000000006E-3</v>
      </c>
      <c r="J2921" s="43">
        <v>3.2500000000000001E-2</v>
      </c>
      <c r="K2921" s="43">
        <v>3.3921E-2</v>
      </c>
      <c r="N2921" s="44"/>
    </row>
    <row r="2922" spans="4:14" ht="15.75" customHeight="1" x14ac:dyDescent="0.25">
      <c r="D2922" s="39"/>
      <c r="E2922" s="39"/>
      <c r="F2922" s="98">
        <v>40604</v>
      </c>
      <c r="G2922" s="43">
        <v>2.5999999999999999E-3</v>
      </c>
      <c r="H2922" s="43">
        <v>3.0950000000000001E-3</v>
      </c>
      <c r="I2922" s="43">
        <v>4.6150000000000002E-3</v>
      </c>
      <c r="J2922" s="43">
        <v>3.2500000000000001E-2</v>
      </c>
      <c r="K2922" s="43">
        <v>3.4696999999999999E-2</v>
      </c>
      <c r="N2922" s="44"/>
    </row>
    <row r="2923" spans="4:14" ht="15.75" customHeight="1" x14ac:dyDescent="0.25">
      <c r="D2923" s="39"/>
      <c r="E2923" s="39"/>
      <c r="F2923" s="98">
        <v>40605</v>
      </c>
      <c r="G2923" s="43">
        <v>2.5999999999999999E-3</v>
      </c>
      <c r="H2923" s="43">
        <v>3.0950000000000001E-3</v>
      </c>
      <c r="I2923" s="43">
        <v>4.6150000000000002E-3</v>
      </c>
      <c r="J2923" s="43">
        <v>3.2500000000000001E-2</v>
      </c>
      <c r="K2923" s="43">
        <v>3.5554000000000002E-2</v>
      </c>
      <c r="N2923" s="44"/>
    </row>
    <row r="2924" spans="4:14" ht="15.75" customHeight="1" x14ac:dyDescent="0.25">
      <c r="D2924" s="39"/>
      <c r="E2924" s="39"/>
      <c r="F2924" s="98">
        <v>40606</v>
      </c>
      <c r="G2924" s="43">
        <v>2.5999999999999999E-3</v>
      </c>
      <c r="H2924" s="43">
        <v>3.0950000000000001E-3</v>
      </c>
      <c r="I2924" s="43">
        <v>4.6250000000000006E-3</v>
      </c>
      <c r="J2924" s="43">
        <v>3.2500000000000001E-2</v>
      </c>
      <c r="K2924" s="43">
        <v>3.49E-2</v>
      </c>
      <c r="N2924" s="44"/>
    </row>
    <row r="2925" spans="4:14" ht="15.75" customHeight="1" x14ac:dyDescent="0.25">
      <c r="D2925" s="39"/>
      <c r="E2925" s="39"/>
      <c r="F2925" s="98">
        <v>40609</v>
      </c>
      <c r="G2925" s="43">
        <v>2.5900000000000003E-3</v>
      </c>
      <c r="H2925" s="43">
        <v>3.0950000000000001E-3</v>
      </c>
      <c r="I2925" s="43">
        <v>4.6250000000000006E-3</v>
      </c>
      <c r="J2925" s="43">
        <v>3.2500000000000001E-2</v>
      </c>
      <c r="K2925" s="43">
        <v>3.5123000000000001E-2</v>
      </c>
      <c r="N2925" s="44"/>
    </row>
    <row r="2926" spans="4:14" ht="15.75" customHeight="1" x14ac:dyDescent="0.25">
      <c r="D2926" s="39"/>
      <c r="E2926" s="39"/>
      <c r="F2926" s="98">
        <v>40610</v>
      </c>
      <c r="G2926" s="43">
        <v>2.5800000000000003E-3</v>
      </c>
      <c r="H2926" s="43">
        <v>3.0950000000000001E-3</v>
      </c>
      <c r="I2926" s="43">
        <v>4.6150000000000002E-3</v>
      </c>
      <c r="J2926" s="43">
        <v>3.2500000000000001E-2</v>
      </c>
      <c r="K2926" s="43">
        <v>3.5477000000000002E-2</v>
      </c>
      <c r="N2926" s="44"/>
    </row>
    <row r="2927" spans="4:14" ht="15.75" customHeight="1" x14ac:dyDescent="0.25">
      <c r="D2927" s="39"/>
      <c r="E2927" s="39"/>
      <c r="F2927" s="98">
        <v>40611</v>
      </c>
      <c r="G2927" s="43">
        <v>2.5800000000000003E-3</v>
      </c>
      <c r="H2927" s="43">
        <v>3.0950000000000001E-3</v>
      </c>
      <c r="I2927" s="43">
        <v>4.6150000000000002E-3</v>
      </c>
      <c r="J2927" s="43">
        <v>3.2500000000000001E-2</v>
      </c>
      <c r="K2927" s="43">
        <v>3.4674999999999997E-2</v>
      </c>
      <c r="N2927" s="44"/>
    </row>
    <row r="2928" spans="4:14" ht="15.75" customHeight="1" x14ac:dyDescent="0.25">
      <c r="D2928" s="39"/>
      <c r="E2928" s="39"/>
      <c r="F2928" s="98">
        <v>40612</v>
      </c>
      <c r="G2928" s="43">
        <v>2.555E-3</v>
      </c>
      <c r="H2928" s="43">
        <v>3.0950000000000001E-3</v>
      </c>
      <c r="I2928" s="43">
        <v>4.6150000000000002E-3</v>
      </c>
      <c r="J2928" s="43">
        <v>3.2500000000000001E-2</v>
      </c>
      <c r="K2928" s="43">
        <v>3.3584000000000003E-2</v>
      </c>
      <c r="N2928" s="44"/>
    </row>
    <row r="2929" spans="4:14" ht="15.75" customHeight="1" x14ac:dyDescent="0.25">
      <c r="D2929" s="39"/>
      <c r="E2929" s="39"/>
      <c r="F2929" s="98">
        <v>40613</v>
      </c>
      <c r="G2929" s="43">
        <v>2.5500000000000002E-3</v>
      </c>
      <c r="H2929" s="43">
        <v>3.0950000000000001E-3</v>
      </c>
      <c r="I2929" s="43">
        <v>4.6100000000000004E-3</v>
      </c>
      <c r="J2929" s="43">
        <v>3.2500000000000001E-2</v>
      </c>
      <c r="K2929" s="43">
        <v>3.4025E-2</v>
      </c>
      <c r="N2929" s="44"/>
    </row>
    <row r="2930" spans="4:14" ht="15.75" customHeight="1" x14ac:dyDescent="0.25">
      <c r="D2930" s="39"/>
      <c r="E2930" s="39"/>
      <c r="F2930" s="98">
        <v>40616</v>
      </c>
      <c r="G2930" s="43">
        <v>2.5349999999999999E-3</v>
      </c>
      <c r="H2930" s="43">
        <v>3.0899999999999999E-3</v>
      </c>
      <c r="I2930" s="43">
        <v>4.6100000000000004E-3</v>
      </c>
      <c r="J2930" s="43">
        <v>3.2500000000000001E-2</v>
      </c>
      <c r="K2930" s="43">
        <v>3.3563000000000003E-2</v>
      </c>
      <c r="N2930" s="44"/>
    </row>
    <row r="2931" spans="4:14" ht="15.75" customHeight="1" x14ac:dyDescent="0.25">
      <c r="D2931" s="39"/>
      <c r="E2931" s="39"/>
      <c r="F2931" s="98">
        <v>40617</v>
      </c>
      <c r="G2931" s="43">
        <v>2.5349999999999999E-3</v>
      </c>
      <c r="H2931" s="43">
        <v>3.0899999999999999E-3</v>
      </c>
      <c r="I2931" s="43">
        <v>4.5999999999999999E-3</v>
      </c>
      <c r="J2931" s="43">
        <v>3.2500000000000001E-2</v>
      </c>
      <c r="K2931" s="43">
        <v>3.3029999999999997E-2</v>
      </c>
      <c r="N2931" s="44"/>
    </row>
    <row r="2932" spans="4:14" ht="15.75" customHeight="1" x14ac:dyDescent="0.25">
      <c r="D2932" s="39"/>
      <c r="E2932" s="39"/>
      <c r="F2932" s="98">
        <v>40618</v>
      </c>
      <c r="G2932" s="43">
        <v>2.5349999999999999E-3</v>
      </c>
      <c r="H2932" s="43">
        <v>3.0899999999999999E-3</v>
      </c>
      <c r="I2932" s="43">
        <v>4.5999999999999999E-3</v>
      </c>
      <c r="J2932" s="43">
        <v>3.2500000000000001E-2</v>
      </c>
      <c r="K2932" s="43">
        <v>3.1699999999999999E-2</v>
      </c>
      <c r="N2932" s="44"/>
    </row>
    <row r="2933" spans="4:14" ht="15.75" customHeight="1" x14ac:dyDescent="0.25">
      <c r="D2933" s="39"/>
      <c r="E2933" s="39"/>
      <c r="F2933" s="98">
        <v>40619</v>
      </c>
      <c r="G2933" s="43">
        <v>2.5349999999999999E-3</v>
      </c>
      <c r="H2933" s="43">
        <v>3.0899999999999999E-3</v>
      </c>
      <c r="I2933" s="43">
        <v>4.5999999999999999E-3</v>
      </c>
      <c r="J2933" s="43">
        <v>3.2500000000000001E-2</v>
      </c>
      <c r="K2933" s="43">
        <v>3.2549999999999996E-2</v>
      </c>
      <c r="N2933" s="44"/>
    </row>
    <row r="2934" spans="4:14" ht="15.75" customHeight="1" x14ac:dyDescent="0.25">
      <c r="D2934" s="39"/>
      <c r="E2934" s="39"/>
      <c r="F2934" s="98">
        <v>40620</v>
      </c>
      <c r="G2934" s="43">
        <v>2.5349999999999999E-3</v>
      </c>
      <c r="H2934" s="43">
        <v>3.0899999999999999E-3</v>
      </c>
      <c r="I2934" s="43">
        <v>4.5999999999999999E-3</v>
      </c>
      <c r="J2934" s="43">
        <v>3.2500000000000001E-2</v>
      </c>
      <c r="K2934" s="43">
        <v>3.2677999999999999E-2</v>
      </c>
      <c r="N2934" s="44"/>
    </row>
    <row r="2935" spans="4:14" ht="15.75" customHeight="1" x14ac:dyDescent="0.25">
      <c r="D2935" s="39"/>
      <c r="E2935" s="39"/>
      <c r="F2935" s="98">
        <v>40623</v>
      </c>
      <c r="G2935" s="43">
        <v>2.5249999999999999E-3</v>
      </c>
      <c r="H2935" s="43">
        <v>3.0899999999999999E-3</v>
      </c>
      <c r="I2935" s="43">
        <v>4.5999999999999999E-3</v>
      </c>
      <c r="J2935" s="43">
        <v>3.2500000000000001E-2</v>
      </c>
      <c r="K2935" s="43">
        <v>3.3281999999999999E-2</v>
      </c>
      <c r="N2935" s="44"/>
    </row>
    <row r="2936" spans="4:14" ht="15.75" customHeight="1" x14ac:dyDescent="0.25">
      <c r="D2936" s="39"/>
      <c r="E2936" s="39"/>
      <c r="F2936" s="98">
        <v>40624</v>
      </c>
      <c r="G2936" s="43">
        <v>2.5200000000000001E-3</v>
      </c>
      <c r="H2936" s="43">
        <v>3.0899999999999999E-3</v>
      </c>
      <c r="I2936" s="43">
        <v>4.5999999999999999E-3</v>
      </c>
      <c r="J2936" s="43">
        <v>3.2500000000000001E-2</v>
      </c>
      <c r="K2936" s="43">
        <v>3.3263000000000001E-2</v>
      </c>
      <c r="N2936" s="44"/>
    </row>
    <row r="2937" spans="4:14" ht="15.75" customHeight="1" x14ac:dyDescent="0.25">
      <c r="D2937" s="39"/>
      <c r="E2937" s="39"/>
      <c r="F2937" s="98">
        <v>40625</v>
      </c>
      <c r="G2937" s="43">
        <v>2.4949999999999998E-3</v>
      </c>
      <c r="H2937" s="43">
        <v>3.0799999999999998E-3</v>
      </c>
      <c r="I2937" s="43">
        <v>4.5999999999999999E-3</v>
      </c>
      <c r="J2937" s="43">
        <v>3.2500000000000001E-2</v>
      </c>
      <c r="K2937" s="43">
        <v>3.3500999999999996E-2</v>
      </c>
      <c r="N2937" s="44"/>
    </row>
    <row r="2938" spans="4:14" ht="15.75" customHeight="1" x14ac:dyDescent="0.25">
      <c r="D2938" s="39"/>
      <c r="E2938" s="39"/>
      <c r="F2938" s="98">
        <v>40626</v>
      </c>
      <c r="G2938" s="43">
        <v>2.4824999999999999E-3</v>
      </c>
      <c r="H2938" s="43">
        <v>3.0850000000000001E-3</v>
      </c>
      <c r="I2938" s="43">
        <v>4.5999999999999999E-3</v>
      </c>
      <c r="J2938" s="43">
        <v>3.2500000000000001E-2</v>
      </c>
      <c r="K2938" s="43">
        <v>3.4037000000000005E-2</v>
      </c>
      <c r="N2938" s="44"/>
    </row>
    <row r="2939" spans="4:14" ht="15.75" customHeight="1" x14ac:dyDescent="0.25">
      <c r="D2939" s="39"/>
      <c r="E2939" s="39"/>
      <c r="F2939" s="98">
        <v>40627</v>
      </c>
      <c r="G2939" s="43">
        <v>2.4824999999999999E-3</v>
      </c>
      <c r="H2939" s="43">
        <v>3.075E-3</v>
      </c>
      <c r="I2939" s="43">
        <v>4.5999999999999999E-3</v>
      </c>
      <c r="J2939" s="43">
        <v>3.2500000000000001E-2</v>
      </c>
      <c r="K2939" s="43">
        <v>3.4388000000000002E-2</v>
      </c>
      <c r="N2939" s="44"/>
    </row>
    <row r="2940" spans="4:14" ht="15.75" customHeight="1" x14ac:dyDescent="0.25">
      <c r="D2940" s="39"/>
      <c r="E2940" s="39"/>
      <c r="F2940" s="98">
        <v>40630</v>
      </c>
      <c r="G2940" s="43">
        <v>2.4765E-3</v>
      </c>
      <c r="H2940" s="43">
        <v>3.0699999999999998E-3</v>
      </c>
      <c r="I2940" s="43">
        <v>4.6050000000000006E-3</v>
      </c>
      <c r="J2940" s="43">
        <v>3.2500000000000001E-2</v>
      </c>
      <c r="K2940" s="43">
        <v>3.4312999999999996E-2</v>
      </c>
      <c r="N2940" s="44"/>
    </row>
    <row r="2941" spans="4:14" ht="15.75" customHeight="1" x14ac:dyDescent="0.25">
      <c r="D2941" s="39"/>
      <c r="E2941" s="39"/>
      <c r="F2941" s="98">
        <v>40631</v>
      </c>
      <c r="G2941" s="43">
        <v>2.4615000000000001E-3</v>
      </c>
      <c r="H2941" s="43">
        <v>3.0699999999999998E-3</v>
      </c>
      <c r="I2941" s="43">
        <v>4.6050000000000006E-3</v>
      </c>
      <c r="J2941" s="43">
        <v>3.2500000000000001E-2</v>
      </c>
      <c r="K2941" s="43">
        <v>3.4872E-2</v>
      </c>
      <c r="N2941" s="44"/>
    </row>
    <row r="2942" spans="4:14" ht="15.75" customHeight="1" x14ac:dyDescent="0.25">
      <c r="D2942" s="39"/>
      <c r="E2942" s="39"/>
      <c r="F2942" s="98">
        <v>40632</v>
      </c>
      <c r="G2942" s="43">
        <v>2.4380000000000001E-3</v>
      </c>
      <c r="H2942" s="43">
        <v>3.045E-3</v>
      </c>
      <c r="I2942" s="43">
        <v>4.6050000000000006E-3</v>
      </c>
      <c r="J2942" s="43">
        <v>3.2500000000000001E-2</v>
      </c>
      <c r="K2942" s="43">
        <v>3.4348999999999998E-2</v>
      </c>
      <c r="N2942" s="44"/>
    </row>
    <row r="2943" spans="4:14" ht="15.75" customHeight="1" x14ac:dyDescent="0.25">
      <c r="D2943" s="39"/>
      <c r="E2943" s="39"/>
      <c r="F2943" s="98">
        <v>40633</v>
      </c>
      <c r="G2943" s="43">
        <v>2.4345E-3</v>
      </c>
      <c r="H2943" s="43">
        <v>3.0299999999999997E-3</v>
      </c>
      <c r="I2943" s="43">
        <v>4.5950000000000001E-3</v>
      </c>
      <c r="J2943" s="43">
        <v>3.2500000000000001E-2</v>
      </c>
      <c r="K2943" s="43">
        <v>3.4702999999999998E-2</v>
      </c>
      <c r="N2943" s="44"/>
    </row>
    <row r="2944" spans="4:14" ht="15.75" customHeight="1" x14ac:dyDescent="0.25">
      <c r="D2944" s="39"/>
      <c r="E2944" s="39"/>
      <c r="F2944" s="98">
        <v>40634</v>
      </c>
      <c r="G2944" s="43">
        <v>2.4294999999999998E-3</v>
      </c>
      <c r="H2944" s="43">
        <v>3.0100000000000001E-3</v>
      </c>
      <c r="I2944" s="43">
        <v>4.5950000000000001E-3</v>
      </c>
      <c r="J2944" s="43">
        <v>3.2500000000000001E-2</v>
      </c>
      <c r="K2944" s="43">
        <v>3.4422000000000001E-2</v>
      </c>
      <c r="N2944" s="44"/>
    </row>
    <row r="2945" spans="4:14" ht="15.75" customHeight="1" x14ac:dyDescent="0.25">
      <c r="D2945" s="39"/>
      <c r="E2945" s="39"/>
      <c r="F2945" s="98">
        <v>40637</v>
      </c>
      <c r="G2945" s="43">
        <v>2.3990000000000001E-3</v>
      </c>
      <c r="H2945" s="43">
        <v>2.9675000000000001E-3</v>
      </c>
      <c r="I2945" s="43">
        <v>4.5874999999999996E-3</v>
      </c>
      <c r="J2945" s="43">
        <v>3.2500000000000001E-2</v>
      </c>
      <c r="K2945" s="43">
        <v>3.4179000000000001E-2</v>
      </c>
      <c r="N2945" s="44"/>
    </row>
    <row r="2946" spans="4:14" ht="15.75" customHeight="1" x14ac:dyDescent="0.25">
      <c r="D2946" s="39"/>
      <c r="E2946" s="39"/>
      <c r="F2946" s="98">
        <v>40638</v>
      </c>
      <c r="G2946" s="43">
        <v>2.3549999999999999E-3</v>
      </c>
      <c r="H2946" s="43">
        <v>2.9375E-3</v>
      </c>
      <c r="I2946" s="43">
        <v>4.5650000000000005E-3</v>
      </c>
      <c r="J2946" s="43">
        <v>3.2500000000000001E-2</v>
      </c>
      <c r="K2946" s="43">
        <v>3.4795E-2</v>
      </c>
      <c r="N2946" s="44"/>
    </row>
    <row r="2947" spans="4:14" ht="15.75" customHeight="1" x14ac:dyDescent="0.25">
      <c r="D2947" s="39"/>
      <c r="E2947" s="39"/>
      <c r="F2947" s="98">
        <v>40639</v>
      </c>
      <c r="G2947" s="43">
        <v>2.3350000000000003E-3</v>
      </c>
      <c r="H2947" s="43">
        <v>2.9263000000000002E-3</v>
      </c>
      <c r="I2947" s="43">
        <v>4.5450000000000004E-3</v>
      </c>
      <c r="J2947" s="43">
        <v>3.2500000000000001E-2</v>
      </c>
      <c r="K2947" s="43">
        <v>3.5451999999999997E-2</v>
      </c>
      <c r="N2947" s="44"/>
    </row>
    <row r="2948" spans="4:14" ht="15.75" customHeight="1" x14ac:dyDescent="0.25">
      <c r="D2948" s="39"/>
      <c r="E2948" s="39"/>
      <c r="F2948" s="98">
        <v>40640</v>
      </c>
      <c r="G2948" s="43">
        <v>2.3138E-3</v>
      </c>
      <c r="H2948" s="43">
        <v>2.895E-3</v>
      </c>
      <c r="I2948" s="43">
        <v>4.5088000000000003E-3</v>
      </c>
      <c r="J2948" s="43">
        <v>3.2500000000000001E-2</v>
      </c>
      <c r="K2948" s="43">
        <v>3.5451000000000003E-2</v>
      </c>
      <c r="N2948" s="44"/>
    </row>
    <row r="2949" spans="4:14" ht="15.75" customHeight="1" x14ac:dyDescent="0.25">
      <c r="D2949" s="39"/>
      <c r="E2949" s="39"/>
      <c r="F2949" s="98">
        <v>40641</v>
      </c>
      <c r="G2949" s="43">
        <v>2.2650000000000001E-3</v>
      </c>
      <c r="H2949" s="43">
        <v>2.8525E-3</v>
      </c>
      <c r="I2949" s="43">
        <v>4.4749999999999998E-3</v>
      </c>
      <c r="J2949" s="43">
        <v>3.2500000000000001E-2</v>
      </c>
      <c r="K2949" s="43">
        <v>3.5771999999999998E-2</v>
      </c>
      <c r="N2949" s="44"/>
    </row>
    <row r="2950" spans="4:14" ht="15.75" customHeight="1" x14ac:dyDescent="0.25">
      <c r="D2950" s="39"/>
      <c r="E2950" s="39"/>
      <c r="F2950" s="98">
        <v>40644</v>
      </c>
      <c r="G2950" s="43">
        <v>2.238E-3</v>
      </c>
      <c r="H2950" s="43">
        <v>2.8275000000000002E-3</v>
      </c>
      <c r="I2950" s="43">
        <v>4.4450000000000002E-3</v>
      </c>
      <c r="J2950" s="43">
        <v>3.2500000000000001E-2</v>
      </c>
      <c r="K2950" s="43">
        <v>3.5847000000000004E-2</v>
      </c>
      <c r="N2950" s="44"/>
    </row>
    <row r="2951" spans="4:14" ht="15.75" customHeight="1" x14ac:dyDescent="0.25">
      <c r="D2951" s="39"/>
      <c r="E2951" s="39"/>
      <c r="F2951" s="98">
        <v>40645</v>
      </c>
      <c r="G2951" s="43">
        <v>2.2109999999999999E-3</v>
      </c>
      <c r="H2951" s="43">
        <v>2.8075000000000001E-3</v>
      </c>
      <c r="I2951" s="43">
        <v>4.4250000000000001E-3</v>
      </c>
      <c r="J2951" s="43">
        <v>3.2500000000000001E-2</v>
      </c>
      <c r="K2951" s="43">
        <v>3.4904000000000004E-2</v>
      </c>
      <c r="N2951" s="44"/>
    </row>
    <row r="2952" spans="4:14" ht="15.75" customHeight="1" x14ac:dyDescent="0.25">
      <c r="D2952" s="39"/>
      <c r="E2952" s="39"/>
      <c r="F2952" s="98">
        <v>40646</v>
      </c>
      <c r="G2952" s="43">
        <v>2.1875000000000002E-3</v>
      </c>
      <c r="H2952" s="43">
        <v>2.7800000000000004E-3</v>
      </c>
      <c r="I2952" s="43">
        <v>4.4149999999999997E-3</v>
      </c>
      <c r="J2952" s="43">
        <v>3.2500000000000001E-2</v>
      </c>
      <c r="K2952" s="43">
        <v>3.4584999999999998E-2</v>
      </c>
      <c r="N2952" s="44"/>
    </row>
    <row r="2953" spans="4:14" ht="15.75" customHeight="1" x14ac:dyDescent="0.25">
      <c r="D2953" s="39"/>
      <c r="E2953" s="39"/>
      <c r="F2953" s="98">
        <v>40647</v>
      </c>
      <c r="G2953" s="43">
        <v>2.1584999999999998E-3</v>
      </c>
      <c r="H2953" s="43">
        <v>2.7550000000000001E-3</v>
      </c>
      <c r="I2953" s="43">
        <v>4.385E-3</v>
      </c>
      <c r="J2953" s="43">
        <v>3.2500000000000001E-2</v>
      </c>
      <c r="K2953" s="43">
        <v>3.4979000000000003E-2</v>
      </c>
      <c r="N2953" s="44"/>
    </row>
    <row r="2954" spans="4:14" ht="15.75" customHeight="1" x14ac:dyDescent="0.25">
      <c r="D2954" s="39"/>
      <c r="E2954" s="39"/>
      <c r="F2954" s="98">
        <v>40648</v>
      </c>
      <c r="G2954" s="43">
        <v>2.1375000000000001E-3</v>
      </c>
      <c r="H2954" s="43">
        <v>2.7474999999999999E-3</v>
      </c>
      <c r="I2954" s="43">
        <v>4.3699999999999998E-3</v>
      </c>
      <c r="J2954" s="43">
        <v>3.2500000000000001E-2</v>
      </c>
      <c r="K2954" s="43">
        <v>3.4078999999999998E-2</v>
      </c>
      <c r="N2954" s="44"/>
    </row>
    <row r="2955" spans="4:14" ht="15.75" customHeight="1" x14ac:dyDescent="0.25">
      <c r="D2955" s="39"/>
      <c r="E2955" s="39"/>
      <c r="F2955" s="98">
        <v>40651</v>
      </c>
      <c r="G2955" s="43">
        <v>2.1294999999999999E-3</v>
      </c>
      <c r="H2955" s="43">
        <v>2.7400000000000002E-3</v>
      </c>
      <c r="I2955" s="43">
        <v>4.3499999999999997E-3</v>
      </c>
      <c r="J2955" s="43">
        <v>3.2500000000000001E-2</v>
      </c>
      <c r="K2955" s="43">
        <v>3.3742999999999995E-2</v>
      </c>
      <c r="N2955" s="44"/>
    </row>
    <row r="2956" spans="4:14" ht="15.75" customHeight="1" x14ac:dyDescent="0.25">
      <c r="D2956" s="39"/>
      <c r="E2956" s="39"/>
      <c r="F2956" s="98">
        <v>40652</v>
      </c>
      <c r="G2956" s="43">
        <v>2.1260000000000003E-3</v>
      </c>
      <c r="H2956" s="43">
        <v>2.7374999999999999E-3</v>
      </c>
      <c r="I2956" s="43">
        <v>4.3375000000000002E-3</v>
      </c>
      <c r="J2956" s="43">
        <v>3.2500000000000001E-2</v>
      </c>
      <c r="K2956" s="43">
        <v>3.3631000000000001E-2</v>
      </c>
      <c r="N2956" s="44"/>
    </row>
    <row r="2957" spans="4:14" ht="15.75" customHeight="1" x14ac:dyDescent="0.25">
      <c r="D2957" s="39"/>
      <c r="E2957" s="39"/>
      <c r="F2957" s="98">
        <v>40653</v>
      </c>
      <c r="G2957" s="43">
        <v>2.1260000000000003E-3</v>
      </c>
      <c r="H2957" s="43">
        <v>2.7374999999999999E-3</v>
      </c>
      <c r="I2957" s="43">
        <v>4.3325000000000004E-3</v>
      </c>
      <c r="J2957" s="43">
        <v>3.2500000000000001E-2</v>
      </c>
      <c r="K2957" s="43">
        <v>3.4077000000000003E-2</v>
      </c>
      <c r="N2957" s="44"/>
    </row>
    <row r="2958" spans="4:14" ht="15.75" customHeight="1" x14ac:dyDescent="0.25">
      <c r="D2958" s="39"/>
      <c r="E2958" s="39"/>
      <c r="F2958" s="98">
        <v>40654</v>
      </c>
      <c r="G2958" s="43">
        <v>2.1260000000000003E-3</v>
      </c>
      <c r="H2958" s="43">
        <v>2.7374999999999999E-3</v>
      </c>
      <c r="I2958" s="43">
        <v>4.3325000000000004E-3</v>
      </c>
      <c r="J2958" s="43">
        <v>3.2500000000000001E-2</v>
      </c>
      <c r="K2958" s="43">
        <v>3.3963E-2</v>
      </c>
      <c r="N2958" s="44"/>
    </row>
    <row r="2959" spans="4:14" ht="15.75" customHeight="1" x14ac:dyDescent="0.25">
      <c r="D2959" s="39"/>
      <c r="E2959" s="39"/>
      <c r="F2959" s="98">
        <v>40655</v>
      </c>
      <c r="G2959" s="43" t="s">
        <v>30</v>
      </c>
      <c r="H2959" s="43" t="s">
        <v>30</v>
      </c>
      <c r="I2959" s="43" t="s">
        <v>30</v>
      </c>
      <c r="J2959" s="43" t="s">
        <v>30</v>
      </c>
      <c r="K2959" s="43">
        <v>3.3963E-2</v>
      </c>
      <c r="N2959" s="44"/>
    </row>
    <row r="2960" spans="4:14" ht="15.75" customHeight="1" x14ac:dyDescent="0.25">
      <c r="D2960" s="39"/>
      <c r="E2960" s="39"/>
      <c r="F2960" s="98">
        <v>40658</v>
      </c>
      <c r="G2960" s="43" t="s">
        <v>30</v>
      </c>
      <c r="H2960" s="43" t="s">
        <v>30</v>
      </c>
      <c r="I2960" s="43" t="s">
        <v>30</v>
      </c>
      <c r="J2960" s="43">
        <v>3.2500000000000001E-2</v>
      </c>
      <c r="K2960" s="43">
        <v>3.3626999999999997E-2</v>
      </c>
      <c r="N2960" s="44"/>
    </row>
    <row r="2961" spans="4:14" ht="15.75" customHeight="1" x14ac:dyDescent="0.25">
      <c r="D2961" s="39"/>
      <c r="E2961" s="39"/>
      <c r="F2961" s="98">
        <v>40659</v>
      </c>
      <c r="G2961" s="43">
        <v>2.1134999999999999E-3</v>
      </c>
      <c r="H2961" s="43">
        <v>2.7274999999999999E-3</v>
      </c>
      <c r="I2961" s="43">
        <v>4.3225E-3</v>
      </c>
      <c r="J2961" s="43">
        <v>3.2500000000000001E-2</v>
      </c>
      <c r="K2961" s="43">
        <v>3.3070000000000002E-2</v>
      </c>
      <c r="N2961" s="44"/>
    </row>
    <row r="2962" spans="4:14" ht="15.75" customHeight="1" x14ac:dyDescent="0.25">
      <c r="D2962" s="39"/>
      <c r="E2962" s="39"/>
      <c r="F2962" s="98">
        <v>40660</v>
      </c>
      <c r="G2962" s="43">
        <v>2.1050000000000001E-3</v>
      </c>
      <c r="H2962" s="43">
        <v>2.7325000000000001E-3</v>
      </c>
      <c r="I2962" s="43">
        <v>4.3175000000000002E-3</v>
      </c>
      <c r="J2962" s="43">
        <v>3.2500000000000001E-2</v>
      </c>
      <c r="K2962" s="43">
        <v>3.3551999999999998E-2</v>
      </c>
      <c r="N2962" s="44"/>
    </row>
    <row r="2963" spans="4:14" ht="15.75" customHeight="1" x14ac:dyDescent="0.25">
      <c r="D2963" s="39"/>
      <c r="E2963" s="39"/>
      <c r="F2963" s="98">
        <v>40661</v>
      </c>
      <c r="G2963" s="43">
        <v>2.1024999999999998E-3</v>
      </c>
      <c r="H2963" s="43">
        <v>2.7300000000000002E-3</v>
      </c>
      <c r="I2963" s="43">
        <v>4.3049999999999998E-3</v>
      </c>
      <c r="J2963" s="43">
        <v>3.2500000000000001E-2</v>
      </c>
      <c r="K2963" s="43">
        <v>3.3105999999999997E-2</v>
      </c>
      <c r="N2963" s="44"/>
    </row>
    <row r="2964" spans="4:14" ht="15.75" customHeight="1" x14ac:dyDescent="0.25">
      <c r="D2964" s="39"/>
      <c r="E2964" s="39"/>
      <c r="F2964" s="98">
        <v>40662</v>
      </c>
      <c r="G2964" s="43" t="s">
        <v>30</v>
      </c>
      <c r="H2964" s="43" t="s">
        <v>30</v>
      </c>
      <c r="I2964" s="43" t="s">
        <v>30</v>
      </c>
      <c r="J2964" s="43">
        <v>3.2500000000000001E-2</v>
      </c>
      <c r="K2964" s="43">
        <v>3.2863000000000003E-2</v>
      </c>
      <c r="N2964" s="44"/>
    </row>
    <row r="2965" spans="4:14" ht="15.75" customHeight="1" x14ac:dyDescent="0.25">
      <c r="D2965" s="39"/>
      <c r="E2965" s="39"/>
      <c r="F2965" s="98">
        <v>40665</v>
      </c>
      <c r="G2965" s="43" t="s">
        <v>30</v>
      </c>
      <c r="H2965" s="43" t="s">
        <v>30</v>
      </c>
      <c r="I2965" s="43" t="s">
        <v>30</v>
      </c>
      <c r="J2965" s="43">
        <v>3.2500000000000001E-2</v>
      </c>
      <c r="K2965" s="43">
        <v>3.2787999999999998E-2</v>
      </c>
      <c r="N2965" s="44"/>
    </row>
    <row r="2966" spans="4:14" ht="15.75" customHeight="1" x14ac:dyDescent="0.25">
      <c r="D2966" s="39"/>
      <c r="E2966" s="39"/>
      <c r="F2966" s="98">
        <v>40666</v>
      </c>
      <c r="G2966" s="43">
        <v>2.0950000000000001E-3</v>
      </c>
      <c r="H2966" s="43">
        <v>2.7225000000000001E-3</v>
      </c>
      <c r="I2966" s="43">
        <v>4.3024999999999999E-3</v>
      </c>
      <c r="J2966" s="43">
        <v>3.2500000000000001E-2</v>
      </c>
      <c r="K2966" s="43">
        <v>3.2473000000000002E-2</v>
      </c>
      <c r="N2966" s="44"/>
    </row>
    <row r="2967" spans="4:14" ht="15.75" customHeight="1" x14ac:dyDescent="0.25">
      <c r="D2967" s="39"/>
      <c r="E2967" s="39"/>
      <c r="F2967" s="98">
        <v>40667</v>
      </c>
      <c r="G2967" s="43">
        <v>2.0899999999999998E-3</v>
      </c>
      <c r="H2967" s="43">
        <v>2.7025E-3</v>
      </c>
      <c r="I2967" s="43">
        <v>4.2849999999999997E-3</v>
      </c>
      <c r="J2967" s="43">
        <v>3.2500000000000001E-2</v>
      </c>
      <c r="K2967" s="43">
        <v>3.2159E-2</v>
      </c>
      <c r="N2967" s="44"/>
    </row>
    <row r="2968" spans="4:14" ht="15.75" customHeight="1" x14ac:dyDescent="0.25">
      <c r="D2968" s="39"/>
      <c r="E2968" s="39"/>
      <c r="F2968" s="98">
        <v>40668</v>
      </c>
      <c r="G2968" s="43">
        <v>2.062E-3</v>
      </c>
      <c r="H2968" s="43">
        <v>2.6825E-3</v>
      </c>
      <c r="I2968" s="43">
        <v>4.2699999999999995E-3</v>
      </c>
      <c r="J2968" s="43">
        <v>3.2500000000000001E-2</v>
      </c>
      <c r="K2968" s="43">
        <v>3.1498999999999999E-2</v>
      </c>
      <c r="N2968" s="44"/>
    </row>
    <row r="2969" spans="4:14" ht="15.75" customHeight="1" x14ac:dyDescent="0.25">
      <c r="D2969" s="39"/>
      <c r="E2969" s="39"/>
      <c r="F2969" s="98">
        <v>40669</v>
      </c>
      <c r="G2969" s="43">
        <v>2.0384999999999999E-3</v>
      </c>
      <c r="H2969" s="43">
        <v>2.6700000000000001E-3</v>
      </c>
      <c r="I2969" s="43">
        <v>4.2500000000000003E-3</v>
      </c>
      <c r="J2969" s="43">
        <v>3.2500000000000001E-2</v>
      </c>
      <c r="K2969" s="43">
        <v>3.1459000000000001E-2</v>
      </c>
      <c r="N2969" s="44"/>
    </row>
    <row r="2970" spans="4:14" ht="15.75" customHeight="1" x14ac:dyDescent="0.25">
      <c r="D2970" s="39"/>
      <c r="E2970" s="39"/>
      <c r="F2970" s="98">
        <v>40672</v>
      </c>
      <c r="G2970" s="43">
        <v>2.0184999999999999E-3</v>
      </c>
      <c r="H2970" s="43">
        <v>2.6574999999999997E-3</v>
      </c>
      <c r="I2970" s="43">
        <v>4.2325000000000002E-3</v>
      </c>
      <c r="J2970" s="43">
        <v>3.2500000000000001E-2</v>
      </c>
      <c r="K2970" s="43">
        <v>3.1604E-2</v>
      </c>
      <c r="N2970" s="44"/>
    </row>
    <row r="2971" spans="4:14" ht="15.75" customHeight="1" x14ac:dyDescent="0.25">
      <c r="D2971" s="39"/>
      <c r="E2971" s="39"/>
      <c r="F2971" s="98">
        <v>40673</v>
      </c>
      <c r="G2971" s="43">
        <v>2.0024999999999999E-3</v>
      </c>
      <c r="H2971" s="43">
        <v>2.64E-3</v>
      </c>
      <c r="I2971" s="43">
        <v>4.2125000000000001E-3</v>
      </c>
      <c r="J2971" s="43">
        <v>3.2500000000000001E-2</v>
      </c>
      <c r="K2971" s="43">
        <v>3.2134999999999997E-2</v>
      </c>
      <c r="N2971" s="44"/>
    </row>
    <row r="2972" spans="4:14" ht="15.75" customHeight="1" x14ac:dyDescent="0.25">
      <c r="D2972" s="39"/>
      <c r="E2972" s="39"/>
      <c r="F2972" s="98">
        <v>40674</v>
      </c>
      <c r="G2972" s="43">
        <v>1.9875000000000001E-3</v>
      </c>
      <c r="H2972" s="43">
        <v>2.6224999999999998E-3</v>
      </c>
      <c r="I2972" s="43">
        <v>4.2049999999999995E-3</v>
      </c>
      <c r="J2972" s="43">
        <v>3.2500000000000001E-2</v>
      </c>
      <c r="K2972" s="43">
        <v>3.1593000000000003E-2</v>
      </c>
      <c r="N2972" s="44"/>
    </row>
    <row r="2973" spans="4:14" ht="15.75" customHeight="1" x14ac:dyDescent="0.25">
      <c r="D2973" s="39"/>
      <c r="E2973" s="39"/>
      <c r="F2973" s="98">
        <v>40675</v>
      </c>
      <c r="G2973" s="43">
        <v>1.98E-3</v>
      </c>
      <c r="H2973" s="43">
        <v>2.6075E-3</v>
      </c>
      <c r="I2973" s="43">
        <v>4.1700000000000001E-3</v>
      </c>
      <c r="J2973" s="43">
        <v>3.2500000000000001E-2</v>
      </c>
      <c r="K2973" s="43">
        <v>3.2225000000000004E-2</v>
      </c>
      <c r="N2973" s="44"/>
    </row>
    <row r="2974" spans="4:14" ht="15.75" customHeight="1" x14ac:dyDescent="0.25">
      <c r="D2974" s="39"/>
      <c r="E2974" s="39"/>
      <c r="F2974" s="98">
        <v>40676</v>
      </c>
      <c r="G2974" s="43">
        <v>1.9710000000000001E-3</v>
      </c>
      <c r="H2974" s="43">
        <v>2.6050000000000001E-3</v>
      </c>
      <c r="I2974" s="43">
        <v>4.15E-3</v>
      </c>
      <c r="J2974" s="43">
        <v>3.2500000000000001E-2</v>
      </c>
      <c r="K2974" s="43">
        <v>3.1709000000000001E-2</v>
      </c>
      <c r="N2974" s="44"/>
    </row>
    <row r="2975" spans="4:14" ht="15.75" customHeight="1" x14ac:dyDescent="0.25">
      <c r="D2975" s="39"/>
      <c r="E2975" s="39"/>
      <c r="F2975" s="98">
        <v>40679</v>
      </c>
      <c r="G2975" s="43">
        <v>1.97E-3</v>
      </c>
      <c r="H2975" s="43">
        <v>2.6050000000000001E-3</v>
      </c>
      <c r="I2975" s="43">
        <v>4.1250000000000002E-3</v>
      </c>
      <c r="J2975" s="43">
        <v>3.2500000000000001E-2</v>
      </c>
      <c r="K2975" s="43">
        <v>3.1469999999999998E-2</v>
      </c>
      <c r="N2975" s="44"/>
    </row>
    <row r="2976" spans="4:14" ht="15.75" customHeight="1" x14ac:dyDescent="0.25">
      <c r="D2976" s="39"/>
      <c r="E2976" s="39"/>
      <c r="F2976" s="98">
        <v>40680</v>
      </c>
      <c r="G2976" s="43">
        <v>1.97E-3</v>
      </c>
      <c r="H2976" s="43">
        <v>2.5975E-3</v>
      </c>
      <c r="I2976" s="43">
        <v>4.1199999999999995E-3</v>
      </c>
      <c r="J2976" s="43">
        <v>3.2500000000000001E-2</v>
      </c>
      <c r="K2976" s="43">
        <v>3.1158000000000002E-2</v>
      </c>
      <c r="N2976" s="44"/>
    </row>
    <row r="2977" spans="4:14" ht="15.75" customHeight="1" x14ac:dyDescent="0.25">
      <c r="D2977" s="39"/>
      <c r="E2977" s="39"/>
      <c r="F2977" s="98">
        <v>40681</v>
      </c>
      <c r="G2977" s="43">
        <v>1.9575E-3</v>
      </c>
      <c r="H2977" s="43">
        <v>2.5999999999999999E-3</v>
      </c>
      <c r="I2977" s="43">
        <v>4.0999999999999995E-3</v>
      </c>
      <c r="J2977" s="43">
        <v>3.2500000000000001E-2</v>
      </c>
      <c r="K2977" s="43">
        <v>3.1800999999999996E-2</v>
      </c>
      <c r="N2977" s="44"/>
    </row>
    <row r="2978" spans="4:14" ht="15.75" customHeight="1" x14ac:dyDescent="0.25">
      <c r="D2978" s="39"/>
      <c r="E2978" s="39"/>
      <c r="F2978" s="98">
        <v>40682</v>
      </c>
      <c r="G2978" s="43">
        <v>1.9525E-3</v>
      </c>
      <c r="H2978" s="43">
        <v>2.5850000000000001E-3</v>
      </c>
      <c r="I2978" s="43">
        <v>4.0875E-3</v>
      </c>
      <c r="J2978" s="43">
        <v>3.2500000000000001E-2</v>
      </c>
      <c r="K2978" s="43">
        <v>3.1709000000000001E-2</v>
      </c>
      <c r="N2978" s="44"/>
    </row>
    <row r="2979" spans="4:14" ht="15.75" customHeight="1" x14ac:dyDescent="0.25">
      <c r="D2979" s="39"/>
      <c r="E2979" s="39"/>
      <c r="F2979" s="98">
        <v>40683</v>
      </c>
      <c r="G2979" s="43">
        <v>1.9475E-3</v>
      </c>
      <c r="H2979" s="43">
        <v>2.575E-3</v>
      </c>
      <c r="I2979" s="43">
        <v>4.0724999999999997E-3</v>
      </c>
      <c r="J2979" s="43">
        <v>3.2500000000000001E-2</v>
      </c>
      <c r="K2979" s="43">
        <v>3.1451E-2</v>
      </c>
      <c r="N2979" s="44"/>
    </row>
    <row r="2980" spans="4:14" ht="15.75" customHeight="1" x14ac:dyDescent="0.25">
      <c r="D2980" s="39"/>
      <c r="E2980" s="39"/>
      <c r="F2980" s="98">
        <v>40686</v>
      </c>
      <c r="G2980" s="43">
        <v>1.9400000000000001E-3</v>
      </c>
      <c r="H2980" s="43">
        <v>2.5674999999999999E-3</v>
      </c>
      <c r="I2980" s="43">
        <v>4.0550000000000004E-3</v>
      </c>
      <c r="J2980" s="43">
        <v>3.2500000000000001E-2</v>
      </c>
      <c r="K2980" s="43">
        <v>3.1286000000000001E-2</v>
      </c>
      <c r="N2980" s="44"/>
    </row>
    <row r="2981" spans="4:14" ht="15.75" customHeight="1" x14ac:dyDescent="0.25">
      <c r="D2981" s="39"/>
      <c r="E2981" s="39"/>
      <c r="F2981" s="98">
        <v>40687</v>
      </c>
      <c r="G2981" s="43">
        <v>1.9270000000000001E-3</v>
      </c>
      <c r="H2981" s="43">
        <v>2.5500000000000002E-3</v>
      </c>
      <c r="I2981" s="43">
        <v>4.045E-3</v>
      </c>
      <c r="J2981" s="43">
        <v>3.2500000000000001E-2</v>
      </c>
      <c r="K2981" s="43">
        <v>3.1139E-2</v>
      </c>
      <c r="N2981" s="44"/>
    </row>
    <row r="2982" spans="4:14" ht="15.75" customHeight="1" x14ac:dyDescent="0.25">
      <c r="D2982" s="39"/>
      <c r="E2982" s="39"/>
      <c r="F2982" s="98">
        <v>40688</v>
      </c>
      <c r="G2982" s="43">
        <v>1.9234999999999999E-3</v>
      </c>
      <c r="H2982" s="43">
        <v>2.545E-3</v>
      </c>
      <c r="I2982" s="43">
        <v>4.0375000000000003E-3</v>
      </c>
      <c r="J2982" s="43">
        <v>3.2500000000000001E-2</v>
      </c>
      <c r="K2982" s="43">
        <v>3.1303999999999998E-2</v>
      </c>
      <c r="N2982" s="44"/>
    </row>
    <row r="2983" spans="4:14" ht="15.75" customHeight="1" x14ac:dyDescent="0.25">
      <c r="D2983" s="39"/>
      <c r="E2983" s="39"/>
      <c r="F2983" s="98">
        <v>40689</v>
      </c>
      <c r="G2983" s="43">
        <v>1.9125000000000001E-3</v>
      </c>
      <c r="H2983" s="43">
        <v>2.5400000000000002E-3</v>
      </c>
      <c r="I2983" s="43">
        <v>4.0375000000000003E-3</v>
      </c>
      <c r="J2983" s="43">
        <v>3.2500000000000001E-2</v>
      </c>
      <c r="K2983" s="43">
        <v>3.0571999999999998E-2</v>
      </c>
      <c r="N2983" s="44"/>
    </row>
    <row r="2984" spans="4:14" ht="15.75" customHeight="1" x14ac:dyDescent="0.25">
      <c r="D2984" s="39"/>
      <c r="E2984" s="39"/>
      <c r="F2984" s="98">
        <v>40690</v>
      </c>
      <c r="G2984" s="43">
        <v>1.9103E-3</v>
      </c>
      <c r="H2984" s="43">
        <v>2.5387999999999999E-3</v>
      </c>
      <c r="I2984" s="43">
        <v>4.0263E-3</v>
      </c>
      <c r="J2984" s="43">
        <v>3.2500000000000001E-2</v>
      </c>
      <c r="K2984" s="43">
        <v>3.0735000000000002E-2</v>
      </c>
      <c r="N2984" s="44"/>
    </row>
    <row r="2985" spans="4:14" ht="15.75" customHeight="1" x14ac:dyDescent="0.25">
      <c r="D2985" s="39"/>
      <c r="E2985" s="39"/>
      <c r="F2985" s="98">
        <v>40693</v>
      </c>
      <c r="G2985" s="43" t="s">
        <v>30</v>
      </c>
      <c r="H2985" s="43" t="s">
        <v>30</v>
      </c>
      <c r="I2985" s="43" t="s">
        <v>30</v>
      </c>
      <c r="J2985" s="43" t="s">
        <v>30</v>
      </c>
      <c r="K2985" s="43">
        <v>3.0735000000000002E-2</v>
      </c>
      <c r="N2985" s="44"/>
    </row>
    <row r="2986" spans="4:14" ht="15.75" customHeight="1" x14ac:dyDescent="0.25">
      <c r="D2986" s="39"/>
      <c r="E2986" s="39"/>
      <c r="F2986" s="98">
        <v>40694</v>
      </c>
      <c r="G2986" s="43">
        <v>1.9042999999999998E-3</v>
      </c>
      <c r="H2986" s="43">
        <v>2.5287999999999999E-3</v>
      </c>
      <c r="I2986" s="43">
        <v>4.0312999999999998E-3</v>
      </c>
      <c r="J2986" s="43">
        <v>3.2500000000000001E-2</v>
      </c>
      <c r="K2986" s="43">
        <v>3.0607000000000002E-2</v>
      </c>
      <c r="N2986" s="44"/>
    </row>
    <row r="2987" spans="4:14" ht="15.75" customHeight="1" x14ac:dyDescent="0.25">
      <c r="D2987" s="39"/>
      <c r="E2987" s="39"/>
      <c r="F2987" s="98">
        <v>40695</v>
      </c>
      <c r="G2987" s="43">
        <v>1.9042999999999998E-3</v>
      </c>
      <c r="H2987" s="43">
        <v>2.5287999999999999E-3</v>
      </c>
      <c r="I2987" s="43">
        <v>4.0263E-3</v>
      </c>
      <c r="J2987" s="43">
        <v>3.2500000000000001E-2</v>
      </c>
      <c r="K2987" s="43">
        <v>2.9408E-2</v>
      </c>
      <c r="N2987" s="44"/>
    </row>
    <row r="2988" spans="4:14" ht="15.75" customHeight="1" x14ac:dyDescent="0.25">
      <c r="D2988" s="39"/>
      <c r="E2988" s="39"/>
      <c r="F2988" s="98">
        <v>40696</v>
      </c>
      <c r="G2988" s="43">
        <v>1.9017999999999999E-3</v>
      </c>
      <c r="H2988" s="43">
        <v>2.5200000000000001E-3</v>
      </c>
      <c r="I2988" s="43">
        <v>4.0138000000000005E-3</v>
      </c>
      <c r="J2988" s="43">
        <v>3.2500000000000001E-2</v>
      </c>
      <c r="K2988" s="43">
        <v>3.0297000000000001E-2</v>
      </c>
      <c r="N2988" s="44"/>
    </row>
    <row r="2989" spans="4:14" ht="15.75" customHeight="1" x14ac:dyDescent="0.25">
      <c r="D2989" s="39"/>
      <c r="E2989" s="39"/>
      <c r="F2989" s="98">
        <v>40697</v>
      </c>
      <c r="G2989" s="43">
        <v>1.8979999999999999E-3</v>
      </c>
      <c r="H2989" s="43">
        <v>2.5200000000000001E-3</v>
      </c>
      <c r="I2989" s="43">
        <v>4.0100000000000005E-3</v>
      </c>
      <c r="J2989" s="43">
        <v>3.2500000000000001E-2</v>
      </c>
      <c r="K2989" s="43">
        <v>2.9859E-2</v>
      </c>
      <c r="N2989" s="44"/>
    </row>
    <row r="2990" spans="4:14" ht="15.75" customHeight="1" x14ac:dyDescent="0.25">
      <c r="D2990" s="39"/>
      <c r="E2990" s="39"/>
      <c r="F2990" s="98">
        <v>40700</v>
      </c>
      <c r="G2990" s="43">
        <v>1.8955E-3</v>
      </c>
      <c r="H2990" s="43">
        <v>2.5174999999999998E-3</v>
      </c>
      <c r="I2990" s="43">
        <v>4.0100000000000005E-3</v>
      </c>
      <c r="J2990" s="43">
        <v>3.2500000000000001E-2</v>
      </c>
      <c r="K2990" s="43">
        <v>2.9950000000000001E-2</v>
      </c>
      <c r="N2990" s="44"/>
    </row>
    <row r="2991" spans="4:14" ht="15.75" customHeight="1" x14ac:dyDescent="0.25">
      <c r="D2991" s="39"/>
      <c r="E2991" s="39"/>
      <c r="F2991" s="98">
        <v>40701</v>
      </c>
      <c r="G2991" s="43">
        <v>1.8955E-3</v>
      </c>
      <c r="H2991" s="43">
        <v>2.5174999999999998E-3</v>
      </c>
      <c r="I2991" s="43">
        <v>4.0000000000000001E-3</v>
      </c>
      <c r="J2991" s="43">
        <v>3.2500000000000001E-2</v>
      </c>
      <c r="K2991" s="43">
        <v>2.9949E-2</v>
      </c>
      <c r="N2991" s="44"/>
    </row>
    <row r="2992" spans="4:14" ht="15.75" customHeight="1" x14ac:dyDescent="0.25">
      <c r="D2992" s="39"/>
      <c r="E2992" s="39"/>
      <c r="F2992" s="98">
        <v>40702</v>
      </c>
      <c r="G2992" s="43">
        <v>1.8955E-3</v>
      </c>
      <c r="H2992" s="43">
        <v>2.5024999999999995E-3</v>
      </c>
      <c r="I2992" s="43">
        <v>3.9775000000000001E-3</v>
      </c>
      <c r="J2992" s="43">
        <v>3.2500000000000001E-2</v>
      </c>
      <c r="K2992" s="43">
        <v>2.9387E-2</v>
      </c>
      <c r="N2992" s="44"/>
    </row>
    <row r="2993" spans="4:14" ht="15.75" customHeight="1" x14ac:dyDescent="0.25">
      <c r="D2993" s="39"/>
      <c r="E2993" s="39"/>
      <c r="F2993" s="98">
        <v>40703</v>
      </c>
      <c r="G2993" s="43">
        <v>1.8955E-3</v>
      </c>
      <c r="H2993" s="43">
        <v>2.4949999999999998E-3</v>
      </c>
      <c r="I2993" s="43">
        <v>3.9674999999999997E-3</v>
      </c>
      <c r="J2993" s="43">
        <v>3.2500000000000001E-2</v>
      </c>
      <c r="K2993" s="43">
        <v>2.9967000000000001E-2</v>
      </c>
      <c r="N2993" s="44"/>
    </row>
    <row r="2994" spans="4:14" ht="15.75" customHeight="1" x14ac:dyDescent="0.25">
      <c r="D2994" s="39"/>
      <c r="E2994" s="39"/>
      <c r="F2994" s="98">
        <v>40704</v>
      </c>
      <c r="G2994" s="43">
        <v>1.8855E-3</v>
      </c>
      <c r="H2994" s="43">
        <v>2.4849999999999998E-3</v>
      </c>
      <c r="I2994" s="43">
        <v>3.9674999999999997E-3</v>
      </c>
      <c r="J2994" s="43">
        <v>3.2500000000000001E-2</v>
      </c>
      <c r="K2994" s="43">
        <v>2.9693000000000001E-2</v>
      </c>
      <c r="N2994" s="44"/>
    </row>
    <row r="2995" spans="4:14" ht="15.75" customHeight="1" x14ac:dyDescent="0.25">
      <c r="D2995" s="39"/>
      <c r="E2995" s="39"/>
      <c r="F2995" s="98">
        <v>40707</v>
      </c>
      <c r="G2995" s="43">
        <v>1.8705E-3</v>
      </c>
      <c r="H2995" s="43">
        <v>2.47E-3</v>
      </c>
      <c r="I2995" s="43">
        <v>3.9450000000000006E-3</v>
      </c>
      <c r="J2995" s="43">
        <v>3.2500000000000001E-2</v>
      </c>
      <c r="K2995" s="43">
        <v>2.9838E-2</v>
      </c>
      <c r="N2995" s="44"/>
    </row>
    <row r="2996" spans="4:14" ht="15.75" customHeight="1" x14ac:dyDescent="0.25">
      <c r="D2996" s="39"/>
      <c r="E2996" s="39"/>
      <c r="F2996" s="98">
        <v>40708</v>
      </c>
      <c r="G2996" s="43">
        <v>1.8554999999999999E-3</v>
      </c>
      <c r="H2996" s="43">
        <v>2.4524999999999998E-3</v>
      </c>
      <c r="I2996" s="43">
        <v>3.9350000000000001E-3</v>
      </c>
      <c r="J2996" s="43">
        <v>3.2500000000000001E-2</v>
      </c>
      <c r="K2996" s="43">
        <v>3.0972E-2</v>
      </c>
      <c r="N2996" s="44"/>
    </row>
    <row r="2997" spans="4:14" ht="15.75" customHeight="1" x14ac:dyDescent="0.25">
      <c r="D2997" s="39"/>
      <c r="E2997" s="39"/>
      <c r="F2997" s="98">
        <v>40709</v>
      </c>
      <c r="G2997" s="43">
        <v>1.8529999999999998E-3</v>
      </c>
      <c r="H2997" s="43">
        <v>2.4499999999999999E-3</v>
      </c>
      <c r="I2997" s="43">
        <v>3.9325000000000002E-3</v>
      </c>
      <c r="J2997" s="43">
        <v>3.2500000000000001E-2</v>
      </c>
      <c r="K2997" s="43">
        <v>2.9692E-2</v>
      </c>
      <c r="N2997" s="44"/>
    </row>
    <row r="2998" spans="4:14" ht="15.75" customHeight="1" x14ac:dyDescent="0.25">
      <c r="D2998" s="39"/>
      <c r="E2998" s="39"/>
      <c r="F2998" s="98">
        <v>40710</v>
      </c>
      <c r="G2998" s="43">
        <v>1.8579999999999998E-3</v>
      </c>
      <c r="H2998" s="43">
        <v>2.4650000000000002E-3</v>
      </c>
      <c r="I2998" s="43">
        <v>3.9500000000000004E-3</v>
      </c>
      <c r="J2998" s="43">
        <v>3.2500000000000001E-2</v>
      </c>
      <c r="K2998" s="43">
        <v>2.9274000000000001E-2</v>
      </c>
      <c r="N2998" s="44"/>
    </row>
    <row r="2999" spans="4:14" ht="15.75" customHeight="1" x14ac:dyDescent="0.25">
      <c r="D2999" s="39"/>
      <c r="E2999" s="39"/>
      <c r="F2999" s="98">
        <v>40711</v>
      </c>
      <c r="G2999" s="43">
        <v>1.8579999999999998E-3</v>
      </c>
      <c r="H2999" s="43">
        <v>2.4650000000000002E-3</v>
      </c>
      <c r="I2999" s="43">
        <v>3.9500000000000004E-3</v>
      </c>
      <c r="J2999" s="43">
        <v>3.2500000000000001E-2</v>
      </c>
      <c r="K2999" s="43">
        <v>2.9445000000000002E-2</v>
      </c>
      <c r="N2999" s="44"/>
    </row>
    <row r="3000" spans="4:14" ht="15.75" customHeight="1" x14ac:dyDescent="0.25">
      <c r="D3000" s="39"/>
      <c r="E3000" s="39"/>
      <c r="F3000" s="98">
        <v>40714</v>
      </c>
      <c r="G3000" s="43">
        <v>1.8579999999999998E-3</v>
      </c>
      <c r="H3000" s="43">
        <v>2.4650000000000002E-3</v>
      </c>
      <c r="I3000" s="43">
        <v>3.9474999999999996E-3</v>
      </c>
      <c r="J3000" s="43">
        <v>3.2500000000000001E-2</v>
      </c>
      <c r="K3000" s="43">
        <v>2.9580000000000002E-2</v>
      </c>
      <c r="N3000" s="44"/>
    </row>
    <row r="3001" spans="4:14" ht="15.75" customHeight="1" x14ac:dyDescent="0.25">
      <c r="D3001" s="39"/>
      <c r="E3001" s="39"/>
      <c r="F3001" s="98">
        <v>40715</v>
      </c>
      <c r="G3001" s="43">
        <v>1.8579999999999998E-3</v>
      </c>
      <c r="H3001" s="43">
        <v>2.4550000000000002E-3</v>
      </c>
      <c r="I3001" s="43">
        <v>3.9474999999999996E-3</v>
      </c>
      <c r="J3001" s="43">
        <v>3.2500000000000001E-2</v>
      </c>
      <c r="K3001" s="43">
        <v>2.9834999999999997E-2</v>
      </c>
      <c r="N3001" s="44"/>
    </row>
    <row r="3002" spans="4:14" ht="15.75" customHeight="1" x14ac:dyDescent="0.25">
      <c r="D3002" s="39"/>
      <c r="E3002" s="39"/>
      <c r="F3002" s="98">
        <v>40716</v>
      </c>
      <c r="G3002" s="43">
        <v>1.8579999999999998E-3</v>
      </c>
      <c r="H3002" s="43">
        <v>2.4550000000000002E-3</v>
      </c>
      <c r="I3002" s="43">
        <v>3.9474999999999996E-3</v>
      </c>
      <c r="J3002" s="43">
        <v>3.2500000000000001E-2</v>
      </c>
      <c r="K3002" s="43">
        <v>2.9825000000000001E-2</v>
      </c>
      <c r="N3002" s="44"/>
    </row>
    <row r="3003" spans="4:14" ht="15.75" customHeight="1" x14ac:dyDescent="0.25">
      <c r="D3003" s="39"/>
      <c r="E3003" s="39"/>
      <c r="F3003" s="98">
        <v>40717</v>
      </c>
      <c r="G3003" s="43">
        <v>1.8579999999999998E-3</v>
      </c>
      <c r="H3003" s="43">
        <v>2.4650000000000002E-3</v>
      </c>
      <c r="I3003" s="43">
        <v>3.9575000000000001E-3</v>
      </c>
      <c r="J3003" s="43">
        <v>3.2500000000000001E-2</v>
      </c>
      <c r="K3003" s="43">
        <v>2.9116E-2</v>
      </c>
      <c r="N3003" s="44"/>
    </row>
    <row r="3004" spans="4:14" ht="15.75" customHeight="1" x14ac:dyDescent="0.25">
      <c r="D3004" s="39"/>
      <c r="E3004" s="39"/>
      <c r="F3004" s="98">
        <v>40718</v>
      </c>
      <c r="G3004" s="43">
        <v>1.8554999999999999E-3</v>
      </c>
      <c r="H3004" s="43">
        <v>2.4624999999999998E-3</v>
      </c>
      <c r="I3004" s="43">
        <v>3.9674999999999997E-3</v>
      </c>
      <c r="J3004" s="43">
        <v>3.2500000000000001E-2</v>
      </c>
      <c r="K3004" s="43">
        <v>2.8635999999999998E-2</v>
      </c>
      <c r="N3004" s="44"/>
    </row>
    <row r="3005" spans="4:14" ht="15.75" customHeight="1" x14ac:dyDescent="0.25">
      <c r="D3005" s="39"/>
      <c r="E3005" s="39"/>
      <c r="F3005" s="98">
        <v>40721</v>
      </c>
      <c r="G3005" s="43">
        <v>1.8554999999999999E-3</v>
      </c>
      <c r="H3005" s="43">
        <v>2.4575E-3</v>
      </c>
      <c r="I3005" s="43">
        <v>4.0274999999999998E-3</v>
      </c>
      <c r="J3005" s="43">
        <v>3.2500000000000001E-2</v>
      </c>
      <c r="K3005" s="43">
        <v>2.9304999999999998E-2</v>
      </c>
      <c r="N3005" s="44"/>
    </row>
    <row r="3006" spans="4:14" ht="15.75" customHeight="1" x14ac:dyDescent="0.25">
      <c r="D3006" s="39"/>
      <c r="E3006" s="39"/>
      <c r="F3006" s="98">
        <v>40722</v>
      </c>
      <c r="G3006" s="43">
        <v>1.8554999999999999E-3</v>
      </c>
      <c r="H3006" s="43">
        <v>2.4575E-3</v>
      </c>
      <c r="I3006" s="43">
        <v>4.0074999999999998E-3</v>
      </c>
      <c r="J3006" s="43">
        <v>3.2500000000000001E-2</v>
      </c>
      <c r="K3006" s="43">
        <v>3.0308000000000002E-2</v>
      </c>
      <c r="N3006" s="44"/>
    </row>
    <row r="3007" spans="4:14" ht="15.75" customHeight="1" x14ac:dyDescent="0.25">
      <c r="D3007" s="39"/>
      <c r="E3007" s="39"/>
      <c r="F3007" s="98">
        <v>40723</v>
      </c>
      <c r="G3007" s="43">
        <v>1.8554999999999999E-3</v>
      </c>
      <c r="H3007" s="43">
        <v>2.4575E-3</v>
      </c>
      <c r="I3007" s="43">
        <v>4.0025E-3</v>
      </c>
      <c r="J3007" s="43">
        <v>3.2500000000000001E-2</v>
      </c>
      <c r="K3007" s="43">
        <v>3.1118E-2</v>
      </c>
      <c r="N3007" s="44"/>
    </row>
    <row r="3008" spans="4:14" ht="15.75" customHeight="1" x14ac:dyDescent="0.25">
      <c r="D3008" s="39"/>
      <c r="E3008" s="39"/>
      <c r="F3008" s="98">
        <v>40724</v>
      </c>
      <c r="G3008" s="43">
        <v>1.8554999999999999E-3</v>
      </c>
      <c r="H3008" s="43">
        <v>2.4575E-3</v>
      </c>
      <c r="I3008" s="43">
        <v>3.9775000000000001E-3</v>
      </c>
      <c r="J3008" s="43">
        <v>3.2500000000000001E-2</v>
      </c>
      <c r="K3008" s="43">
        <v>3.1600000000000003E-2</v>
      </c>
      <c r="N3008" s="44"/>
    </row>
    <row r="3009" spans="4:14" ht="15.75" customHeight="1" x14ac:dyDescent="0.25">
      <c r="D3009" s="39"/>
      <c r="E3009" s="39"/>
      <c r="F3009" s="98">
        <v>40725</v>
      </c>
      <c r="G3009" s="43">
        <v>1.8504999999999999E-3</v>
      </c>
      <c r="H3009" s="43">
        <v>2.4575E-3</v>
      </c>
      <c r="I3009" s="43">
        <v>3.9725000000000003E-3</v>
      </c>
      <c r="J3009" s="43">
        <v>3.2500000000000001E-2</v>
      </c>
      <c r="K3009" s="43">
        <v>3.1823000000000004E-2</v>
      </c>
      <c r="N3009" s="44"/>
    </row>
    <row r="3010" spans="4:14" ht="15.75" customHeight="1" x14ac:dyDescent="0.25">
      <c r="D3010" s="39"/>
      <c r="E3010" s="39"/>
      <c r="F3010" s="98">
        <v>40728</v>
      </c>
      <c r="G3010" s="43">
        <v>1.8504999999999999E-3</v>
      </c>
      <c r="H3010" s="43">
        <v>2.4575E-3</v>
      </c>
      <c r="I3010" s="43">
        <v>3.9725000000000003E-3</v>
      </c>
      <c r="J3010" s="43" t="s">
        <v>30</v>
      </c>
      <c r="K3010" s="43">
        <v>3.1823000000000004E-2</v>
      </c>
      <c r="N3010" s="44"/>
    </row>
    <row r="3011" spans="4:14" ht="15.75" customHeight="1" x14ac:dyDescent="0.25">
      <c r="D3011" s="39"/>
      <c r="E3011" s="39"/>
      <c r="F3011" s="98">
        <v>40729</v>
      </c>
      <c r="G3011" s="43">
        <v>1.8504999999999999E-3</v>
      </c>
      <c r="H3011" s="43">
        <v>2.4575E-3</v>
      </c>
      <c r="I3011" s="43">
        <v>3.9725000000000003E-3</v>
      </c>
      <c r="J3011" s="43">
        <v>3.2500000000000001E-2</v>
      </c>
      <c r="K3011" s="43">
        <v>3.1210000000000002E-2</v>
      </c>
      <c r="N3011" s="44"/>
    </row>
    <row r="3012" spans="4:14" ht="15.75" customHeight="1" x14ac:dyDescent="0.25">
      <c r="D3012" s="39"/>
      <c r="E3012" s="39"/>
      <c r="F3012" s="98">
        <v>40730</v>
      </c>
      <c r="G3012" s="43">
        <v>1.8525E-3</v>
      </c>
      <c r="H3012" s="43">
        <v>2.4575E-3</v>
      </c>
      <c r="I3012" s="43">
        <v>3.9874999999999997E-3</v>
      </c>
      <c r="J3012" s="43">
        <v>3.2500000000000001E-2</v>
      </c>
      <c r="K3012" s="43">
        <v>3.108E-2</v>
      </c>
      <c r="N3012" s="44"/>
    </row>
    <row r="3013" spans="4:14" ht="15.75" customHeight="1" x14ac:dyDescent="0.25">
      <c r="D3013" s="39"/>
      <c r="E3013" s="39"/>
      <c r="F3013" s="98">
        <v>40731</v>
      </c>
      <c r="G3013" s="43">
        <v>1.8575E-3</v>
      </c>
      <c r="H3013" s="43">
        <v>2.4605E-3</v>
      </c>
      <c r="I3013" s="43">
        <v>3.9874999999999997E-3</v>
      </c>
      <c r="J3013" s="43">
        <v>3.2500000000000001E-2</v>
      </c>
      <c r="K3013" s="43">
        <v>3.1377000000000002E-2</v>
      </c>
      <c r="N3013" s="44"/>
    </row>
    <row r="3014" spans="4:14" ht="15.75" customHeight="1" x14ac:dyDescent="0.25">
      <c r="D3014" s="39"/>
      <c r="E3014" s="39"/>
      <c r="F3014" s="98">
        <v>40732</v>
      </c>
      <c r="G3014" s="43">
        <v>1.8575E-3</v>
      </c>
      <c r="H3014" s="43">
        <v>2.4605E-3</v>
      </c>
      <c r="I3014" s="43">
        <v>3.9874999999999997E-3</v>
      </c>
      <c r="J3014" s="43">
        <v>3.2500000000000001E-2</v>
      </c>
      <c r="K3014" s="43">
        <v>3.0268000000000003E-2</v>
      </c>
      <c r="N3014" s="44"/>
    </row>
    <row r="3015" spans="4:14" ht="15.75" customHeight="1" x14ac:dyDescent="0.25">
      <c r="D3015" s="39"/>
      <c r="E3015" s="39"/>
      <c r="F3015" s="98">
        <v>40735</v>
      </c>
      <c r="G3015" s="43">
        <v>1.8575E-3</v>
      </c>
      <c r="H3015" s="43">
        <v>2.4605E-3</v>
      </c>
      <c r="I3015" s="43">
        <v>4.0274999999999998E-3</v>
      </c>
      <c r="J3015" s="43">
        <v>3.2500000000000001E-2</v>
      </c>
      <c r="K3015" s="43">
        <v>2.9189E-2</v>
      </c>
      <c r="N3015" s="44"/>
    </row>
    <row r="3016" spans="4:14" ht="15.75" customHeight="1" x14ac:dyDescent="0.25">
      <c r="D3016" s="39"/>
      <c r="E3016" s="39"/>
      <c r="F3016" s="98">
        <v>40736</v>
      </c>
      <c r="G3016" s="43">
        <v>1.8649999999999999E-3</v>
      </c>
      <c r="H3016" s="43">
        <v>2.49E-3</v>
      </c>
      <c r="I3016" s="43">
        <v>4.0975000000000004E-3</v>
      </c>
      <c r="J3016" s="43">
        <v>3.2500000000000001E-2</v>
      </c>
      <c r="K3016" s="43">
        <v>2.8769999999999997E-2</v>
      </c>
      <c r="N3016" s="44"/>
    </row>
    <row r="3017" spans="4:14" ht="15.75" customHeight="1" x14ac:dyDescent="0.25">
      <c r="D3017" s="39"/>
      <c r="E3017" s="39"/>
      <c r="F3017" s="98">
        <v>40737</v>
      </c>
      <c r="G3017" s="43">
        <v>1.8649999999999999E-3</v>
      </c>
      <c r="H3017" s="43">
        <v>2.4924999999999999E-3</v>
      </c>
      <c r="I3017" s="43">
        <v>4.1324999999999999E-3</v>
      </c>
      <c r="J3017" s="43">
        <v>3.2500000000000001E-2</v>
      </c>
      <c r="K3017" s="43">
        <v>2.8824000000000002E-2</v>
      </c>
      <c r="N3017" s="44"/>
    </row>
    <row r="3018" spans="4:14" ht="15.75" customHeight="1" x14ac:dyDescent="0.25">
      <c r="D3018" s="39"/>
      <c r="E3018" s="39"/>
      <c r="F3018" s="98">
        <v>40738</v>
      </c>
      <c r="G3018" s="43">
        <v>1.8649999999999999E-3</v>
      </c>
      <c r="H3018" s="43">
        <v>2.4975000000000002E-3</v>
      </c>
      <c r="I3018" s="43">
        <v>4.1574999999999997E-3</v>
      </c>
      <c r="J3018" s="43">
        <v>3.2500000000000001E-2</v>
      </c>
      <c r="K3018" s="43">
        <v>2.9533999999999998E-2</v>
      </c>
      <c r="N3018" s="44"/>
    </row>
    <row r="3019" spans="4:14" ht="15.75" customHeight="1" x14ac:dyDescent="0.25">
      <c r="D3019" s="39"/>
      <c r="E3019" s="39"/>
      <c r="F3019" s="98">
        <v>40739</v>
      </c>
      <c r="G3019" s="43">
        <v>1.8649999999999999E-3</v>
      </c>
      <c r="H3019" s="43">
        <v>2.4975000000000002E-3</v>
      </c>
      <c r="I3019" s="43">
        <v>4.1649999999999994E-3</v>
      </c>
      <c r="J3019" s="43">
        <v>3.2500000000000001E-2</v>
      </c>
      <c r="K3019" s="43">
        <v>2.9058E-2</v>
      </c>
      <c r="N3019" s="44"/>
    </row>
    <row r="3020" spans="4:14" ht="15.75" customHeight="1" x14ac:dyDescent="0.25">
      <c r="D3020" s="39"/>
      <c r="E3020" s="39"/>
      <c r="F3020" s="98">
        <v>40742</v>
      </c>
      <c r="G3020" s="43">
        <v>1.8625E-3</v>
      </c>
      <c r="H3020" s="43">
        <v>2.5124999999999995E-3</v>
      </c>
      <c r="I3020" s="43">
        <v>4.1999999999999997E-3</v>
      </c>
      <c r="J3020" s="43">
        <v>3.2500000000000001E-2</v>
      </c>
      <c r="K3020" s="43">
        <v>2.9276E-2</v>
      </c>
      <c r="N3020" s="44"/>
    </row>
    <row r="3021" spans="4:14" ht="15.75" customHeight="1" x14ac:dyDescent="0.25">
      <c r="D3021" s="39"/>
      <c r="E3021" s="39"/>
      <c r="F3021" s="98">
        <v>40743</v>
      </c>
      <c r="G3021" s="43">
        <v>1.8625E-3</v>
      </c>
      <c r="H3021" s="43">
        <v>2.5200000000000001E-3</v>
      </c>
      <c r="I3021" s="43">
        <v>4.2300000000000003E-3</v>
      </c>
      <c r="J3021" s="43">
        <v>3.2500000000000001E-2</v>
      </c>
      <c r="K3021" s="43">
        <v>2.8801999999999998E-2</v>
      </c>
      <c r="N3021" s="44"/>
    </row>
    <row r="3022" spans="4:14" ht="15.75" customHeight="1" x14ac:dyDescent="0.25">
      <c r="D3022" s="39"/>
      <c r="E3022" s="39"/>
      <c r="F3022" s="98">
        <v>40744</v>
      </c>
      <c r="G3022" s="43">
        <v>1.8725E-3</v>
      </c>
      <c r="H3022" s="43">
        <v>2.5300000000000001E-3</v>
      </c>
      <c r="I3022" s="43">
        <v>4.2300000000000003E-3</v>
      </c>
      <c r="J3022" s="43">
        <v>3.2500000000000001E-2</v>
      </c>
      <c r="K3022" s="43">
        <v>2.9275000000000002E-2</v>
      </c>
      <c r="N3022" s="44"/>
    </row>
    <row r="3023" spans="4:14" ht="15.75" customHeight="1" x14ac:dyDescent="0.25">
      <c r="D3023" s="39"/>
      <c r="E3023" s="39"/>
      <c r="F3023" s="98">
        <v>40745</v>
      </c>
      <c r="G3023" s="43">
        <v>1.8725E-3</v>
      </c>
      <c r="H3023" s="43">
        <v>2.5300000000000001E-3</v>
      </c>
      <c r="I3023" s="43">
        <v>4.235E-3</v>
      </c>
      <c r="J3023" s="43">
        <v>3.2500000000000001E-2</v>
      </c>
      <c r="K3023" s="43">
        <v>3.0136E-2</v>
      </c>
      <c r="N3023" s="44"/>
    </row>
    <row r="3024" spans="4:14" ht="15.75" customHeight="1" x14ac:dyDescent="0.25">
      <c r="D3024" s="39"/>
      <c r="E3024" s="39"/>
      <c r="F3024" s="98">
        <v>40746</v>
      </c>
      <c r="G3024" s="43">
        <v>1.8725E-3</v>
      </c>
      <c r="H3024" s="43">
        <v>2.5300000000000001E-3</v>
      </c>
      <c r="I3024" s="43">
        <v>4.2249999999999996E-3</v>
      </c>
      <c r="J3024" s="43">
        <v>3.2500000000000001E-2</v>
      </c>
      <c r="K3024" s="43">
        <v>2.9620999999999998E-2</v>
      </c>
      <c r="N3024" s="44"/>
    </row>
    <row r="3025" spans="4:14" ht="15.75" customHeight="1" x14ac:dyDescent="0.25">
      <c r="D3025" s="39"/>
      <c r="E3025" s="39"/>
      <c r="F3025" s="98">
        <v>40749</v>
      </c>
      <c r="G3025" s="43">
        <v>1.8725E-3</v>
      </c>
      <c r="H3025" s="43">
        <v>2.5209999999999998E-3</v>
      </c>
      <c r="I3025" s="43">
        <v>4.2449999999999996E-3</v>
      </c>
      <c r="J3025" s="43">
        <v>3.2500000000000001E-2</v>
      </c>
      <c r="K3025" s="43">
        <v>3.0005999999999998E-2</v>
      </c>
      <c r="N3025" s="44"/>
    </row>
    <row r="3026" spans="4:14" ht="15.75" customHeight="1" x14ac:dyDescent="0.25">
      <c r="D3026" s="39"/>
      <c r="E3026" s="39"/>
      <c r="F3026" s="98">
        <v>40750</v>
      </c>
      <c r="G3026" s="43">
        <v>1.8725E-3</v>
      </c>
      <c r="H3026" s="43">
        <v>2.526E-3</v>
      </c>
      <c r="I3026" s="43">
        <v>4.2500000000000003E-3</v>
      </c>
      <c r="J3026" s="43">
        <v>3.2500000000000001E-2</v>
      </c>
      <c r="K3026" s="43">
        <v>2.9529E-2</v>
      </c>
      <c r="N3026" s="44"/>
    </row>
    <row r="3027" spans="4:14" ht="15.75" customHeight="1" x14ac:dyDescent="0.25">
      <c r="D3027" s="39"/>
      <c r="E3027" s="39"/>
      <c r="F3027" s="98">
        <v>40751</v>
      </c>
      <c r="G3027" s="43">
        <v>1.8725E-3</v>
      </c>
      <c r="H3027" s="43">
        <v>2.5285000000000004E-3</v>
      </c>
      <c r="I3027" s="43">
        <v>4.2624999999999998E-3</v>
      </c>
      <c r="J3027" s="43">
        <v>3.2500000000000001E-2</v>
      </c>
      <c r="K3027" s="43">
        <v>2.9803000000000003E-2</v>
      </c>
      <c r="N3027" s="44"/>
    </row>
    <row r="3028" spans="4:14" ht="15.75" customHeight="1" x14ac:dyDescent="0.25">
      <c r="D3028" s="39"/>
      <c r="E3028" s="39"/>
      <c r="F3028" s="98">
        <v>40752</v>
      </c>
      <c r="G3028" s="43">
        <v>1.8825000000000001E-3</v>
      </c>
      <c r="H3028" s="43">
        <v>2.5395000000000001E-3</v>
      </c>
      <c r="I3028" s="43">
        <v>4.2849999999999997E-3</v>
      </c>
      <c r="J3028" s="43">
        <v>3.2500000000000001E-2</v>
      </c>
      <c r="K3028" s="43">
        <v>2.9453999999999998E-2</v>
      </c>
      <c r="N3028" s="44"/>
    </row>
    <row r="3029" spans="4:14" ht="15.75" customHeight="1" x14ac:dyDescent="0.25">
      <c r="D3029" s="39"/>
      <c r="E3029" s="39"/>
      <c r="F3029" s="98">
        <v>40753</v>
      </c>
      <c r="G3029" s="43">
        <v>1.9109999999999999E-3</v>
      </c>
      <c r="H3029" s="43">
        <v>2.555E-3</v>
      </c>
      <c r="I3029" s="43">
        <v>4.3024999999999999E-3</v>
      </c>
      <c r="J3029" s="43">
        <v>3.2500000000000001E-2</v>
      </c>
      <c r="K3029" s="43">
        <v>2.7961E-2</v>
      </c>
      <c r="N3029" s="44"/>
    </row>
    <row r="3030" spans="4:14" ht="15.75" customHeight="1" x14ac:dyDescent="0.25">
      <c r="D3030" s="39"/>
      <c r="E3030" s="39"/>
      <c r="F3030" s="98">
        <v>40756</v>
      </c>
      <c r="G3030" s="43">
        <v>1.9206000000000002E-3</v>
      </c>
      <c r="H3030" s="43">
        <v>2.5722000000000002E-3</v>
      </c>
      <c r="I3030" s="43">
        <v>4.3166999999999997E-3</v>
      </c>
      <c r="J3030" s="43">
        <v>3.2500000000000001E-2</v>
      </c>
      <c r="K3030" s="43">
        <v>2.7437E-2</v>
      </c>
      <c r="N3030" s="44"/>
    </row>
    <row r="3031" spans="4:14" ht="15.75" customHeight="1" x14ac:dyDescent="0.25">
      <c r="D3031" s="39"/>
      <c r="E3031" s="39"/>
      <c r="F3031" s="98">
        <v>40757</v>
      </c>
      <c r="G3031" s="43">
        <v>2.0083000000000002E-3</v>
      </c>
      <c r="H3031" s="43">
        <v>2.6443999999999999E-3</v>
      </c>
      <c r="I3031" s="43">
        <v>4.3750000000000004E-3</v>
      </c>
      <c r="J3031" s="43">
        <v>3.2500000000000001E-2</v>
      </c>
      <c r="K3031" s="43">
        <v>2.6114000000000002E-2</v>
      </c>
      <c r="N3031" s="44"/>
    </row>
    <row r="3032" spans="4:14" ht="15.75" customHeight="1" x14ac:dyDescent="0.25">
      <c r="D3032" s="39"/>
      <c r="E3032" s="39"/>
      <c r="F3032" s="98">
        <v>40758</v>
      </c>
      <c r="G3032" s="43">
        <v>2.0555999999999999E-3</v>
      </c>
      <c r="H3032" s="43">
        <v>2.6828000000000004E-3</v>
      </c>
      <c r="I3032" s="43">
        <v>4.4028000000000001E-3</v>
      </c>
      <c r="J3032" s="43">
        <v>3.2500000000000001E-2</v>
      </c>
      <c r="K3032" s="43">
        <v>2.6202E-2</v>
      </c>
      <c r="N3032" s="44"/>
    </row>
    <row r="3033" spans="4:14" ht="15.75" customHeight="1" x14ac:dyDescent="0.25">
      <c r="D3033" s="39"/>
      <c r="E3033" s="39"/>
      <c r="F3033" s="98">
        <v>40759</v>
      </c>
      <c r="G3033" s="43">
        <v>2.0506000000000001E-3</v>
      </c>
      <c r="H3033" s="43">
        <v>2.6939000000000004E-3</v>
      </c>
      <c r="I3033" s="43">
        <v>4.4056E-3</v>
      </c>
      <c r="J3033" s="43">
        <v>3.2500000000000001E-2</v>
      </c>
      <c r="K3033" s="43">
        <v>2.4028000000000001E-2</v>
      </c>
      <c r="N3033" s="44"/>
    </row>
    <row r="3034" spans="4:14" ht="15.75" customHeight="1" x14ac:dyDescent="0.25">
      <c r="D3034" s="39"/>
      <c r="E3034" s="39"/>
      <c r="F3034" s="98">
        <v>40760</v>
      </c>
      <c r="G3034" s="43">
        <v>2.055E-3</v>
      </c>
      <c r="H3034" s="43">
        <v>2.7161000000000004E-3</v>
      </c>
      <c r="I3034" s="43">
        <v>4.4278E-3</v>
      </c>
      <c r="J3034" s="43">
        <v>3.2500000000000001E-2</v>
      </c>
      <c r="K3034" s="43">
        <v>2.5585E-2</v>
      </c>
      <c r="N3034" s="44"/>
    </row>
    <row r="3035" spans="4:14" ht="15.75" customHeight="1" x14ac:dyDescent="0.25">
      <c r="D3035" s="39"/>
      <c r="E3035" s="39"/>
      <c r="F3035" s="98">
        <v>40763</v>
      </c>
      <c r="G3035" s="43">
        <v>2.0577999999999998E-3</v>
      </c>
      <c r="H3035" s="43">
        <v>2.7478000000000003E-3</v>
      </c>
      <c r="I3035" s="43">
        <v>4.4333000000000003E-3</v>
      </c>
      <c r="J3035" s="43">
        <v>3.2500000000000001E-2</v>
      </c>
      <c r="K3035" s="43">
        <v>2.3178999999999998E-2</v>
      </c>
      <c r="N3035" s="44"/>
    </row>
    <row r="3036" spans="4:14" ht="15.75" customHeight="1" x14ac:dyDescent="0.25">
      <c r="D3036" s="39"/>
      <c r="E3036" s="39"/>
      <c r="F3036" s="98">
        <v>40764</v>
      </c>
      <c r="G3036" s="43">
        <v>2.0799999999999998E-3</v>
      </c>
      <c r="H3036" s="43">
        <v>2.7839000000000002E-3</v>
      </c>
      <c r="I3036" s="43">
        <v>4.4828000000000003E-3</v>
      </c>
      <c r="J3036" s="43">
        <v>3.2500000000000001E-2</v>
      </c>
      <c r="K3036" s="43">
        <v>2.2488000000000001E-2</v>
      </c>
      <c r="N3036" s="44"/>
    </row>
    <row r="3037" spans="4:14" ht="15.75" customHeight="1" x14ac:dyDescent="0.25">
      <c r="D3037" s="39"/>
      <c r="E3037" s="39"/>
      <c r="F3037" s="98">
        <v>40765</v>
      </c>
      <c r="G3037" s="43">
        <v>2.0710999999999998E-3</v>
      </c>
      <c r="H3037" s="43">
        <v>2.8061000000000002E-3</v>
      </c>
      <c r="I3037" s="43">
        <v>4.4828000000000003E-3</v>
      </c>
      <c r="J3037" s="43">
        <v>3.2500000000000001E-2</v>
      </c>
      <c r="K3037" s="43">
        <v>2.1061E-2</v>
      </c>
      <c r="N3037" s="44"/>
    </row>
    <row r="3038" spans="4:14" ht="15.75" customHeight="1" x14ac:dyDescent="0.25">
      <c r="D3038" s="39"/>
      <c r="E3038" s="39"/>
      <c r="F3038" s="98">
        <v>40766</v>
      </c>
      <c r="G3038" s="43">
        <v>2.0721999999999997E-3</v>
      </c>
      <c r="H3038" s="43">
        <v>2.8617E-3</v>
      </c>
      <c r="I3038" s="43">
        <v>4.5183000000000003E-3</v>
      </c>
      <c r="J3038" s="43">
        <v>3.2500000000000001E-2</v>
      </c>
      <c r="K3038" s="43">
        <v>2.3399E-2</v>
      </c>
      <c r="N3038" s="44"/>
    </row>
    <row r="3039" spans="4:14" ht="15.75" customHeight="1" x14ac:dyDescent="0.25">
      <c r="D3039" s="39"/>
      <c r="E3039" s="39"/>
      <c r="F3039" s="98">
        <v>40767</v>
      </c>
      <c r="G3039" s="43">
        <v>2.0832999999999997E-3</v>
      </c>
      <c r="H3039" s="43">
        <v>2.9005999999999997E-3</v>
      </c>
      <c r="I3039" s="43">
        <v>4.5672000000000004E-3</v>
      </c>
      <c r="J3039" s="43">
        <v>3.2500000000000001E-2</v>
      </c>
      <c r="K3039" s="43">
        <v>2.2547999999999999E-2</v>
      </c>
      <c r="N3039" s="44"/>
    </row>
    <row r="3040" spans="4:14" ht="15.75" customHeight="1" x14ac:dyDescent="0.25">
      <c r="D3040" s="39"/>
      <c r="E3040" s="39"/>
      <c r="F3040" s="98">
        <v>40770</v>
      </c>
      <c r="G3040" s="43">
        <v>2.1021999999999998E-3</v>
      </c>
      <c r="H3040" s="43">
        <v>2.9172E-3</v>
      </c>
      <c r="I3040" s="43">
        <v>4.5928000000000002E-3</v>
      </c>
      <c r="J3040" s="43">
        <v>3.2500000000000001E-2</v>
      </c>
      <c r="K3040" s="43">
        <v>2.3053000000000001E-2</v>
      </c>
      <c r="N3040" s="44"/>
    </row>
    <row r="3041" spans="4:14" ht="15.75" customHeight="1" x14ac:dyDescent="0.25">
      <c r="D3041" s="39"/>
      <c r="E3041" s="39"/>
      <c r="F3041" s="98">
        <v>40771</v>
      </c>
      <c r="G3041" s="43">
        <v>2.1021999999999998E-3</v>
      </c>
      <c r="H3041" s="43">
        <v>2.9283E-3</v>
      </c>
      <c r="I3041" s="43">
        <v>4.5983000000000005E-3</v>
      </c>
      <c r="J3041" s="43">
        <v>3.2500000000000001E-2</v>
      </c>
      <c r="K3041" s="43">
        <v>2.2195999999999997E-2</v>
      </c>
      <c r="N3041" s="44"/>
    </row>
    <row r="3042" spans="4:14" ht="15.75" customHeight="1" x14ac:dyDescent="0.25">
      <c r="D3042" s="39"/>
      <c r="E3042" s="39"/>
      <c r="F3042" s="98">
        <v>40772</v>
      </c>
      <c r="G3042" s="43">
        <v>2.1243999999999998E-3</v>
      </c>
      <c r="H3042" s="43">
        <v>2.9589E-3</v>
      </c>
      <c r="I3042" s="43">
        <v>4.5983000000000005E-3</v>
      </c>
      <c r="J3042" s="43">
        <v>3.2500000000000001E-2</v>
      </c>
      <c r="K3042" s="43">
        <v>2.1652000000000001E-2</v>
      </c>
      <c r="N3042" s="44"/>
    </row>
    <row r="3043" spans="4:14" ht="15.75" customHeight="1" x14ac:dyDescent="0.25">
      <c r="D3043" s="39"/>
      <c r="E3043" s="39"/>
      <c r="F3043" s="98">
        <v>40773</v>
      </c>
      <c r="G3043" s="43">
        <v>2.1299999999999999E-3</v>
      </c>
      <c r="H3043" s="43">
        <v>2.9778000000000001E-3</v>
      </c>
      <c r="I3043" s="43">
        <v>4.6294000000000005E-3</v>
      </c>
      <c r="J3043" s="43">
        <v>3.2500000000000001E-2</v>
      </c>
      <c r="K3043" s="43">
        <v>2.0623999999999997E-2</v>
      </c>
      <c r="N3043" s="44"/>
    </row>
    <row r="3044" spans="4:14" ht="15.75" customHeight="1" x14ac:dyDescent="0.25">
      <c r="D3044" s="39"/>
      <c r="E3044" s="39"/>
      <c r="F3044" s="98">
        <v>40774</v>
      </c>
      <c r="G3044" s="43">
        <v>2.1543999999999999E-3</v>
      </c>
      <c r="H3044" s="43">
        <v>3.0299999999999997E-3</v>
      </c>
      <c r="I3044" s="43">
        <v>4.6705999999999996E-3</v>
      </c>
      <c r="J3044" s="43">
        <v>3.2500000000000001E-2</v>
      </c>
      <c r="K3044" s="43">
        <v>2.0622999999999999E-2</v>
      </c>
      <c r="N3044" s="44"/>
    </row>
    <row r="3045" spans="4:14" ht="15.75" customHeight="1" x14ac:dyDescent="0.25">
      <c r="D3045" s="39"/>
      <c r="E3045" s="39"/>
      <c r="F3045" s="98">
        <v>40777</v>
      </c>
      <c r="G3045" s="43">
        <v>2.1678000000000001E-3</v>
      </c>
      <c r="H3045" s="43">
        <v>3.0843999999999997E-3</v>
      </c>
      <c r="I3045" s="43">
        <v>4.7110999999999993E-3</v>
      </c>
      <c r="J3045" s="43">
        <v>3.2500000000000001E-2</v>
      </c>
      <c r="K3045" s="43">
        <v>2.1058E-2</v>
      </c>
      <c r="N3045" s="44"/>
    </row>
    <row r="3046" spans="4:14" ht="15.75" customHeight="1" x14ac:dyDescent="0.25">
      <c r="D3046" s="39"/>
      <c r="E3046" s="39"/>
      <c r="F3046" s="98">
        <v>40778</v>
      </c>
      <c r="G3046" s="43">
        <v>2.1838999999999999E-3</v>
      </c>
      <c r="H3046" s="43">
        <v>3.1178E-3</v>
      </c>
      <c r="I3046" s="43">
        <v>4.7527999999999997E-3</v>
      </c>
      <c r="J3046" s="43">
        <v>3.2500000000000001E-2</v>
      </c>
      <c r="K3046" s="43">
        <v>2.1530000000000001E-2</v>
      </c>
      <c r="N3046" s="44"/>
    </row>
    <row r="3047" spans="4:14" ht="15.75" customHeight="1" x14ac:dyDescent="0.25">
      <c r="D3047" s="39"/>
      <c r="E3047" s="39"/>
      <c r="F3047" s="98">
        <v>40779</v>
      </c>
      <c r="G3047" s="43">
        <v>2.1893999999999998E-3</v>
      </c>
      <c r="H3047" s="43">
        <v>3.1427999999999998E-3</v>
      </c>
      <c r="I3047" s="43">
        <v>4.7638999999999997E-3</v>
      </c>
      <c r="J3047" s="43">
        <v>3.2500000000000001E-2</v>
      </c>
      <c r="K3047" s="43">
        <v>2.2994000000000001E-2</v>
      </c>
      <c r="N3047" s="44"/>
    </row>
    <row r="3048" spans="4:14" ht="15.75" customHeight="1" x14ac:dyDescent="0.25">
      <c r="D3048" s="39"/>
      <c r="E3048" s="39"/>
      <c r="F3048" s="98">
        <v>40780</v>
      </c>
      <c r="G3048" s="43">
        <v>2.2082999999999998E-3</v>
      </c>
      <c r="H3048" s="43">
        <v>3.1900000000000001E-3</v>
      </c>
      <c r="I3048" s="43">
        <v>4.8027999999999994E-3</v>
      </c>
      <c r="J3048" s="43">
        <v>3.2500000000000001E-2</v>
      </c>
      <c r="K3048" s="43">
        <v>2.2286E-2</v>
      </c>
      <c r="N3048" s="44"/>
    </row>
    <row r="3049" spans="4:14" ht="15.75" customHeight="1" x14ac:dyDescent="0.25">
      <c r="D3049" s="39"/>
      <c r="E3049" s="39"/>
      <c r="F3049" s="98">
        <v>40781</v>
      </c>
      <c r="G3049" s="43">
        <v>2.2093999999999998E-3</v>
      </c>
      <c r="H3049" s="43">
        <v>3.2278000000000003E-3</v>
      </c>
      <c r="I3049" s="43">
        <v>4.7993999999999997E-3</v>
      </c>
      <c r="J3049" s="43">
        <v>3.2500000000000001E-2</v>
      </c>
      <c r="K3049" s="43">
        <v>2.1899000000000002E-2</v>
      </c>
      <c r="N3049" s="44"/>
    </row>
    <row r="3050" spans="4:14" ht="15.75" customHeight="1" x14ac:dyDescent="0.25">
      <c r="D3050" s="39"/>
      <c r="E3050" s="39"/>
      <c r="F3050" s="98">
        <v>40784</v>
      </c>
      <c r="G3050" s="43" t="s">
        <v>30</v>
      </c>
      <c r="H3050" s="43" t="s">
        <v>30</v>
      </c>
      <c r="I3050" s="43" t="s">
        <v>30</v>
      </c>
      <c r="J3050" s="43">
        <v>3.2500000000000001E-2</v>
      </c>
      <c r="K3050" s="43">
        <v>2.2561000000000001E-2</v>
      </c>
      <c r="N3050" s="44"/>
    </row>
    <row r="3051" spans="4:14" ht="15.75" customHeight="1" x14ac:dyDescent="0.25">
      <c r="D3051" s="39"/>
      <c r="E3051" s="39"/>
      <c r="F3051" s="98">
        <v>40785</v>
      </c>
      <c r="G3051" s="43">
        <v>2.215E-3</v>
      </c>
      <c r="H3051" s="43">
        <v>3.2556E-3</v>
      </c>
      <c r="I3051" s="43">
        <v>4.8332999999999996E-3</v>
      </c>
      <c r="J3051" s="43">
        <v>3.2500000000000001E-2</v>
      </c>
      <c r="K3051" s="43">
        <v>2.1766999999999998E-2</v>
      </c>
      <c r="N3051" s="44"/>
    </row>
    <row r="3052" spans="4:14" ht="15.75" customHeight="1" x14ac:dyDescent="0.25">
      <c r="D3052" s="39"/>
      <c r="E3052" s="39"/>
      <c r="F3052" s="98">
        <v>40786</v>
      </c>
      <c r="G3052" s="43">
        <v>2.215E-3</v>
      </c>
      <c r="H3052" s="43">
        <v>3.2722000000000003E-3</v>
      </c>
      <c r="I3052" s="43">
        <v>4.8577999999999998E-3</v>
      </c>
      <c r="J3052" s="43">
        <v>3.2500000000000001E-2</v>
      </c>
      <c r="K3052" s="43">
        <v>2.2233999999999997E-2</v>
      </c>
      <c r="N3052" s="44"/>
    </row>
    <row r="3053" spans="4:14" ht="15.75" customHeight="1" x14ac:dyDescent="0.25">
      <c r="D3053" s="39"/>
      <c r="E3053" s="39"/>
      <c r="F3053" s="98">
        <v>40787</v>
      </c>
      <c r="G3053" s="43">
        <v>2.215E-3</v>
      </c>
      <c r="H3053" s="43">
        <v>3.2944000000000003E-3</v>
      </c>
      <c r="I3053" s="43">
        <v>4.8878000000000003E-3</v>
      </c>
      <c r="J3053" s="43">
        <v>3.2500000000000001E-2</v>
      </c>
      <c r="K3053" s="43">
        <v>2.1301999999999998E-2</v>
      </c>
      <c r="N3053" s="44"/>
    </row>
    <row r="3054" spans="4:14" ht="15.75" customHeight="1" x14ac:dyDescent="0.25">
      <c r="D3054" s="39"/>
      <c r="E3054" s="39"/>
      <c r="F3054" s="98">
        <v>40788</v>
      </c>
      <c r="G3054" s="43">
        <v>2.2178000000000002E-3</v>
      </c>
      <c r="H3054" s="43">
        <v>3.3056000000000001E-3</v>
      </c>
      <c r="I3054" s="43">
        <v>4.9039000000000001E-3</v>
      </c>
      <c r="J3054" s="43">
        <v>3.2500000000000001E-2</v>
      </c>
      <c r="K3054" s="43">
        <v>1.9857E-2</v>
      </c>
      <c r="N3054" s="44"/>
    </row>
    <row r="3055" spans="4:14" ht="15.75" customHeight="1" x14ac:dyDescent="0.25">
      <c r="D3055" s="39"/>
      <c r="E3055" s="39"/>
      <c r="F3055" s="98">
        <v>40791</v>
      </c>
      <c r="G3055" s="43">
        <v>2.2439000000000001E-3</v>
      </c>
      <c r="H3055" s="43">
        <v>3.3278000000000001E-3</v>
      </c>
      <c r="I3055" s="43">
        <v>4.9605999999999999E-3</v>
      </c>
      <c r="J3055" s="43" t="s">
        <v>30</v>
      </c>
      <c r="K3055" s="43">
        <v>1.9857E-2</v>
      </c>
      <c r="N3055" s="44"/>
    </row>
    <row r="3056" spans="4:14" ht="15.75" customHeight="1" x14ac:dyDescent="0.25">
      <c r="D3056" s="39"/>
      <c r="E3056" s="39"/>
      <c r="F3056" s="98">
        <v>40792</v>
      </c>
      <c r="G3056" s="43">
        <v>2.2599999999999999E-3</v>
      </c>
      <c r="H3056" s="43">
        <v>3.3561000000000003E-3</v>
      </c>
      <c r="I3056" s="43">
        <v>5.0160999999999999E-3</v>
      </c>
      <c r="J3056" s="43">
        <v>3.2500000000000001E-2</v>
      </c>
      <c r="K3056" s="43">
        <v>1.984E-2</v>
      </c>
      <c r="N3056" s="44"/>
    </row>
    <row r="3057" spans="4:14" ht="15.75" customHeight="1" x14ac:dyDescent="0.25">
      <c r="D3057" s="39"/>
      <c r="E3057" s="39"/>
      <c r="F3057" s="98">
        <v>40793</v>
      </c>
      <c r="G3057" s="43">
        <v>2.2611000000000003E-3</v>
      </c>
      <c r="H3057" s="43">
        <v>3.3683000000000003E-3</v>
      </c>
      <c r="I3057" s="43">
        <v>5.0294000000000007E-3</v>
      </c>
      <c r="J3057" s="43">
        <v>3.2500000000000001E-2</v>
      </c>
      <c r="K3057" s="43">
        <v>2.0428999999999999E-2</v>
      </c>
      <c r="N3057" s="44"/>
    </row>
    <row r="3058" spans="4:14" ht="15.75" customHeight="1" x14ac:dyDescent="0.25">
      <c r="D3058" s="39"/>
      <c r="E3058" s="39"/>
      <c r="F3058" s="98">
        <v>40794</v>
      </c>
      <c r="G3058" s="43">
        <v>2.2500000000000003E-3</v>
      </c>
      <c r="H3058" s="43">
        <v>3.3683000000000003E-3</v>
      </c>
      <c r="I3058" s="43">
        <v>5.0410999999999997E-3</v>
      </c>
      <c r="J3058" s="43">
        <v>3.2500000000000001E-2</v>
      </c>
      <c r="K3058" s="43">
        <v>1.9786999999999999E-2</v>
      </c>
      <c r="N3058" s="44"/>
    </row>
    <row r="3059" spans="4:14" ht="15.75" customHeight="1" x14ac:dyDescent="0.25">
      <c r="D3059" s="39"/>
      <c r="E3059" s="39"/>
      <c r="F3059" s="98">
        <v>40795</v>
      </c>
      <c r="G3059" s="43">
        <v>2.2611000000000003E-3</v>
      </c>
      <c r="H3059" s="43">
        <v>3.3794000000000003E-3</v>
      </c>
      <c r="I3059" s="43">
        <v>5.0439000000000005E-3</v>
      </c>
      <c r="J3059" s="43">
        <v>3.2500000000000001E-2</v>
      </c>
      <c r="K3059" s="43">
        <v>1.9182999999999999E-2</v>
      </c>
      <c r="N3059" s="44"/>
    </row>
    <row r="3060" spans="4:14" ht="15.75" customHeight="1" x14ac:dyDescent="0.25">
      <c r="D3060" s="39"/>
      <c r="E3060" s="39"/>
      <c r="F3060" s="98">
        <v>40798</v>
      </c>
      <c r="G3060" s="43">
        <v>2.2861000000000001E-3</v>
      </c>
      <c r="H3060" s="43">
        <v>3.4288999999999999E-3</v>
      </c>
      <c r="I3060" s="43">
        <v>5.1327999999999999E-3</v>
      </c>
      <c r="J3060" s="43">
        <v>3.2500000000000001E-2</v>
      </c>
      <c r="K3060" s="43">
        <v>1.9474999999999999E-2</v>
      </c>
      <c r="N3060" s="44"/>
    </row>
    <row r="3061" spans="4:14" ht="15.75" customHeight="1" x14ac:dyDescent="0.25">
      <c r="D3061" s="39"/>
      <c r="E3061" s="39"/>
      <c r="F3061" s="98">
        <v>40799</v>
      </c>
      <c r="G3061" s="43">
        <v>2.2899999999999999E-3</v>
      </c>
      <c r="H3061" s="43">
        <v>3.4710999999999995E-3</v>
      </c>
      <c r="I3061" s="43">
        <v>5.1693999999999993E-3</v>
      </c>
      <c r="J3061" s="43">
        <v>3.2500000000000001E-2</v>
      </c>
      <c r="K3061" s="43">
        <v>1.9906E-2</v>
      </c>
      <c r="N3061" s="44"/>
    </row>
    <row r="3062" spans="4:14" ht="15.75" customHeight="1" x14ac:dyDescent="0.25">
      <c r="D3062" s="39"/>
      <c r="E3062" s="39"/>
      <c r="F3062" s="98">
        <v>40800</v>
      </c>
      <c r="G3062" s="43">
        <v>2.2939000000000002E-3</v>
      </c>
      <c r="H3062" s="43">
        <v>3.4910999999999996E-3</v>
      </c>
      <c r="I3062" s="43">
        <v>5.2088999999999998E-3</v>
      </c>
      <c r="J3062" s="43">
        <v>3.2500000000000001E-2</v>
      </c>
      <c r="K3062" s="43">
        <v>1.9837E-2</v>
      </c>
      <c r="N3062" s="44"/>
    </row>
    <row r="3063" spans="4:14" ht="15.75" customHeight="1" x14ac:dyDescent="0.25">
      <c r="D3063" s="39"/>
      <c r="E3063" s="39"/>
      <c r="F3063" s="98">
        <v>40801</v>
      </c>
      <c r="G3063" s="43">
        <v>2.2994000000000001E-3</v>
      </c>
      <c r="H3063" s="43">
        <v>3.5021999999999996E-3</v>
      </c>
      <c r="I3063" s="43">
        <v>5.2227999999999997E-3</v>
      </c>
      <c r="J3063" s="43">
        <v>3.2500000000000001E-2</v>
      </c>
      <c r="K3063" s="43">
        <v>2.0819999999999998E-2</v>
      </c>
      <c r="N3063" s="44"/>
    </row>
    <row r="3064" spans="4:14" ht="15.75" customHeight="1" x14ac:dyDescent="0.25">
      <c r="D3064" s="39"/>
      <c r="E3064" s="39"/>
      <c r="F3064" s="98">
        <v>40802</v>
      </c>
      <c r="G3064" s="43">
        <v>2.3050000000000002E-3</v>
      </c>
      <c r="H3064" s="43">
        <v>3.5132999999999996E-3</v>
      </c>
      <c r="I3064" s="43">
        <v>5.2283E-3</v>
      </c>
      <c r="J3064" s="43">
        <v>3.2500000000000001E-2</v>
      </c>
      <c r="K3064" s="43">
        <v>2.0478999999999997E-2</v>
      </c>
      <c r="N3064" s="44"/>
    </row>
    <row r="3065" spans="4:14" ht="15.75" customHeight="1" x14ac:dyDescent="0.25">
      <c r="D3065" s="39"/>
      <c r="E3065" s="39"/>
      <c r="F3065" s="98">
        <v>40805</v>
      </c>
      <c r="G3065" s="43">
        <v>2.3072000000000001E-3</v>
      </c>
      <c r="H3065" s="43">
        <v>3.5249999999999999E-3</v>
      </c>
      <c r="I3065" s="43">
        <v>5.2478000000000004E-3</v>
      </c>
      <c r="J3065" s="43">
        <v>3.2500000000000001E-2</v>
      </c>
      <c r="K3065" s="43">
        <v>1.9505999999999999E-2</v>
      </c>
      <c r="N3065" s="44"/>
    </row>
    <row r="3066" spans="4:14" ht="15.75" customHeight="1" x14ac:dyDescent="0.25">
      <c r="D3066" s="39"/>
      <c r="E3066" s="39"/>
      <c r="F3066" s="98">
        <v>40806</v>
      </c>
      <c r="G3066" s="43">
        <v>2.3183000000000001E-3</v>
      </c>
      <c r="H3066" s="43">
        <v>3.5499999999999998E-3</v>
      </c>
      <c r="I3066" s="43">
        <v>5.2700000000000004E-3</v>
      </c>
      <c r="J3066" s="43">
        <v>3.2500000000000001E-2</v>
      </c>
      <c r="K3066" s="43">
        <v>1.9384999999999999E-2</v>
      </c>
      <c r="N3066" s="44"/>
    </row>
    <row r="3067" spans="4:14" ht="15.75" customHeight="1" x14ac:dyDescent="0.25">
      <c r="D3067" s="39"/>
      <c r="E3067" s="39"/>
      <c r="F3067" s="98">
        <v>40807</v>
      </c>
      <c r="G3067" s="43">
        <v>2.3350000000000003E-3</v>
      </c>
      <c r="H3067" s="43">
        <v>3.5555999999999999E-3</v>
      </c>
      <c r="I3067" s="43">
        <v>5.2922000000000004E-3</v>
      </c>
      <c r="J3067" s="43">
        <v>3.2500000000000001E-2</v>
      </c>
      <c r="K3067" s="43">
        <v>1.8575999999999999E-2</v>
      </c>
      <c r="N3067" s="44"/>
    </row>
    <row r="3068" spans="4:14" ht="15.75" customHeight="1" x14ac:dyDescent="0.25">
      <c r="D3068" s="39"/>
      <c r="E3068" s="39"/>
      <c r="F3068" s="98">
        <v>40808</v>
      </c>
      <c r="G3068" s="43">
        <v>2.3455999999999998E-3</v>
      </c>
      <c r="H3068" s="43">
        <v>3.5805999999999998E-3</v>
      </c>
      <c r="I3068" s="43">
        <v>5.3700000000000006E-3</v>
      </c>
      <c r="J3068" s="43">
        <v>3.2500000000000001E-2</v>
      </c>
      <c r="K3068" s="43">
        <v>1.7180000000000001E-2</v>
      </c>
      <c r="N3068" s="44"/>
    </row>
    <row r="3069" spans="4:14" ht="15.75" customHeight="1" x14ac:dyDescent="0.25">
      <c r="D3069" s="39"/>
      <c r="E3069" s="39"/>
      <c r="F3069" s="98">
        <v>40809</v>
      </c>
      <c r="G3069" s="43">
        <v>2.3577999999999997E-3</v>
      </c>
      <c r="H3069" s="43">
        <v>3.6021999999999998E-3</v>
      </c>
      <c r="I3069" s="43">
        <v>5.3956000000000004E-3</v>
      </c>
      <c r="J3069" s="43">
        <v>3.2500000000000001E-2</v>
      </c>
      <c r="K3069" s="43">
        <v>1.8334E-2</v>
      </c>
      <c r="N3069" s="44"/>
    </row>
    <row r="3070" spans="4:14" ht="15.75" customHeight="1" x14ac:dyDescent="0.25">
      <c r="D3070" s="39"/>
      <c r="E3070" s="39"/>
      <c r="F3070" s="98">
        <v>40812</v>
      </c>
      <c r="G3070" s="43">
        <v>2.3744E-3</v>
      </c>
      <c r="H3070" s="43">
        <v>3.6278E-3</v>
      </c>
      <c r="I3070" s="43">
        <v>5.4171999999999996E-3</v>
      </c>
      <c r="J3070" s="43">
        <v>3.2500000000000001E-2</v>
      </c>
      <c r="K3070" s="43">
        <v>1.9001999999999998E-2</v>
      </c>
      <c r="N3070" s="44"/>
    </row>
    <row r="3071" spans="4:14" ht="15.75" customHeight="1" x14ac:dyDescent="0.25">
      <c r="D3071" s="39"/>
      <c r="E3071" s="39"/>
      <c r="F3071" s="98">
        <v>40813</v>
      </c>
      <c r="G3071" s="43">
        <v>2.3877999999999998E-3</v>
      </c>
      <c r="H3071" s="43">
        <v>3.6522E-3</v>
      </c>
      <c r="I3071" s="43">
        <v>5.4450000000000002E-3</v>
      </c>
      <c r="J3071" s="43">
        <v>3.2500000000000001E-2</v>
      </c>
      <c r="K3071" s="43">
        <v>1.9710999999999999E-2</v>
      </c>
      <c r="N3071" s="44"/>
    </row>
    <row r="3072" spans="4:14" ht="15.75" customHeight="1" x14ac:dyDescent="0.25">
      <c r="D3072" s="39"/>
      <c r="E3072" s="39"/>
      <c r="F3072" s="98">
        <v>40814</v>
      </c>
      <c r="G3072" s="43">
        <v>2.3888999999999998E-3</v>
      </c>
      <c r="H3072" s="43">
        <v>3.6855999999999998E-3</v>
      </c>
      <c r="I3072" s="43">
        <v>5.4839000000000008E-3</v>
      </c>
      <c r="J3072" s="43">
        <v>3.2500000000000001E-2</v>
      </c>
      <c r="K3072" s="43">
        <v>1.9796999999999999E-2</v>
      </c>
      <c r="N3072" s="44"/>
    </row>
    <row r="3073" spans="4:14" ht="15.75" customHeight="1" x14ac:dyDescent="0.25">
      <c r="D3073" s="39"/>
      <c r="E3073" s="39"/>
      <c r="F3073" s="98">
        <v>40815</v>
      </c>
      <c r="G3073" s="43">
        <v>2.3943999999999997E-3</v>
      </c>
      <c r="H3073" s="43">
        <v>3.7210999999999998E-3</v>
      </c>
      <c r="I3073" s="43">
        <v>5.5393999999999999E-3</v>
      </c>
      <c r="J3073" s="43">
        <v>3.2500000000000001E-2</v>
      </c>
      <c r="K3073" s="43">
        <v>1.9962000000000001E-2</v>
      </c>
      <c r="N3073" s="44"/>
    </row>
    <row r="3074" spans="4:14" ht="15.75" customHeight="1" x14ac:dyDescent="0.25">
      <c r="D3074" s="39"/>
      <c r="E3074" s="39"/>
      <c r="F3074" s="98">
        <v>40816</v>
      </c>
      <c r="G3074" s="43">
        <v>2.3943999999999997E-3</v>
      </c>
      <c r="H3074" s="43">
        <v>3.7432999999999998E-3</v>
      </c>
      <c r="I3074" s="43">
        <v>5.5783000000000004E-3</v>
      </c>
      <c r="J3074" s="43">
        <v>3.2500000000000001E-2</v>
      </c>
      <c r="K3074" s="43">
        <v>1.9154000000000001E-2</v>
      </c>
      <c r="N3074" s="44"/>
    </row>
    <row r="3075" spans="4:14" ht="15.75" customHeight="1" x14ac:dyDescent="0.25">
      <c r="D3075" s="39"/>
      <c r="E3075" s="39"/>
      <c r="F3075" s="98">
        <v>40819</v>
      </c>
      <c r="G3075" s="43">
        <v>2.3999999999999998E-3</v>
      </c>
      <c r="H3075" s="43">
        <v>3.7761000000000001E-3</v>
      </c>
      <c r="I3075" s="43">
        <v>5.6138999999999998E-3</v>
      </c>
      <c r="J3075" s="43">
        <v>3.2500000000000001E-2</v>
      </c>
      <c r="K3075" s="43">
        <v>1.7559999999999999E-2</v>
      </c>
      <c r="N3075" s="44"/>
    </row>
    <row r="3076" spans="4:14" ht="15.75" customHeight="1" x14ac:dyDescent="0.25">
      <c r="D3076" s="39"/>
      <c r="E3076" s="39"/>
      <c r="F3076" s="98">
        <v>40820</v>
      </c>
      <c r="G3076" s="43">
        <v>2.4110999999999998E-3</v>
      </c>
      <c r="H3076" s="43">
        <v>3.8094000000000001E-3</v>
      </c>
      <c r="I3076" s="43">
        <v>5.6699999999999997E-3</v>
      </c>
      <c r="J3076" s="43">
        <v>3.2500000000000001E-2</v>
      </c>
      <c r="K3076" s="43">
        <v>1.8207000000000001E-2</v>
      </c>
      <c r="N3076" s="44"/>
    </row>
    <row r="3077" spans="4:14" ht="15.75" customHeight="1" x14ac:dyDescent="0.25">
      <c r="D3077" s="39"/>
      <c r="E3077" s="39"/>
      <c r="F3077" s="98">
        <v>40821</v>
      </c>
      <c r="G3077" s="43">
        <v>2.4066999999999999E-3</v>
      </c>
      <c r="H3077" s="43">
        <v>3.8361000000000003E-3</v>
      </c>
      <c r="I3077" s="43">
        <v>5.7160999999999991E-3</v>
      </c>
      <c r="J3077" s="43">
        <v>3.2500000000000001E-2</v>
      </c>
      <c r="K3077" s="43">
        <v>1.8876999999999998E-2</v>
      </c>
      <c r="N3077" s="44"/>
    </row>
    <row r="3078" spans="4:14" ht="15.75" customHeight="1" x14ac:dyDescent="0.25">
      <c r="D3078" s="39"/>
      <c r="E3078" s="39"/>
      <c r="F3078" s="98">
        <v>40822</v>
      </c>
      <c r="G3078" s="43">
        <v>2.4232999999999998E-3</v>
      </c>
      <c r="H3078" s="43">
        <v>3.8778000000000003E-3</v>
      </c>
      <c r="I3078" s="43">
        <v>5.7799999999999995E-3</v>
      </c>
      <c r="J3078" s="43">
        <v>3.2500000000000001E-2</v>
      </c>
      <c r="K3078" s="43">
        <v>1.9872000000000001E-2</v>
      </c>
      <c r="N3078" s="44"/>
    </row>
    <row r="3079" spans="4:14" ht="15.75" customHeight="1" x14ac:dyDescent="0.25">
      <c r="D3079" s="39"/>
      <c r="E3079" s="39"/>
      <c r="F3079" s="98">
        <v>40823</v>
      </c>
      <c r="G3079" s="43">
        <v>2.4288999999999999E-3</v>
      </c>
      <c r="H3079" s="43">
        <v>3.9110999999999998E-3</v>
      </c>
      <c r="I3079" s="43">
        <v>5.8055999999999993E-3</v>
      </c>
      <c r="J3079" s="43">
        <v>3.2500000000000001E-2</v>
      </c>
      <c r="K3079" s="43">
        <v>2.0764000000000001E-2</v>
      </c>
      <c r="N3079" s="44"/>
    </row>
    <row r="3080" spans="4:14" ht="15.75" customHeight="1" x14ac:dyDescent="0.25">
      <c r="D3080" s="39"/>
      <c r="E3080" s="39"/>
      <c r="F3080" s="98">
        <v>40826</v>
      </c>
      <c r="G3080" s="43">
        <v>2.4299999999999999E-3</v>
      </c>
      <c r="H3080" s="43">
        <v>3.9417000000000002E-3</v>
      </c>
      <c r="I3080" s="43">
        <v>5.8250000000000003E-3</v>
      </c>
      <c r="J3080" s="43" t="s">
        <v>30</v>
      </c>
      <c r="K3080" s="43">
        <v>2.0764000000000001E-2</v>
      </c>
      <c r="N3080" s="44"/>
    </row>
    <row r="3081" spans="4:14" ht="15.75" customHeight="1" x14ac:dyDescent="0.25">
      <c r="D3081" s="39"/>
      <c r="E3081" s="39"/>
      <c r="F3081" s="98">
        <v>40827</v>
      </c>
      <c r="G3081" s="43">
        <v>2.4310999999999998E-3</v>
      </c>
      <c r="H3081" s="43">
        <v>3.9750000000000002E-3</v>
      </c>
      <c r="I3081" s="43">
        <v>5.8694000000000003E-3</v>
      </c>
      <c r="J3081" s="43">
        <v>3.2500000000000001E-2</v>
      </c>
      <c r="K3081" s="43">
        <v>2.1496000000000001E-2</v>
      </c>
      <c r="N3081" s="44"/>
    </row>
    <row r="3082" spans="4:14" ht="15.75" customHeight="1" x14ac:dyDescent="0.25">
      <c r="D3082" s="39"/>
      <c r="E3082" s="39"/>
      <c r="F3082" s="98">
        <v>40828</v>
      </c>
      <c r="G3082" s="43">
        <v>2.4321999999999998E-3</v>
      </c>
      <c r="H3082" s="43">
        <v>4.0083000000000002E-3</v>
      </c>
      <c r="I3082" s="43">
        <v>5.8806000000000006E-3</v>
      </c>
      <c r="J3082" s="43">
        <v>3.2500000000000001E-2</v>
      </c>
      <c r="K3082" s="43">
        <v>2.2101000000000003E-2</v>
      </c>
      <c r="N3082" s="44"/>
    </row>
    <row r="3083" spans="4:14" ht="15.75" customHeight="1" x14ac:dyDescent="0.25">
      <c r="D3083" s="39"/>
      <c r="E3083" s="39"/>
      <c r="F3083" s="98">
        <v>40829</v>
      </c>
      <c r="G3083" s="43">
        <v>2.4332999999999998E-3</v>
      </c>
      <c r="H3083" s="43">
        <v>4.0305999999999996E-3</v>
      </c>
      <c r="I3083" s="43">
        <v>5.9167000000000004E-3</v>
      </c>
      <c r="J3083" s="43">
        <v>3.2500000000000001E-2</v>
      </c>
      <c r="K3083" s="43">
        <v>2.1833999999999999E-2</v>
      </c>
      <c r="N3083" s="44"/>
    </row>
    <row r="3084" spans="4:14" ht="15.75" customHeight="1" x14ac:dyDescent="0.25">
      <c r="D3084" s="39"/>
      <c r="E3084" s="39"/>
      <c r="F3084" s="98">
        <v>40830</v>
      </c>
      <c r="G3084" s="43">
        <v>2.4332999999999998E-3</v>
      </c>
      <c r="H3084" s="43">
        <v>4.0471999999999999E-3</v>
      </c>
      <c r="I3084" s="43">
        <v>5.9306000000000003E-3</v>
      </c>
      <c r="J3084" s="43">
        <v>3.2500000000000001E-2</v>
      </c>
      <c r="K3084" s="43">
        <v>2.2477E-2</v>
      </c>
      <c r="N3084" s="44"/>
    </row>
    <row r="3085" spans="4:14" ht="15.75" customHeight="1" x14ac:dyDescent="0.25">
      <c r="D3085" s="39"/>
      <c r="E3085" s="39"/>
      <c r="F3085" s="98">
        <v>40833</v>
      </c>
      <c r="G3085" s="43">
        <v>2.4443999999999998E-3</v>
      </c>
      <c r="H3085" s="43">
        <v>4.0582999999999999E-3</v>
      </c>
      <c r="I3085" s="43">
        <v>5.9556000000000001E-3</v>
      </c>
      <c r="J3085" s="43">
        <v>3.2500000000000001E-2</v>
      </c>
      <c r="K3085" s="43">
        <v>2.155E-2</v>
      </c>
      <c r="N3085" s="44"/>
    </row>
    <row r="3086" spans="4:14" ht="15.75" customHeight="1" x14ac:dyDescent="0.25">
      <c r="D3086" s="39"/>
      <c r="E3086" s="39"/>
      <c r="F3086" s="98">
        <v>40834</v>
      </c>
      <c r="G3086" s="43">
        <v>2.4472000000000001E-3</v>
      </c>
      <c r="H3086" s="43">
        <v>4.0917000000000002E-3</v>
      </c>
      <c r="I3086" s="43">
        <v>5.9778000000000001E-3</v>
      </c>
      <c r="J3086" s="43">
        <v>3.2500000000000001E-2</v>
      </c>
      <c r="K3086" s="43">
        <v>2.1762999999999998E-2</v>
      </c>
      <c r="N3086" s="44"/>
    </row>
    <row r="3087" spans="4:14" ht="15.75" customHeight="1" x14ac:dyDescent="0.25">
      <c r="D3087" s="39"/>
      <c r="E3087" s="39"/>
      <c r="F3087" s="98">
        <v>40835</v>
      </c>
      <c r="G3087" s="43">
        <v>2.4472000000000001E-3</v>
      </c>
      <c r="H3087" s="43">
        <v>4.1167E-3</v>
      </c>
      <c r="I3087" s="43">
        <v>6.0028E-3</v>
      </c>
      <c r="J3087" s="43">
        <v>3.2500000000000001E-2</v>
      </c>
      <c r="K3087" s="43">
        <v>2.1602999999999997E-2</v>
      </c>
      <c r="N3087" s="44"/>
    </row>
    <row r="3088" spans="4:14" ht="15.75" customHeight="1" x14ac:dyDescent="0.25">
      <c r="D3088" s="39"/>
      <c r="E3088" s="39"/>
      <c r="F3088" s="98">
        <v>40836</v>
      </c>
      <c r="G3088" s="43">
        <v>2.4472000000000001E-3</v>
      </c>
      <c r="H3088" s="43">
        <v>4.1555999999999997E-3</v>
      </c>
      <c r="I3088" s="43">
        <v>6.025E-3</v>
      </c>
      <c r="J3088" s="43">
        <v>3.2500000000000001E-2</v>
      </c>
      <c r="K3088" s="43">
        <v>2.1888000000000001E-2</v>
      </c>
      <c r="N3088" s="44"/>
    </row>
    <row r="3089" spans="4:14" ht="15.75" customHeight="1" x14ac:dyDescent="0.25">
      <c r="D3089" s="39"/>
      <c r="E3089" s="39"/>
      <c r="F3089" s="98">
        <v>40837</v>
      </c>
      <c r="G3089" s="43">
        <v>2.4472000000000001E-3</v>
      </c>
      <c r="H3089" s="43">
        <v>4.1833E-3</v>
      </c>
      <c r="I3089" s="43">
        <v>6.0667000000000004E-3</v>
      </c>
      <c r="J3089" s="43">
        <v>3.2500000000000001E-2</v>
      </c>
      <c r="K3089" s="43">
        <v>2.2192E-2</v>
      </c>
      <c r="N3089" s="44"/>
    </row>
    <row r="3090" spans="4:14" ht="15.75" customHeight="1" x14ac:dyDescent="0.25">
      <c r="D3090" s="39"/>
      <c r="E3090" s="39"/>
      <c r="F3090" s="98">
        <v>40840</v>
      </c>
      <c r="G3090" s="43">
        <v>2.4472000000000001E-3</v>
      </c>
      <c r="H3090" s="43">
        <v>4.2027999999999996E-3</v>
      </c>
      <c r="I3090" s="43">
        <v>6.0999999999999995E-3</v>
      </c>
      <c r="J3090" s="43">
        <v>3.2500000000000001E-2</v>
      </c>
      <c r="K3090" s="43">
        <v>2.2336000000000002E-2</v>
      </c>
      <c r="N3090" s="44"/>
    </row>
    <row r="3091" spans="4:14" ht="15.75" customHeight="1" x14ac:dyDescent="0.25">
      <c r="D3091" s="39"/>
      <c r="E3091" s="39"/>
      <c r="F3091" s="98">
        <v>40841</v>
      </c>
      <c r="G3091" s="43">
        <v>2.4472000000000001E-3</v>
      </c>
      <c r="H3091" s="43">
        <v>4.2221999999999997E-3</v>
      </c>
      <c r="I3091" s="43">
        <v>6.1221999999999995E-3</v>
      </c>
      <c r="J3091" s="43">
        <v>3.2500000000000001E-2</v>
      </c>
      <c r="K3091" s="43">
        <v>2.1089000000000004E-2</v>
      </c>
      <c r="N3091" s="44"/>
    </row>
    <row r="3092" spans="4:14" ht="15.75" customHeight="1" x14ac:dyDescent="0.25">
      <c r="D3092" s="39"/>
      <c r="E3092" s="39"/>
      <c r="F3092" s="98">
        <v>40842</v>
      </c>
      <c r="G3092" s="43">
        <v>2.4583000000000001E-3</v>
      </c>
      <c r="H3092" s="43">
        <v>4.2471999999999996E-3</v>
      </c>
      <c r="I3092" s="43">
        <v>6.1555999999999998E-3</v>
      </c>
      <c r="J3092" s="43">
        <v>3.2500000000000001E-2</v>
      </c>
      <c r="K3092" s="43">
        <v>2.2040999999999998E-2</v>
      </c>
      <c r="N3092" s="44"/>
    </row>
    <row r="3093" spans="4:14" ht="15.75" customHeight="1" x14ac:dyDescent="0.25">
      <c r="D3093" s="39"/>
      <c r="E3093" s="39"/>
      <c r="F3093" s="98">
        <v>40843</v>
      </c>
      <c r="G3093" s="43">
        <v>2.4583000000000001E-3</v>
      </c>
      <c r="H3093" s="43">
        <v>4.2805999999999999E-3</v>
      </c>
      <c r="I3093" s="43">
        <v>6.1889000000000007E-3</v>
      </c>
      <c r="J3093" s="43">
        <v>3.2500000000000001E-2</v>
      </c>
      <c r="K3093" s="43">
        <v>2.3963999999999999E-2</v>
      </c>
      <c r="N3093" s="44"/>
    </row>
    <row r="3094" spans="4:14" ht="15.75" customHeight="1" x14ac:dyDescent="0.25">
      <c r="D3094" s="39"/>
      <c r="E3094" s="39"/>
      <c r="F3094" s="98">
        <v>40844</v>
      </c>
      <c r="G3094" s="43">
        <v>2.4583000000000001E-3</v>
      </c>
      <c r="H3094" s="43">
        <v>4.2944000000000003E-3</v>
      </c>
      <c r="I3094" s="43">
        <v>6.1972000000000008E-3</v>
      </c>
      <c r="J3094" s="43">
        <v>3.2500000000000001E-2</v>
      </c>
      <c r="K3094" s="43">
        <v>2.3167E-2</v>
      </c>
      <c r="N3094" s="44"/>
    </row>
    <row r="3095" spans="4:14" ht="15.75" customHeight="1" x14ac:dyDescent="0.25">
      <c r="D3095" s="39"/>
      <c r="E3095" s="39"/>
      <c r="F3095" s="98">
        <v>40847</v>
      </c>
      <c r="G3095" s="43">
        <v>2.4527999999999998E-3</v>
      </c>
      <c r="H3095" s="43">
        <v>4.2944000000000003E-3</v>
      </c>
      <c r="I3095" s="43">
        <v>6.1944000000000001E-3</v>
      </c>
      <c r="J3095" s="43">
        <v>3.2500000000000001E-2</v>
      </c>
      <c r="K3095" s="43">
        <v>2.1133000000000002E-2</v>
      </c>
      <c r="N3095" s="44"/>
    </row>
    <row r="3096" spans="4:14" ht="15.75" customHeight="1" x14ac:dyDescent="0.25">
      <c r="D3096" s="39"/>
      <c r="E3096" s="39"/>
      <c r="F3096" s="98">
        <v>40848</v>
      </c>
      <c r="G3096" s="43">
        <v>2.4527999999999998E-3</v>
      </c>
      <c r="H3096" s="43">
        <v>4.3166999999999997E-3</v>
      </c>
      <c r="I3096" s="43">
        <v>6.2250000000000005E-3</v>
      </c>
      <c r="J3096" s="43">
        <v>3.2500000000000001E-2</v>
      </c>
      <c r="K3096" s="43">
        <v>1.9889E-2</v>
      </c>
      <c r="N3096" s="44"/>
    </row>
    <row r="3097" spans="4:14" ht="15.75" customHeight="1" x14ac:dyDescent="0.25">
      <c r="D3097" s="39"/>
      <c r="E3097" s="39"/>
      <c r="F3097" s="98">
        <v>40849</v>
      </c>
      <c r="G3097" s="43">
        <v>2.4527999999999998E-3</v>
      </c>
      <c r="H3097" s="43">
        <v>4.3306000000000004E-3</v>
      </c>
      <c r="I3097" s="43">
        <v>6.2388999999999995E-3</v>
      </c>
      <c r="J3097" s="43">
        <v>3.2500000000000001E-2</v>
      </c>
      <c r="K3097" s="43">
        <v>1.9854E-2</v>
      </c>
      <c r="N3097" s="44"/>
    </row>
    <row r="3098" spans="4:14" ht="15.75" customHeight="1" x14ac:dyDescent="0.25">
      <c r="D3098" s="39"/>
      <c r="E3098" s="39"/>
      <c r="F3098" s="98">
        <v>40850</v>
      </c>
      <c r="G3098" s="43">
        <v>2.4749999999999998E-3</v>
      </c>
      <c r="H3098" s="43">
        <v>4.3499999999999997E-3</v>
      </c>
      <c r="I3098" s="43">
        <v>6.2694000000000005E-3</v>
      </c>
      <c r="J3098" s="43">
        <v>3.2500000000000001E-2</v>
      </c>
      <c r="K3098" s="43">
        <v>2.0733999999999999E-2</v>
      </c>
      <c r="N3098" s="44"/>
    </row>
    <row r="3099" spans="4:14" ht="15.75" customHeight="1" x14ac:dyDescent="0.25">
      <c r="D3099" s="39"/>
      <c r="E3099" s="39"/>
      <c r="F3099" s="98">
        <v>40851</v>
      </c>
      <c r="G3099" s="43">
        <v>2.4749999999999998E-3</v>
      </c>
      <c r="H3099" s="43">
        <v>4.3750000000000004E-3</v>
      </c>
      <c r="I3099" s="43">
        <v>6.3110999999999992E-3</v>
      </c>
      <c r="J3099" s="43">
        <v>3.2500000000000001E-2</v>
      </c>
      <c r="K3099" s="43">
        <v>2.0327000000000001E-2</v>
      </c>
      <c r="N3099" s="44"/>
    </row>
    <row r="3100" spans="4:14" ht="15.75" customHeight="1" x14ac:dyDescent="0.25">
      <c r="D3100" s="39"/>
      <c r="E3100" s="39"/>
      <c r="F3100" s="98">
        <v>40854</v>
      </c>
      <c r="G3100" s="43">
        <v>2.4778000000000001E-3</v>
      </c>
      <c r="H3100" s="43">
        <v>4.4139000000000001E-3</v>
      </c>
      <c r="I3100" s="43">
        <v>6.3666999999999994E-3</v>
      </c>
      <c r="J3100" s="43">
        <v>3.2500000000000001E-2</v>
      </c>
      <c r="K3100" s="43">
        <v>2.0371E-2</v>
      </c>
      <c r="N3100" s="44"/>
    </row>
    <row r="3101" spans="4:14" ht="15.75" customHeight="1" x14ac:dyDescent="0.25">
      <c r="D3101" s="39"/>
      <c r="E3101" s="39"/>
      <c r="F3101" s="98">
        <v>40855</v>
      </c>
      <c r="G3101" s="43">
        <v>2.4778000000000001E-3</v>
      </c>
      <c r="H3101" s="43">
        <v>4.4416999999999998E-3</v>
      </c>
      <c r="I3101" s="43">
        <v>6.4167E-3</v>
      </c>
      <c r="J3101" s="43">
        <v>3.2500000000000001E-2</v>
      </c>
      <c r="K3101" s="43">
        <v>2.0769000000000003E-2</v>
      </c>
      <c r="N3101" s="44"/>
    </row>
    <row r="3102" spans="4:14" ht="15.75" customHeight="1" x14ac:dyDescent="0.25">
      <c r="D3102" s="39"/>
      <c r="E3102" s="39"/>
      <c r="F3102" s="98">
        <v>40856</v>
      </c>
      <c r="G3102" s="43">
        <v>2.4778000000000001E-3</v>
      </c>
      <c r="H3102" s="43">
        <v>4.4917000000000004E-3</v>
      </c>
      <c r="I3102" s="43">
        <v>6.4833E-3</v>
      </c>
      <c r="J3102" s="43">
        <v>3.2500000000000001E-2</v>
      </c>
      <c r="K3102" s="43">
        <v>1.9615E-2</v>
      </c>
      <c r="N3102" s="44"/>
    </row>
    <row r="3103" spans="4:14" ht="15.75" customHeight="1" x14ac:dyDescent="0.25">
      <c r="D3103" s="39"/>
      <c r="E3103" s="39"/>
      <c r="F3103" s="98">
        <v>40857</v>
      </c>
      <c r="G3103" s="43">
        <v>2.4789E-3</v>
      </c>
      <c r="H3103" s="43">
        <v>4.5278000000000002E-3</v>
      </c>
      <c r="I3103" s="43">
        <v>6.5417000000000001E-3</v>
      </c>
      <c r="J3103" s="43">
        <v>3.2500000000000001E-2</v>
      </c>
      <c r="K3103" s="43">
        <v>2.0563999999999999E-2</v>
      </c>
      <c r="N3103" s="44"/>
    </row>
    <row r="3104" spans="4:14" ht="15.75" customHeight="1" x14ac:dyDescent="0.25">
      <c r="D3104" s="39"/>
      <c r="E3104" s="39"/>
      <c r="F3104" s="98">
        <v>40858</v>
      </c>
      <c r="G3104" s="43">
        <v>2.49E-3</v>
      </c>
      <c r="H3104" s="43">
        <v>4.5722000000000002E-3</v>
      </c>
      <c r="I3104" s="43">
        <v>6.5861000000000001E-3</v>
      </c>
      <c r="J3104" s="43" t="s">
        <v>30</v>
      </c>
      <c r="K3104" s="43">
        <v>2.0563999999999999E-2</v>
      </c>
      <c r="N3104" s="44"/>
    </row>
    <row r="3105" spans="4:14" ht="15.75" customHeight="1" x14ac:dyDescent="0.25">
      <c r="D3105" s="39"/>
      <c r="E3105" s="39"/>
      <c r="F3105" s="98">
        <v>40861</v>
      </c>
      <c r="G3105" s="43">
        <v>2.5022E-3</v>
      </c>
      <c r="H3105" s="43">
        <v>4.6056000000000005E-3</v>
      </c>
      <c r="I3105" s="43">
        <v>6.6222E-3</v>
      </c>
      <c r="J3105" s="43">
        <v>3.2500000000000001E-2</v>
      </c>
      <c r="K3105" s="43">
        <v>2.0556000000000001E-2</v>
      </c>
      <c r="N3105" s="44"/>
    </row>
    <row r="3106" spans="4:14" ht="15.75" customHeight="1" x14ac:dyDescent="0.25">
      <c r="D3106" s="39"/>
      <c r="E3106" s="39"/>
      <c r="F3106" s="98">
        <v>40862</v>
      </c>
      <c r="G3106" s="43">
        <v>2.5171999999999998E-3</v>
      </c>
      <c r="H3106" s="43">
        <v>4.6555999999999993E-3</v>
      </c>
      <c r="I3106" s="43">
        <v>6.6971999999999995E-3</v>
      </c>
      <c r="J3106" s="43">
        <v>3.2500000000000001E-2</v>
      </c>
      <c r="K3106" s="43">
        <v>2.0451E-2</v>
      </c>
      <c r="N3106" s="44"/>
    </row>
    <row r="3107" spans="4:14" ht="15.75" customHeight="1" x14ac:dyDescent="0.25">
      <c r="D3107" s="39"/>
      <c r="E3107" s="39"/>
      <c r="F3107" s="98">
        <v>40863</v>
      </c>
      <c r="G3107" s="43">
        <v>2.5171999999999998E-3</v>
      </c>
      <c r="H3107" s="43">
        <v>4.7110999999999993E-3</v>
      </c>
      <c r="I3107" s="43">
        <v>6.7694000000000001E-3</v>
      </c>
      <c r="J3107" s="43">
        <v>3.2500000000000001E-2</v>
      </c>
      <c r="K3107" s="43">
        <v>0.02</v>
      </c>
      <c r="N3107" s="44"/>
    </row>
    <row r="3108" spans="4:14" ht="15.75" customHeight="1" x14ac:dyDescent="0.25">
      <c r="D3108" s="39"/>
      <c r="E3108" s="39"/>
      <c r="F3108" s="98">
        <v>40864</v>
      </c>
      <c r="G3108" s="43">
        <v>2.5478000000000002E-3</v>
      </c>
      <c r="H3108" s="43">
        <v>4.7943999999999999E-3</v>
      </c>
      <c r="I3108" s="43">
        <v>6.8916999999999997E-3</v>
      </c>
      <c r="J3108" s="43">
        <v>3.2500000000000001E-2</v>
      </c>
      <c r="K3108" s="43">
        <v>1.9601999999999998E-2</v>
      </c>
      <c r="N3108" s="44"/>
    </row>
    <row r="3109" spans="4:14" ht="15.75" customHeight="1" x14ac:dyDescent="0.25">
      <c r="D3109" s="39"/>
      <c r="E3109" s="39"/>
      <c r="F3109" s="98">
        <v>40865</v>
      </c>
      <c r="G3109" s="43">
        <v>2.5655999999999999E-3</v>
      </c>
      <c r="H3109" s="43">
        <v>4.8777999999999998E-3</v>
      </c>
      <c r="I3109" s="43">
        <v>6.9860999999999994E-3</v>
      </c>
      <c r="J3109" s="43">
        <v>3.2500000000000001E-2</v>
      </c>
      <c r="K3109" s="43">
        <v>2.0104E-2</v>
      </c>
      <c r="N3109" s="44"/>
    </row>
    <row r="3110" spans="4:14" ht="15.75" customHeight="1" x14ac:dyDescent="0.25">
      <c r="D3110" s="39"/>
      <c r="E3110" s="39"/>
      <c r="F3110" s="98">
        <v>40868</v>
      </c>
      <c r="G3110" s="43">
        <v>2.5666999999999999E-3</v>
      </c>
      <c r="H3110" s="43">
        <v>4.9499999999999995E-3</v>
      </c>
      <c r="I3110" s="43">
        <v>7.0610999999999998E-3</v>
      </c>
      <c r="J3110" s="43">
        <v>3.2500000000000001E-2</v>
      </c>
      <c r="K3110" s="43">
        <v>1.9550000000000001E-2</v>
      </c>
      <c r="N3110" s="44"/>
    </row>
    <row r="3111" spans="4:14" ht="15.75" customHeight="1" x14ac:dyDescent="0.25">
      <c r="D3111" s="39"/>
      <c r="E3111" s="39"/>
      <c r="F3111" s="98">
        <v>40869</v>
      </c>
      <c r="G3111" s="43">
        <v>2.5722000000000002E-3</v>
      </c>
      <c r="H3111" s="43">
        <v>5.0027999999999991E-3</v>
      </c>
      <c r="I3111" s="43">
        <v>7.1221999999999995E-3</v>
      </c>
      <c r="J3111" s="43">
        <v>3.2500000000000001E-2</v>
      </c>
      <c r="K3111" s="43">
        <v>1.917E-2</v>
      </c>
      <c r="N3111" s="44"/>
    </row>
    <row r="3112" spans="4:14" ht="15.75" customHeight="1" x14ac:dyDescent="0.25">
      <c r="D3112" s="39"/>
      <c r="E3112" s="39"/>
      <c r="F3112" s="98">
        <v>40870</v>
      </c>
      <c r="G3112" s="43">
        <v>2.5722000000000002E-3</v>
      </c>
      <c r="H3112" s="43">
        <v>5.0610999999999998E-3</v>
      </c>
      <c r="I3112" s="43">
        <v>7.1889000000000007E-3</v>
      </c>
      <c r="J3112" s="43">
        <v>3.2500000000000001E-2</v>
      </c>
      <c r="K3112" s="43">
        <v>1.8835000000000001E-2</v>
      </c>
      <c r="N3112" s="44"/>
    </row>
    <row r="3113" spans="4:14" ht="15.75" customHeight="1" x14ac:dyDescent="0.25">
      <c r="D3113" s="39"/>
      <c r="E3113" s="39"/>
      <c r="F3113" s="98">
        <v>40871</v>
      </c>
      <c r="G3113" s="43">
        <v>2.5722000000000002E-3</v>
      </c>
      <c r="H3113" s="43">
        <v>5.1166999999999992E-3</v>
      </c>
      <c r="I3113" s="43">
        <v>7.2611000000000004E-3</v>
      </c>
      <c r="J3113" s="43" t="s">
        <v>30</v>
      </c>
      <c r="K3113" s="43">
        <v>1.8835000000000001E-2</v>
      </c>
      <c r="N3113" s="44"/>
    </row>
    <row r="3114" spans="4:14" ht="15.75" customHeight="1" x14ac:dyDescent="0.25">
      <c r="D3114" s="39"/>
      <c r="E3114" s="39"/>
      <c r="F3114" s="98">
        <v>40872</v>
      </c>
      <c r="G3114" s="43">
        <v>2.5944000000000002E-3</v>
      </c>
      <c r="H3114" s="43">
        <v>5.1805999999999996E-3</v>
      </c>
      <c r="I3114" s="43">
        <v>7.3416999999999996E-3</v>
      </c>
      <c r="J3114" s="43">
        <v>3.2500000000000001E-2</v>
      </c>
      <c r="K3114" s="43">
        <v>1.9635E-2</v>
      </c>
      <c r="N3114" s="44"/>
    </row>
    <row r="3115" spans="4:14" ht="15.75" customHeight="1" x14ac:dyDescent="0.25">
      <c r="D3115" s="39"/>
      <c r="E3115" s="39"/>
      <c r="F3115" s="98">
        <v>40875</v>
      </c>
      <c r="G3115" s="43">
        <v>2.5999999999999999E-3</v>
      </c>
      <c r="H3115" s="43">
        <v>5.2305999999999993E-3</v>
      </c>
      <c r="I3115" s="43">
        <v>7.3972000000000005E-3</v>
      </c>
      <c r="J3115" s="43">
        <v>3.2500000000000001E-2</v>
      </c>
      <c r="K3115" s="43">
        <v>1.9739E-2</v>
      </c>
      <c r="N3115" s="44"/>
    </row>
    <row r="3116" spans="4:14" ht="15.75" customHeight="1" x14ac:dyDescent="0.25">
      <c r="D3116" s="39"/>
      <c r="E3116" s="39"/>
      <c r="F3116" s="98">
        <v>40876</v>
      </c>
      <c r="G3116" s="43">
        <v>2.7022000000000001E-3</v>
      </c>
      <c r="H3116" s="43">
        <v>5.2693999999999996E-3</v>
      </c>
      <c r="I3116" s="43">
        <v>7.4583000000000002E-3</v>
      </c>
      <c r="J3116" s="43">
        <v>3.2500000000000001E-2</v>
      </c>
      <c r="K3116" s="43">
        <v>1.9913E-2</v>
      </c>
      <c r="N3116" s="44"/>
    </row>
    <row r="3117" spans="4:14" ht="15.75" customHeight="1" x14ac:dyDescent="0.25">
      <c r="D3117" s="39"/>
      <c r="E3117" s="39"/>
      <c r="F3117" s="98">
        <v>40877</v>
      </c>
      <c r="G3117" s="43">
        <v>2.7144000000000001E-3</v>
      </c>
      <c r="H3117" s="43">
        <v>5.2889E-3</v>
      </c>
      <c r="I3117" s="43">
        <v>7.4833000000000009E-3</v>
      </c>
      <c r="J3117" s="43">
        <v>3.2500000000000001E-2</v>
      </c>
      <c r="K3117" s="43">
        <v>2.068E-2</v>
      </c>
      <c r="N3117" s="44"/>
    </row>
    <row r="3118" spans="4:14" ht="15.75" customHeight="1" x14ac:dyDescent="0.25">
      <c r="D3118" s="39"/>
      <c r="E3118" s="39"/>
      <c r="F3118" s="98">
        <v>40878</v>
      </c>
      <c r="G3118" s="43">
        <v>2.7144000000000001E-3</v>
      </c>
      <c r="H3118" s="43">
        <v>5.2722000000000003E-3</v>
      </c>
      <c r="I3118" s="43">
        <v>7.4722E-3</v>
      </c>
      <c r="J3118" s="43">
        <v>3.2500000000000001E-2</v>
      </c>
      <c r="K3118" s="43">
        <v>2.0872999999999999E-2</v>
      </c>
      <c r="N3118" s="44"/>
    </row>
    <row r="3119" spans="4:14" ht="15.75" customHeight="1" x14ac:dyDescent="0.25">
      <c r="D3119" s="39"/>
      <c r="E3119" s="39"/>
      <c r="F3119" s="98">
        <v>40879</v>
      </c>
      <c r="G3119" s="43">
        <v>2.7033000000000001E-3</v>
      </c>
      <c r="H3119" s="43">
        <v>5.2832999999999995E-3</v>
      </c>
      <c r="I3119" s="43">
        <v>7.4833000000000009E-3</v>
      </c>
      <c r="J3119" s="43">
        <v>3.2500000000000001E-2</v>
      </c>
      <c r="K3119" s="43">
        <v>2.0331000000000002E-2</v>
      </c>
      <c r="N3119" s="44"/>
    </row>
    <row r="3120" spans="4:14" ht="15.75" customHeight="1" x14ac:dyDescent="0.25">
      <c r="D3120" s="39"/>
      <c r="E3120" s="39"/>
      <c r="F3120" s="98">
        <v>40882</v>
      </c>
      <c r="G3120" s="43">
        <v>2.7409999999999999E-3</v>
      </c>
      <c r="H3120" s="43">
        <v>5.339E-3</v>
      </c>
      <c r="I3120" s="43">
        <v>7.5424999999999997E-3</v>
      </c>
      <c r="J3120" s="43">
        <v>3.2500000000000001E-2</v>
      </c>
      <c r="K3120" s="43">
        <v>2.0435999999999999E-2</v>
      </c>
      <c r="N3120" s="44"/>
    </row>
    <row r="3121" spans="4:14" ht="15.75" customHeight="1" x14ac:dyDescent="0.25">
      <c r="D3121" s="39"/>
      <c r="E3121" s="39"/>
      <c r="F3121" s="98">
        <v>40883</v>
      </c>
      <c r="G3121" s="43">
        <v>2.7505000000000003E-3</v>
      </c>
      <c r="H3121" s="43">
        <v>5.3774999999999995E-3</v>
      </c>
      <c r="I3121" s="43">
        <v>7.5824999999999998E-3</v>
      </c>
      <c r="J3121" s="43">
        <v>3.2500000000000001E-2</v>
      </c>
      <c r="K3121" s="43">
        <v>2.0891000000000003E-2</v>
      </c>
      <c r="N3121" s="44"/>
    </row>
    <row r="3122" spans="4:14" ht="15.75" customHeight="1" x14ac:dyDescent="0.25">
      <c r="D3122" s="39"/>
      <c r="E3122" s="39"/>
      <c r="F3122" s="98">
        <v>40884</v>
      </c>
      <c r="G3122" s="43">
        <v>2.7629999999999998E-3</v>
      </c>
      <c r="H3122" s="43">
        <v>5.4000000000000003E-3</v>
      </c>
      <c r="I3122" s="43">
        <v>7.6E-3</v>
      </c>
      <c r="J3122" s="43">
        <v>3.2500000000000001E-2</v>
      </c>
      <c r="K3122" s="43">
        <v>2.0295999999999998E-2</v>
      </c>
      <c r="N3122" s="44"/>
    </row>
    <row r="3123" spans="4:14" ht="15.75" customHeight="1" x14ac:dyDescent="0.25">
      <c r="D3123" s="39"/>
      <c r="E3123" s="39"/>
      <c r="F3123" s="98">
        <v>40885</v>
      </c>
      <c r="G3123" s="43">
        <v>2.7629999999999998E-3</v>
      </c>
      <c r="H3123" s="43">
        <v>5.4000000000000003E-3</v>
      </c>
      <c r="I3123" s="43">
        <v>7.6049999999999998E-3</v>
      </c>
      <c r="J3123" s="43">
        <v>3.2500000000000001E-2</v>
      </c>
      <c r="K3123" s="43">
        <v>1.9703999999999999E-2</v>
      </c>
      <c r="N3123" s="44"/>
    </row>
    <row r="3124" spans="4:14" ht="15.75" customHeight="1" x14ac:dyDescent="0.25">
      <c r="D3124" s="39"/>
      <c r="E3124" s="39"/>
      <c r="F3124" s="98">
        <v>40886</v>
      </c>
      <c r="G3124" s="43">
        <v>2.7655000000000002E-3</v>
      </c>
      <c r="H3124" s="43">
        <v>5.4174999999999996E-3</v>
      </c>
      <c r="I3124" s="43">
        <v>7.62E-3</v>
      </c>
      <c r="J3124" s="43">
        <v>3.2500000000000001E-2</v>
      </c>
      <c r="K3124" s="43">
        <v>2.0611000000000001E-2</v>
      </c>
      <c r="N3124" s="44"/>
    </row>
    <row r="3125" spans="4:14" ht="15.75" customHeight="1" x14ac:dyDescent="0.25">
      <c r="D3125" s="39"/>
      <c r="E3125" s="39"/>
      <c r="F3125" s="98">
        <v>40889</v>
      </c>
      <c r="G3125" s="43">
        <v>2.7755000000000002E-3</v>
      </c>
      <c r="H3125" s="43">
        <v>5.4349999999999997E-3</v>
      </c>
      <c r="I3125" s="43">
        <v>7.6449999999999999E-3</v>
      </c>
      <c r="J3125" s="43">
        <v>3.2500000000000001E-2</v>
      </c>
      <c r="K3125" s="43">
        <v>2.0121000000000003E-2</v>
      </c>
      <c r="N3125" s="44"/>
    </row>
    <row r="3126" spans="4:14" ht="15.75" customHeight="1" x14ac:dyDescent="0.25">
      <c r="D3126" s="39"/>
      <c r="E3126" s="39"/>
      <c r="F3126" s="98">
        <v>40890</v>
      </c>
      <c r="G3126" s="43">
        <v>2.7829999999999999E-3</v>
      </c>
      <c r="H3126" s="43">
        <v>5.4625000000000003E-3</v>
      </c>
      <c r="I3126" s="43">
        <v>7.705E-3</v>
      </c>
      <c r="J3126" s="43">
        <v>3.2500000000000001E-2</v>
      </c>
      <c r="K3126" s="43">
        <v>1.9651000000000002E-2</v>
      </c>
      <c r="N3126" s="44"/>
    </row>
    <row r="3127" spans="4:14" ht="15.75" customHeight="1" x14ac:dyDescent="0.25">
      <c r="D3127" s="39"/>
      <c r="E3127" s="39"/>
      <c r="F3127" s="98">
        <v>40891</v>
      </c>
      <c r="G3127" s="43">
        <v>2.8255000000000003E-3</v>
      </c>
      <c r="H3127" s="43">
        <v>5.5505000000000007E-3</v>
      </c>
      <c r="I3127" s="43">
        <v>7.7849999999999994E-3</v>
      </c>
      <c r="J3127" s="43">
        <v>3.2500000000000001E-2</v>
      </c>
      <c r="K3127" s="43">
        <v>1.9027000000000002E-2</v>
      </c>
      <c r="N3127" s="44"/>
    </row>
    <row r="3128" spans="4:14" ht="15.75" customHeight="1" x14ac:dyDescent="0.25">
      <c r="D3128" s="39"/>
      <c r="E3128" s="39"/>
      <c r="F3128" s="98">
        <v>40892</v>
      </c>
      <c r="G3128" s="43">
        <v>2.846E-3</v>
      </c>
      <c r="H3128" s="43">
        <v>5.5915000000000001E-3</v>
      </c>
      <c r="I3128" s="43">
        <v>7.8300000000000002E-3</v>
      </c>
      <c r="J3128" s="43">
        <v>3.2500000000000001E-2</v>
      </c>
      <c r="K3128" s="43">
        <v>1.9078999999999999E-2</v>
      </c>
      <c r="N3128" s="44"/>
    </row>
    <row r="3129" spans="4:14" ht="15.75" customHeight="1" x14ac:dyDescent="0.25">
      <c r="D3129" s="39"/>
      <c r="E3129" s="39"/>
      <c r="F3129" s="98">
        <v>40893</v>
      </c>
      <c r="G3129" s="43">
        <v>2.8484999999999999E-3</v>
      </c>
      <c r="H3129" s="43">
        <v>5.6315000000000002E-3</v>
      </c>
      <c r="I3129" s="43">
        <v>7.8799999999999999E-3</v>
      </c>
      <c r="J3129" s="43">
        <v>3.2500000000000001E-2</v>
      </c>
      <c r="K3129" s="43">
        <v>1.8474000000000001E-2</v>
      </c>
      <c r="N3129" s="44"/>
    </row>
    <row r="3130" spans="4:14" ht="15.75" customHeight="1" x14ac:dyDescent="0.25">
      <c r="D3130" s="39"/>
      <c r="E3130" s="39"/>
      <c r="F3130" s="98">
        <v>40896</v>
      </c>
      <c r="G3130" s="43">
        <v>2.8734999999999998E-3</v>
      </c>
      <c r="H3130" s="43">
        <v>5.6694999999999992E-3</v>
      </c>
      <c r="I3130" s="43">
        <v>7.9450000000000007E-3</v>
      </c>
      <c r="J3130" s="43">
        <v>3.2500000000000001E-2</v>
      </c>
      <c r="K3130" s="43">
        <v>1.8096000000000001E-2</v>
      </c>
      <c r="N3130" s="44"/>
    </row>
    <row r="3131" spans="4:14" ht="15.75" customHeight="1" x14ac:dyDescent="0.25">
      <c r="D3131" s="39"/>
      <c r="E3131" s="39"/>
      <c r="F3131" s="98">
        <v>40897</v>
      </c>
      <c r="G3131" s="43">
        <v>2.9060000000000002E-3</v>
      </c>
      <c r="H3131" s="43">
        <v>5.6974999999999994E-3</v>
      </c>
      <c r="I3131" s="43">
        <v>7.984999999999999E-3</v>
      </c>
      <c r="J3131" s="43">
        <v>3.2500000000000001E-2</v>
      </c>
      <c r="K3131" s="43">
        <v>1.9233E-2</v>
      </c>
      <c r="N3131" s="44"/>
    </row>
    <row r="3132" spans="4:14" ht="15.75" customHeight="1" x14ac:dyDescent="0.25">
      <c r="D3132" s="39"/>
      <c r="E3132" s="39"/>
      <c r="F3132" s="98">
        <v>40898</v>
      </c>
      <c r="G3132" s="43">
        <v>2.9185000000000001E-3</v>
      </c>
      <c r="H3132" s="43">
        <v>5.7125000000000006E-3</v>
      </c>
      <c r="I3132" s="43">
        <v>7.9950000000000004E-3</v>
      </c>
      <c r="J3132" s="43">
        <v>3.2500000000000001E-2</v>
      </c>
      <c r="K3132" s="43">
        <v>1.9668000000000001E-2</v>
      </c>
      <c r="N3132" s="44"/>
    </row>
    <row r="3133" spans="4:14" ht="15.75" customHeight="1" x14ac:dyDescent="0.25">
      <c r="D3133" s="39"/>
      <c r="E3133" s="39"/>
      <c r="F3133" s="98">
        <v>40899</v>
      </c>
      <c r="G3133" s="43">
        <v>2.9360000000000002E-3</v>
      </c>
      <c r="H3133" s="43">
        <v>5.7374999999999995E-3</v>
      </c>
      <c r="I3133" s="43">
        <v>8.0099999999999998E-3</v>
      </c>
      <c r="J3133" s="43">
        <v>3.2500000000000001E-2</v>
      </c>
      <c r="K3133" s="43">
        <v>1.9476E-2</v>
      </c>
      <c r="N3133" s="44"/>
    </row>
    <row r="3134" spans="4:14" ht="15.75" customHeight="1" x14ac:dyDescent="0.25">
      <c r="D3134" s="39"/>
      <c r="E3134" s="39"/>
      <c r="F3134" s="98">
        <v>40900</v>
      </c>
      <c r="G3134" s="43">
        <v>2.9394999999999998E-3</v>
      </c>
      <c r="H3134" s="43">
        <v>5.7574999999999996E-3</v>
      </c>
      <c r="I3134" s="43">
        <v>8.0400000000000003E-3</v>
      </c>
      <c r="J3134" s="43">
        <v>3.2500000000000001E-2</v>
      </c>
      <c r="K3134" s="43">
        <v>2.0243999999999998E-2</v>
      </c>
      <c r="N3134" s="44"/>
    </row>
    <row r="3135" spans="4:14" ht="15.75" customHeight="1" x14ac:dyDescent="0.25">
      <c r="D3135" s="39"/>
      <c r="E3135" s="39"/>
      <c r="F3135" s="98">
        <v>40903</v>
      </c>
      <c r="G3135" s="43" t="s">
        <v>30</v>
      </c>
      <c r="H3135" s="43" t="s">
        <v>30</v>
      </c>
      <c r="I3135" s="43" t="s">
        <v>30</v>
      </c>
      <c r="J3135" s="43" t="s">
        <v>30</v>
      </c>
      <c r="K3135" s="43">
        <v>2.0243999999999998E-2</v>
      </c>
      <c r="N3135" s="44"/>
    </row>
    <row r="3136" spans="4:14" ht="15.75" customHeight="1" x14ac:dyDescent="0.25">
      <c r="D3136" s="39"/>
      <c r="E3136" s="39"/>
      <c r="F3136" s="98">
        <v>40904</v>
      </c>
      <c r="G3136" s="43" t="s">
        <v>30</v>
      </c>
      <c r="H3136" s="43" t="s">
        <v>30</v>
      </c>
      <c r="I3136" s="43" t="s">
        <v>30</v>
      </c>
      <c r="J3136" s="43">
        <v>3.2500000000000001E-2</v>
      </c>
      <c r="K3136" s="43">
        <v>2.0052E-2</v>
      </c>
      <c r="N3136" s="44"/>
    </row>
    <row r="3137" spans="4:14" ht="15.75" customHeight="1" x14ac:dyDescent="0.25">
      <c r="D3137" s="39"/>
      <c r="E3137" s="39"/>
      <c r="F3137" s="98">
        <v>40905</v>
      </c>
      <c r="G3137" s="43">
        <v>2.9629999999999999E-3</v>
      </c>
      <c r="H3137" s="43">
        <v>5.7925000000000008E-3</v>
      </c>
      <c r="I3137" s="43">
        <v>8.0800000000000004E-3</v>
      </c>
      <c r="J3137" s="43">
        <v>3.2500000000000001E-2</v>
      </c>
      <c r="K3137" s="43">
        <v>1.9161999999999998E-2</v>
      </c>
      <c r="N3137" s="44"/>
    </row>
    <row r="3138" spans="4:14" ht="15.75" customHeight="1" x14ac:dyDescent="0.25">
      <c r="D3138" s="39"/>
      <c r="E3138" s="39"/>
      <c r="F3138" s="98">
        <v>40906</v>
      </c>
      <c r="G3138" s="43">
        <v>2.9529999999999999E-3</v>
      </c>
      <c r="H3138" s="43">
        <v>5.8099999999999992E-3</v>
      </c>
      <c r="I3138" s="43">
        <v>8.0850000000000002E-3</v>
      </c>
      <c r="J3138" s="43">
        <v>3.2500000000000001E-2</v>
      </c>
      <c r="K3138" s="43">
        <v>1.8988000000000001E-2</v>
      </c>
      <c r="N3138" s="44"/>
    </row>
    <row r="3139" spans="4:14" ht="15.75" customHeight="1" x14ac:dyDescent="0.25">
      <c r="D3139" s="39"/>
      <c r="E3139" s="39"/>
      <c r="F3139" s="98">
        <v>40907</v>
      </c>
      <c r="G3139" s="43">
        <v>2.9529999999999999E-3</v>
      </c>
      <c r="H3139" s="43">
        <v>5.8099999999999992E-3</v>
      </c>
      <c r="I3139" s="43">
        <v>8.0850000000000002E-3</v>
      </c>
      <c r="J3139" s="43">
        <v>3.2500000000000001E-2</v>
      </c>
      <c r="K3139" s="43">
        <v>1.8762000000000001E-2</v>
      </c>
      <c r="N3139" s="44"/>
    </row>
    <row r="3140" spans="4:14" ht="15.75" customHeight="1" x14ac:dyDescent="0.25">
      <c r="D3140" s="39"/>
      <c r="E3140" s="39"/>
      <c r="F3140" s="98">
        <v>40910</v>
      </c>
      <c r="G3140" s="43" t="s">
        <v>30</v>
      </c>
      <c r="H3140" s="43" t="s">
        <v>30</v>
      </c>
      <c r="I3140" s="43" t="s">
        <v>30</v>
      </c>
      <c r="J3140" s="43" t="s">
        <v>30</v>
      </c>
      <c r="K3140" s="43">
        <v>1.8762000000000001E-2</v>
      </c>
      <c r="N3140" s="44"/>
    </row>
    <row r="3141" spans="4:14" ht="15.75" customHeight="1" x14ac:dyDescent="0.25">
      <c r="D3141" s="39"/>
      <c r="E3141" s="39"/>
      <c r="F3141" s="98">
        <v>40911</v>
      </c>
      <c r="G3141" s="43">
        <v>2.9529999999999999E-3</v>
      </c>
      <c r="H3141" s="43">
        <v>5.8250000000000003E-3</v>
      </c>
      <c r="I3141" s="43">
        <v>8.1100000000000009E-3</v>
      </c>
      <c r="J3141" s="43">
        <v>3.2500000000000001E-2</v>
      </c>
      <c r="K3141" s="43">
        <v>1.9474000000000002E-2</v>
      </c>
      <c r="N3141" s="44"/>
    </row>
    <row r="3142" spans="4:14" ht="15.75" customHeight="1" x14ac:dyDescent="0.25">
      <c r="D3142" s="39"/>
      <c r="E3142" s="39"/>
      <c r="F3142" s="98">
        <v>40912</v>
      </c>
      <c r="G3142" s="43">
        <v>2.9529999999999999E-3</v>
      </c>
      <c r="H3142" s="43">
        <v>5.8250000000000003E-3</v>
      </c>
      <c r="I3142" s="43">
        <v>8.1100000000000009E-3</v>
      </c>
      <c r="J3142" s="43">
        <v>3.2500000000000001E-2</v>
      </c>
      <c r="K3142" s="43">
        <v>1.9771E-2</v>
      </c>
      <c r="N3142" s="44"/>
    </row>
    <row r="3143" spans="4:14" ht="15.75" customHeight="1" x14ac:dyDescent="0.25">
      <c r="D3143" s="39"/>
      <c r="E3143" s="39"/>
      <c r="F3143" s="98">
        <v>40913</v>
      </c>
      <c r="G3143" s="43">
        <v>2.9529999999999999E-3</v>
      </c>
      <c r="H3143" s="43">
        <v>5.8250000000000003E-3</v>
      </c>
      <c r="I3143" s="43">
        <v>8.1200000000000005E-3</v>
      </c>
      <c r="J3143" s="43">
        <v>3.2500000000000001E-2</v>
      </c>
      <c r="K3143" s="43">
        <v>1.9945999999999998E-2</v>
      </c>
      <c r="N3143" s="44"/>
    </row>
    <row r="3144" spans="4:14" ht="15.75" customHeight="1" x14ac:dyDescent="0.25">
      <c r="D3144" s="39"/>
      <c r="E3144" s="39"/>
      <c r="F3144" s="98">
        <v>40914</v>
      </c>
      <c r="G3144" s="43">
        <v>2.9629999999999999E-3</v>
      </c>
      <c r="H3144" s="43">
        <v>5.8149999999999999E-3</v>
      </c>
      <c r="I3144" s="43">
        <v>8.1200000000000005E-3</v>
      </c>
      <c r="J3144" s="43">
        <v>3.2500000000000001E-2</v>
      </c>
      <c r="K3144" s="43">
        <v>1.9577999999999998E-2</v>
      </c>
      <c r="N3144" s="44"/>
    </row>
    <row r="3145" spans="4:14" ht="15.75" customHeight="1" x14ac:dyDescent="0.25">
      <c r="D3145" s="39"/>
      <c r="E3145" s="39"/>
      <c r="F3145" s="98">
        <v>40917</v>
      </c>
      <c r="G3145" s="43">
        <v>2.9629999999999999E-3</v>
      </c>
      <c r="H3145" s="43">
        <v>5.8050000000000003E-3</v>
      </c>
      <c r="I3145" s="43">
        <v>8.1000000000000013E-3</v>
      </c>
      <c r="J3145" s="43">
        <v>3.2500000000000001E-2</v>
      </c>
      <c r="K3145" s="43">
        <v>1.9577999999999998E-2</v>
      </c>
      <c r="N3145" s="44"/>
    </row>
    <row r="3146" spans="4:14" ht="15.75" customHeight="1" x14ac:dyDescent="0.25">
      <c r="D3146" s="39"/>
      <c r="E3146" s="39"/>
      <c r="F3146" s="98">
        <v>40918</v>
      </c>
      <c r="G3146" s="43">
        <v>2.9580000000000001E-3</v>
      </c>
      <c r="H3146" s="43">
        <v>5.7949999999999998E-3</v>
      </c>
      <c r="I3146" s="43">
        <v>8.0850000000000002E-3</v>
      </c>
      <c r="J3146" s="43">
        <v>3.2500000000000001E-2</v>
      </c>
      <c r="K3146" s="43">
        <v>1.9682999999999999E-2</v>
      </c>
      <c r="N3146" s="44"/>
    </row>
    <row r="3147" spans="4:14" ht="15.75" customHeight="1" x14ac:dyDescent="0.25">
      <c r="D3147" s="39"/>
      <c r="E3147" s="39"/>
      <c r="F3147" s="98">
        <v>40919</v>
      </c>
      <c r="G3147" s="43">
        <v>2.947E-3</v>
      </c>
      <c r="H3147" s="43">
        <v>5.7650000000000002E-3</v>
      </c>
      <c r="I3147" s="43">
        <v>8.0675E-3</v>
      </c>
      <c r="J3147" s="43">
        <v>3.2500000000000001E-2</v>
      </c>
      <c r="K3147" s="43">
        <v>1.9036999999999998E-2</v>
      </c>
      <c r="N3147" s="44"/>
    </row>
    <row r="3148" spans="4:14" ht="15.75" customHeight="1" x14ac:dyDescent="0.25">
      <c r="D3148" s="39"/>
      <c r="E3148" s="39"/>
      <c r="F3148" s="98">
        <v>40920</v>
      </c>
      <c r="G3148" s="43">
        <v>2.8960000000000001E-3</v>
      </c>
      <c r="H3148" s="43">
        <v>5.7150000000000005E-3</v>
      </c>
      <c r="I3148" s="43">
        <v>8.0225000000000001E-3</v>
      </c>
      <c r="J3148" s="43">
        <v>3.2500000000000001E-2</v>
      </c>
      <c r="K3148" s="43">
        <v>1.9228000000000002E-2</v>
      </c>
      <c r="N3148" s="44"/>
    </row>
    <row r="3149" spans="4:14" ht="15.75" customHeight="1" x14ac:dyDescent="0.25">
      <c r="D3149" s="39"/>
      <c r="E3149" s="39"/>
      <c r="F3149" s="98">
        <v>40921</v>
      </c>
      <c r="G3149" s="43">
        <v>2.8510000000000002E-3</v>
      </c>
      <c r="H3149" s="43">
        <v>5.6699999999999997E-3</v>
      </c>
      <c r="I3149" s="43">
        <v>7.9424999999999999E-3</v>
      </c>
      <c r="J3149" s="43">
        <v>3.2500000000000001E-2</v>
      </c>
      <c r="K3149" s="43">
        <v>1.8636E-2</v>
      </c>
      <c r="N3149" s="44"/>
    </row>
    <row r="3150" spans="4:14" ht="15.75" customHeight="1" x14ac:dyDescent="0.25">
      <c r="D3150" s="39"/>
      <c r="E3150" s="39"/>
      <c r="F3150" s="98">
        <v>40924</v>
      </c>
      <c r="G3150" s="43">
        <v>2.8160000000000004E-3</v>
      </c>
      <c r="H3150" s="43">
        <v>5.6489999999999995E-3</v>
      </c>
      <c r="I3150" s="43">
        <v>7.9325000000000003E-3</v>
      </c>
      <c r="J3150" s="43" t="s">
        <v>30</v>
      </c>
      <c r="K3150" s="43">
        <v>1.8636E-2</v>
      </c>
      <c r="N3150" s="44"/>
    </row>
    <row r="3151" spans="4:14" ht="15.75" customHeight="1" x14ac:dyDescent="0.25">
      <c r="D3151" s="39"/>
      <c r="E3151" s="39"/>
      <c r="F3151" s="98">
        <v>40925</v>
      </c>
      <c r="G3151" s="43">
        <v>2.8100000000000004E-3</v>
      </c>
      <c r="H3151" s="43">
        <v>5.6230000000000004E-3</v>
      </c>
      <c r="I3151" s="43">
        <v>7.9274999999999988E-3</v>
      </c>
      <c r="J3151" s="43">
        <v>3.2500000000000001E-2</v>
      </c>
      <c r="K3151" s="43">
        <v>1.8565999999999999E-2</v>
      </c>
      <c r="N3151" s="44"/>
    </row>
    <row r="3152" spans="4:14" ht="15.75" customHeight="1" x14ac:dyDescent="0.25">
      <c r="D3152" s="39"/>
      <c r="E3152" s="39"/>
      <c r="F3152" s="98">
        <v>40926</v>
      </c>
      <c r="G3152" s="43">
        <v>2.8089999999999999E-3</v>
      </c>
      <c r="H3152" s="43">
        <v>5.6120000000000007E-3</v>
      </c>
      <c r="I3152" s="43">
        <v>7.9174999999999992E-3</v>
      </c>
      <c r="J3152" s="43">
        <v>3.2500000000000001E-2</v>
      </c>
      <c r="K3152" s="43">
        <v>1.8983E-2</v>
      </c>
      <c r="N3152" s="44"/>
    </row>
    <row r="3153" spans="4:14" ht="15.75" customHeight="1" x14ac:dyDescent="0.25">
      <c r="D3153" s="39"/>
      <c r="E3153" s="39"/>
      <c r="F3153" s="98">
        <v>40927</v>
      </c>
      <c r="G3153" s="43">
        <v>2.7889999999999998E-3</v>
      </c>
      <c r="H3153" s="43">
        <v>5.6120000000000007E-3</v>
      </c>
      <c r="I3153" s="43">
        <v>7.9174999999999992E-3</v>
      </c>
      <c r="J3153" s="43">
        <v>3.2500000000000001E-2</v>
      </c>
      <c r="K3153" s="43">
        <v>1.9769999999999999E-2</v>
      </c>
      <c r="N3153" s="44"/>
    </row>
    <row r="3154" spans="4:14" ht="15.75" customHeight="1" x14ac:dyDescent="0.25">
      <c r="D3154" s="39"/>
      <c r="E3154" s="39"/>
      <c r="F3154" s="98">
        <v>40928</v>
      </c>
      <c r="G3154" s="43">
        <v>2.7729999999999999E-3</v>
      </c>
      <c r="H3154" s="43">
        <v>5.6110000000000005E-3</v>
      </c>
      <c r="I3154" s="43">
        <v>7.9174999999999992E-3</v>
      </c>
      <c r="J3154" s="43">
        <v>3.2500000000000001E-2</v>
      </c>
      <c r="K3154" s="43">
        <v>2.0246E-2</v>
      </c>
      <c r="N3154" s="44"/>
    </row>
    <row r="3155" spans="4:14" ht="15.75" customHeight="1" x14ac:dyDescent="0.25">
      <c r="D3155" s="39"/>
      <c r="E3155" s="39"/>
      <c r="F3155" s="98">
        <v>40931</v>
      </c>
      <c r="G3155" s="43">
        <v>2.7629999999999998E-3</v>
      </c>
      <c r="H3155" s="43">
        <v>5.6010000000000001E-3</v>
      </c>
      <c r="I3155" s="43">
        <v>7.9274999999999988E-3</v>
      </c>
      <c r="J3155" s="43">
        <v>3.2500000000000001E-2</v>
      </c>
      <c r="K3155" s="43">
        <v>2.0510999999999998E-2</v>
      </c>
      <c r="N3155" s="44"/>
    </row>
    <row r="3156" spans="4:14" ht="15.75" customHeight="1" x14ac:dyDescent="0.25">
      <c r="D3156" s="39"/>
      <c r="E3156" s="39"/>
      <c r="F3156" s="98">
        <v>40932</v>
      </c>
      <c r="G3156" s="43">
        <v>2.7529999999999998E-3</v>
      </c>
      <c r="H3156" s="43">
        <v>5.5910000000000005E-3</v>
      </c>
      <c r="I3156" s="43">
        <v>7.9124999999999994E-3</v>
      </c>
      <c r="J3156" s="43">
        <v>3.2500000000000001E-2</v>
      </c>
      <c r="K3156" s="43">
        <v>2.06E-2</v>
      </c>
      <c r="N3156" s="44"/>
    </row>
    <row r="3157" spans="4:14" ht="15.75" customHeight="1" x14ac:dyDescent="0.25">
      <c r="D3157" s="39"/>
      <c r="E3157" s="39"/>
      <c r="F3157" s="98">
        <v>40933</v>
      </c>
      <c r="G3157" s="43">
        <v>2.728E-3</v>
      </c>
      <c r="H3157" s="43">
        <v>5.5659999999999998E-3</v>
      </c>
      <c r="I3157" s="43">
        <v>7.9174999999999992E-3</v>
      </c>
      <c r="J3157" s="43">
        <v>3.2500000000000001E-2</v>
      </c>
      <c r="K3157" s="43">
        <v>1.9945999999999998E-2</v>
      </c>
      <c r="N3157" s="44"/>
    </row>
    <row r="3158" spans="4:14" ht="15.75" customHeight="1" x14ac:dyDescent="0.25">
      <c r="D3158" s="39"/>
      <c r="E3158" s="39"/>
      <c r="F3158" s="98">
        <v>40934</v>
      </c>
      <c r="G3158" s="43">
        <v>2.7050000000000004E-3</v>
      </c>
      <c r="H3158" s="43">
        <v>5.5310000000000003E-3</v>
      </c>
      <c r="I3158" s="43">
        <v>7.8674999999999995E-3</v>
      </c>
      <c r="J3158" s="43">
        <v>3.2500000000000001E-2</v>
      </c>
      <c r="K3158" s="43">
        <v>1.9313E-2</v>
      </c>
      <c r="N3158" s="44"/>
    </row>
    <row r="3159" spans="4:14" ht="15.75" customHeight="1" x14ac:dyDescent="0.25">
      <c r="D3159" s="39"/>
      <c r="E3159" s="39"/>
      <c r="F3159" s="98">
        <v>40935</v>
      </c>
      <c r="G3159" s="43">
        <v>2.7000000000000001E-3</v>
      </c>
      <c r="H3159" s="43">
        <v>5.5110000000000003E-3</v>
      </c>
      <c r="I3159" s="43">
        <v>7.8525000000000001E-3</v>
      </c>
      <c r="J3159" s="43">
        <v>3.2500000000000001E-2</v>
      </c>
      <c r="K3159" s="43">
        <v>1.891E-2</v>
      </c>
      <c r="N3159" s="44"/>
    </row>
    <row r="3160" spans="4:14" ht="15.75" customHeight="1" x14ac:dyDescent="0.25">
      <c r="D3160" s="39"/>
      <c r="E3160" s="39"/>
      <c r="F3160" s="98">
        <v>40938</v>
      </c>
      <c r="G3160" s="43">
        <v>2.6774999999999998E-3</v>
      </c>
      <c r="H3160" s="43">
        <v>5.4684999999999994E-3</v>
      </c>
      <c r="I3160" s="43">
        <v>7.814999999999999E-3</v>
      </c>
      <c r="J3160" s="43">
        <v>3.2500000000000001E-2</v>
      </c>
      <c r="K3160" s="43">
        <v>1.8439000000000001E-2</v>
      </c>
      <c r="N3160" s="44"/>
    </row>
    <row r="3161" spans="4:14" ht="15.75" customHeight="1" x14ac:dyDescent="0.25">
      <c r="D3161" s="39"/>
      <c r="E3161" s="39"/>
      <c r="F3161" s="98">
        <v>40939</v>
      </c>
      <c r="G3161" s="43">
        <v>2.6474999999999997E-3</v>
      </c>
      <c r="H3161" s="43">
        <v>5.4235000000000004E-3</v>
      </c>
      <c r="I3161" s="43">
        <v>7.7825000000000004E-3</v>
      </c>
      <c r="J3161" s="43">
        <v>3.2500000000000001E-2</v>
      </c>
      <c r="K3161" s="43">
        <v>1.7971000000000001E-2</v>
      </c>
      <c r="N3161" s="44"/>
    </row>
    <row r="3162" spans="4:14" ht="15.75" customHeight="1" x14ac:dyDescent="0.25">
      <c r="D3162" s="39"/>
      <c r="E3162" s="39"/>
      <c r="F3162" s="98">
        <v>40940</v>
      </c>
      <c r="G3162" s="43">
        <v>2.64E-3</v>
      </c>
      <c r="H3162" s="43">
        <v>5.3709999999999999E-3</v>
      </c>
      <c r="I3162" s="43">
        <v>7.7249999999999992E-3</v>
      </c>
      <c r="J3162" s="43">
        <v>3.2500000000000001E-2</v>
      </c>
      <c r="K3162" s="43">
        <v>1.8265E-2</v>
      </c>
      <c r="N3162" s="44"/>
    </row>
    <row r="3163" spans="4:14" ht="15.75" customHeight="1" x14ac:dyDescent="0.25">
      <c r="D3163" s="39"/>
      <c r="E3163" s="39"/>
      <c r="F3163" s="98">
        <v>40941</v>
      </c>
      <c r="G3163" s="43">
        <v>2.6250000000000002E-3</v>
      </c>
      <c r="H3163" s="43">
        <v>5.306E-3</v>
      </c>
      <c r="I3163" s="43">
        <v>7.7000000000000002E-3</v>
      </c>
      <c r="J3163" s="43">
        <v>3.2500000000000001E-2</v>
      </c>
      <c r="K3163" s="43">
        <v>1.8211999999999999E-2</v>
      </c>
      <c r="N3163" s="44"/>
    </row>
    <row r="3164" spans="4:14" ht="15.75" customHeight="1" x14ac:dyDescent="0.25">
      <c r="D3164" s="39"/>
      <c r="E3164" s="39"/>
      <c r="F3164" s="98">
        <v>40942</v>
      </c>
      <c r="G3164" s="43">
        <v>2.6050000000000001E-3</v>
      </c>
      <c r="H3164" s="43">
        <v>5.2700000000000004E-3</v>
      </c>
      <c r="I3164" s="43">
        <v>7.685E-3</v>
      </c>
      <c r="J3164" s="43">
        <v>3.2500000000000001E-2</v>
      </c>
      <c r="K3164" s="43">
        <v>1.9224000000000002E-2</v>
      </c>
      <c r="N3164" s="44"/>
    </row>
    <row r="3165" spans="4:14" ht="15.75" customHeight="1" x14ac:dyDescent="0.25">
      <c r="D3165" s="39"/>
      <c r="E3165" s="39"/>
      <c r="F3165" s="98">
        <v>40945</v>
      </c>
      <c r="G3165" s="43">
        <v>2.5975E-3</v>
      </c>
      <c r="H3165" s="43">
        <v>5.2325000000000002E-3</v>
      </c>
      <c r="I3165" s="43">
        <v>7.6875000000000008E-3</v>
      </c>
      <c r="J3165" s="43">
        <v>3.2500000000000001E-2</v>
      </c>
      <c r="K3165" s="43">
        <v>1.9066E-2</v>
      </c>
      <c r="N3165" s="44"/>
    </row>
    <row r="3166" spans="4:14" ht="15.75" customHeight="1" x14ac:dyDescent="0.25">
      <c r="D3166" s="39"/>
      <c r="E3166" s="39"/>
      <c r="F3166" s="98">
        <v>40946</v>
      </c>
      <c r="G3166" s="43">
        <v>2.5700000000000002E-3</v>
      </c>
      <c r="H3166" s="43">
        <v>5.1999999999999998E-3</v>
      </c>
      <c r="I3166" s="43">
        <v>7.6600000000000001E-3</v>
      </c>
      <c r="J3166" s="43">
        <v>3.2500000000000001E-2</v>
      </c>
      <c r="K3166" s="43">
        <v>1.9734000000000002E-2</v>
      </c>
      <c r="N3166" s="44"/>
    </row>
    <row r="3167" spans="4:14" ht="15.75" customHeight="1" x14ac:dyDescent="0.25">
      <c r="D3167" s="39"/>
      <c r="E3167" s="39"/>
      <c r="F3167" s="98">
        <v>40947</v>
      </c>
      <c r="G3167" s="43">
        <v>2.5474999999999999E-3</v>
      </c>
      <c r="H3167" s="43">
        <v>5.1324999999999999E-3</v>
      </c>
      <c r="I3167" s="43">
        <v>7.6224999999999999E-3</v>
      </c>
      <c r="J3167" s="43">
        <v>3.2500000000000001E-2</v>
      </c>
      <c r="K3167" s="43">
        <v>1.9821999999999999E-2</v>
      </c>
      <c r="N3167" s="44"/>
    </row>
    <row r="3168" spans="4:14" ht="15.75" customHeight="1" x14ac:dyDescent="0.25">
      <c r="D3168" s="39"/>
      <c r="E3168" s="39"/>
      <c r="F3168" s="98">
        <v>40948</v>
      </c>
      <c r="G3168" s="43">
        <v>2.5349999999999999E-3</v>
      </c>
      <c r="H3168" s="43">
        <v>5.1000000000000004E-3</v>
      </c>
      <c r="I3168" s="43">
        <v>7.5860000000000007E-3</v>
      </c>
      <c r="J3168" s="43">
        <v>3.2500000000000001E-2</v>
      </c>
      <c r="K3168" s="43">
        <v>2.0364E-2</v>
      </c>
      <c r="N3168" s="44"/>
    </row>
    <row r="3169" spans="4:14" ht="15.75" customHeight="1" x14ac:dyDescent="0.25">
      <c r="D3169" s="39"/>
      <c r="E3169" s="39"/>
      <c r="F3169" s="98">
        <v>40949</v>
      </c>
      <c r="G3169" s="43">
        <v>2.5049999999999998E-3</v>
      </c>
      <c r="H3169" s="43">
        <v>5.0600000000000003E-3</v>
      </c>
      <c r="I3169" s="43">
        <v>7.5810000000000001E-3</v>
      </c>
      <c r="J3169" s="43">
        <v>3.2500000000000001E-2</v>
      </c>
      <c r="K3169" s="43">
        <v>1.9862000000000001E-2</v>
      </c>
      <c r="N3169" s="44"/>
    </row>
    <row r="3170" spans="4:14" ht="15.75" customHeight="1" x14ac:dyDescent="0.25">
      <c r="D3170" s="39"/>
      <c r="E3170" s="39"/>
      <c r="F3170" s="98">
        <v>40952</v>
      </c>
      <c r="G3170" s="43">
        <v>2.4849999999999998E-3</v>
      </c>
      <c r="H3170" s="43">
        <v>5.0260000000000001E-3</v>
      </c>
      <c r="I3170" s="43">
        <v>7.5560000000000002E-3</v>
      </c>
      <c r="J3170" s="43">
        <v>3.2500000000000001E-2</v>
      </c>
      <c r="K3170" s="43">
        <v>1.9740999999999998E-2</v>
      </c>
      <c r="N3170" s="44"/>
    </row>
    <row r="3171" spans="4:14" ht="15.75" customHeight="1" x14ac:dyDescent="0.25">
      <c r="D3171" s="39"/>
      <c r="E3171" s="39"/>
      <c r="F3171" s="98">
        <v>40953</v>
      </c>
      <c r="G3171" s="43">
        <v>2.4749999999999998E-3</v>
      </c>
      <c r="H3171" s="43">
        <v>4.9759999999999995E-3</v>
      </c>
      <c r="I3171" s="43">
        <v>7.5360000000000002E-3</v>
      </c>
      <c r="J3171" s="43">
        <v>3.2500000000000001E-2</v>
      </c>
      <c r="K3171" s="43">
        <v>1.9361E-2</v>
      </c>
      <c r="N3171" s="44"/>
    </row>
    <row r="3172" spans="4:14" ht="15.75" customHeight="1" x14ac:dyDescent="0.25">
      <c r="D3172" s="39"/>
      <c r="E3172" s="39"/>
      <c r="F3172" s="98">
        <v>40954</v>
      </c>
      <c r="G3172" s="43">
        <v>2.4599999999999999E-3</v>
      </c>
      <c r="H3172" s="43">
        <v>4.9509999999999997E-3</v>
      </c>
      <c r="I3172" s="43">
        <v>7.5209999999999999E-3</v>
      </c>
      <c r="J3172" s="43">
        <v>3.2500000000000001E-2</v>
      </c>
      <c r="K3172" s="43">
        <v>1.9275E-2</v>
      </c>
      <c r="N3172" s="44"/>
    </row>
    <row r="3173" spans="4:14" ht="15.75" customHeight="1" x14ac:dyDescent="0.25">
      <c r="D3173" s="39"/>
      <c r="E3173" s="39"/>
      <c r="F3173" s="98">
        <v>40955</v>
      </c>
      <c r="G3173" s="43">
        <v>2.4550000000000002E-3</v>
      </c>
      <c r="H3173" s="43">
        <v>4.9309999999999996E-3</v>
      </c>
      <c r="I3173" s="43">
        <v>7.5209999999999999E-3</v>
      </c>
      <c r="J3173" s="43">
        <v>3.2500000000000001E-2</v>
      </c>
      <c r="K3173" s="43">
        <v>1.9826999999999997E-2</v>
      </c>
      <c r="N3173" s="44"/>
    </row>
    <row r="3174" spans="4:14" ht="15.75" customHeight="1" x14ac:dyDescent="0.25">
      <c r="D3174" s="39"/>
      <c r="E3174" s="39"/>
      <c r="F3174" s="98">
        <v>40956</v>
      </c>
      <c r="G3174" s="43">
        <v>2.4550000000000002E-3</v>
      </c>
      <c r="H3174" s="43">
        <v>4.9309999999999996E-3</v>
      </c>
      <c r="I3174" s="43">
        <v>7.5110000000000003E-3</v>
      </c>
      <c r="J3174" s="43">
        <v>3.2500000000000001E-2</v>
      </c>
      <c r="K3174" s="43">
        <v>2.0017E-2</v>
      </c>
      <c r="N3174" s="44"/>
    </row>
    <row r="3175" spans="4:14" ht="15.75" customHeight="1" x14ac:dyDescent="0.25">
      <c r="D3175" s="39"/>
      <c r="E3175" s="39"/>
      <c r="F3175" s="98">
        <v>40959</v>
      </c>
      <c r="G3175" s="43">
        <v>2.4550000000000002E-3</v>
      </c>
      <c r="H3175" s="43">
        <v>4.9309999999999996E-3</v>
      </c>
      <c r="I3175" s="43">
        <v>7.5110000000000003E-3</v>
      </c>
      <c r="J3175" s="43" t="s">
        <v>30</v>
      </c>
      <c r="K3175" s="43">
        <v>2.0017E-2</v>
      </c>
      <c r="N3175" s="44"/>
    </row>
    <row r="3176" spans="4:14" ht="15.75" customHeight="1" x14ac:dyDescent="0.25">
      <c r="D3176" s="39"/>
      <c r="E3176" s="39"/>
      <c r="F3176" s="98">
        <v>40960</v>
      </c>
      <c r="G3176" s="43">
        <v>2.4550000000000002E-3</v>
      </c>
      <c r="H3176" s="43">
        <v>4.9259999999999998E-3</v>
      </c>
      <c r="I3176" s="43">
        <v>7.5209999999999999E-3</v>
      </c>
      <c r="J3176" s="43">
        <v>3.2500000000000001E-2</v>
      </c>
      <c r="K3176" s="43">
        <v>2.0590999999999998E-2</v>
      </c>
      <c r="N3176" s="44"/>
    </row>
    <row r="3177" spans="4:14" ht="15.75" customHeight="1" x14ac:dyDescent="0.25">
      <c r="D3177" s="39"/>
      <c r="E3177" s="39"/>
      <c r="F3177" s="98">
        <v>40961</v>
      </c>
      <c r="G3177" s="43">
        <v>2.4450000000000001E-3</v>
      </c>
      <c r="H3177" s="43">
        <v>4.9160000000000002E-3</v>
      </c>
      <c r="I3177" s="43">
        <v>7.5309999999999995E-3</v>
      </c>
      <c r="J3177" s="43">
        <v>3.2500000000000001E-2</v>
      </c>
      <c r="K3177" s="43">
        <v>2.0034E-2</v>
      </c>
      <c r="N3177" s="44"/>
    </row>
    <row r="3178" spans="4:14" ht="15.75" customHeight="1" x14ac:dyDescent="0.25">
      <c r="D3178" s="39"/>
      <c r="E3178" s="39"/>
      <c r="F3178" s="98">
        <v>40962</v>
      </c>
      <c r="G3178" s="43">
        <v>2.4399999999999999E-3</v>
      </c>
      <c r="H3178" s="43">
        <v>4.9059999999999998E-3</v>
      </c>
      <c r="I3178" s="43">
        <v>7.5309999999999995E-3</v>
      </c>
      <c r="J3178" s="43">
        <v>3.2500000000000001E-2</v>
      </c>
      <c r="K3178" s="43">
        <v>1.9965E-2</v>
      </c>
      <c r="N3178" s="44"/>
    </row>
    <row r="3179" spans="4:14" ht="15.75" customHeight="1" x14ac:dyDescent="0.25">
      <c r="D3179" s="39"/>
      <c r="E3179" s="39"/>
      <c r="F3179" s="98">
        <v>40963</v>
      </c>
      <c r="G3179" s="43">
        <v>2.4399999999999999E-3</v>
      </c>
      <c r="H3179" s="43">
        <v>4.9059999999999998E-3</v>
      </c>
      <c r="I3179" s="43">
        <v>7.5309999999999995E-3</v>
      </c>
      <c r="J3179" s="43">
        <v>3.2500000000000001E-2</v>
      </c>
      <c r="K3179" s="43">
        <v>1.9757E-2</v>
      </c>
      <c r="N3179" s="44"/>
    </row>
    <row r="3180" spans="4:14" ht="15.75" customHeight="1" x14ac:dyDescent="0.25">
      <c r="D3180" s="39"/>
      <c r="E3180" s="39"/>
      <c r="F3180" s="98">
        <v>40966</v>
      </c>
      <c r="G3180" s="43">
        <v>2.4399999999999999E-3</v>
      </c>
      <c r="H3180" s="43">
        <v>4.8909999999999995E-3</v>
      </c>
      <c r="I3180" s="43">
        <v>7.5209999999999999E-3</v>
      </c>
      <c r="J3180" s="43">
        <v>3.2500000000000001E-2</v>
      </c>
      <c r="K3180" s="43">
        <v>1.9255000000000001E-2</v>
      </c>
      <c r="N3180" s="44"/>
    </row>
    <row r="3181" spans="4:14" ht="15.75" customHeight="1" x14ac:dyDescent="0.25">
      <c r="D3181" s="39"/>
      <c r="E3181" s="39"/>
      <c r="F3181" s="98">
        <v>40967</v>
      </c>
      <c r="G3181" s="43">
        <v>2.4399999999999999E-3</v>
      </c>
      <c r="H3181" s="43">
        <v>4.875E-3</v>
      </c>
      <c r="I3181" s="43">
        <v>7.5049999999999995E-3</v>
      </c>
      <c r="J3181" s="43">
        <v>3.2500000000000001E-2</v>
      </c>
      <c r="K3181" s="43">
        <v>1.9428000000000001E-2</v>
      </c>
      <c r="N3181" s="44"/>
    </row>
    <row r="3182" spans="4:14" ht="15.75" customHeight="1" x14ac:dyDescent="0.25">
      <c r="D3182" s="39"/>
      <c r="E3182" s="39"/>
      <c r="F3182" s="98">
        <v>40968</v>
      </c>
      <c r="G3182" s="43">
        <v>2.4350000000000001E-3</v>
      </c>
      <c r="H3182" s="43">
        <v>4.8425000000000004E-3</v>
      </c>
      <c r="I3182" s="43">
        <v>7.4875000000000002E-3</v>
      </c>
      <c r="J3182" s="43">
        <v>3.2500000000000001E-2</v>
      </c>
      <c r="K3182" s="43">
        <v>1.9705E-2</v>
      </c>
      <c r="N3182" s="44"/>
    </row>
    <row r="3183" spans="4:14" ht="15.75" customHeight="1" x14ac:dyDescent="0.25">
      <c r="D3183" s="39"/>
      <c r="E3183" s="39"/>
      <c r="F3183" s="98">
        <v>40969</v>
      </c>
      <c r="G3183" s="43">
        <v>2.4299999999999999E-3</v>
      </c>
      <c r="H3183" s="43">
        <v>4.797E-3</v>
      </c>
      <c r="I3183" s="43">
        <v>7.4819999999999999E-3</v>
      </c>
      <c r="J3183" s="43">
        <v>3.2500000000000001E-2</v>
      </c>
      <c r="K3183" s="43">
        <v>2.0261000000000001E-2</v>
      </c>
      <c r="N3183" s="44"/>
    </row>
    <row r="3184" spans="4:14" ht="15.75" customHeight="1" x14ac:dyDescent="0.25">
      <c r="D3184" s="39"/>
      <c r="E3184" s="39"/>
      <c r="F3184" s="98">
        <v>40970</v>
      </c>
      <c r="G3184" s="43">
        <v>2.4275E-3</v>
      </c>
      <c r="H3184" s="43">
        <v>4.7575000000000004E-3</v>
      </c>
      <c r="I3184" s="43">
        <v>7.4524999999999999E-3</v>
      </c>
      <c r="J3184" s="43">
        <v>3.2500000000000001E-2</v>
      </c>
      <c r="K3184" s="43">
        <v>1.9739E-2</v>
      </c>
      <c r="N3184" s="44"/>
    </row>
    <row r="3185" spans="4:14" ht="15.75" customHeight="1" x14ac:dyDescent="0.25">
      <c r="D3185" s="39"/>
      <c r="E3185" s="39"/>
      <c r="F3185" s="98">
        <v>40973</v>
      </c>
      <c r="G3185" s="43">
        <v>2.4275E-3</v>
      </c>
      <c r="H3185" s="43">
        <v>4.7455000000000006E-3</v>
      </c>
      <c r="I3185" s="43">
        <v>7.4319999999999994E-3</v>
      </c>
      <c r="J3185" s="43">
        <v>3.2500000000000001E-2</v>
      </c>
      <c r="K3185" s="43">
        <v>2.0104E-2</v>
      </c>
      <c r="N3185" s="44"/>
    </row>
    <row r="3186" spans="4:14" ht="15.75" customHeight="1" x14ac:dyDescent="0.25">
      <c r="D3186" s="39"/>
      <c r="E3186" s="39"/>
      <c r="F3186" s="98">
        <v>40974</v>
      </c>
      <c r="G3186" s="43">
        <v>2.4275E-3</v>
      </c>
      <c r="H3186" s="43">
        <v>4.7455000000000006E-3</v>
      </c>
      <c r="I3186" s="43">
        <v>7.4319999999999994E-3</v>
      </c>
      <c r="J3186" s="43">
        <v>3.2500000000000001E-2</v>
      </c>
      <c r="K3186" s="43">
        <v>1.9427E-2</v>
      </c>
      <c r="N3186" s="44"/>
    </row>
    <row r="3187" spans="4:14" ht="15.75" customHeight="1" x14ac:dyDescent="0.25">
      <c r="D3187" s="39"/>
      <c r="E3187" s="39"/>
      <c r="F3187" s="98">
        <v>40975</v>
      </c>
      <c r="G3187" s="43">
        <v>2.4275E-3</v>
      </c>
      <c r="H3187" s="43">
        <v>4.7455000000000006E-3</v>
      </c>
      <c r="I3187" s="43">
        <v>7.4419999999999998E-3</v>
      </c>
      <c r="J3187" s="43">
        <v>3.2500000000000001E-2</v>
      </c>
      <c r="K3187" s="43">
        <v>1.9755999999999999E-2</v>
      </c>
      <c r="N3187" s="44"/>
    </row>
    <row r="3188" spans="4:14" ht="15.75" customHeight="1" x14ac:dyDescent="0.25">
      <c r="D3188" s="39"/>
      <c r="E3188" s="39"/>
      <c r="F3188" s="98">
        <v>40976</v>
      </c>
      <c r="G3188" s="43">
        <v>2.4174999999999999E-3</v>
      </c>
      <c r="H3188" s="43">
        <v>4.7355000000000001E-3</v>
      </c>
      <c r="I3188" s="43">
        <v>7.4419999999999998E-3</v>
      </c>
      <c r="J3188" s="43">
        <v>3.2500000000000001E-2</v>
      </c>
      <c r="K3188" s="43">
        <v>2.0121000000000003E-2</v>
      </c>
      <c r="N3188" s="44"/>
    </row>
    <row r="3189" spans="4:14" ht="15.75" customHeight="1" x14ac:dyDescent="0.25">
      <c r="D3189" s="39"/>
      <c r="E3189" s="39"/>
      <c r="F3189" s="98">
        <v>40977</v>
      </c>
      <c r="G3189" s="43">
        <v>2.4174999999999999E-3</v>
      </c>
      <c r="H3189" s="43">
        <v>4.7355000000000001E-3</v>
      </c>
      <c r="I3189" s="43">
        <v>7.4419999999999998E-3</v>
      </c>
      <c r="J3189" s="43">
        <v>3.2500000000000001E-2</v>
      </c>
      <c r="K3189" s="43">
        <v>2.0278999999999998E-2</v>
      </c>
      <c r="N3189" s="44"/>
    </row>
    <row r="3190" spans="4:14" ht="15.75" customHeight="1" x14ac:dyDescent="0.25">
      <c r="D3190" s="39"/>
      <c r="E3190" s="39"/>
      <c r="F3190" s="98">
        <v>40980</v>
      </c>
      <c r="G3190" s="43">
        <v>2.4174999999999999E-3</v>
      </c>
      <c r="H3190" s="43">
        <v>4.7355000000000001E-3</v>
      </c>
      <c r="I3190" s="43">
        <v>7.4419999999999998E-3</v>
      </c>
      <c r="J3190" s="43">
        <v>3.2500000000000001E-2</v>
      </c>
      <c r="K3190" s="43">
        <v>2.0331000000000002E-2</v>
      </c>
      <c r="N3190" s="44"/>
    </row>
    <row r="3191" spans="4:14" ht="15.75" customHeight="1" x14ac:dyDescent="0.25">
      <c r="D3191" s="39"/>
      <c r="E3191" s="39"/>
      <c r="F3191" s="98">
        <v>40981</v>
      </c>
      <c r="G3191" s="43">
        <v>2.4174999999999999E-3</v>
      </c>
      <c r="H3191" s="43">
        <v>4.7365000000000003E-3</v>
      </c>
      <c r="I3191" s="43">
        <v>7.4439999999999992E-3</v>
      </c>
      <c r="J3191" s="43">
        <v>3.2500000000000001E-2</v>
      </c>
      <c r="K3191" s="43">
        <v>2.1263000000000001E-2</v>
      </c>
      <c r="N3191" s="44"/>
    </row>
    <row r="3192" spans="4:14" ht="15.75" customHeight="1" x14ac:dyDescent="0.25">
      <c r="D3192" s="39"/>
      <c r="E3192" s="39"/>
      <c r="F3192" s="98">
        <v>40982</v>
      </c>
      <c r="G3192" s="43">
        <v>2.4174999999999999E-3</v>
      </c>
      <c r="H3192" s="43">
        <v>4.7365000000000003E-3</v>
      </c>
      <c r="I3192" s="43">
        <v>7.4350000000000006E-3</v>
      </c>
      <c r="J3192" s="43">
        <v>3.2500000000000001E-2</v>
      </c>
      <c r="K3192" s="43">
        <v>2.2686000000000001E-2</v>
      </c>
      <c r="N3192" s="44"/>
    </row>
    <row r="3193" spans="4:14" ht="15.75" customHeight="1" x14ac:dyDescent="0.25">
      <c r="D3193" s="39"/>
      <c r="E3193" s="39"/>
      <c r="F3193" s="98">
        <v>40983</v>
      </c>
      <c r="G3193" s="43">
        <v>2.4174999999999999E-3</v>
      </c>
      <c r="H3193" s="43">
        <v>4.7365000000000003E-3</v>
      </c>
      <c r="I3193" s="43">
        <v>7.4250000000000002E-3</v>
      </c>
      <c r="J3193" s="43">
        <v>3.2500000000000001E-2</v>
      </c>
      <c r="K3193" s="43">
        <v>2.2793999999999998E-2</v>
      </c>
      <c r="N3193" s="44"/>
    </row>
    <row r="3194" spans="4:14" ht="15.75" customHeight="1" x14ac:dyDescent="0.25">
      <c r="D3194" s="39"/>
      <c r="E3194" s="39"/>
      <c r="F3194" s="98">
        <v>40984</v>
      </c>
      <c r="G3194" s="43">
        <v>2.4174999999999999E-3</v>
      </c>
      <c r="H3194" s="43">
        <v>4.7365000000000003E-3</v>
      </c>
      <c r="I3194" s="43">
        <v>7.4089999999999998E-3</v>
      </c>
      <c r="J3194" s="43">
        <v>3.2500000000000001E-2</v>
      </c>
      <c r="K3194" s="43">
        <v>2.2940000000000002E-2</v>
      </c>
      <c r="N3194" s="44"/>
    </row>
    <row r="3195" spans="4:14" ht="15.75" customHeight="1" x14ac:dyDescent="0.25">
      <c r="D3195" s="39"/>
      <c r="E3195" s="39"/>
      <c r="F3195" s="98">
        <v>40987</v>
      </c>
      <c r="G3195" s="43">
        <v>2.4174999999999999E-3</v>
      </c>
      <c r="H3195" s="43">
        <v>4.7365000000000003E-3</v>
      </c>
      <c r="I3195" s="43">
        <v>7.3990000000000002E-3</v>
      </c>
      <c r="J3195" s="43">
        <v>3.2500000000000001E-2</v>
      </c>
      <c r="K3195" s="43">
        <v>2.3772000000000001E-2</v>
      </c>
      <c r="N3195" s="44"/>
    </row>
    <row r="3196" spans="4:14" ht="15.75" customHeight="1" x14ac:dyDescent="0.25">
      <c r="D3196" s="39"/>
      <c r="E3196" s="39"/>
      <c r="F3196" s="98">
        <v>40988</v>
      </c>
      <c r="G3196" s="43">
        <v>2.4174999999999999E-3</v>
      </c>
      <c r="H3196" s="43">
        <v>4.7415000000000001E-3</v>
      </c>
      <c r="I3196" s="43">
        <v>7.3990000000000002E-3</v>
      </c>
      <c r="J3196" s="43">
        <v>3.2500000000000001E-2</v>
      </c>
      <c r="K3196" s="43">
        <v>2.3591000000000001E-2</v>
      </c>
      <c r="N3196" s="44"/>
    </row>
    <row r="3197" spans="4:14" ht="15.75" customHeight="1" x14ac:dyDescent="0.25">
      <c r="D3197" s="39"/>
      <c r="E3197" s="39"/>
      <c r="F3197" s="98">
        <v>40989</v>
      </c>
      <c r="G3197" s="43">
        <v>2.4174999999999999E-3</v>
      </c>
      <c r="H3197" s="43">
        <v>4.7415000000000001E-3</v>
      </c>
      <c r="I3197" s="43">
        <v>7.3990000000000002E-3</v>
      </c>
      <c r="J3197" s="43">
        <v>3.2500000000000001E-2</v>
      </c>
      <c r="K3197" s="43">
        <v>2.2959999999999998E-2</v>
      </c>
      <c r="N3197" s="44"/>
    </row>
    <row r="3198" spans="4:14" ht="15.75" customHeight="1" x14ac:dyDescent="0.25">
      <c r="D3198" s="39"/>
      <c r="E3198" s="39"/>
      <c r="F3198" s="98">
        <v>40990</v>
      </c>
      <c r="G3198" s="43">
        <v>2.4174999999999999E-3</v>
      </c>
      <c r="H3198" s="43">
        <v>4.7365000000000003E-3</v>
      </c>
      <c r="I3198" s="43">
        <v>7.3990000000000002E-3</v>
      </c>
      <c r="J3198" s="43">
        <v>3.2500000000000001E-2</v>
      </c>
      <c r="K3198" s="43">
        <v>2.2780999999999999E-2</v>
      </c>
      <c r="N3198" s="44"/>
    </row>
    <row r="3199" spans="4:14" ht="15.75" customHeight="1" x14ac:dyDescent="0.25">
      <c r="D3199" s="39"/>
      <c r="E3199" s="39"/>
      <c r="F3199" s="98">
        <v>40991</v>
      </c>
      <c r="G3199" s="43">
        <v>2.4124999999999997E-3</v>
      </c>
      <c r="H3199" s="43">
        <v>4.7315000000000005E-3</v>
      </c>
      <c r="I3199" s="43">
        <v>7.4089999999999998E-3</v>
      </c>
      <c r="J3199" s="43">
        <v>3.2500000000000001E-2</v>
      </c>
      <c r="K3199" s="43">
        <v>2.2317E-2</v>
      </c>
      <c r="N3199" s="44"/>
    </row>
    <row r="3200" spans="4:14" ht="15.75" customHeight="1" x14ac:dyDescent="0.25">
      <c r="D3200" s="39"/>
      <c r="E3200" s="39"/>
      <c r="F3200" s="98">
        <v>40994</v>
      </c>
      <c r="G3200" s="43">
        <v>2.4124999999999997E-3</v>
      </c>
      <c r="H3200" s="43">
        <v>4.7264999999999998E-3</v>
      </c>
      <c r="I3200" s="43">
        <v>7.3929999999999994E-3</v>
      </c>
      <c r="J3200" s="43">
        <v>3.2500000000000001E-2</v>
      </c>
      <c r="K3200" s="43">
        <v>2.2478999999999999E-2</v>
      </c>
      <c r="N3200" s="44"/>
    </row>
    <row r="3201" spans="4:14" ht="15.75" customHeight="1" x14ac:dyDescent="0.25">
      <c r="D3201" s="39"/>
      <c r="E3201" s="39"/>
      <c r="F3201" s="98">
        <v>40995</v>
      </c>
      <c r="G3201" s="43">
        <v>2.4124999999999997E-3</v>
      </c>
      <c r="H3201" s="43">
        <v>4.7064999999999997E-3</v>
      </c>
      <c r="I3201" s="43">
        <v>7.3680000000000004E-3</v>
      </c>
      <c r="J3201" s="43">
        <v>3.2500000000000001E-2</v>
      </c>
      <c r="K3201" s="43">
        <v>2.1836000000000001E-2</v>
      </c>
      <c r="N3201" s="44"/>
    </row>
    <row r="3202" spans="4:14" ht="15.75" customHeight="1" x14ac:dyDescent="0.25">
      <c r="D3202" s="39"/>
      <c r="E3202" s="39"/>
      <c r="F3202" s="98">
        <v>40996</v>
      </c>
      <c r="G3202" s="43">
        <v>2.4124999999999997E-3</v>
      </c>
      <c r="H3202" s="43">
        <v>4.6965000000000002E-3</v>
      </c>
      <c r="I3202" s="43">
        <v>7.358E-3</v>
      </c>
      <c r="J3202" s="43">
        <v>3.2500000000000001E-2</v>
      </c>
      <c r="K3202" s="43">
        <v>2.1996999999999999E-2</v>
      </c>
      <c r="N3202" s="44"/>
    </row>
    <row r="3203" spans="4:14" ht="15.75" customHeight="1" x14ac:dyDescent="0.25">
      <c r="D3203" s="39"/>
      <c r="E3203" s="39"/>
      <c r="F3203" s="98">
        <v>40997</v>
      </c>
      <c r="G3203" s="43">
        <v>2.4124999999999997E-3</v>
      </c>
      <c r="H3203" s="43">
        <v>4.6814999999999999E-3</v>
      </c>
      <c r="I3203" s="43">
        <v>7.3429999999999997E-3</v>
      </c>
      <c r="J3203" s="43">
        <v>3.2500000000000001E-2</v>
      </c>
      <c r="K3203" s="43">
        <v>2.1587000000000002E-2</v>
      </c>
      <c r="N3203" s="44"/>
    </row>
    <row r="3204" spans="4:14" ht="15.75" customHeight="1" x14ac:dyDescent="0.25">
      <c r="D3204" s="39"/>
      <c r="E3204" s="39"/>
      <c r="F3204" s="98">
        <v>40998</v>
      </c>
      <c r="G3204" s="43">
        <v>2.4124999999999997E-3</v>
      </c>
      <c r="H3204" s="43">
        <v>4.6814999999999999E-3</v>
      </c>
      <c r="I3204" s="43">
        <v>7.3340000000000002E-3</v>
      </c>
      <c r="J3204" s="43">
        <v>3.2500000000000001E-2</v>
      </c>
      <c r="K3204" s="43">
        <v>2.2088E-2</v>
      </c>
      <c r="N3204" s="44"/>
    </row>
    <row r="3205" spans="4:14" ht="15.75" customHeight="1" x14ac:dyDescent="0.25">
      <c r="D3205" s="39"/>
      <c r="E3205" s="39"/>
      <c r="F3205" s="98">
        <v>41001</v>
      </c>
      <c r="G3205" s="43">
        <v>2.4124999999999997E-3</v>
      </c>
      <c r="H3205" s="43">
        <v>4.6814999999999999E-3</v>
      </c>
      <c r="I3205" s="43">
        <v>7.3340000000000002E-3</v>
      </c>
      <c r="J3205" s="43">
        <v>3.2500000000000001E-2</v>
      </c>
      <c r="K3205" s="43">
        <v>2.1819999999999999E-2</v>
      </c>
      <c r="N3205" s="44"/>
    </row>
    <row r="3206" spans="4:14" ht="15.75" customHeight="1" x14ac:dyDescent="0.25">
      <c r="D3206" s="39"/>
      <c r="E3206" s="39"/>
      <c r="F3206" s="98">
        <v>41002</v>
      </c>
      <c r="G3206" s="43">
        <v>2.4124999999999997E-3</v>
      </c>
      <c r="H3206" s="43">
        <v>4.6915000000000004E-3</v>
      </c>
      <c r="I3206" s="43">
        <v>7.3440000000000007E-3</v>
      </c>
      <c r="J3206" s="43">
        <v>3.2500000000000001E-2</v>
      </c>
      <c r="K3206" s="43">
        <v>2.2987999999999998E-2</v>
      </c>
      <c r="N3206" s="44"/>
    </row>
    <row r="3207" spans="4:14" ht="15.75" customHeight="1" x14ac:dyDescent="0.25">
      <c r="D3207" s="39"/>
      <c r="E3207" s="39"/>
      <c r="F3207" s="98">
        <v>41003</v>
      </c>
      <c r="G3207" s="43">
        <v>2.4124999999999997E-3</v>
      </c>
      <c r="H3207" s="43">
        <v>4.6915000000000004E-3</v>
      </c>
      <c r="I3207" s="43">
        <v>7.3440000000000007E-3</v>
      </c>
      <c r="J3207" s="43">
        <v>3.2500000000000001E-2</v>
      </c>
      <c r="K3207" s="43">
        <v>2.2232999999999999E-2</v>
      </c>
      <c r="N3207" s="44"/>
    </row>
    <row r="3208" spans="4:14" ht="15.75" customHeight="1" x14ac:dyDescent="0.25">
      <c r="D3208" s="39"/>
      <c r="E3208" s="39"/>
      <c r="F3208" s="98">
        <v>41004</v>
      </c>
      <c r="G3208" s="43">
        <v>2.4124999999999997E-3</v>
      </c>
      <c r="H3208" s="43">
        <v>4.6915000000000004E-3</v>
      </c>
      <c r="I3208" s="43">
        <v>7.3340000000000002E-3</v>
      </c>
      <c r="J3208" s="43">
        <v>3.2500000000000001E-2</v>
      </c>
      <c r="K3208" s="43">
        <v>2.1804999999999998E-2</v>
      </c>
      <c r="N3208" s="44"/>
    </row>
    <row r="3209" spans="4:14" ht="15.75" customHeight="1" x14ac:dyDescent="0.25">
      <c r="D3209" s="39"/>
      <c r="E3209" s="39"/>
      <c r="F3209" s="98">
        <v>41005</v>
      </c>
      <c r="G3209" s="43" t="s">
        <v>30</v>
      </c>
      <c r="H3209" s="43" t="s">
        <v>30</v>
      </c>
      <c r="I3209" s="43" t="s">
        <v>30</v>
      </c>
      <c r="J3209" s="43" t="s">
        <v>30</v>
      </c>
      <c r="K3209" s="43">
        <v>2.1804999999999998E-2</v>
      </c>
      <c r="N3209" s="44"/>
    </row>
    <row r="3210" spans="4:14" ht="15.75" customHeight="1" x14ac:dyDescent="0.25">
      <c r="D3210" s="39"/>
      <c r="E3210" s="39"/>
      <c r="F3210" s="98">
        <v>41008</v>
      </c>
      <c r="G3210" s="43" t="s">
        <v>30</v>
      </c>
      <c r="H3210" s="43" t="s">
        <v>30</v>
      </c>
      <c r="I3210" s="43" t="s">
        <v>30</v>
      </c>
      <c r="J3210" s="43">
        <v>3.2500000000000001E-2</v>
      </c>
      <c r="K3210" s="43">
        <v>2.0474000000000003E-2</v>
      </c>
      <c r="N3210" s="44"/>
    </row>
    <row r="3211" spans="4:14" ht="15.75" customHeight="1" x14ac:dyDescent="0.25">
      <c r="D3211" s="39"/>
      <c r="E3211" s="39"/>
      <c r="F3211" s="98">
        <v>41009</v>
      </c>
      <c r="G3211" s="43">
        <v>2.4025000000000001E-3</v>
      </c>
      <c r="H3211" s="43">
        <v>4.6915000000000004E-3</v>
      </c>
      <c r="I3211" s="43">
        <v>7.3340000000000002E-3</v>
      </c>
      <c r="J3211" s="43">
        <v>3.2500000000000001E-2</v>
      </c>
      <c r="K3211" s="43">
        <v>1.9823E-2</v>
      </c>
      <c r="N3211" s="44"/>
    </row>
    <row r="3212" spans="4:14" ht="15.75" customHeight="1" x14ac:dyDescent="0.25">
      <c r="D3212" s="39"/>
      <c r="E3212" s="39"/>
      <c r="F3212" s="98">
        <v>41010</v>
      </c>
      <c r="G3212" s="43">
        <v>2.4025000000000001E-3</v>
      </c>
      <c r="H3212" s="43">
        <v>4.6864999999999997E-3</v>
      </c>
      <c r="I3212" s="43">
        <v>7.3340000000000002E-3</v>
      </c>
      <c r="J3212" s="43">
        <v>3.2500000000000001E-2</v>
      </c>
      <c r="K3212" s="43">
        <v>2.0350999999999998E-2</v>
      </c>
      <c r="N3212" s="44"/>
    </row>
    <row r="3213" spans="4:14" ht="15.75" customHeight="1" x14ac:dyDescent="0.25">
      <c r="D3213" s="39"/>
      <c r="E3213" s="39"/>
      <c r="F3213" s="98">
        <v>41011</v>
      </c>
      <c r="G3213" s="43">
        <v>2.4025000000000001E-3</v>
      </c>
      <c r="H3213" s="43">
        <v>4.6665000000000005E-3</v>
      </c>
      <c r="I3213" s="43">
        <v>7.3240000000000006E-3</v>
      </c>
      <c r="J3213" s="43">
        <v>3.2500000000000001E-2</v>
      </c>
      <c r="K3213" s="43">
        <v>2.051E-2</v>
      </c>
      <c r="N3213" s="44"/>
    </row>
    <row r="3214" spans="4:14" ht="15.75" customHeight="1" x14ac:dyDescent="0.25">
      <c r="D3214" s="39"/>
      <c r="E3214" s="39"/>
      <c r="F3214" s="98">
        <v>41012</v>
      </c>
      <c r="G3214" s="43">
        <v>2.3974999999999999E-3</v>
      </c>
      <c r="H3214" s="43">
        <v>4.6614999999999998E-3</v>
      </c>
      <c r="I3214" s="43">
        <v>7.319E-3</v>
      </c>
      <c r="J3214" s="43">
        <v>3.2500000000000001E-2</v>
      </c>
      <c r="K3214" s="43">
        <v>1.9823E-2</v>
      </c>
      <c r="N3214" s="44"/>
    </row>
    <row r="3215" spans="4:14" ht="15.75" customHeight="1" x14ac:dyDescent="0.25">
      <c r="D3215" s="39"/>
      <c r="E3215" s="39"/>
      <c r="F3215" s="98">
        <v>41015</v>
      </c>
      <c r="G3215" s="43">
        <v>2.3974999999999999E-3</v>
      </c>
      <c r="H3215" s="43">
        <v>4.6565E-3</v>
      </c>
      <c r="I3215" s="43">
        <v>7.319E-3</v>
      </c>
      <c r="J3215" s="43">
        <v>3.2500000000000001E-2</v>
      </c>
      <c r="K3215" s="43">
        <v>1.9805E-2</v>
      </c>
      <c r="N3215" s="44"/>
    </row>
    <row r="3216" spans="4:14" ht="15.75" customHeight="1" x14ac:dyDescent="0.25">
      <c r="D3216" s="39"/>
      <c r="E3216" s="39"/>
      <c r="F3216" s="98">
        <v>41016</v>
      </c>
      <c r="G3216" s="43">
        <v>2.3974999999999999E-3</v>
      </c>
      <c r="H3216" s="43">
        <v>4.6565E-3</v>
      </c>
      <c r="I3216" s="43">
        <v>7.3089999999999995E-3</v>
      </c>
      <c r="J3216" s="43">
        <v>3.2500000000000001E-2</v>
      </c>
      <c r="K3216" s="43">
        <v>1.9980999999999999E-2</v>
      </c>
      <c r="N3216" s="44"/>
    </row>
    <row r="3217" spans="4:14" ht="15.75" customHeight="1" x14ac:dyDescent="0.25">
      <c r="D3217" s="39"/>
      <c r="E3217" s="39"/>
      <c r="F3217" s="98">
        <v>41017</v>
      </c>
      <c r="G3217" s="43">
        <v>2.3974999999999999E-3</v>
      </c>
      <c r="H3217" s="43">
        <v>4.6565E-3</v>
      </c>
      <c r="I3217" s="43">
        <v>7.3089999999999995E-3</v>
      </c>
      <c r="J3217" s="43">
        <v>3.2500000000000001E-2</v>
      </c>
      <c r="K3217" s="43">
        <v>1.9753E-2</v>
      </c>
      <c r="N3217" s="44"/>
    </row>
    <row r="3218" spans="4:14" ht="15.75" customHeight="1" x14ac:dyDescent="0.25">
      <c r="D3218" s="39"/>
      <c r="E3218" s="39"/>
      <c r="F3218" s="98">
        <v>41018</v>
      </c>
      <c r="G3218" s="43">
        <v>2.3974999999999999E-3</v>
      </c>
      <c r="H3218" s="43">
        <v>4.6565E-3</v>
      </c>
      <c r="I3218" s="43">
        <v>7.3040000000000006E-3</v>
      </c>
      <c r="J3218" s="43">
        <v>3.2500000000000001E-2</v>
      </c>
      <c r="K3218" s="43">
        <v>1.9664999999999998E-2</v>
      </c>
      <c r="N3218" s="44"/>
    </row>
    <row r="3219" spans="4:14" ht="15.75" customHeight="1" x14ac:dyDescent="0.25">
      <c r="D3219" s="39"/>
      <c r="E3219" s="39"/>
      <c r="F3219" s="98">
        <v>41019</v>
      </c>
      <c r="G3219" s="43">
        <v>2.3974999999999999E-3</v>
      </c>
      <c r="H3219" s="43">
        <v>4.6565E-3</v>
      </c>
      <c r="I3219" s="43">
        <v>7.3040000000000006E-3</v>
      </c>
      <c r="J3219" s="43">
        <v>3.2500000000000001E-2</v>
      </c>
      <c r="K3219" s="43">
        <v>1.9629000000000001E-2</v>
      </c>
      <c r="N3219" s="44"/>
    </row>
    <row r="3220" spans="4:14" ht="15.75" customHeight="1" x14ac:dyDescent="0.25">
      <c r="D3220" s="39"/>
      <c r="E3220" s="39"/>
      <c r="F3220" s="98">
        <v>41022</v>
      </c>
      <c r="G3220" s="43">
        <v>2.3874999999999999E-3</v>
      </c>
      <c r="H3220" s="43">
        <v>4.6565E-3</v>
      </c>
      <c r="I3220" s="43">
        <v>7.3040000000000006E-3</v>
      </c>
      <c r="J3220" s="43">
        <v>3.2500000000000001E-2</v>
      </c>
      <c r="K3220" s="43">
        <v>1.9349000000000002E-2</v>
      </c>
      <c r="N3220" s="44"/>
    </row>
    <row r="3221" spans="4:14" ht="15.75" customHeight="1" x14ac:dyDescent="0.25">
      <c r="D3221" s="39"/>
      <c r="E3221" s="39"/>
      <c r="F3221" s="98">
        <v>41023</v>
      </c>
      <c r="G3221" s="43">
        <v>2.3874999999999999E-3</v>
      </c>
      <c r="H3221" s="43">
        <v>4.6584999999999994E-3</v>
      </c>
      <c r="I3221" s="43">
        <v>7.3040000000000006E-3</v>
      </c>
      <c r="J3221" s="43">
        <v>3.2500000000000001E-2</v>
      </c>
      <c r="K3221" s="43">
        <v>1.9734999999999999E-2</v>
      </c>
      <c r="N3221" s="44"/>
    </row>
    <row r="3222" spans="4:14" ht="15.75" customHeight="1" x14ac:dyDescent="0.25">
      <c r="D3222" s="39"/>
      <c r="E3222" s="39"/>
      <c r="F3222" s="98">
        <v>41024</v>
      </c>
      <c r="G3222" s="43">
        <v>2.3874999999999999E-3</v>
      </c>
      <c r="H3222" s="43">
        <v>4.6584999999999994E-3</v>
      </c>
      <c r="I3222" s="43">
        <v>7.2940000000000001E-3</v>
      </c>
      <c r="J3222" s="43">
        <v>3.2500000000000001E-2</v>
      </c>
      <c r="K3222" s="43">
        <v>1.984E-2</v>
      </c>
      <c r="N3222" s="44"/>
    </row>
    <row r="3223" spans="4:14" ht="15.75" customHeight="1" x14ac:dyDescent="0.25">
      <c r="D3223" s="39"/>
      <c r="E3223" s="39"/>
      <c r="F3223" s="98">
        <v>41025</v>
      </c>
      <c r="G3223" s="43">
        <v>2.3874999999999999E-3</v>
      </c>
      <c r="H3223" s="43">
        <v>4.6584999999999994E-3</v>
      </c>
      <c r="I3223" s="43">
        <v>7.2840000000000005E-3</v>
      </c>
      <c r="J3223" s="43">
        <v>3.2500000000000001E-2</v>
      </c>
      <c r="K3223" s="43">
        <v>1.9382999999999997E-2</v>
      </c>
      <c r="N3223" s="44"/>
    </row>
    <row r="3224" spans="4:14" ht="15.75" customHeight="1" x14ac:dyDescent="0.25">
      <c r="D3224" s="39"/>
      <c r="E3224" s="39"/>
      <c r="F3224" s="98">
        <v>41026</v>
      </c>
      <c r="G3224" s="43">
        <v>2.3874999999999999E-3</v>
      </c>
      <c r="H3224" s="43">
        <v>4.6584999999999994E-3</v>
      </c>
      <c r="I3224" s="43">
        <v>7.2840000000000005E-3</v>
      </c>
      <c r="J3224" s="43">
        <v>3.2500000000000001E-2</v>
      </c>
      <c r="K3224" s="43">
        <v>1.9348000000000001E-2</v>
      </c>
      <c r="N3224" s="44"/>
    </row>
    <row r="3225" spans="4:14" ht="15.75" customHeight="1" x14ac:dyDescent="0.25">
      <c r="D3225" s="39"/>
      <c r="E3225" s="39"/>
      <c r="F3225" s="98">
        <v>41029</v>
      </c>
      <c r="G3225" s="43">
        <v>2.3874999999999999E-3</v>
      </c>
      <c r="H3225" s="43">
        <v>4.6584999999999994E-3</v>
      </c>
      <c r="I3225" s="43">
        <v>7.2840000000000005E-3</v>
      </c>
      <c r="J3225" s="43">
        <v>3.2500000000000001E-2</v>
      </c>
      <c r="K3225" s="43">
        <v>1.9137000000000001E-2</v>
      </c>
      <c r="N3225" s="44"/>
    </row>
    <row r="3226" spans="4:14" ht="15.75" customHeight="1" x14ac:dyDescent="0.25">
      <c r="D3226" s="39"/>
      <c r="E3226" s="39"/>
      <c r="F3226" s="98">
        <v>41030</v>
      </c>
      <c r="G3226" s="43">
        <v>2.3874999999999999E-3</v>
      </c>
      <c r="H3226" s="43">
        <v>4.6584999999999994E-3</v>
      </c>
      <c r="I3226" s="43">
        <v>7.2740000000000001E-3</v>
      </c>
      <c r="J3226" s="43">
        <v>3.2500000000000001E-2</v>
      </c>
      <c r="K3226" s="43">
        <v>1.9435000000000001E-2</v>
      </c>
      <c r="N3226" s="44"/>
    </row>
    <row r="3227" spans="4:14" ht="15.75" customHeight="1" x14ac:dyDescent="0.25">
      <c r="D3227" s="39"/>
      <c r="E3227" s="39"/>
      <c r="F3227" s="98">
        <v>41031</v>
      </c>
      <c r="G3227" s="43">
        <v>2.3874999999999999E-3</v>
      </c>
      <c r="H3227" s="43">
        <v>4.6584999999999994E-3</v>
      </c>
      <c r="I3227" s="43">
        <v>7.2740000000000001E-3</v>
      </c>
      <c r="J3227" s="43">
        <v>3.2500000000000001E-2</v>
      </c>
      <c r="K3227" s="43">
        <v>1.9276999999999999E-2</v>
      </c>
      <c r="N3227" s="44"/>
    </row>
    <row r="3228" spans="4:14" ht="15.75" customHeight="1" x14ac:dyDescent="0.25">
      <c r="D3228" s="39"/>
      <c r="E3228" s="39"/>
      <c r="F3228" s="98">
        <v>41032</v>
      </c>
      <c r="G3228" s="43">
        <v>2.3874999999999999E-3</v>
      </c>
      <c r="H3228" s="43">
        <v>4.6584999999999994E-3</v>
      </c>
      <c r="I3228" s="43">
        <v>7.2740000000000001E-3</v>
      </c>
      <c r="J3228" s="43">
        <v>3.2500000000000001E-2</v>
      </c>
      <c r="K3228" s="43">
        <v>1.9311999999999999E-2</v>
      </c>
      <c r="N3228" s="44"/>
    </row>
    <row r="3229" spans="4:14" ht="15.75" customHeight="1" x14ac:dyDescent="0.25">
      <c r="D3229" s="39"/>
      <c r="E3229" s="39"/>
      <c r="F3229" s="98">
        <v>41033</v>
      </c>
      <c r="G3229" s="43">
        <v>2.3874999999999999E-3</v>
      </c>
      <c r="H3229" s="43">
        <v>4.6584999999999994E-3</v>
      </c>
      <c r="I3229" s="43">
        <v>7.2840000000000005E-3</v>
      </c>
      <c r="J3229" s="43">
        <v>3.2500000000000001E-2</v>
      </c>
      <c r="K3229" s="43">
        <v>1.8786000000000001E-2</v>
      </c>
      <c r="N3229" s="44"/>
    </row>
    <row r="3230" spans="4:14" ht="15.75" customHeight="1" x14ac:dyDescent="0.25">
      <c r="D3230" s="39"/>
      <c r="E3230" s="39"/>
      <c r="F3230" s="98">
        <v>41036</v>
      </c>
      <c r="G3230" s="43" t="s">
        <v>30</v>
      </c>
      <c r="H3230" s="43" t="s">
        <v>30</v>
      </c>
      <c r="I3230" s="43" t="s">
        <v>30</v>
      </c>
      <c r="J3230" s="43">
        <v>3.2500000000000001E-2</v>
      </c>
      <c r="K3230" s="43">
        <v>1.8716E-2</v>
      </c>
      <c r="N3230" s="44"/>
    </row>
    <row r="3231" spans="4:14" ht="15.75" customHeight="1" x14ac:dyDescent="0.25">
      <c r="D3231" s="39"/>
      <c r="E3231" s="39"/>
      <c r="F3231" s="98">
        <v>41037</v>
      </c>
      <c r="G3231" s="43">
        <v>2.3874999999999999E-3</v>
      </c>
      <c r="H3231" s="43">
        <v>4.6584999999999994E-3</v>
      </c>
      <c r="I3231" s="43">
        <v>7.2840000000000005E-3</v>
      </c>
      <c r="J3231" s="43">
        <v>3.2500000000000001E-2</v>
      </c>
      <c r="K3231" s="43">
        <v>1.8402000000000002E-2</v>
      </c>
      <c r="N3231" s="44"/>
    </row>
    <row r="3232" spans="4:14" ht="15.75" customHeight="1" x14ac:dyDescent="0.25">
      <c r="D3232" s="39"/>
      <c r="E3232" s="39"/>
      <c r="F3232" s="98">
        <v>41038</v>
      </c>
      <c r="G3232" s="43">
        <v>2.3874999999999999E-3</v>
      </c>
      <c r="H3232" s="43">
        <v>4.6684999999999999E-3</v>
      </c>
      <c r="I3232" s="43">
        <v>7.2989999999999999E-3</v>
      </c>
      <c r="J3232" s="43">
        <v>3.2500000000000001E-2</v>
      </c>
      <c r="K3232" s="43">
        <v>1.8227E-2</v>
      </c>
      <c r="N3232" s="44"/>
    </row>
    <row r="3233" spans="4:14" ht="15.75" customHeight="1" x14ac:dyDescent="0.25">
      <c r="D3233" s="39"/>
      <c r="E3233" s="39"/>
      <c r="F3233" s="98">
        <v>41039</v>
      </c>
      <c r="G3233" s="43">
        <v>2.3874999999999999E-3</v>
      </c>
      <c r="H3233" s="43">
        <v>4.6684999999999999E-3</v>
      </c>
      <c r="I3233" s="43">
        <v>7.2989999999999999E-3</v>
      </c>
      <c r="J3233" s="43">
        <v>3.2500000000000001E-2</v>
      </c>
      <c r="K3233" s="43">
        <v>1.8669999999999999E-2</v>
      </c>
      <c r="N3233" s="44"/>
    </row>
    <row r="3234" spans="4:14" ht="15.75" customHeight="1" x14ac:dyDescent="0.25">
      <c r="D3234" s="39"/>
      <c r="E3234" s="39"/>
      <c r="F3234" s="98">
        <v>41040</v>
      </c>
      <c r="G3234" s="43">
        <v>2.3874999999999999E-3</v>
      </c>
      <c r="H3234" s="43">
        <v>4.6684999999999999E-3</v>
      </c>
      <c r="I3234" s="43">
        <v>7.2989999999999999E-3</v>
      </c>
      <c r="J3234" s="43">
        <v>3.2500000000000001E-2</v>
      </c>
      <c r="K3234" s="43">
        <v>1.8376E-2</v>
      </c>
      <c r="N3234" s="44"/>
    </row>
    <row r="3235" spans="4:14" ht="15.75" customHeight="1" x14ac:dyDescent="0.25">
      <c r="D3235" s="39"/>
      <c r="E3235" s="39"/>
      <c r="F3235" s="98">
        <v>41043</v>
      </c>
      <c r="G3235" s="43">
        <v>2.3874999999999999E-3</v>
      </c>
      <c r="H3235" s="43">
        <v>4.6584999999999994E-3</v>
      </c>
      <c r="I3235" s="43">
        <v>7.3089999999999995E-3</v>
      </c>
      <c r="J3235" s="43">
        <v>3.2500000000000001E-2</v>
      </c>
      <c r="K3235" s="43">
        <v>1.7637E-2</v>
      </c>
      <c r="N3235" s="44"/>
    </row>
    <row r="3236" spans="4:14" ht="15.75" customHeight="1" x14ac:dyDescent="0.25">
      <c r="D3236" s="39"/>
      <c r="E3236" s="39"/>
      <c r="F3236" s="98">
        <v>41044</v>
      </c>
      <c r="G3236" s="43">
        <v>2.3874999999999999E-3</v>
      </c>
      <c r="H3236" s="43">
        <v>4.6584999999999994E-3</v>
      </c>
      <c r="I3236" s="43">
        <v>7.319E-3</v>
      </c>
      <c r="J3236" s="43">
        <v>3.2500000000000001E-2</v>
      </c>
      <c r="K3236" s="43">
        <v>1.7670999999999999E-2</v>
      </c>
      <c r="N3236" s="44"/>
    </row>
    <row r="3237" spans="4:14" ht="15.75" customHeight="1" x14ac:dyDescent="0.25">
      <c r="D3237" s="39"/>
      <c r="E3237" s="39"/>
      <c r="F3237" s="98">
        <v>41045</v>
      </c>
      <c r="G3237" s="43">
        <v>2.3974999999999999E-3</v>
      </c>
      <c r="H3237" s="43">
        <v>4.6684999999999999E-3</v>
      </c>
      <c r="I3237" s="43">
        <v>7.3489999999999996E-3</v>
      </c>
      <c r="J3237" s="43">
        <v>3.2500000000000001E-2</v>
      </c>
      <c r="K3237" s="43">
        <v>1.7603000000000001E-2</v>
      </c>
      <c r="N3237" s="44"/>
    </row>
    <row r="3238" spans="4:14" ht="15.75" customHeight="1" x14ac:dyDescent="0.25">
      <c r="D3238" s="39"/>
      <c r="E3238" s="39"/>
      <c r="F3238" s="98">
        <v>41046</v>
      </c>
      <c r="G3238" s="43">
        <v>2.3974999999999999E-3</v>
      </c>
      <c r="H3238" s="43">
        <v>4.6684999999999999E-3</v>
      </c>
      <c r="I3238" s="43">
        <v>7.3540000000000003E-3</v>
      </c>
      <c r="J3238" s="43">
        <v>3.2500000000000001E-2</v>
      </c>
      <c r="K3238" s="43">
        <v>1.6971E-2</v>
      </c>
      <c r="N3238" s="44"/>
    </row>
    <row r="3239" spans="4:14" ht="15.75" customHeight="1" x14ac:dyDescent="0.25">
      <c r="D3239" s="39"/>
      <c r="E3239" s="39"/>
      <c r="F3239" s="98">
        <v>41047</v>
      </c>
      <c r="G3239" s="43">
        <v>2.3974999999999999E-3</v>
      </c>
      <c r="H3239" s="43">
        <v>4.6684999999999999E-3</v>
      </c>
      <c r="I3239" s="43">
        <v>7.3640000000000008E-3</v>
      </c>
      <c r="J3239" s="43">
        <v>3.2500000000000001E-2</v>
      </c>
      <c r="K3239" s="43">
        <v>1.7225999999999998E-2</v>
      </c>
      <c r="N3239" s="44"/>
    </row>
    <row r="3240" spans="4:14" ht="15.75" customHeight="1" x14ac:dyDescent="0.25">
      <c r="D3240" s="39"/>
      <c r="E3240" s="39"/>
      <c r="F3240" s="98">
        <v>41050</v>
      </c>
      <c r="G3240" s="43">
        <v>2.3974999999999999E-3</v>
      </c>
      <c r="H3240" s="43">
        <v>4.6684999999999999E-3</v>
      </c>
      <c r="I3240" s="43">
        <v>7.3640000000000008E-3</v>
      </c>
      <c r="J3240" s="43">
        <v>3.2500000000000001E-2</v>
      </c>
      <c r="K3240" s="43">
        <v>1.7413999999999999E-2</v>
      </c>
      <c r="N3240" s="44"/>
    </row>
    <row r="3241" spans="4:14" ht="15.75" customHeight="1" x14ac:dyDescent="0.25">
      <c r="D3241" s="39"/>
      <c r="E3241" s="39"/>
      <c r="F3241" s="98">
        <v>41051</v>
      </c>
      <c r="G3241" s="43">
        <v>2.3874999999999999E-3</v>
      </c>
      <c r="H3241" s="43">
        <v>4.6684999999999999E-3</v>
      </c>
      <c r="I3241" s="43">
        <v>7.3640000000000008E-3</v>
      </c>
      <c r="J3241" s="43">
        <v>3.2500000000000001E-2</v>
      </c>
      <c r="K3241" s="43">
        <v>1.7687999999999999E-2</v>
      </c>
      <c r="N3241" s="44"/>
    </row>
    <row r="3242" spans="4:14" ht="15.75" customHeight="1" x14ac:dyDescent="0.25">
      <c r="D3242" s="39"/>
      <c r="E3242" s="39"/>
      <c r="F3242" s="98">
        <v>41052</v>
      </c>
      <c r="G3242" s="43">
        <v>2.3874999999999999E-3</v>
      </c>
      <c r="H3242" s="43">
        <v>4.6684999999999999E-3</v>
      </c>
      <c r="I3242" s="43">
        <v>7.3640000000000008E-3</v>
      </c>
      <c r="J3242" s="43">
        <v>3.2500000000000001E-2</v>
      </c>
      <c r="K3242" s="43">
        <v>1.7346E-2</v>
      </c>
      <c r="N3242" s="44"/>
    </row>
    <row r="3243" spans="4:14" ht="15.75" customHeight="1" x14ac:dyDescent="0.25">
      <c r="D3243" s="39"/>
      <c r="E3243" s="39"/>
      <c r="F3243" s="98">
        <v>41053</v>
      </c>
      <c r="G3243" s="43">
        <v>2.3874999999999999E-3</v>
      </c>
      <c r="H3243" s="43">
        <v>4.6684999999999999E-3</v>
      </c>
      <c r="I3243" s="43">
        <v>7.3640000000000008E-3</v>
      </c>
      <c r="J3243" s="43">
        <v>3.2500000000000001E-2</v>
      </c>
      <c r="K3243" s="43">
        <v>1.7774000000000002E-2</v>
      </c>
      <c r="N3243" s="44"/>
    </row>
    <row r="3244" spans="4:14" ht="15.75" customHeight="1" x14ac:dyDescent="0.25">
      <c r="D3244" s="39"/>
      <c r="E3244" s="39"/>
      <c r="F3244" s="98">
        <v>41054</v>
      </c>
      <c r="G3244" s="43">
        <v>2.3874999999999999E-3</v>
      </c>
      <c r="H3244" s="43">
        <v>4.6684999999999999E-3</v>
      </c>
      <c r="I3244" s="43">
        <v>7.3640000000000008E-3</v>
      </c>
      <c r="J3244" s="43">
        <v>3.2500000000000001E-2</v>
      </c>
      <c r="K3244" s="43">
        <v>1.738E-2</v>
      </c>
      <c r="N3244" s="44"/>
    </row>
    <row r="3245" spans="4:14" ht="15.75" customHeight="1" x14ac:dyDescent="0.25">
      <c r="D3245" s="39"/>
      <c r="E3245" s="39"/>
      <c r="F3245" s="98">
        <v>41057</v>
      </c>
      <c r="G3245" s="43">
        <v>2.3874999999999999E-3</v>
      </c>
      <c r="H3245" s="43">
        <v>4.6684999999999999E-3</v>
      </c>
      <c r="I3245" s="43">
        <v>7.3640000000000008E-3</v>
      </c>
      <c r="J3245" s="43" t="s">
        <v>30</v>
      </c>
      <c r="K3245" s="43">
        <v>1.738E-2</v>
      </c>
      <c r="N3245" s="44"/>
    </row>
    <row r="3246" spans="4:14" ht="15.75" customHeight="1" x14ac:dyDescent="0.25">
      <c r="D3246" s="39"/>
      <c r="E3246" s="39"/>
      <c r="F3246" s="98">
        <v>41058</v>
      </c>
      <c r="G3246" s="43">
        <v>2.3874999999999999E-3</v>
      </c>
      <c r="H3246" s="43">
        <v>4.6684999999999999E-3</v>
      </c>
      <c r="I3246" s="43">
        <v>7.3640000000000008E-3</v>
      </c>
      <c r="J3246" s="43">
        <v>3.2500000000000001E-2</v>
      </c>
      <c r="K3246" s="43">
        <v>1.7447999999999998E-2</v>
      </c>
      <c r="N3246" s="44"/>
    </row>
    <row r="3247" spans="4:14" ht="15.75" customHeight="1" x14ac:dyDescent="0.25">
      <c r="D3247" s="39"/>
      <c r="E3247" s="39"/>
      <c r="F3247" s="98">
        <v>41059</v>
      </c>
      <c r="G3247" s="43">
        <v>2.3874999999999999E-3</v>
      </c>
      <c r="H3247" s="43">
        <v>4.6684999999999999E-3</v>
      </c>
      <c r="I3247" s="43">
        <v>7.3640000000000008E-3</v>
      </c>
      <c r="J3247" s="43">
        <v>3.2500000000000001E-2</v>
      </c>
      <c r="K3247" s="43">
        <v>1.6220000000000002E-2</v>
      </c>
      <c r="N3247" s="44"/>
    </row>
    <row r="3248" spans="4:14" ht="15.75" customHeight="1" x14ac:dyDescent="0.25">
      <c r="D3248" s="39"/>
      <c r="E3248" s="39"/>
      <c r="F3248" s="98">
        <v>41060</v>
      </c>
      <c r="G3248" s="43">
        <v>2.3874999999999999E-3</v>
      </c>
      <c r="H3248" s="43">
        <v>4.6684999999999999E-3</v>
      </c>
      <c r="I3248" s="43">
        <v>7.3640000000000008E-3</v>
      </c>
      <c r="J3248" s="43">
        <v>3.2500000000000001E-2</v>
      </c>
      <c r="K3248" s="43">
        <v>1.5578000000000002E-2</v>
      </c>
      <c r="N3248" s="44"/>
    </row>
    <row r="3249" spans="4:14" ht="15.75" customHeight="1" x14ac:dyDescent="0.25">
      <c r="D3249" s="39"/>
      <c r="E3249" s="39"/>
      <c r="F3249" s="98">
        <v>41061</v>
      </c>
      <c r="G3249" s="43">
        <v>2.3974999999999999E-3</v>
      </c>
      <c r="H3249" s="43">
        <v>4.6784999999999995E-3</v>
      </c>
      <c r="I3249" s="43">
        <v>7.3790000000000001E-3</v>
      </c>
      <c r="J3249" s="43">
        <v>3.2500000000000001E-2</v>
      </c>
      <c r="K3249" s="43">
        <v>1.452E-2</v>
      </c>
      <c r="N3249" s="44"/>
    </row>
    <row r="3250" spans="4:14" ht="15.75" customHeight="1" x14ac:dyDescent="0.25">
      <c r="D3250" s="39"/>
      <c r="E3250" s="39"/>
      <c r="F3250" s="98">
        <v>41064</v>
      </c>
      <c r="G3250" s="43" t="s">
        <v>30</v>
      </c>
      <c r="H3250" s="43" t="s">
        <v>30</v>
      </c>
      <c r="I3250" s="43" t="s">
        <v>30</v>
      </c>
      <c r="J3250" s="43">
        <v>3.2500000000000001E-2</v>
      </c>
      <c r="K3250" s="43">
        <v>1.5239000000000001E-2</v>
      </c>
      <c r="N3250" s="44"/>
    </row>
    <row r="3251" spans="4:14" ht="15.75" customHeight="1" x14ac:dyDescent="0.25">
      <c r="D3251" s="39"/>
      <c r="E3251" s="39"/>
      <c r="F3251" s="98">
        <v>41065</v>
      </c>
      <c r="G3251" s="43" t="s">
        <v>30</v>
      </c>
      <c r="H3251" s="43" t="s">
        <v>30</v>
      </c>
      <c r="I3251" s="43" t="s">
        <v>30</v>
      </c>
      <c r="J3251" s="43">
        <v>3.2500000000000001E-2</v>
      </c>
      <c r="K3251" s="43">
        <v>1.5744000000000001E-2</v>
      </c>
      <c r="N3251" s="44"/>
    </row>
    <row r="3252" spans="4:14" ht="15.75" customHeight="1" x14ac:dyDescent="0.25">
      <c r="D3252" s="39"/>
      <c r="E3252" s="39"/>
      <c r="F3252" s="98">
        <v>41066</v>
      </c>
      <c r="G3252" s="43">
        <v>2.4074999999999999E-3</v>
      </c>
      <c r="H3252" s="43">
        <v>4.6784999999999995E-3</v>
      </c>
      <c r="I3252" s="43">
        <v>7.3790000000000001E-3</v>
      </c>
      <c r="J3252" s="43">
        <v>3.2500000000000001E-2</v>
      </c>
      <c r="K3252" s="43">
        <v>1.6591999999999999E-2</v>
      </c>
      <c r="N3252" s="44"/>
    </row>
    <row r="3253" spans="4:14" ht="15.75" customHeight="1" x14ac:dyDescent="0.25">
      <c r="D3253" s="39"/>
      <c r="E3253" s="39"/>
      <c r="F3253" s="98">
        <v>41067</v>
      </c>
      <c r="G3253" s="43">
        <v>2.4074999999999999E-3</v>
      </c>
      <c r="H3253" s="43">
        <v>4.6784999999999995E-3</v>
      </c>
      <c r="I3253" s="43">
        <v>7.3689999999999997E-3</v>
      </c>
      <c r="J3253" s="43">
        <v>3.2500000000000001E-2</v>
      </c>
      <c r="K3253" s="43">
        <v>1.6388E-2</v>
      </c>
      <c r="N3253" s="44"/>
    </row>
    <row r="3254" spans="4:14" ht="15.75" customHeight="1" x14ac:dyDescent="0.25">
      <c r="D3254" s="39"/>
      <c r="E3254" s="39"/>
      <c r="F3254" s="98">
        <v>41068</v>
      </c>
      <c r="G3254" s="43">
        <v>2.4074999999999999E-3</v>
      </c>
      <c r="H3254" s="43">
        <v>4.6784999999999995E-3</v>
      </c>
      <c r="I3254" s="43">
        <v>7.3689999999999997E-3</v>
      </c>
      <c r="J3254" s="43">
        <v>3.2500000000000001E-2</v>
      </c>
      <c r="K3254" s="43">
        <v>1.6352999999999999E-2</v>
      </c>
      <c r="N3254" s="44"/>
    </row>
    <row r="3255" spans="4:14" ht="15.75" customHeight="1" x14ac:dyDescent="0.25">
      <c r="D3255" s="39"/>
      <c r="E3255" s="39"/>
      <c r="F3255" s="98">
        <v>41071</v>
      </c>
      <c r="G3255" s="43">
        <v>2.4074999999999999E-3</v>
      </c>
      <c r="H3255" s="43">
        <v>4.6784999999999995E-3</v>
      </c>
      <c r="I3255" s="43">
        <v>7.3689999999999997E-3</v>
      </c>
      <c r="J3255" s="43">
        <v>3.2500000000000001E-2</v>
      </c>
      <c r="K3255" s="43">
        <v>1.5859999999999999E-2</v>
      </c>
      <c r="N3255" s="44"/>
    </row>
    <row r="3256" spans="4:14" ht="15.75" customHeight="1" x14ac:dyDescent="0.25">
      <c r="D3256" s="39"/>
      <c r="E3256" s="39"/>
      <c r="F3256" s="98">
        <v>41072</v>
      </c>
      <c r="G3256" s="43">
        <v>2.4074999999999999E-3</v>
      </c>
      <c r="H3256" s="43">
        <v>4.6784999999999995E-3</v>
      </c>
      <c r="I3256" s="43">
        <v>7.3689999999999997E-3</v>
      </c>
      <c r="J3256" s="43">
        <v>3.2500000000000001E-2</v>
      </c>
      <c r="K3256" s="43">
        <v>1.6642000000000001E-2</v>
      </c>
      <c r="N3256" s="44"/>
    </row>
    <row r="3257" spans="4:14" ht="15.75" customHeight="1" x14ac:dyDescent="0.25">
      <c r="D3257" s="39"/>
      <c r="E3257" s="39"/>
      <c r="F3257" s="98">
        <v>41073</v>
      </c>
      <c r="G3257" s="43">
        <v>2.4174999999999999E-3</v>
      </c>
      <c r="H3257" s="43">
        <v>4.6784999999999995E-3</v>
      </c>
      <c r="I3257" s="43">
        <v>7.3790000000000001E-3</v>
      </c>
      <c r="J3257" s="43">
        <v>3.2500000000000001E-2</v>
      </c>
      <c r="K3257" s="43">
        <v>1.5927E-2</v>
      </c>
      <c r="N3257" s="44"/>
    </row>
    <row r="3258" spans="4:14" ht="15.75" customHeight="1" x14ac:dyDescent="0.25">
      <c r="D3258" s="39"/>
      <c r="E3258" s="39"/>
      <c r="F3258" s="98">
        <v>41074</v>
      </c>
      <c r="G3258" s="43">
        <v>2.4275E-3</v>
      </c>
      <c r="H3258" s="43">
        <v>4.6784999999999995E-3</v>
      </c>
      <c r="I3258" s="43">
        <v>7.3790000000000001E-3</v>
      </c>
      <c r="J3258" s="43">
        <v>3.2500000000000001E-2</v>
      </c>
      <c r="K3258" s="43">
        <v>1.6420000000000001E-2</v>
      </c>
      <c r="N3258" s="44"/>
    </row>
    <row r="3259" spans="4:14" ht="15.75" customHeight="1" x14ac:dyDescent="0.25">
      <c r="D3259" s="39"/>
      <c r="E3259" s="39"/>
      <c r="F3259" s="98">
        <v>41075</v>
      </c>
      <c r="G3259" s="43">
        <v>2.4275E-3</v>
      </c>
      <c r="H3259" s="43">
        <v>4.6784999999999995E-3</v>
      </c>
      <c r="I3259" s="43">
        <v>7.3740000000000003E-3</v>
      </c>
      <c r="J3259" s="43">
        <v>3.2500000000000001E-2</v>
      </c>
      <c r="K3259" s="43">
        <v>1.5772999999999999E-2</v>
      </c>
      <c r="N3259" s="44"/>
    </row>
    <row r="3260" spans="4:14" ht="15.75" customHeight="1" x14ac:dyDescent="0.25">
      <c r="D3260" s="39"/>
      <c r="E3260" s="39"/>
      <c r="F3260" s="98">
        <v>41078</v>
      </c>
      <c r="G3260" s="43">
        <v>2.4375E-3</v>
      </c>
      <c r="H3260" s="43">
        <v>4.6784999999999995E-3</v>
      </c>
      <c r="I3260" s="43">
        <v>7.3689999999999997E-3</v>
      </c>
      <c r="J3260" s="43">
        <v>3.2500000000000001E-2</v>
      </c>
      <c r="K3260" s="43">
        <v>1.5738000000000002E-2</v>
      </c>
      <c r="N3260" s="44"/>
    </row>
    <row r="3261" spans="4:14" ht="15.75" customHeight="1" x14ac:dyDescent="0.25">
      <c r="D3261" s="39"/>
      <c r="E3261" s="39"/>
      <c r="F3261" s="98">
        <v>41079</v>
      </c>
      <c r="G3261" s="43">
        <v>2.4375E-3</v>
      </c>
      <c r="H3261" s="43">
        <v>4.6784999999999995E-3</v>
      </c>
      <c r="I3261" s="43">
        <v>7.3740000000000003E-3</v>
      </c>
      <c r="J3261" s="43">
        <v>3.2500000000000001E-2</v>
      </c>
      <c r="K3261" s="43">
        <v>1.6197E-2</v>
      </c>
      <c r="N3261" s="44"/>
    </row>
    <row r="3262" spans="4:14" ht="15.75" customHeight="1" x14ac:dyDescent="0.25">
      <c r="D3262" s="39"/>
      <c r="E3262" s="39"/>
      <c r="F3262" s="98">
        <v>41080</v>
      </c>
      <c r="G3262" s="43">
        <v>2.4524999999999998E-3</v>
      </c>
      <c r="H3262" s="43">
        <v>4.6760000000000005E-3</v>
      </c>
      <c r="I3262" s="43">
        <v>7.3740000000000003E-3</v>
      </c>
      <c r="J3262" s="43">
        <v>3.2500000000000001E-2</v>
      </c>
      <c r="K3262" s="43">
        <v>1.6572E-2</v>
      </c>
      <c r="N3262" s="44"/>
    </row>
    <row r="3263" spans="4:14" ht="15.75" customHeight="1" x14ac:dyDescent="0.25">
      <c r="D3263" s="39"/>
      <c r="E3263" s="39"/>
      <c r="F3263" s="98">
        <v>41081</v>
      </c>
      <c r="G3263" s="43">
        <v>2.4524999999999998E-3</v>
      </c>
      <c r="H3263" s="43">
        <v>4.6760000000000005E-3</v>
      </c>
      <c r="I3263" s="43">
        <v>7.3740000000000003E-3</v>
      </c>
      <c r="J3263" s="43">
        <v>3.2500000000000001E-2</v>
      </c>
      <c r="K3263" s="43">
        <v>1.6161999999999999E-2</v>
      </c>
      <c r="N3263" s="44"/>
    </row>
    <row r="3264" spans="4:14" ht="15.75" customHeight="1" x14ac:dyDescent="0.25">
      <c r="D3264" s="39"/>
      <c r="E3264" s="39"/>
      <c r="F3264" s="98">
        <v>41082</v>
      </c>
      <c r="G3264" s="43">
        <v>2.4524999999999998E-3</v>
      </c>
      <c r="H3264" s="43">
        <v>4.6160000000000003E-3</v>
      </c>
      <c r="I3264" s="43">
        <v>7.3440000000000007E-3</v>
      </c>
      <c r="J3264" s="43">
        <v>3.2500000000000001E-2</v>
      </c>
      <c r="K3264" s="43">
        <v>1.6742E-2</v>
      </c>
      <c r="N3264" s="44"/>
    </row>
    <row r="3265" spans="4:14" ht="15.75" customHeight="1" x14ac:dyDescent="0.25">
      <c r="D3265" s="39"/>
      <c r="E3265" s="39"/>
      <c r="F3265" s="98">
        <v>41085</v>
      </c>
      <c r="G3265" s="43">
        <v>2.4524999999999998E-3</v>
      </c>
      <c r="H3265" s="43">
        <v>4.6059999999999999E-3</v>
      </c>
      <c r="I3265" s="43">
        <v>7.339E-3</v>
      </c>
      <c r="J3265" s="43">
        <v>3.2500000000000001E-2</v>
      </c>
      <c r="K3265" s="43">
        <v>1.6024E-2</v>
      </c>
      <c r="N3265" s="44"/>
    </row>
    <row r="3266" spans="4:14" ht="15.75" customHeight="1" x14ac:dyDescent="0.25">
      <c r="D3266" s="39"/>
      <c r="E3266" s="39"/>
      <c r="F3266" s="98">
        <v>41086</v>
      </c>
      <c r="G3266" s="43">
        <v>2.4524999999999998E-3</v>
      </c>
      <c r="H3266" s="43">
        <v>4.6059999999999999E-3</v>
      </c>
      <c r="I3266" s="43">
        <v>7.3440000000000007E-3</v>
      </c>
      <c r="J3266" s="43">
        <v>3.2500000000000001E-2</v>
      </c>
      <c r="K3266" s="43">
        <v>1.6262000000000002E-2</v>
      </c>
      <c r="N3266" s="44"/>
    </row>
    <row r="3267" spans="4:14" ht="15.75" customHeight="1" x14ac:dyDescent="0.25">
      <c r="D3267" s="39"/>
      <c r="E3267" s="39"/>
      <c r="F3267" s="98">
        <v>41087</v>
      </c>
      <c r="G3267" s="43">
        <v>2.4524999999999998E-3</v>
      </c>
      <c r="H3267" s="43">
        <v>4.6059999999999999E-3</v>
      </c>
      <c r="I3267" s="43">
        <v>7.3440000000000007E-3</v>
      </c>
      <c r="J3267" s="43">
        <v>3.2500000000000001E-2</v>
      </c>
      <c r="K3267" s="43">
        <v>1.6177E-2</v>
      </c>
      <c r="N3267" s="44"/>
    </row>
    <row r="3268" spans="4:14" ht="15.75" customHeight="1" x14ac:dyDescent="0.25">
      <c r="D3268" s="39"/>
      <c r="E3268" s="39"/>
      <c r="F3268" s="98">
        <v>41088</v>
      </c>
      <c r="G3268" s="43">
        <v>2.4524999999999998E-3</v>
      </c>
      <c r="H3268" s="43">
        <v>4.6059999999999999E-3</v>
      </c>
      <c r="I3268" s="43">
        <v>7.3440000000000007E-3</v>
      </c>
      <c r="J3268" s="43">
        <v>3.2500000000000001E-2</v>
      </c>
      <c r="K3268" s="43">
        <v>1.5768000000000001E-2</v>
      </c>
      <c r="N3268" s="44"/>
    </row>
    <row r="3269" spans="4:14" ht="15.75" customHeight="1" x14ac:dyDescent="0.25">
      <c r="D3269" s="39"/>
      <c r="E3269" s="39"/>
      <c r="F3269" s="98">
        <v>41089</v>
      </c>
      <c r="G3269" s="43">
        <v>2.4575E-3</v>
      </c>
      <c r="H3269" s="43">
        <v>4.6059999999999999E-3</v>
      </c>
      <c r="I3269" s="43">
        <v>7.3440000000000007E-3</v>
      </c>
      <c r="J3269" s="43">
        <v>3.2500000000000001E-2</v>
      </c>
      <c r="K3269" s="43">
        <v>1.6449000000000002E-2</v>
      </c>
      <c r="N3269" s="44"/>
    </row>
    <row r="3270" spans="4:14" ht="15.75" customHeight="1" x14ac:dyDescent="0.25">
      <c r="D3270" s="39"/>
      <c r="E3270" s="39"/>
      <c r="F3270" s="98">
        <v>41092</v>
      </c>
      <c r="G3270" s="43">
        <v>2.4475E-3</v>
      </c>
      <c r="H3270" s="43">
        <v>4.6059999999999999E-3</v>
      </c>
      <c r="I3270" s="43">
        <v>7.3440000000000007E-3</v>
      </c>
      <c r="J3270" s="43">
        <v>3.2500000000000001E-2</v>
      </c>
      <c r="K3270" s="43">
        <v>1.5885E-2</v>
      </c>
      <c r="N3270" s="44"/>
    </row>
    <row r="3271" spans="4:14" ht="15.75" customHeight="1" x14ac:dyDescent="0.25">
      <c r="D3271" s="39"/>
      <c r="E3271" s="39"/>
      <c r="F3271" s="98">
        <v>41093</v>
      </c>
      <c r="G3271" s="43">
        <v>2.4575E-3</v>
      </c>
      <c r="H3271" s="43">
        <v>4.6059999999999999E-3</v>
      </c>
      <c r="I3271" s="43">
        <v>7.3440000000000007E-3</v>
      </c>
      <c r="J3271" s="43">
        <v>3.2500000000000001E-2</v>
      </c>
      <c r="K3271" s="43">
        <v>1.6293999999999999E-2</v>
      </c>
      <c r="N3271" s="44"/>
    </row>
    <row r="3272" spans="4:14" ht="15.75" customHeight="1" x14ac:dyDescent="0.25">
      <c r="D3272" s="39"/>
      <c r="E3272" s="39"/>
      <c r="F3272" s="98">
        <v>41094</v>
      </c>
      <c r="G3272" s="43">
        <v>2.4575E-3</v>
      </c>
      <c r="H3272" s="43">
        <v>4.5960000000000003E-3</v>
      </c>
      <c r="I3272" s="43">
        <v>7.3640000000000008E-3</v>
      </c>
      <c r="J3272" s="43" t="s">
        <v>30</v>
      </c>
      <c r="K3272" s="43">
        <v>1.6293999999999999E-2</v>
      </c>
      <c r="N3272" s="44"/>
    </row>
    <row r="3273" spans="4:14" ht="15.75" customHeight="1" x14ac:dyDescent="0.25">
      <c r="D3273" s="39"/>
      <c r="E3273" s="39"/>
      <c r="F3273" s="98">
        <v>41095</v>
      </c>
      <c r="G3273" s="43">
        <v>2.4575E-3</v>
      </c>
      <c r="H3273" s="43">
        <v>4.5960000000000003E-3</v>
      </c>
      <c r="I3273" s="43">
        <v>7.3640000000000008E-3</v>
      </c>
      <c r="J3273" s="43">
        <v>3.2500000000000001E-2</v>
      </c>
      <c r="K3273" s="43">
        <v>1.5969000000000001E-2</v>
      </c>
      <c r="N3273" s="44"/>
    </row>
    <row r="3274" spans="4:14" ht="15.75" customHeight="1" x14ac:dyDescent="0.25">
      <c r="D3274" s="39"/>
      <c r="E3274" s="39"/>
      <c r="F3274" s="98">
        <v>41096</v>
      </c>
      <c r="G3274" s="43">
        <v>2.4575E-3</v>
      </c>
      <c r="H3274" s="43">
        <v>4.5760000000000002E-3</v>
      </c>
      <c r="I3274" s="43">
        <v>7.3640000000000008E-3</v>
      </c>
      <c r="J3274" s="43">
        <v>3.2500000000000001E-2</v>
      </c>
      <c r="K3274" s="43">
        <v>1.5491E-2</v>
      </c>
      <c r="N3274" s="44"/>
    </row>
    <row r="3275" spans="4:14" ht="15.75" customHeight="1" x14ac:dyDescent="0.25">
      <c r="D3275" s="39"/>
      <c r="E3275" s="39"/>
      <c r="F3275" s="98">
        <v>41099</v>
      </c>
      <c r="G3275" s="43">
        <v>2.4875000000000001E-3</v>
      </c>
      <c r="H3275" s="43">
        <v>4.5760000000000002E-3</v>
      </c>
      <c r="I3275" s="43">
        <v>7.3640000000000008E-3</v>
      </c>
      <c r="J3275" s="43">
        <v>3.2500000000000001E-2</v>
      </c>
      <c r="K3275" s="43">
        <v>1.5117E-2</v>
      </c>
      <c r="N3275" s="44"/>
    </row>
    <row r="3276" spans="4:14" ht="15.75" customHeight="1" x14ac:dyDescent="0.25">
      <c r="D3276" s="39"/>
      <c r="E3276" s="39"/>
      <c r="F3276" s="98">
        <v>41100</v>
      </c>
      <c r="G3276" s="43">
        <v>2.4875000000000001E-3</v>
      </c>
      <c r="H3276" s="43">
        <v>4.5760000000000002E-3</v>
      </c>
      <c r="I3276" s="43">
        <v>7.3640000000000008E-3</v>
      </c>
      <c r="J3276" s="43">
        <v>3.2500000000000001E-2</v>
      </c>
      <c r="K3276" s="43">
        <v>1.5015000000000001E-2</v>
      </c>
      <c r="N3276" s="44"/>
    </row>
    <row r="3277" spans="4:14" ht="15.75" customHeight="1" x14ac:dyDescent="0.25">
      <c r="D3277" s="39"/>
      <c r="E3277" s="39"/>
      <c r="F3277" s="98">
        <v>41101</v>
      </c>
      <c r="G3277" s="43">
        <v>2.4875000000000001E-3</v>
      </c>
      <c r="H3277" s="43">
        <v>4.561E-3</v>
      </c>
      <c r="I3277" s="43">
        <v>7.3440000000000007E-3</v>
      </c>
      <c r="J3277" s="43">
        <v>3.2500000000000001E-2</v>
      </c>
      <c r="K3277" s="43">
        <v>1.5167E-2</v>
      </c>
      <c r="N3277" s="44"/>
    </row>
    <row r="3278" spans="4:14" ht="15.75" customHeight="1" x14ac:dyDescent="0.25">
      <c r="D3278" s="39"/>
      <c r="E3278" s="39"/>
      <c r="F3278" s="98">
        <v>41102</v>
      </c>
      <c r="G3278" s="43">
        <v>2.4875000000000001E-3</v>
      </c>
      <c r="H3278" s="43">
        <v>4.5510000000000004E-3</v>
      </c>
      <c r="I3278" s="43">
        <v>7.2940000000000001E-3</v>
      </c>
      <c r="J3278" s="43">
        <v>3.2500000000000001E-2</v>
      </c>
      <c r="K3278" s="43">
        <v>1.4742999999999999E-2</v>
      </c>
      <c r="N3278" s="44"/>
    </row>
    <row r="3279" spans="4:14" ht="15.75" customHeight="1" x14ac:dyDescent="0.25">
      <c r="D3279" s="39"/>
      <c r="E3279" s="39"/>
      <c r="F3279" s="98">
        <v>41103</v>
      </c>
      <c r="G3279" s="43">
        <v>2.4775000000000001E-3</v>
      </c>
      <c r="H3279" s="43">
        <v>4.5510000000000004E-3</v>
      </c>
      <c r="I3279" s="43">
        <v>7.2840000000000005E-3</v>
      </c>
      <c r="J3279" s="43">
        <v>3.2500000000000001E-2</v>
      </c>
      <c r="K3279" s="43">
        <v>1.4876E-2</v>
      </c>
      <c r="N3279" s="44"/>
    </row>
    <row r="3280" spans="4:14" ht="15.75" customHeight="1" x14ac:dyDescent="0.25">
      <c r="D3280" s="39"/>
      <c r="E3280" s="39"/>
      <c r="F3280" s="98">
        <v>41106</v>
      </c>
      <c r="G3280" s="43">
        <v>2.4775000000000001E-3</v>
      </c>
      <c r="H3280" s="43">
        <v>4.5510000000000004E-3</v>
      </c>
      <c r="I3280" s="43">
        <v>7.2840000000000005E-3</v>
      </c>
      <c r="J3280" s="43">
        <v>3.2500000000000001E-2</v>
      </c>
      <c r="K3280" s="43">
        <v>1.4723999999999999E-2</v>
      </c>
      <c r="N3280" s="44"/>
    </row>
    <row r="3281" spans="4:14" ht="15.75" customHeight="1" x14ac:dyDescent="0.25">
      <c r="D3281" s="39"/>
      <c r="E3281" s="39"/>
      <c r="F3281" s="98">
        <v>41107</v>
      </c>
      <c r="G3281" s="43">
        <v>2.4675000000000001E-3</v>
      </c>
      <c r="H3281" s="43">
        <v>4.5510000000000004E-3</v>
      </c>
      <c r="I3281" s="43">
        <v>7.2840000000000005E-3</v>
      </c>
      <c r="J3281" s="43">
        <v>3.2500000000000001E-2</v>
      </c>
      <c r="K3281" s="43">
        <v>1.5078000000000001E-2</v>
      </c>
      <c r="N3281" s="44"/>
    </row>
    <row r="3282" spans="4:14" ht="15.75" customHeight="1" x14ac:dyDescent="0.25">
      <c r="D3282" s="39"/>
      <c r="E3282" s="39"/>
      <c r="F3282" s="98">
        <v>41108</v>
      </c>
      <c r="G3282" s="43">
        <v>2.4675000000000001E-3</v>
      </c>
      <c r="H3282" s="43">
        <v>4.5510000000000004E-3</v>
      </c>
      <c r="I3282" s="43">
        <v>7.2840000000000005E-3</v>
      </c>
      <c r="J3282" s="43">
        <v>3.2500000000000001E-2</v>
      </c>
      <c r="K3282" s="43">
        <v>1.4942E-2</v>
      </c>
      <c r="N3282" s="44"/>
    </row>
    <row r="3283" spans="4:14" ht="15.75" customHeight="1" x14ac:dyDescent="0.25">
      <c r="D3283" s="39"/>
      <c r="E3283" s="39"/>
      <c r="F3283" s="98">
        <v>41109</v>
      </c>
      <c r="G3283" s="43">
        <v>2.4675000000000001E-3</v>
      </c>
      <c r="H3283" s="43">
        <v>4.5310000000000003E-3</v>
      </c>
      <c r="I3283" s="43">
        <v>7.2789999999999999E-3</v>
      </c>
      <c r="J3283" s="43">
        <v>3.2500000000000001E-2</v>
      </c>
      <c r="K3283" s="43">
        <v>1.5077E-2</v>
      </c>
      <c r="N3283" s="44"/>
    </row>
    <row r="3284" spans="4:14" ht="15.75" customHeight="1" x14ac:dyDescent="0.25">
      <c r="D3284" s="39"/>
      <c r="E3284" s="39"/>
      <c r="F3284" s="98">
        <v>41110</v>
      </c>
      <c r="G3284" s="43">
        <v>2.4675000000000001E-3</v>
      </c>
      <c r="H3284" s="43">
        <v>4.5209999999999998E-3</v>
      </c>
      <c r="I3284" s="43">
        <v>7.2740000000000001E-3</v>
      </c>
      <c r="J3284" s="43">
        <v>3.2500000000000001E-2</v>
      </c>
      <c r="K3284" s="43">
        <v>1.4567000000000002E-2</v>
      </c>
      <c r="N3284" s="44"/>
    </row>
    <row r="3285" spans="4:14" ht="15.75" customHeight="1" x14ac:dyDescent="0.25">
      <c r="D3285" s="39"/>
      <c r="E3285" s="39"/>
      <c r="F3285" s="98">
        <v>41113</v>
      </c>
      <c r="G3285" s="43">
        <v>2.4620000000000002E-3</v>
      </c>
      <c r="H3285" s="43">
        <v>4.5110000000000003E-3</v>
      </c>
      <c r="I3285" s="43">
        <v>7.2740000000000001E-3</v>
      </c>
      <c r="J3285" s="43">
        <v>3.2500000000000001E-2</v>
      </c>
      <c r="K3285" s="43">
        <v>1.4263E-2</v>
      </c>
      <c r="N3285" s="44"/>
    </row>
    <row r="3286" spans="4:14" ht="15.75" customHeight="1" x14ac:dyDescent="0.25">
      <c r="D3286" s="39"/>
      <c r="E3286" s="39"/>
      <c r="F3286" s="98">
        <v>41114</v>
      </c>
      <c r="G3286" s="43">
        <v>2.4420000000000002E-3</v>
      </c>
      <c r="H3286" s="43">
        <v>4.4809999999999997E-3</v>
      </c>
      <c r="I3286" s="43">
        <v>7.2640000000000005E-3</v>
      </c>
      <c r="J3286" s="43">
        <v>3.2500000000000001E-2</v>
      </c>
      <c r="K3286" s="43">
        <v>1.3875E-2</v>
      </c>
      <c r="N3286" s="44"/>
    </row>
    <row r="3287" spans="4:14" ht="15.75" customHeight="1" x14ac:dyDescent="0.25">
      <c r="D3287" s="39"/>
      <c r="E3287" s="39"/>
      <c r="F3287" s="98">
        <v>41115</v>
      </c>
      <c r="G3287" s="43">
        <v>2.4420000000000002E-3</v>
      </c>
      <c r="H3287" s="43">
        <v>4.4809999999999997E-3</v>
      </c>
      <c r="I3287" s="43">
        <v>7.2640000000000005E-3</v>
      </c>
      <c r="J3287" s="43">
        <v>3.2500000000000001E-2</v>
      </c>
      <c r="K3287" s="43">
        <v>1.3975E-2</v>
      </c>
      <c r="N3287" s="44"/>
    </row>
    <row r="3288" spans="4:14" ht="15.75" customHeight="1" x14ac:dyDescent="0.25">
      <c r="D3288" s="39"/>
      <c r="E3288" s="39"/>
      <c r="F3288" s="98">
        <v>41116</v>
      </c>
      <c r="G3288" s="43">
        <v>2.4520000000000002E-3</v>
      </c>
      <c r="H3288" s="43">
        <v>4.4710000000000001E-3</v>
      </c>
      <c r="I3288" s="43">
        <v>7.2440000000000004E-3</v>
      </c>
      <c r="J3288" s="43">
        <v>3.2500000000000001E-2</v>
      </c>
      <c r="K3288" s="43">
        <v>1.4378E-2</v>
      </c>
      <c r="N3288" s="44"/>
    </row>
    <row r="3289" spans="4:14" ht="15.75" customHeight="1" x14ac:dyDescent="0.25">
      <c r="D3289" s="39"/>
      <c r="E3289" s="39"/>
      <c r="F3289" s="98">
        <v>41117</v>
      </c>
      <c r="G3289" s="43">
        <v>2.457E-3</v>
      </c>
      <c r="H3289" s="43">
        <v>4.4660000000000004E-3</v>
      </c>
      <c r="I3289" s="43">
        <v>7.2440000000000004E-3</v>
      </c>
      <c r="J3289" s="43">
        <v>3.2500000000000001E-2</v>
      </c>
      <c r="K3289" s="43">
        <v>1.5462999999999999E-2</v>
      </c>
      <c r="N3289" s="44"/>
    </row>
    <row r="3290" spans="4:14" ht="15.75" customHeight="1" x14ac:dyDescent="0.25">
      <c r="D3290" s="39"/>
      <c r="E3290" s="39"/>
      <c r="F3290" s="98">
        <v>41120</v>
      </c>
      <c r="G3290" s="43">
        <v>2.457E-3</v>
      </c>
      <c r="H3290" s="43">
        <v>4.4460000000000003E-3</v>
      </c>
      <c r="I3290" s="43">
        <v>7.2640000000000005E-3</v>
      </c>
      <c r="J3290" s="43">
        <v>3.2500000000000001E-2</v>
      </c>
      <c r="K3290" s="43">
        <v>1.5018999999999999E-2</v>
      </c>
      <c r="N3290" s="44"/>
    </row>
    <row r="3291" spans="4:14" ht="15.75" customHeight="1" x14ac:dyDescent="0.25">
      <c r="D3291" s="39"/>
      <c r="E3291" s="39"/>
      <c r="F3291" s="98">
        <v>41121</v>
      </c>
      <c r="G3291" s="43">
        <v>2.457E-3</v>
      </c>
      <c r="H3291" s="43">
        <v>4.4260000000000002E-3</v>
      </c>
      <c r="I3291" s="43">
        <v>7.2589999999999998E-3</v>
      </c>
      <c r="J3291" s="43">
        <v>3.2500000000000001E-2</v>
      </c>
      <c r="K3291" s="43">
        <v>1.4678999999999999E-2</v>
      </c>
      <c r="N3291" s="44"/>
    </row>
    <row r="3292" spans="4:14" ht="15.75" customHeight="1" x14ac:dyDescent="0.25">
      <c r="D3292" s="39"/>
      <c r="E3292" s="39"/>
      <c r="F3292" s="98">
        <v>41122</v>
      </c>
      <c r="G3292" s="43">
        <v>2.447E-3</v>
      </c>
      <c r="H3292" s="43">
        <v>4.4159999999999998E-3</v>
      </c>
      <c r="I3292" s="43">
        <v>7.2490000000000002E-3</v>
      </c>
      <c r="J3292" s="43">
        <v>3.2500000000000001E-2</v>
      </c>
      <c r="K3292" s="43">
        <v>1.524E-2</v>
      </c>
      <c r="N3292" s="44"/>
    </row>
    <row r="3293" spans="4:14" ht="15.75" customHeight="1" x14ac:dyDescent="0.25">
      <c r="D3293" s="39"/>
      <c r="E3293" s="39"/>
      <c r="F3293" s="98">
        <v>41123</v>
      </c>
      <c r="G3293" s="43">
        <v>2.4424999999999998E-3</v>
      </c>
      <c r="H3293" s="43">
        <v>4.4185000000000006E-3</v>
      </c>
      <c r="I3293" s="43">
        <v>7.2514999999999993E-3</v>
      </c>
      <c r="J3293" s="43">
        <v>3.2500000000000001E-2</v>
      </c>
      <c r="K3293" s="43">
        <v>1.4779E-2</v>
      </c>
      <c r="N3293" s="44"/>
    </row>
    <row r="3294" spans="4:14" ht="15.75" customHeight="1" x14ac:dyDescent="0.25">
      <c r="D3294" s="39"/>
      <c r="E3294" s="39"/>
      <c r="F3294" s="98">
        <v>41124</v>
      </c>
      <c r="G3294" s="43">
        <v>2.4375E-3</v>
      </c>
      <c r="H3294" s="43">
        <v>4.3934999999999998E-3</v>
      </c>
      <c r="I3294" s="43">
        <v>7.2364999999999999E-3</v>
      </c>
      <c r="J3294" s="43">
        <v>3.2500000000000001E-2</v>
      </c>
      <c r="K3294" s="43">
        <v>1.5630999999999999E-2</v>
      </c>
      <c r="N3294" s="44"/>
    </row>
    <row r="3295" spans="4:14" ht="15.75" customHeight="1" x14ac:dyDescent="0.25">
      <c r="D3295" s="39"/>
      <c r="E3295" s="39"/>
      <c r="F3295" s="98">
        <v>41127</v>
      </c>
      <c r="G3295" s="43">
        <v>2.4324999999999998E-3</v>
      </c>
      <c r="H3295" s="43">
        <v>4.3885E-3</v>
      </c>
      <c r="I3295" s="43">
        <v>7.2414999999999997E-3</v>
      </c>
      <c r="J3295" s="43">
        <v>3.2500000000000001E-2</v>
      </c>
      <c r="K3295" s="43">
        <v>1.5664000000000001E-2</v>
      </c>
      <c r="N3295" s="44"/>
    </row>
    <row r="3296" spans="4:14" ht="15.75" customHeight="1" x14ac:dyDescent="0.25">
      <c r="D3296" s="39"/>
      <c r="E3296" s="39"/>
      <c r="F3296" s="98">
        <v>41128</v>
      </c>
      <c r="G3296" s="43">
        <v>2.4124999999999997E-3</v>
      </c>
      <c r="H3296" s="43">
        <v>4.3785000000000004E-3</v>
      </c>
      <c r="I3296" s="43">
        <v>7.2314999999999992E-3</v>
      </c>
      <c r="J3296" s="43">
        <v>3.2500000000000001E-2</v>
      </c>
      <c r="K3296" s="43">
        <v>1.6283000000000002E-2</v>
      </c>
      <c r="N3296" s="44"/>
    </row>
    <row r="3297" spans="4:14" ht="15.75" customHeight="1" x14ac:dyDescent="0.25">
      <c r="D3297" s="39"/>
      <c r="E3297" s="39"/>
      <c r="F3297" s="98">
        <v>41129</v>
      </c>
      <c r="G3297" s="43">
        <v>2.4025000000000001E-3</v>
      </c>
      <c r="H3297" s="43">
        <v>4.3674999999999999E-3</v>
      </c>
      <c r="I3297" s="43">
        <v>7.2065000000000002E-3</v>
      </c>
      <c r="J3297" s="43">
        <v>3.2500000000000001E-2</v>
      </c>
      <c r="K3297" s="43">
        <v>1.6490999999999999E-2</v>
      </c>
      <c r="N3297" s="44"/>
    </row>
    <row r="3298" spans="4:14" ht="15.75" customHeight="1" x14ac:dyDescent="0.25">
      <c r="D3298" s="39"/>
      <c r="E3298" s="39"/>
      <c r="F3298" s="98">
        <v>41130</v>
      </c>
      <c r="G3298" s="43">
        <v>2.3925000000000001E-3</v>
      </c>
      <c r="H3298" s="43">
        <v>4.3750000000000004E-3</v>
      </c>
      <c r="I3298" s="43">
        <v>7.2164999999999998E-3</v>
      </c>
      <c r="J3298" s="43">
        <v>3.2500000000000001E-2</v>
      </c>
      <c r="K3298" s="43">
        <v>1.6881E-2</v>
      </c>
      <c r="N3298" s="44"/>
    </row>
    <row r="3299" spans="4:14" ht="15.75" customHeight="1" x14ac:dyDescent="0.25">
      <c r="D3299" s="39"/>
      <c r="E3299" s="39"/>
      <c r="F3299" s="98">
        <v>41131</v>
      </c>
      <c r="G3299" s="43">
        <v>2.3974999999999999E-3</v>
      </c>
      <c r="H3299" s="43">
        <v>4.3699999999999998E-3</v>
      </c>
      <c r="I3299" s="43">
        <v>7.2014999999999996E-3</v>
      </c>
      <c r="J3299" s="43">
        <v>3.2500000000000001E-2</v>
      </c>
      <c r="K3299" s="43">
        <v>1.6573000000000001E-2</v>
      </c>
      <c r="N3299" s="44"/>
    </row>
    <row r="3300" spans="4:14" ht="15.75" customHeight="1" x14ac:dyDescent="0.25">
      <c r="D3300" s="39"/>
      <c r="E3300" s="39"/>
      <c r="F3300" s="98">
        <v>41134</v>
      </c>
      <c r="G3300" s="43">
        <v>2.395E-3</v>
      </c>
      <c r="H3300" s="43">
        <v>4.3449999999999999E-3</v>
      </c>
      <c r="I3300" s="43">
        <v>7.1915E-3</v>
      </c>
      <c r="J3300" s="43">
        <v>3.2500000000000001E-2</v>
      </c>
      <c r="K3300" s="43">
        <v>1.6642000000000001E-2</v>
      </c>
      <c r="N3300" s="44"/>
    </row>
    <row r="3301" spans="4:14" ht="15.75" customHeight="1" x14ac:dyDescent="0.25">
      <c r="D3301" s="39"/>
      <c r="E3301" s="39"/>
      <c r="F3301" s="98">
        <v>41135</v>
      </c>
      <c r="G3301" s="43">
        <v>2.385E-3</v>
      </c>
      <c r="H3301" s="43">
        <v>4.365E-3</v>
      </c>
      <c r="I3301" s="43">
        <v>7.1915E-3</v>
      </c>
      <c r="J3301" s="43">
        <v>3.2500000000000001E-2</v>
      </c>
      <c r="K3301" s="43">
        <v>1.7378000000000001E-2</v>
      </c>
      <c r="N3301" s="44"/>
    </row>
    <row r="3302" spans="4:14" ht="15.75" customHeight="1" x14ac:dyDescent="0.25">
      <c r="D3302" s="39"/>
      <c r="E3302" s="39"/>
      <c r="F3302" s="98">
        <v>41136</v>
      </c>
      <c r="G3302" s="43">
        <v>2.3799999999999997E-3</v>
      </c>
      <c r="H3302" s="43">
        <v>4.3449999999999999E-3</v>
      </c>
      <c r="I3302" s="43">
        <v>7.1814999999999995E-3</v>
      </c>
      <c r="J3302" s="43">
        <v>3.2500000000000001E-2</v>
      </c>
      <c r="K3302" s="43">
        <v>1.8154999999999998E-2</v>
      </c>
      <c r="N3302" s="44"/>
    </row>
    <row r="3303" spans="4:14" ht="15.75" customHeight="1" x14ac:dyDescent="0.25">
      <c r="D3303" s="39"/>
      <c r="E3303" s="39"/>
      <c r="F3303" s="98">
        <v>41137</v>
      </c>
      <c r="G3303" s="43">
        <v>2.3699999999999997E-3</v>
      </c>
      <c r="H3303" s="43">
        <v>4.3350000000000003E-3</v>
      </c>
      <c r="I3303" s="43">
        <v>7.1814999999999995E-3</v>
      </c>
      <c r="J3303" s="43">
        <v>3.2500000000000001E-2</v>
      </c>
      <c r="K3303" s="43">
        <v>1.8346000000000001E-2</v>
      </c>
      <c r="N3303" s="44"/>
    </row>
    <row r="3304" spans="4:14" ht="15.75" customHeight="1" x14ac:dyDescent="0.25">
      <c r="D3304" s="39"/>
      <c r="E3304" s="39"/>
      <c r="F3304" s="98">
        <v>41138</v>
      </c>
      <c r="G3304" s="43">
        <v>2.3699999999999997E-3</v>
      </c>
      <c r="H3304" s="43">
        <v>4.3449999999999999E-3</v>
      </c>
      <c r="I3304" s="43">
        <v>7.1814999999999995E-3</v>
      </c>
      <c r="J3304" s="43">
        <v>3.2500000000000001E-2</v>
      </c>
      <c r="K3304" s="43">
        <v>1.8105E-2</v>
      </c>
      <c r="N3304" s="44"/>
    </row>
    <row r="3305" spans="4:14" ht="15.75" customHeight="1" x14ac:dyDescent="0.25">
      <c r="D3305" s="39"/>
      <c r="E3305" s="39"/>
      <c r="F3305" s="98">
        <v>41141</v>
      </c>
      <c r="G3305" s="43">
        <v>2.3599999999999997E-3</v>
      </c>
      <c r="H3305" s="43">
        <v>4.3350000000000003E-3</v>
      </c>
      <c r="I3305" s="43">
        <v>7.1814999999999995E-3</v>
      </c>
      <c r="J3305" s="43">
        <v>3.2500000000000001E-2</v>
      </c>
      <c r="K3305" s="43">
        <v>1.8053E-2</v>
      </c>
      <c r="N3305" s="44"/>
    </row>
    <row r="3306" spans="4:14" ht="15.75" customHeight="1" x14ac:dyDescent="0.25">
      <c r="D3306" s="39"/>
      <c r="E3306" s="39"/>
      <c r="F3306" s="98">
        <v>41142</v>
      </c>
      <c r="G3306" s="43">
        <v>2.3749999999999999E-3</v>
      </c>
      <c r="H3306" s="43">
        <v>4.3350000000000003E-3</v>
      </c>
      <c r="I3306" s="43">
        <v>7.1814999999999995E-3</v>
      </c>
      <c r="J3306" s="43">
        <v>3.2500000000000001E-2</v>
      </c>
      <c r="K3306" s="43">
        <v>1.7984E-2</v>
      </c>
      <c r="N3306" s="44"/>
    </row>
    <row r="3307" spans="4:14" ht="15.75" customHeight="1" x14ac:dyDescent="0.25">
      <c r="D3307" s="39"/>
      <c r="E3307" s="39"/>
      <c r="F3307" s="98">
        <v>41143</v>
      </c>
      <c r="G3307" s="43">
        <v>2.3649999999999999E-3</v>
      </c>
      <c r="H3307" s="43">
        <v>4.3075000000000006E-3</v>
      </c>
      <c r="I3307" s="43">
        <v>7.1614999999999995E-3</v>
      </c>
      <c r="J3307" s="43">
        <v>3.2500000000000001E-2</v>
      </c>
      <c r="K3307" s="43">
        <v>1.6916E-2</v>
      </c>
      <c r="N3307" s="44"/>
    </row>
    <row r="3308" spans="4:14" ht="15.75" customHeight="1" x14ac:dyDescent="0.25">
      <c r="D3308" s="39"/>
      <c r="E3308" s="39"/>
      <c r="F3308" s="98">
        <v>41144</v>
      </c>
      <c r="G3308" s="43">
        <v>2.3549999999999999E-3</v>
      </c>
      <c r="H3308" s="43">
        <v>4.2684999999999997E-3</v>
      </c>
      <c r="I3308" s="43">
        <v>7.1365000000000005E-3</v>
      </c>
      <c r="J3308" s="43">
        <v>3.2500000000000001E-2</v>
      </c>
      <c r="K3308" s="43">
        <v>1.6778999999999999E-2</v>
      </c>
      <c r="N3308" s="44"/>
    </row>
    <row r="3309" spans="4:14" ht="15.75" customHeight="1" x14ac:dyDescent="0.25">
      <c r="D3309" s="39"/>
      <c r="E3309" s="39"/>
      <c r="F3309" s="98">
        <v>41145</v>
      </c>
      <c r="G3309" s="43">
        <v>2.3449999999999999E-3</v>
      </c>
      <c r="H3309" s="43">
        <v>4.2484999999999997E-3</v>
      </c>
      <c r="I3309" s="43">
        <v>7.1214999999999994E-3</v>
      </c>
      <c r="J3309" s="43">
        <v>3.2500000000000001E-2</v>
      </c>
      <c r="K3309" s="43">
        <v>1.6865000000000002E-2</v>
      </c>
      <c r="N3309" s="44"/>
    </row>
    <row r="3310" spans="4:14" ht="15.75" customHeight="1" x14ac:dyDescent="0.25">
      <c r="D3310" s="39"/>
      <c r="E3310" s="39"/>
      <c r="F3310" s="98">
        <v>41148</v>
      </c>
      <c r="G3310" s="43" t="s">
        <v>30</v>
      </c>
      <c r="H3310" s="43" t="s">
        <v>30</v>
      </c>
      <c r="I3310" s="43" t="s">
        <v>30</v>
      </c>
      <c r="J3310" s="43">
        <v>3.2500000000000001E-2</v>
      </c>
      <c r="K3310" s="43">
        <v>1.6506E-2</v>
      </c>
      <c r="N3310" s="44"/>
    </row>
    <row r="3311" spans="4:14" ht="15.75" customHeight="1" x14ac:dyDescent="0.25">
      <c r="D3311" s="39"/>
      <c r="E3311" s="39"/>
      <c r="F3311" s="98">
        <v>41149</v>
      </c>
      <c r="G3311" s="43">
        <v>2.3350000000000003E-3</v>
      </c>
      <c r="H3311" s="43">
        <v>4.2275000000000004E-3</v>
      </c>
      <c r="I3311" s="43">
        <v>7.1065E-3</v>
      </c>
      <c r="J3311" s="43">
        <v>3.2500000000000001E-2</v>
      </c>
      <c r="K3311" s="43">
        <v>1.6334999999999999E-2</v>
      </c>
      <c r="N3311" s="44"/>
    </row>
    <row r="3312" spans="4:14" ht="15.75" customHeight="1" x14ac:dyDescent="0.25">
      <c r="D3312" s="39"/>
      <c r="E3312" s="39"/>
      <c r="F3312" s="98">
        <v>41150</v>
      </c>
      <c r="G3312" s="43">
        <v>2.3150000000000002E-3</v>
      </c>
      <c r="H3312" s="43">
        <v>4.2174999999999999E-3</v>
      </c>
      <c r="I3312" s="43">
        <v>7.0914999999999997E-3</v>
      </c>
      <c r="J3312" s="43">
        <v>3.2500000000000001E-2</v>
      </c>
      <c r="K3312" s="43">
        <v>1.6506E-2</v>
      </c>
      <c r="N3312" s="44"/>
    </row>
    <row r="3313" spans="4:14" ht="15.75" customHeight="1" x14ac:dyDescent="0.25">
      <c r="D3313" s="39"/>
      <c r="E3313" s="39"/>
      <c r="F3313" s="98">
        <v>41151</v>
      </c>
      <c r="G3313" s="43">
        <v>2.3050000000000002E-3</v>
      </c>
      <c r="H3313" s="43">
        <v>4.2075000000000003E-3</v>
      </c>
      <c r="I3313" s="43">
        <v>7.0914999999999997E-3</v>
      </c>
      <c r="J3313" s="43">
        <v>3.2500000000000001E-2</v>
      </c>
      <c r="K3313" s="43">
        <v>1.6233000000000001E-2</v>
      </c>
      <c r="N3313" s="44"/>
    </row>
    <row r="3314" spans="4:14" ht="15.75" customHeight="1" x14ac:dyDescent="0.25">
      <c r="D3314" s="39"/>
      <c r="E3314" s="39"/>
      <c r="F3314" s="98">
        <v>41152</v>
      </c>
      <c r="G3314" s="43">
        <v>2.3050000000000002E-3</v>
      </c>
      <c r="H3314" s="43">
        <v>4.1825000000000005E-3</v>
      </c>
      <c r="I3314" s="43">
        <v>7.0765000000000003E-3</v>
      </c>
      <c r="J3314" s="43">
        <v>3.2500000000000001E-2</v>
      </c>
      <c r="K3314" s="43">
        <v>1.5484E-2</v>
      </c>
      <c r="N3314" s="44"/>
    </row>
    <row r="3315" spans="4:14" ht="15.75" customHeight="1" x14ac:dyDescent="0.25">
      <c r="D3315" s="39"/>
      <c r="E3315" s="39"/>
      <c r="F3315" s="98">
        <v>41155</v>
      </c>
      <c r="G3315" s="43">
        <v>2.3050000000000002E-3</v>
      </c>
      <c r="H3315" s="43">
        <v>4.1434999999999996E-3</v>
      </c>
      <c r="I3315" s="43">
        <v>7.0515000000000005E-3</v>
      </c>
      <c r="J3315" s="43" t="s">
        <v>30</v>
      </c>
      <c r="K3315" s="43">
        <v>1.5484E-2</v>
      </c>
      <c r="N3315" s="44"/>
    </row>
    <row r="3316" spans="4:14" ht="15.75" customHeight="1" x14ac:dyDescent="0.25">
      <c r="D3316" s="39"/>
      <c r="E3316" s="39"/>
      <c r="F3316" s="98">
        <v>41156</v>
      </c>
      <c r="G3316" s="43">
        <v>2.2825000000000002E-3</v>
      </c>
      <c r="H3316" s="43">
        <v>4.1184999999999998E-3</v>
      </c>
      <c r="I3316" s="43">
        <v>7.0165000000000002E-3</v>
      </c>
      <c r="J3316" s="43">
        <v>3.2500000000000001E-2</v>
      </c>
      <c r="K3316" s="43">
        <v>1.5722E-2</v>
      </c>
      <c r="N3316" s="44"/>
    </row>
    <row r="3317" spans="4:14" ht="15.75" customHeight="1" x14ac:dyDescent="0.25">
      <c r="D3317" s="39"/>
      <c r="E3317" s="39"/>
      <c r="F3317" s="98">
        <v>41157</v>
      </c>
      <c r="G3317" s="43">
        <v>2.2799999999999999E-3</v>
      </c>
      <c r="H3317" s="43">
        <v>4.0984999999999997E-3</v>
      </c>
      <c r="I3317" s="43">
        <v>7.0064999999999997E-3</v>
      </c>
      <c r="J3317" s="43">
        <v>3.2500000000000001E-2</v>
      </c>
      <c r="K3317" s="43">
        <v>1.5960000000000002E-2</v>
      </c>
      <c r="N3317" s="44"/>
    </row>
    <row r="3318" spans="4:14" ht="15.75" customHeight="1" x14ac:dyDescent="0.25">
      <c r="D3318" s="39"/>
      <c r="E3318" s="39"/>
      <c r="F3318" s="98">
        <v>41158</v>
      </c>
      <c r="G3318" s="43">
        <v>2.2750000000000001E-3</v>
      </c>
      <c r="H3318" s="43">
        <v>4.0835000000000003E-3</v>
      </c>
      <c r="I3318" s="43">
        <v>6.9815000000000007E-3</v>
      </c>
      <c r="J3318" s="43">
        <v>3.2500000000000001E-2</v>
      </c>
      <c r="K3318" s="43">
        <v>1.6781000000000001E-2</v>
      </c>
      <c r="N3318" s="44"/>
    </row>
    <row r="3319" spans="4:14" ht="15.75" customHeight="1" x14ac:dyDescent="0.25">
      <c r="D3319" s="39"/>
      <c r="E3319" s="39"/>
      <c r="F3319" s="98">
        <v>41159</v>
      </c>
      <c r="G3319" s="43">
        <v>2.2799999999999999E-3</v>
      </c>
      <c r="H3319" s="43">
        <v>4.0775000000000004E-3</v>
      </c>
      <c r="I3319" s="43">
        <v>6.9464999999999996E-3</v>
      </c>
      <c r="J3319" s="43">
        <v>3.2500000000000001E-2</v>
      </c>
      <c r="K3319" s="43">
        <v>1.6677999999999998E-2</v>
      </c>
      <c r="N3319" s="44"/>
    </row>
    <row r="3320" spans="4:14" ht="15.75" customHeight="1" x14ac:dyDescent="0.25">
      <c r="D3320" s="39"/>
      <c r="E3320" s="39"/>
      <c r="F3320" s="98">
        <v>41162</v>
      </c>
      <c r="G3320" s="43">
        <v>2.2799999999999999E-3</v>
      </c>
      <c r="H3320" s="43">
        <v>4.0425000000000001E-3</v>
      </c>
      <c r="I3320" s="43">
        <v>6.9064999999999994E-3</v>
      </c>
      <c r="J3320" s="43">
        <v>3.2500000000000001E-2</v>
      </c>
      <c r="K3320" s="43">
        <v>1.6541E-2</v>
      </c>
      <c r="N3320" s="44"/>
    </row>
    <row r="3321" spans="4:14" ht="15.75" customHeight="1" x14ac:dyDescent="0.25">
      <c r="D3321" s="39"/>
      <c r="E3321" s="39"/>
      <c r="F3321" s="98">
        <v>41163</v>
      </c>
      <c r="G3321" s="43">
        <v>2.2675E-3</v>
      </c>
      <c r="H3321" s="43">
        <v>3.9874999999999997E-3</v>
      </c>
      <c r="I3321" s="43">
        <v>6.8689999999999992E-3</v>
      </c>
      <c r="J3321" s="43">
        <v>3.2500000000000001E-2</v>
      </c>
      <c r="K3321" s="43">
        <v>1.7004999999999999E-2</v>
      </c>
      <c r="N3321" s="44"/>
    </row>
    <row r="3322" spans="4:14" ht="15.75" customHeight="1" x14ac:dyDescent="0.25">
      <c r="D3322" s="39"/>
      <c r="E3322" s="39"/>
      <c r="F3322" s="98">
        <v>41164</v>
      </c>
      <c r="G3322" s="43">
        <v>2.2374999999999999E-3</v>
      </c>
      <c r="H3322" s="43">
        <v>3.9424999999999998E-3</v>
      </c>
      <c r="I3322" s="43">
        <v>6.8339999999999998E-3</v>
      </c>
      <c r="J3322" s="43">
        <v>3.2500000000000001E-2</v>
      </c>
      <c r="K3322" s="43">
        <v>1.7576000000000001E-2</v>
      </c>
      <c r="N3322" s="44"/>
    </row>
    <row r="3323" spans="4:14" ht="15.75" customHeight="1" x14ac:dyDescent="0.25">
      <c r="D3323" s="39"/>
      <c r="E3323" s="39"/>
      <c r="F3323" s="98">
        <v>41165</v>
      </c>
      <c r="G3323" s="43">
        <v>2.2074999999999998E-3</v>
      </c>
      <c r="H3323" s="43">
        <v>3.8874999999999999E-3</v>
      </c>
      <c r="I3323" s="43">
        <v>6.7939999999999997E-3</v>
      </c>
      <c r="J3323" s="43">
        <v>3.2500000000000001E-2</v>
      </c>
      <c r="K3323" s="43">
        <v>1.7230000000000002E-2</v>
      </c>
      <c r="N3323" s="44"/>
    </row>
    <row r="3324" spans="4:14" ht="15.75" customHeight="1" x14ac:dyDescent="0.25">
      <c r="D3324" s="39"/>
      <c r="E3324" s="39"/>
      <c r="F3324" s="98">
        <v>41166</v>
      </c>
      <c r="G3324" s="43">
        <v>2.2000000000000001E-3</v>
      </c>
      <c r="H3324" s="43">
        <v>3.8525E-3</v>
      </c>
      <c r="I3324" s="43">
        <v>6.7290000000000006E-3</v>
      </c>
      <c r="J3324" s="43">
        <v>3.2500000000000001E-2</v>
      </c>
      <c r="K3324" s="43">
        <v>1.866E-2</v>
      </c>
      <c r="N3324" s="44"/>
    </row>
    <row r="3325" spans="4:14" ht="15.75" customHeight="1" x14ac:dyDescent="0.25">
      <c r="D3325" s="39"/>
      <c r="E3325" s="39"/>
      <c r="F3325" s="98">
        <v>41169</v>
      </c>
      <c r="G3325" s="43">
        <v>2.1900000000000001E-3</v>
      </c>
      <c r="H3325" s="43">
        <v>3.8074999999999997E-3</v>
      </c>
      <c r="I3325" s="43">
        <v>6.6690000000000004E-3</v>
      </c>
      <c r="J3325" s="43">
        <v>3.2500000000000001E-2</v>
      </c>
      <c r="K3325" s="43">
        <v>1.8415000000000001E-2</v>
      </c>
      <c r="N3325" s="44"/>
    </row>
    <row r="3326" spans="4:14" ht="15.75" customHeight="1" x14ac:dyDescent="0.25">
      <c r="D3326" s="39"/>
      <c r="E3326" s="39"/>
      <c r="F3326" s="98">
        <v>41170</v>
      </c>
      <c r="G3326" s="43">
        <v>2.1849999999999999E-3</v>
      </c>
      <c r="H3326" s="43">
        <v>3.7874999999999996E-3</v>
      </c>
      <c r="I3326" s="43">
        <v>6.6439999999999997E-3</v>
      </c>
      <c r="J3326" s="43">
        <v>3.2500000000000001E-2</v>
      </c>
      <c r="K3326" s="43">
        <v>1.8083000000000002E-2</v>
      </c>
      <c r="N3326" s="44"/>
    </row>
    <row r="3327" spans="4:14" ht="15.75" customHeight="1" x14ac:dyDescent="0.25">
      <c r="D3327" s="39"/>
      <c r="E3327" s="39"/>
      <c r="F3327" s="98">
        <v>41171</v>
      </c>
      <c r="G3327" s="43">
        <v>2.1849999999999999E-3</v>
      </c>
      <c r="H3327" s="43">
        <v>3.7574999999999996E-3</v>
      </c>
      <c r="I3327" s="43">
        <v>6.594E-3</v>
      </c>
      <c r="J3327" s="43">
        <v>3.2500000000000001E-2</v>
      </c>
      <c r="K3327" s="43">
        <v>1.7718000000000001E-2</v>
      </c>
      <c r="N3327" s="44"/>
    </row>
    <row r="3328" spans="4:14" ht="15.75" customHeight="1" x14ac:dyDescent="0.25">
      <c r="D3328" s="39"/>
      <c r="E3328" s="39"/>
      <c r="F3328" s="98">
        <v>41172</v>
      </c>
      <c r="G3328" s="43">
        <v>2.1649999999999998E-3</v>
      </c>
      <c r="H3328" s="43">
        <v>3.7299999999999998E-3</v>
      </c>
      <c r="I3328" s="43">
        <v>6.5764999999999999E-3</v>
      </c>
      <c r="J3328" s="43">
        <v>3.2500000000000001E-2</v>
      </c>
      <c r="K3328" s="43">
        <v>1.7639999999999999E-2</v>
      </c>
      <c r="N3328" s="44"/>
    </row>
    <row r="3329" spans="4:14" ht="15.75" customHeight="1" x14ac:dyDescent="0.25">
      <c r="D3329" s="39"/>
      <c r="E3329" s="39"/>
      <c r="F3329" s="98">
        <v>41173</v>
      </c>
      <c r="G3329" s="43">
        <v>2.1649999999999998E-3</v>
      </c>
      <c r="H3329" s="43">
        <v>3.6925E-3</v>
      </c>
      <c r="I3329" s="43">
        <v>6.5539999999999999E-3</v>
      </c>
      <c r="J3329" s="43">
        <v>3.2500000000000001E-2</v>
      </c>
      <c r="K3329" s="43">
        <v>1.7527999999999998E-2</v>
      </c>
      <c r="N3329" s="44"/>
    </row>
    <row r="3330" spans="4:14" ht="15.75" customHeight="1" x14ac:dyDescent="0.25">
      <c r="D3330" s="39"/>
      <c r="E3330" s="39"/>
      <c r="F3330" s="98">
        <v>41176</v>
      </c>
      <c r="G3330" s="43">
        <v>2.1649999999999998E-3</v>
      </c>
      <c r="H3330" s="43">
        <v>3.6725000000000004E-3</v>
      </c>
      <c r="I3330" s="43">
        <v>6.5114999999999999E-3</v>
      </c>
      <c r="J3330" s="43">
        <v>3.2500000000000001E-2</v>
      </c>
      <c r="K3330" s="43">
        <v>1.7094000000000002E-2</v>
      </c>
      <c r="N3330" s="44"/>
    </row>
    <row r="3331" spans="4:14" ht="15.75" customHeight="1" x14ac:dyDescent="0.25">
      <c r="D3331" s="39"/>
      <c r="E3331" s="39"/>
      <c r="F3331" s="98">
        <v>41177</v>
      </c>
      <c r="G3331" s="43">
        <v>2.1549999999999998E-3</v>
      </c>
      <c r="H3331" s="43">
        <v>3.6349999999999998E-3</v>
      </c>
      <c r="I3331" s="43">
        <v>6.4564999999999996E-3</v>
      </c>
      <c r="J3331" s="43">
        <v>3.2500000000000001E-2</v>
      </c>
      <c r="K3331" s="43">
        <v>1.6662E-2</v>
      </c>
      <c r="N3331" s="44"/>
    </row>
    <row r="3332" spans="4:14" ht="15.75" customHeight="1" x14ac:dyDescent="0.25">
      <c r="D3332" s="39"/>
      <c r="E3332" s="39"/>
      <c r="F3332" s="98">
        <v>41178</v>
      </c>
      <c r="G3332" s="43">
        <v>2.1549999999999998E-3</v>
      </c>
      <c r="H3332" s="43">
        <v>3.6225000000000003E-3</v>
      </c>
      <c r="I3332" s="43">
        <v>6.4290000000000007E-3</v>
      </c>
      <c r="J3332" s="43">
        <v>3.2500000000000001E-2</v>
      </c>
      <c r="K3332" s="43">
        <v>1.6094999999999998E-2</v>
      </c>
      <c r="N3332" s="44"/>
    </row>
    <row r="3333" spans="4:14" ht="15.75" customHeight="1" x14ac:dyDescent="0.25">
      <c r="D3333" s="39"/>
      <c r="E3333" s="39"/>
      <c r="F3333" s="98">
        <v>41179</v>
      </c>
      <c r="G3333" s="43">
        <v>2.1449999999999998E-3</v>
      </c>
      <c r="H3333" s="43">
        <v>3.6025000000000002E-3</v>
      </c>
      <c r="I3333" s="43">
        <v>6.4065000000000007E-3</v>
      </c>
      <c r="J3333" s="43">
        <v>3.2500000000000001E-2</v>
      </c>
      <c r="K3333" s="43">
        <v>1.6541999999999998E-2</v>
      </c>
      <c r="N3333" s="44"/>
    </row>
    <row r="3334" spans="4:14" ht="15.75" customHeight="1" x14ac:dyDescent="0.25">
      <c r="D3334" s="39"/>
      <c r="E3334" s="39"/>
      <c r="F3334" s="98">
        <v>41180</v>
      </c>
      <c r="G3334" s="43">
        <v>2.1424999999999999E-3</v>
      </c>
      <c r="H3334" s="43">
        <v>3.5849999999999996E-3</v>
      </c>
      <c r="I3334" s="43">
        <v>6.3590000000000001E-3</v>
      </c>
      <c r="J3334" s="43">
        <v>3.2500000000000001E-2</v>
      </c>
      <c r="K3334" s="43">
        <v>1.6334999999999999E-2</v>
      </c>
      <c r="N3334" s="44"/>
    </row>
    <row r="3335" spans="4:14" ht="15.75" customHeight="1" x14ac:dyDescent="0.25">
      <c r="D3335" s="39"/>
      <c r="E3335" s="39"/>
      <c r="F3335" s="98">
        <v>41183</v>
      </c>
      <c r="G3335" s="43">
        <v>2.1349999999999997E-3</v>
      </c>
      <c r="H3335" s="43">
        <v>3.5525000000000001E-3</v>
      </c>
      <c r="I3335" s="43">
        <v>6.3065000000000005E-3</v>
      </c>
      <c r="J3335" s="43">
        <v>3.2500000000000001E-2</v>
      </c>
      <c r="K3335" s="43">
        <v>1.6249E-2</v>
      </c>
      <c r="N3335" s="44"/>
    </row>
    <row r="3336" spans="4:14" ht="15.75" customHeight="1" x14ac:dyDescent="0.25">
      <c r="D3336" s="39"/>
      <c r="E3336" s="39"/>
      <c r="F3336" s="98">
        <v>41184</v>
      </c>
      <c r="G3336" s="43">
        <v>2.1449999999999998E-3</v>
      </c>
      <c r="H3336" s="43">
        <v>3.5399999999999997E-3</v>
      </c>
      <c r="I3336" s="43">
        <v>6.2589999999999998E-3</v>
      </c>
      <c r="J3336" s="43">
        <v>3.2500000000000001E-2</v>
      </c>
      <c r="K3336" s="43">
        <v>1.6198000000000001E-2</v>
      </c>
      <c r="N3336" s="44"/>
    </row>
    <row r="3337" spans="4:14" ht="15.75" customHeight="1" x14ac:dyDescent="0.25">
      <c r="D3337" s="39"/>
      <c r="E3337" s="39"/>
      <c r="F3337" s="98">
        <v>41185</v>
      </c>
      <c r="G3337" s="43">
        <v>2.1849999999999999E-3</v>
      </c>
      <c r="H3337" s="43">
        <v>3.5249999999999999E-3</v>
      </c>
      <c r="I3337" s="43">
        <v>6.2239999999999995E-3</v>
      </c>
      <c r="J3337" s="43">
        <v>3.2500000000000001E-2</v>
      </c>
      <c r="K3337" s="43">
        <v>1.6146000000000001E-2</v>
      </c>
      <c r="N3337" s="44"/>
    </row>
    <row r="3338" spans="4:14" ht="15.75" customHeight="1" x14ac:dyDescent="0.25">
      <c r="D3338" s="39"/>
      <c r="E3338" s="39"/>
      <c r="F3338" s="98">
        <v>41186</v>
      </c>
      <c r="G3338" s="43">
        <v>2.1849999999999999E-3</v>
      </c>
      <c r="H3338" s="43">
        <v>3.5225E-3</v>
      </c>
      <c r="I3338" s="43">
        <v>6.2039999999999994E-3</v>
      </c>
      <c r="J3338" s="43">
        <v>3.2500000000000001E-2</v>
      </c>
      <c r="K3338" s="43">
        <v>1.6732E-2</v>
      </c>
      <c r="N3338" s="44"/>
    </row>
    <row r="3339" spans="4:14" ht="15.75" customHeight="1" x14ac:dyDescent="0.25">
      <c r="D3339" s="39"/>
      <c r="E3339" s="39"/>
      <c r="F3339" s="98">
        <v>41187</v>
      </c>
      <c r="G3339" s="43">
        <v>2.1849999999999999E-3</v>
      </c>
      <c r="H3339" s="43">
        <v>3.5125E-3</v>
      </c>
      <c r="I3339" s="43">
        <v>6.1790000000000005E-3</v>
      </c>
      <c r="J3339" s="43">
        <v>3.2500000000000001E-2</v>
      </c>
      <c r="K3339" s="43">
        <v>1.7427999999999999E-2</v>
      </c>
      <c r="N3339" s="44"/>
    </row>
    <row r="3340" spans="4:14" ht="15.75" customHeight="1" x14ac:dyDescent="0.25">
      <c r="D3340" s="39"/>
      <c r="E3340" s="39"/>
      <c r="F3340" s="98">
        <v>41190</v>
      </c>
      <c r="G3340" s="43">
        <v>2.1749999999999999E-3</v>
      </c>
      <c r="H3340" s="43">
        <v>3.5025E-3</v>
      </c>
      <c r="I3340" s="43">
        <v>6.169E-3</v>
      </c>
      <c r="J3340" s="43" t="s">
        <v>30</v>
      </c>
      <c r="K3340" s="43">
        <v>1.7427999999999999E-2</v>
      </c>
      <c r="N3340" s="44"/>
    </row>
    <row r="3341" spans="4:14" ht="15.75" customHeight="1" x14ac:dyDescent="0.25">
      <c r="D3341" s="39"/>
      <c r="E3341" s="39"/>
      <c r="F3341" s="98">
        <v>41191</v>
      </c>
      <c r="G3341" s="43">
        <v>2.1549999999999998E-3</v>
      </c>
      <c r="H3341" s="43">
        <v>3.4675000000000001E-3</v>
      </c>
      <c r="I3341" s="43">
        <v>6.1539999999999997E-3</v>
      </c>
      <c r="J3341" s="43">
        <v>3.2500000000000001E-2</v>
      </c>
      <c r="K3341" s="43">
        <v>1.7132000000000001E-2</v>
      </c>
      <c r="N3341" s="44"/>
    </row>
    <row r="3342" spans="4:14" ht="15.75" customHeight="1" x14ac:dyDescent="0.25">
      <c r="D3342" s="39"/>
      <c r="E3342" s="39"/>
      <c r="F3342" s="98">
        <v>41192</v>
      </c>
      <c r="G3342" s="43">
        <v>2.14E-3</v>
      </c>
      <c r="H3342" s="43">
        <v>3.4275E-3</v>
      </c>
      <c r="I3342" s="43">
        <v>6.0790000000000002E-3</v>
      </c>
      <c r="J3342" s="43">
        <v>3.2500000000000001E-2</v>
      </c>
      <c r="K3342" s="43">
        <v>1.6742E-2</v>
      </c>
      <c r="N3342" s="44"/>
    </row>
    <row r="3343" spans="4:14" ht="15.75" customHeight="1" x14ac:dyDescent="0.25">
      <c r="D3343" s="39"/>
      <c r="E3343" s="39"/>
      <c r="F3343" s="98">
        <v>41193</v>
      </c>
      <c r="G3343" s="43">
        <v>2.14E-3</v>
      </c>
      <c r="H3343" s="43">
        <v>3.4025000000000001E-3</v>
      </c>
      <c r="I3343" s="43">
        <v>6.0390000000000001E-3</v>
      </c>
      <c r="J3343" s="43">
        <v>3.2500000000000001E-2</v>
      </c>
      <c r="K3343" s="43">
        <v>1.6698999999999999E-2</v>
      </c>
      <c r="N3343" s="44"/>
    </row>
    <row r="3344" spans="4:14" ht="15.75" customHeight="1" x14ac:dyDescent="0.25">
      <c r="D3344" s="39"/>
      <c r="E3344" s="39"/>
      <c r="F3344" s="98">
        <v>41194</v>
      </c>
      <c r="G3344" s="43">
        <v>2.14E-3</v>
      </c>
      <c r="H3344" s="43">
        <v>3.3425E-3</v>
      </c>
      <c r="I3344" s="43">
        <v>5.9589999999999999E-3</v>
      </c>
      <c r="J3344" s="43">
        <v>3.2500000000000001E-2</v>
      </c>
      <c r="K3344" s="43">
        <v>1.6559999999999998E-2</v>
      </c>
      <c r="N3344" s="44"/>
    </row>
    <row r="3345" spans="4:14" ht="15.75" customHeight="1" x14ac:dyDescent="0.25">
      <c r="D3345" s="39"/>
      <c r="E3345" s="39"/>
      <c r="F3345" s="98">
        <v>41197</v>
      </c>
      <c r="G3345" s="43">
        <v>2.14E-3</v>
      </c>
      <c r="H3345" s="43">
        <v>3.3024999999999999E-3</v>
      </c>
      <c r="I3345" s="43">
        <v>5.8989999999999997E-3</v>
      </c>
      <c r="J3345" s="43">
        <v>3.2500000000000001E-2</v>
      </c>
      <c r="K3345" s="43">
        <v>1.6629999999999999E-2</v>
      </c>
      <c r="N3345" s="44"/>
    </row>
    <row r="3346" spans="4:14" ht="15.75" customHeight="1" x14ac:dyDescent="0.25">
      <c r="D3346" s="39"/>
      <c r="E3346" s="39"/>
      <c r="F3346" s="98">
        <v>41198</v>
      </c>
      <c r="G3346" s="43">
        <v>2.1320000000000002E-3</v>
      </c>
      <c r="H3346" s="43">
        <v>3.2475E-3</v>
      </c>
      <c r="I3346" s="43">
        <v>5.7840000000000001E-3</v>
      </c>
      <c r="J3346" s="43">
        <v>3.2500000000000001E-2</v>
      </c>
      <c r="K3346" s="43">
        <v>1.7186E-2</v>
      </c>
      <c r="N3346" s="44"/>
    </row>
    <row r="3347" spans="4:14" ht="15.75" customHeight="1" x14ac:dyDescent="0.25">
      <c r="D3347" s="39"/>
      <c r="E3347" s="39"/>
      <c r="F3347" s="98">
        <v>41199</v>
      </c>
      <c r="G3347" s="43">
        <v>2.117E-3</v>
      </c>
      <c r="H3347" s="43">
        <v>3.2074999999999998E-3</v>
      </c>
      <c r="I3347" s="43">
        <v>5.7039999999999999E-3</v>
      </c>
      <c r="J3347" s="43">
        <v>3.2500000000000001E-2</v>
      </c>
      <c r="K3347" s="43">
        <v>1.8185E-2</v>
      </c>
      <c r="N3347" s="44"/>
    </row>
    <row r="3348" spans="4:14" ht="15.75" customHeight="1" x14ac:dyDescent="0.25">
      <c r="D3348" s="39"/>
      <c r="E3348" s="39"/>
      <c r="F3348" s="98">
        <v>41200</v>
      </c>
      <c r="G3348" s="43">
        <v>2.1069999999999999E-3</v>
      </c>
      <c r="H3348" s="43">
        <v>3.1874999999999998E-3</v>
      </c>
      <c r="I3348" s="43">
        <v>5.659E-3</v>
      </c>
      <c r="J3348" s="43">
        <v>3.2500000000000001E-2</v>
      </c>
      <c r="K3348" s="43">
        <v>1.8343999999999999E-2</v>
      </c>
      <c r="N3348" s="44"/>
    </row>
    <row r="3349" spans="4:14" ht="15.75" customHeight="1" x14ac:dyDescent="0.25">
      <c r="D3349" s="39"/>
      <c r="E3349" s="39"/>
      <c r="F3349" s="98">
        <v>41201</v>
      </c>
      <c r="G3349" s="43">
        <v>2.1069999999999999E-3</v>
      </c>
      <c r="H3349" s="43">
        <v>3.1725E-3</v>
      </c>
      <c r="I3349" s="43">
        <v>5.594E-3</v>
      </c>
      <c r="J3349" s="43">
        <v>3.2500000000000001E-2</v>
      </c>
      <c r="K3349" s="43">
        <v>1.7632999999999999E-2</v>
      </c>
      <c r="N3349" s="44"/>
    </row>
    <row r="3350" spans="4:14" ht="15.75" customHeight="1" x14ac:dyDescent="0.25">
      <c r="D3350" s="39"/>
      <c r="E3350" s="39"/>
      <c r="F3350" s="98">
        <v>41204</v>
      </c>
      <c r="G3350" s="43">
        <v>2.1069999999999999E-3</v>
      </c>
      <c r="H3350" s="43">
        <v>3.1574999999999997E-3</v>
      </c>
      <c r="I3350" s="43">
        <v>5.5589999999999997E-3</v>
      </c>
      <c r="J3350" s="43">
        <v>3.2500000000000001E-2</v>
      </c>
      <c r="K3350" s="43">
        <v>1.8133999999999997E-2</v>
      </c>
      <c r="N3350" s="44"/>
    </row>
    <row r="3351" spans="4:14" ht="15.75" customHeight="1" x14ac:dyDescent="0.25">
      <c r="D3351" s="39"/>
      <c r="E3351" s="39"/>
      <c r="F3351" s="98">
        <v>41205</v>
      </c>
      <c r="G3351" s="43">
        <v>2.1069999999999999E-3</v>
      </c>
      <c r="H3351" s="43">
        <v>3.1524999999999999E-3</v>
      </c>
      <c r="I3351" s="43">
        <v>5.5339999999999999E-3</v>
      </c>
      <c r="J3351" s="43">
        <v>3.2500000000000001E-2</v>
      </c>
      <c r="K3351" s="43">
        <v>1.7572000000000001E-2</v>
      </c>
      <c r="N3351" s="44"/>
    </row>
    <row r="3352" spans="4:14" ht="15.75" customHeight="1" x14ac:dyDescent="0.25">
      <c r="D3352" s="39"/>
      <c r="E3352" s="39"/>
      <c r="F3352" s="98">
        <v>41206</v>
      </c>
      <c r="G3352" s="43">
        <v>2.1050000000000001E-3</v>
      </c>
      <c r="H3352" s="43">
        <v>3.1424999999999999E-3</v>
      </c>
      <c r="I3352" s="43">
        <v>5.4790000000000004E-3</v>
      </c>
      <c r="J3352" s="43">
        <v>3.2500000000000001E-2</v>
      </c>
      <c r="K3352" s="43">
        <v>1.7888999999999999E-2</v>
      </c>
      <c r="N3352" s="44"/>
    </row>
    <row r="3353" spans="4:14" ht="15.75" customHeight="1" x14ac:dyDescent="0.25">
      <c r="D3353" s="39"/>
      <c r="E3353" s="39"/>
      <c r="F3353" s="98">
        <v>41207</v>
      </c>
      <c r="G3353" s="43">
        <v>2.1099999999999999E-3</v>
      </c>
      <c r="H3353" s="43">
        <v>3.1324999999999999E-3</v>
      </c>
      <c r="I3353" s="43">
        <v>5.4690000000000008E-3</v>
      </c>
      <c r="J3353" s="43">
        <v>3.2500000000000001E-2</v>
      </c>
      <c r="K3353" s="43">
        <v>1.8232999999999999E-2</v>
      </c>
      <c r="N3353" s="44"/>
    </row>
    <row r="3354" spans="4:14" ht="15.75" customHeight="1" x14ac:dyDescent="0.25">
      <c r="D3354" s="39"/>
      <c r="E3354" s="39"/>
      <c r="F3354" s="98">
        <v>41208</v>
      </c>
      <c r="G3354" s="43">
        <v>2.1199999999999999E-3</v>
      </c>
      <c r="H3354" s="43">
        <v>3.1324999999999999E-3</v>
      </c>
      <c r="I3354" s="43">
        <v>5.4490000000000007E-3</v>
      </c>
      <c r="J3354" s="43">
        <v>3.2500000000000001E-2</v>
      </c>
      <c r="K3354" s="43">
        <v>1.7451000000000001E-2</v>
      </c>
      <c r="N3354" s="44"/>
    </row>
    <row r="3355" spans="4:14" ht="15.75" customHeight="1" x14ac:dyDescent="0.25">
      <c r="D3355" s="39"/>
      <c r="E3355" s="39"/>
      <c r="F3355" s="98">
        <v>41211</v>
      </c>
      <c r="G3355" s="43">
        <v>2.1199999999999999E-3</v>
      </c>
      <c r="H3355" s="43">
        <v>3.1274999999999996E-3</v>
      </c>
      <c r="I3355" s="43">
        <v>5.4290000000000007E-3</v>
      </c>
      <c r="J3355" s="43">
        <v>3.2500000000000001E-2</v>
      </c>
      <c r="K3355" s="43">
        <v>1.7188999999999999E-2</v>
      </c>
      <c r="N3355" s="44"/>
    </row>
    <row r="3356" spans="4:14" ht="15.75" customHeight="1" x14ac:dyDescent="0.25">
      <c r="D3356" s="39"/>
      <c r="E3356" s="39"/>
      <c r="F3356" s="98">
        <v>41212</v>
      </c>
      <c r="G3356" s="43">
        <v>2.1199999999999999E-3</v>
      </c>
      <c r="H3356" s="43">
        <v>3.1274999999999996E-3</v>
      </c>
      <c r="I3356" s="43">
        <v>5.3990000000000002E-3</v>
      </c>
      <c r="J3356" s="43">
        <v>3.2500000000000001E-2</v>
      </c>
      <c r="K3356" s="43">
        <v>1.7188999999999999E-2</v>
      </c>
      <c r="N3356" s="44"/>
    </row>
    <row r="3357" spans="4:14" ht="15.75" customHeight="1" x14ac:dyDescent="0.25">
      <c r="D3357" s="39"/>
      <c r="E3357" s="39"/>
      <c r="F3357" s="98">
        <v>41213</v>
      </c>
      <c r="G3357" s="43">
        <v>2.1199999999999999E-3</v>
      </c>
      <c r="H3357" s="43">
        <v>3.1274999999999996E-3</v>
      </c>
      <c r="I3357" s="43">
        <v>5.3990000000000002E-3</v>
      </c>
      <c r="J3357" s="43">
        <v>3.2500000000000001E-2</v>
      </c>
      <c r="K3357" s="43">
        <v>1.6900999999999999E-2</v>
      </c>
      <c r="N3357" s="44"/>
    </row>
    <row r="3358" spans="4:14" ht="15.75" customHeight="1" x14ac:dyDescent="0.25">
      <c r="D3358" s="39"/>
      <c r="E3358" s="39"/>
      <c r="F3358" s="98">
        <v>41214</v>
      </c>
      <c r="G3358" s="43">
        <v>2.0999999999999999E-3</v>
      </c>
      <c r="H3358" s="43">
        <v>3.1274999999999996E-3</v>
      </c>
      <c r="I3358" s="43">
        <v>5.3939999999999995E-3</v>
      </c>
      <c r="J3358" s="43">
        <v>3.2500000000000001E-2</v>
      </c>
      <c r="K3358" s="43">
        <v>1.7242E-2</v>
      </c>
      <c r="N3358" s="44"/>
    </row>
    <row r="3359" spans="4:14" ht="15.75" customHeight="1" x14ac:dyDescent="0.25">
      <c r="D3359" s="39"/>
      <c r="E3359" s="39"/>
      <c r="F3359" s="98">
        <v>41215</v>
      </c>
      <c r="G3359" s="43">
        <v>2.0899999999999998E-3</v>
      </c>
      <c r="H3359" s="43">
        <v>3.1274999999999996E-3</v>
      </c>
      <c r="I3359" s="43">
        <v>5.3800000000000002E-3</v>
      </c>
      <c r="J3359" s="43">
        <v>3.2500000000000001E-2</v>
      </c>
      <c r="K3359" s="43">
        <v>1.7146999999999999E-2</v>
      </c>
      <c r="N3359" s="44"/>
    </row>
    <row r="3360" spans="4:14" ht="15.75" customHeight="1" x14ac:dyDescent="0.25">
      <c r="D3360" s="39"/>
      <c r="E3360" s="39"/>
      <c r="F3360" s="98">
        <v>41218</v>
      </c>
      <c r="G3360" s="43">
        <v>2.0799999999999998E-3</v>
      </c>
      <c r="H3360" s="43">
        <v>3.1175000000000005E-3</v>
      </c>
      <c r="I3360" s="43">
        <v>5.3574999999999994E-3</v>
      </c>
      <c r="J3360" s="43">
        <v>3.2500000000000001E-2</v>
      </c>
      <c r="K3360" s="43">
        <v>1.6840999999999998E-2</v>
      </c>
      <c r="N3360" s="44"/>
    </row>
    <row r="3361" spans="4:14" ht="15.75" customHeight="1" x14ac:dyDescent="0.25">
      <c r="D3361" s="39"/>
      <c r="E3361" s="39"/>
      <c r="F3361" s="98">
        <v>41219</v>
      </c>
      <c r="G3361" s="43">
        <v>2.0899999999999998E-3</v>
      </c>
      <c r="H3361" s="43">
        <v>3.1175000000000005E-3</v>
      </c>
      <c r="I3361" s="43">
        <v>5.3349999999999995E-3</v>
      </c>
      <c r="J3361" s="43">
        <v>3.2500000000000001E-2</v>
      </c>
      <c r="K3361" s="43">
        <v>1.7506999999999998E-2</v>
      </c>
      <c r="N3361" s="44"/>
    </row>
    <row r="3362" spans="4:14" ht="15.75" customHeight="1" x14ac:dyDescent="0.25">
      <c r="D3362" s="39"/>
      <c r="E3362" s="39"/>
      <c r="F3362" s="98">
        <v>41220</v>
      </c>
      <c r="G3362" s="43">
        <v>2.0899999999999998E-3</v>
      </c>
      <c r="H3362" s="43">
        <v>3.0999999999999999E-3</v>
      </c>
      <c r="I3362" s="43">
        <v>5.2949999999999994E-3</v>
      </c>
      <c r="J3362" s="43">
        <v>3.2500000000000001E-2</v>
      </c>
      <c r="K3362" s="43">
        <v>1.6466000000000001E-2</v>
      </c>
      <c r="N3362" s="44"/>
    </row>
    <row r="3363" spans="4:14" ht="15.75" customHeight="1" x14ac:dyDescent="0.25">
      <c r="D3363" s="39"/>
      <c r="E3363" s="39"/>
      <c r="F3363" s="98">
        <v>41221</v>
      </c>
      <c r="G3363" s="43">
        <v>2.0899999999999998E-3</v>
      </c>
      <c r="H3363" s="43">
        <v>3.0999999999999999E-3</v>
      </c>
      <c r="I3363" s="43">
        <v>5.2649999999999997E-3</v>
      </c>
      <c r="J3363" s="43">
        <v>3.2500000000000001E-2</v>
      </c>
      <c r="K3363" s="43">
        <v>1.6147999999999999E-2</v>
      </c>
      <c r="N3363" s="44"/>
    </row>
    <row r="3364" spans="4:14" ht="15.75" customHeight="1" x14ac:dyDescent="0.25">
      <c r="D3364" s="39"/>
      <c r="E3364" s="39"/>
      <c r="F3364" s="98">
        <v>41222</v>
      </c>
      <c r="G3364" s="43">
        <v>2.0899999999999998E-3</v>
      </c>
      <c r="H3364" s="43">
        <v>3.0999999999999999E-3</v>
      </c>
      <c r="I3364" s="43">
        <v>5.2649999999999997E-3</v>
      </c>
      <c r="J3364" s="43">
        <v>3.2500000000000001E-2</v>
      </c>
      <c r="K3364" s="43">
        <v>1.6063000000000001E-2</v>
      </c>
      <c r="N3364" s="44"/>
    </row>
    <row r="3365" spans="4:14" ht="15.75" customHeight="1" x14ac:dyDescent="0.25">
      <c r="D3365" s="39"/>
      <c r="E3365" s="39"/>
      <c r="F3365" s="98">
        <v>41225</v>
      </c>
      <c r="G3365" s="43">
        <v>2.085E-3</v>
      </c>
      <c r="H3365" s="43">
        <v>3.0999999999999999E-3</v>
      </c>
      <c r="I3365" s="43">
        <v>5.2649999999999997E-3</v>
      </c>
      <c r="J3365" s="43" t="s">
        <v>30</v>
      </c>
      <c r="K3365" s="43">
        <v>1.6063000000000001E-2</v>
      </c>
      <c r="N3365" s="44"/>
    </row>
    <row r="3366" spans="4:14" ht="15.75" customHeight="1" x14ac:dyDescent="0.25">
      <c r="D3366" s="39"/>
      <c r="E3366" s="39"/>
      <c r="F3366" s="98">
        <v>41226</v>
      </c>
      <c r="G3366" s="43">
        <v>2.0799999999999998E-3</v>
      </c>
      <c r="H3366" s="43">
        <v>3.0999999999999999E-3</v>
      </c>
      <c r="I3366" s="43">
        <v>5.2399999999999999E-3</v>
      </c>
      <c r="J3366" s="43">
        <v>3.2500000000000001E-2</v>
      </c>
      <c r="K3366" s="43">
        <v>1.5945000000000001E-2</v>
      </c>
      <c r="N3366" s="44"/>
    </row>
    <row r="3367" spans="4:14" ht="15.75" customHeight="1" x14ac:dyDescent="0.25">
      <c r="D3367" s="39"/>
      <c r="E3367" s="39"/>
      <c r="F3367" s="98">
        <v>41227</v>
      </c>
      <c r="G3367" s="43">
        <v>2.075E-3</v>
      </c>
      <c r="H3367" s="43">
        <v>3.0999999999999999E-3</v>
      </c>
      <c r="I3367" s="43">
        <v>5.2300000000000003E-3</v>
      </c>
      <c r="J3367" s="43">
        <v>3.2500000000000001E-2</v>
      </c>
      <c r="K3367" s="43">
        <v>1.5910999999999998E-2</v>
      </c>
      <c r="N3367" s="44"/>
    </row>
    <row r="3368" spans="4:14" ht="15.75" customHeight="1" x14ac:dyDescent="0.25">
      <c r="D3368" s="39"/>
      <c r="E3368" s="39"/>
      <c r="F3368" s="98">
        <v>41228</v>
      </c>
      <c r="G3368" s="43">
        <v>2.075E-3</v>
      </c>
      <c r="H3368" s="43">
        <v>3.1099999999999999E-3</v>
      </c>
      <c r="I3368" s="43">
        <v>5.2300000000000003E-3</v>
      </c>
      <c r="J3368" s="43">
        <v>3.2500000000000001E-2</v>
      </c>
      <c r="K3368" s="43">
        <v>1.5928000000000001E-2</v>
      </c>
      <c r="N3368" s="44"/>
    </row>
    <row r="3369" spans="4:14" ht="15.75" customHeight="1" x14ac:dyDescent="0.25">
      <c r="D3369" s="39"/>
      <c r="E3369" s="39"/>
      <c r="F3369" s="98">
        <v>41229</v>
      </c>
      <c r="G3369" s="43">
        <v>2.075E-3</v>
      </c>
      <c r="H3369" s="43">
        <v>3.1150000000000001E-3</v>
      </c>
      <c r="I3369" s="43">
        <v>5.2599999999999999E-3</v>
      </c>
      <c r="J3369" s="43">
        <v>3.2500000000000001E-2</v>
      </c>
      <c r="K3369" s="43">
        <v>1.5800000000000002E-2</v>
      </c>
      <c r="N3369" s="44"/>
    </row>
    <row r="3370" spans="4:14" ht="15.75" customHeight="1" x14ac:dyDescent="0.25">
      <c r="D3370" s="39"/>
      <c r="E3370" s="39"/>
      <c r="F3370" s="98">
        <v>41232</v>
      </c>
      <c r="G3370" s="43">
        <v>2.075E-3</v>
      </c>
      <c r="H3370" s="43">
        <v>3.1150000000000001E-3</v>
      </c>
      <c r="I3370" s="43">
        <v>5.28E-3</v>
      </c>
      <c r="J3370" s="43">
        <v>3.2500000000000001E-2</v>
      </c>
      <c r="K3370" s="43">
        <v>1.6131E-2</v>
      </c>
      <c r="N3370" s="44"/>
    </row>
    <row r="3371" spans="4:14" ht="15.75" customHeight="1" x14ac:dyDescent="0.25">
      <c r="D3371" s="39"/>
      <c r="E3371" s="39"/>
      <c r="F3371" s="98">
        <v>41233</v>
      </c>
      <c r="G3371" s="43">
        <v>2.075E-3</v>
      </c>
      <c r="H3371" s="43">
        <v>3.1050000000000001E-3</v>
      </c>
      <c r="I3371" s="43">
        <v>5.2700000000000004E-3</v>
      </c>
      <c r="J3371" s="43">
        <v>3.2500000000000001E-2</v>
      </c>
      <c r="K3371" s="43">
        <v>1.6659E-2</v>
      </c>
      <c r="N3371" s="44"/>
    </row>
    <row r="3372" spans="4:14" ht="15.75" customHeight="1" x14ac:dyDescent="0.25">
      <c r="D3372" s="39"/>
      <c r="E3372" s="39"/>
      <c r="F3372" s="98">
        <v>41234</v>
      </c>
      <c r="G3372" s="43">
        <v>2.075E-3</v>
      </c>
      <c r="H3372" s="43">
        <v>3.1150000000000001E-3</v>
      </c>
      <c r="I3372" s="43">
        <v>5.2700000000000004E-3</v>
      </c>
      <c r="J3372" s="43">
        <v>3.2500000000000001E-2</v>
      </c>
      <c r="K3372" s="43">
        <v>1.6795999999999998E-2</v>
      </c>
      <c r="N3372" s="44"/>
    </row>
    <row r="3373" spans="4:14" ht="15.75" customHeight="1" x14ac:dyDescent="0.25">
      <c r="D3373" s="39"/>
      <c r="E3373" s="39"/>
      <c r="F3373" s="98">
        <v>41235</v>
      </c>
      <c r="G3373" s="43">
        <v>2.075E-3</v>
      </c>
      <c r="H3373" s="43">
        <v>3.1150000000000001E-3</v>
      </c>
      <c r="I3373" s="43">
        <v>5.2700000000000004E-3</v>
      </c>
      <c r="J3373" s="43" t="s">
        <v>30</v>
      </c>
      <c r="K3373" s="43">
        <v>1.6795999999999998E-2</v>
      </c>
      <c r="N3373" s="44"/>
    </row>
    <row r="3374" spans="4:14" ht="15.75" customHeight="1" x14ac:dyDescent="0.25">
      <c r="D3374" s="39"/>
      <c r="E3374" s="39"/>
      <c r="F3374" s="98">
        <v>41236</v>
      </c>
      <c r="G3374" s="43">
        <v>2.085E-3</v>
      </c>
      <c r="H3374" s="43">
        <v>3.1150000000000001E-3</v>
      </c>
      <c r="I3374" s="43">
        <v>5.2700000000000004E-3</v>
      </c>
      <c r="J3374" s="43">
        <v>3.2500000000000001E-2</v>
      </c>
      <c r="K3374" s="43">
        <v>1.6899000000000001E-2</v>
      </c>
      <c r="N3374" s="44"/>
    </row>
    <row r="3375" spans="4:14" ht="15.75" customHeight="1" x14ac:dyDescent="0.25">
      <c r="D3375" s="39"/>
      <c r="E3375" s="39"/>
      <c r="F3375" s="98">
        <v>41239</v>
      </c>
      <c r="G3375" s="43">
        <v>2.0899999999999998E-3</v>
      </c>
      <c r="H3375" s="43">
        <v>3.1150000000000001E-3</v>
      </c>
      <c r="I3375" s="43">
        <v>5.2700000000000004E-3</v>
      </c>
      <c r="J3375" s="43">
        <v>3.2500000000000001E-2</v>
      </c>
      <c r="K3375" s="43">
        <v>1.6625000000000001E-2</v>
      </c>
      <c r="N3375" s="44"/>
    </row>
    <row r="3376" spans="4:14" ht="15.75" customHeight="1" x14ac:dyDescent="0.25">
      <c r="D3376" s="39"/>
      <c r="E3376" s="39"/>
      <c r="F3376" s="98">
        <v>41240</v>
      </c>
      <c r="G3376" s="43">
        <v>2.0899999999999998E-3</v>
      </c>
      <c r="H3376" s="43">
        <v>3.1150000000000001E-3</v>
      </c>
      <c r="I3376" s="43">
        <v>5.28E-3</v>
      </c>
      <c r="J3376" s="43">
        <v>3.2500000000000001E-2</v>
      </c>
      <c r="K3376" s="43">
        <v>1.6369000000000002E-2</v>
      </c>
      <c r="N3376" s="44"/>
    </row>
    <row r="3377" spans="4:14" ht="15.75" customHeight="1" x14ac:dyDescent="0.25">
      <c r="D3377" s="39"/>
      <c r="E3377" s="39"/>
      <c r="F3377" s="98">
        <v>41241</v>
      </c>
      <c r="G3377" s="43">
        <v>2.0899999999999998E-3</v>
      </c>
      <c r="H3377" s="43">
        <v>3.1050000000000001E-3</v>
      </c>
      <c r="I3377" s="43">
        <v>5.28E-3</v>
      </c>
      <c r="J3377" s="43">
        <v>3.2500000000000001E-2</v>
      </c>
      <c r="K3377" s="43">
        <v>1.6284E-2</v>
      </c>
      <c r="N3377" s="44"/>
    </row>
    <row r="3378" spans="4:14" ht="15.75" customHeight="1" x14ac:dyDescent="0.25">
      <c r="D3378" s="39"/>
      <c r="E3378" s="39"/>
      <c r="F3378" s="98">
        <v>41242</v>
      </c>
      <c r="G3378" s="43">
        <v>2.1349999999999997E-3</v>
      </c>
      <c r="H3378" s="43">
        <v>3.1050000000000001E-3</v>
      </c>
      <c r="I3378" s="43">
        <v>5.2700000000000004E-3</v>
      </c>
      <c r="J3378" s="43">
        <v>3.2500000000000001E-2</v>
      </c>
      <c r="K3378" s="43">
        <v>1.6147000000000002E-2</v>
      </c>
      <c r="N3378" s="44"/>
    </row>
    <row r="3379" spans="4:14" ht="15.75" customHeight="1" x14ac:dyDescent="0.25">
      <c r="D3379" s="39"/>
      <c r="E3379" s="39"/>
      <c r="F3379" s="98">
        <v>41243</v>
      </c>
      <c r="G3379" s="43">
        <v>2.1449999999999998E-3</v>
      </c>
      <c r="H3379" s="43">
        <v>3.1050000000000001E-3</v>
      </c>
      <c r="I3379" s="43">
        <v>5.2599999999999999E-3</v>
      </c>
      <c r="J3379" s="43">
        <v>3.2500000000000001E-2</v>
      </c>
      <c r="K3379" s="43">
        <v>1.6156E-2</v>
      </c>
      <c r="N3379" s="44"/>
    </row>
    <row r="3380" spans="4:14" ht="15.75" customHeight="1" x14ac:dyDescent="0.25">
      <c r="D3380" s="39"/>
      <c r="E3380" s="39"/>
      <c r="F3380" s="98">
        <v>41246</v>
      </c>
      <c r="G3380" s="43">
        <v>2.15E-3</v>
      </c>
      <c r="H3380" s="43">
        <v>3.1050000000000001E-3</v>
      </c>
      <c r="I3380" s="43">
        <v>5.2599999999999999E-3</v>
      </c>
      <c r="J3380" s="43">
        <v>3.2500000000000001E-2</v>
      </c>
      <c r="K3380" s="43">
        <v>1.6206999999999999E-2</v>
      </c>
      <c r="N3380" s="44"/>
    </row>
    <row r="3381" spans="4:14" ht="15.75" customHeight="1" x14ac:dyDescent="0.25">
      <c r="D3381" s="39"/>
      <c r="E3381" s="39"/>
      <c r="F3381" s="98">
        <v>41247</v>
      </c>
      <c r="G3381" s="43">
        <v>2.1299999999999999E-3</v>
      </c>
      <c r="H3381" s="43">
        <v>3.1050000000000001E-3</v>
      </c>
      <c r="I3381" s="43">
        <v>5.2500000000000003E-3</v>
      </c>
      <c r="J3381" s="43">
        <v>3.2500000000000001E-2</v>
      </c>
      <c r="K3381" s="43">
        <v>1.6028000000000001E-2</v>
      </c>
      <c r="N3381" s="44"/>
    </row>
    <row r="3382" spans="4:14" ht="15.75" customHeight="1" x14ac:dyDescent="0.25">
      <c r="D3382" s="39"/>
      <c r="E3382" s="39"/>
      <c r="F3382" s="98">
        <v>41248</v>
      </c>
      <c r="G3382" s="43">
        <v>2.1299999999999999E-3</v>
      </c>
      <c r="H3382" s="43">
        <v>3.1050000000000001E-3</v>
      </c>
      <c r="I3382" s="43">
        <v>5.2500000000000003E-3</v>
      </c>
      <c r="J3382" s="43">
        <v>3.2500000000000001E-2</v>
      </c>
      <c r="K3382" s="43">
        <v>1.5875E-2</v>
      </c>
      <c r="N3382" s="44"/>
    </row>
    <row r="3383" spans="4:14" ht="15.75" customHeight="1" x14ac:dyDescent="0.25">
      <c r="D3383" s="39"/>
      <c r="E3383" s="39"/>
      <c r="F3383" s="98">
        <v>41249</v>
      </c>
      <c r="G3383" s="43">
        <v>2.1299999999999999E-3</v>
      </c>
      <c r="H3383" s="43">
        <v>3.1050000000000001E-3</v>
      </c>
      <c r="I3383" s="43">
        <v>5.2399999999999999E-3</v>
      </c>
      <c r="J3383" s="43">
        <v>3.2500000000000001E-2</v>
      </c>
      <c r="K3383" s="43">
        <v>1.5857E-2</v>
      </c>
      <c r="N3383" s="44"/>
    </row>
    <row r="3384" spans="4:14" ht="15.75" customHeight="1" x14ac:dyDescent="0.25">
      <c r="D3384" s="39"/>
      <c r="E3384" s="39"/>
      <c r="F3384" s="98">
        <v>41250</v>
      </c>
      <c r="G3384" s="43">
        <v>2.1199999999999999E-3</v>
      </c>
      <c r="H3384" s="43">
        <v>3.0950000000000001E-3</v>
      </c>
      <c r="I3384" s="43">
        <v>5.1900000000000002E-3</v>
      </c>
      <c r="J3384" s="43">
        <v>3.2500000000000001E-2</v>
      </c>
      <c r="K3384" s="43">
        <v>1.6215E-2</v>
      </c>
      <c r="N3384" s="44"/>
    </row>
    <row r="3385" spans="4:14" ht="15.75" customHeight="1" x14ac:dyDescent="0.25">
      <c r="D3385" s="39"/>
      <c r="E3385" s="39"/>
      <c r="F3385" s="98">
        <v>41253</v>
      </c>
      <c r="G3385" s="43">
        <v>2.1199999999999999E-3</v>
      </c>
      <c r="H3385" s="43">
        <v>3.1050000000000001E-3</v>
      </c>
      <c r="I3385" s="43">
        <v>5.1800000000000006E-3</v>
      </c>
      <c r="J3385" s="43">
        <v>3.2500000000000001E-2</v>
      </c>
      <c r="K3385" s="43">
        <v>1.6164000000000001E-2</v>
      </c>
      <c r="N3385" s="44"/>
    </row>
    <row r="3386" spans="4:14" ht="15.75" customHeight="1" x14ac:dyDescent="0.25">
      <c r="D3386" s="39"/>
      <c r="E3386" s="39"/>
      <c r="F3386" s="98">
        <v>41254</v>
      </c>
      <c r="G3386" s="43">
        <v>2.1099999999999999E-3</v>
      </c>
      <c r="H3386" s="43">
        <v>3.0950000000000001E-3</v>
      </c>
      <c r="I3386" s="43">
        <v>5.1700000000000001E-3</v>
      </c>
      <c r="J3386" s="43">
        <v>3.2500000000000001E-2</v>
      </c>
      <c r="K3386" s="43">
        <v>1.6541E-2</v>
      </c>
      <c r="N3386" s="44"/>
    </row>
    <row r="3387" spans="4:14" ht="15.75" customHeight="1" x14ac:dyDescent="0.25">
      <c r="D3387" s="39"/>
      <c r="E3387" s="39"/>
      <c r="F3387" s="98">
        <v>41255</v>
      </c>
      <c r="G3387" s="43">
        <v>2.0899999999999998E-3</v>
      </c>
      <c r="H3387" s="43">
        <v>3.0950000000000001E-3</v>
      </c>
      <c r="I3387" s="43">
        <v>5.1449999999999994E-3</v>
      </c>
      <c r="J3387" s="43">
        <v>3.2500000000000001E-2</v>
      </c>
      <c r="K3387" s="43">
        <v>1.6979999999999999E-2</v>
      </c>
      <c r="N3387" s="44"/>
    </row>
    <row r="3388" spans="4:14" ht="15.75" customHeight="1" x14ac:dyDescent="0.25">
      <c r="D3388" s="39"/>
      <c r="E3388" s="39"/>
      <c r="F3388" s="98">
        <v>41256</v>
      </c>
      <c r="G3388" s="43">
        <v>2.0899999999999998E-3</v>
      </c>
      <c r="H3388" s="43">
        <v>3.0799999999999998E-3</v>
      </c>
      <c r="I3388" s="43">
        <v>5.13E-3</v>
      </c>
      <c r="J3388" s="43">
        <v>3.2500000000000001E-2</v>
      </c>
      <c r="K3388" s="43">
        <v>1.7298999999999998E-2</v>
      </c>
      <c r="N3388" s="44"/>
    </row>
    <row r="3389" spans="4:14" ht="15.75" customHeight="1" x14ac:dyDescent="0.25">
      <c r="D3389" s="39"/>
      <c r="E3389" s="39"/>
      <c r="F3389" s="98">
        <v>41257</v>
      </c>
      <c r="G3389" s="43">
        <v>2.0899999999999998E-3</v>
      </c>
      <c r="H3389" s="43">
        <v>3.0799999999999998E-3</v>
      </c>
      <c r="I3389" s="43">
        <v>5.11E-3</v>
      </c>
      <c r="J3389" s="43">
        <v>3.2500000000000001E-2</v>
      </c>
      <c r="K3389" s="43">
        <v>1.7014999999999999E-2</v>
      </c>
      <c r="N3389" s="44"/>
    </row>
    <row r="3390" spans="4:14" ht="15.75" customHeight="1" x14ac:dyDescent="0.25">
      <c r="D3390" s="39"/>
      <c r="E3390" s="39"/>
      <c r="F3390" s="98">
        <v>41260</v>
      </c>
      <c r="G3390" s="43">
        <v>2.0999999999999999E-3</v>
      </c>
      <c r="H3390" s="43">
        <v>3.0899999999999999E-3</v>
      </c>
      <c r="I3390" s="43">
        <v>5.0849999999999992E-3</v>
      </c>
      <c r="J3390" s="43">
        <v>3.2500000000000001E-2</v>
      </c>
      <c r="K3390" s="43">
        <v>1.7717E-2</v>
      </c>
      <c r="N3390" s="44"/>
    </row>
    <row r="3391" spans="4:14" ht="15.75" customHeight="1" x14ac:dyDescent="0.25">
      <c r="D3391" s="39"/>
      <c r="E3391" s="39"/>
      <c r="F3391" s="98">
        <v>41261</v>
      </c>
      <c r="G3391" s="43">
        <v>2.1069999999999999E-3</v>
      </c>
      <c r="H3391" s="43">
        <v>3.0899999999999999E-3</v>
      </c>
      <c r="I3391" s="43">
        <v>5.0849999999999992E-3</v>
      </c>
      <c r="J3391" s="43">
        <v>3.2500000000000001E-2</v>
      </c>
      <c r="K3391" s="43">
        <v>1.8169999999999999E-2</v>
      </c>
      <c r="N3391" s="44"/>
    </row>
    <row r="3392" spans="4:14" ht="15.75" customHeight="1" x14ac:dyDescent="0.25">
      <c r="D3392" s="39"/>
      <c r="E3392" s="39"/>
      <c r="F3392" s="98">
        <v>41262</v>
      </c>
      <c r="G3392" s="43">
        <v>2.1069999999999999E-3</v>
      </c>
      <c r="H3392" s="43">
        <v>3.0999999999999999E-3</v>
      </c>
      <c r="I3392" s="43">
        <v>5.0975000000000005E-3</v>
      </c>
      <c r="J3392" s="43">
        <v>3.2500000000000001E-2</v>
      </c>
      <c r="K3392" s="43">
        <v>1.8013999999999999E-2</v>
      </c>
      <c r="N3392" s="44"/>
    </row>
    <row r="3393" spans="4:14" ht="15.75" customHeight="1" x14ac:dyDescent="0.25">
      <c r="D3393" s="39"/>
      <c r="E3393" s="39"/>
      <c r="F3393" s="98">
        <v>41263</v>
      </c>
      <c r="G3393" s="43">
        <v>2.1069999999999999E-3</v>
      </c>
      <c r="H3393" s="43">
        <v>3.0999999999999999E-3</v>
      </c>
      <c r="I3393" s="43">
        <v>5.1024999999999994E-3</v>
      </c>
      <c r="J3393" s="43">
        <v>3.2500000000000001E-2</v>
      </c>
      <c r="K3393" s="43">
        <v>1.7961999999999999E-2</v>
      </c>
      <c r="N3393" s="44"/>
    </row>
    <row r="3394" spans="4:14" ht="15.75" customHeight="1" x14ac:dyDescent="0.25">
      <c r="D3394" s="39"/>
      <c r="E3394" s="39"/>
      <c r="F3394" s="98">
        <v>41264</v>
      </c>
      <c r="G3394" s="43">
        <v>2.0969999999999999E-3</v>
      </c>
      <c r="H3394" s="43">
        <v>3.0999999999999999E-3</v>
      </c>
      <c r="I3394" s="43">
        <v>5.1024999999999994E-3</v>
      </c>
      <c r="J3394" s="43">
        <v>3.2500000000000001E-2</v>
      </c>
      <c r="K3394" s="43">
        <v>1.7623E-2</v>
      </c>
      <c r="N3394" s="44"/>
    </row>
    <row r="3395" spans="4:14" ht="15.75" customHeight="1" x14ac:dyDescent="0.25">
      <c r="D3395" s="39"/>
      <c r="E3395" s="39"/>
      <c r="F3395" s="98">
        <v>41267</v>
      </c>
      <c r="G3395" s="43">
        <v>2.0969999999999999E-3</v>
      </c>
      <c r="H3395" s="43">
        <v>3.0999999999999999E-3</v>
      </c>
      <c r="I3395" s="43">
        <v>5.1024999999999994E-3</v>
      </c>
      <c r="J3395" s="43">
        <v>3.2500000000000001E-2</v>
      </c>
      <c r="K3395" s="43">
        <v>1.7736999999999999E-2</v>
      </c>
      <c r="N3395" s="44"/>
    </row>
    <row r="3396" spans="4:14" ht="15.75" customHeight="1" x14ac:dyDescent="0.25">
      <c r="D3396" s="39"/>
      <c r="E3396" s="39"/>
      <c r="F3396" s="98">
        <v>41268</v>
      </c>
      <c r="G3396" s="43" t="s">
        <v>30</v>
      </c>
      <c r="H3396" s="43" t="s">
        <v>30</v>
      </c>
      <c r="I3396" s="43" t="s">
        <v>30</v>
      </c>
      <c r="J3396" s="43" t="s">
        <v>30</v>
      </c>
      <c r="K3396" s="43">
        <v>1.7736999999999999E-2</v>
      </c>
      <c r="N3396" s="44"/>
    </row>
    <row r="3397" spans="4:14" ht="15.75" customHeight="1" x14ac:dyDescent="0.25">
      <c r="D3397" s="39"/>
      <c r="E3397" s="39"/>
      <c r="F3397" s="98">
        <v>41269</v>
      </c>
      <c r="G3397" s="43" t="s">
        <v>30</v>
      </c>
      <c r="H3397" s="43" t="s">
        <v>30</v>
      </c>
      <c r="I3397" s="43" t="s">
        <v>30</v>
      </c>
      <c r="J3397" s="43">
        <v>3.2500000000000001E-2</v>
      </c>
      <c r="K3397" s="43">
        <v>1.7511000000000002E-2</v>
      </c>
      <c r="N3397" s="44"/>
    </row>
    <row r="3398" spans="4:14" ht="15.75" customHeight="1" x14ac:dyDescent="0.25">
      <c r="D3398" s="39"/>
      <c r="E3398" s="39"/>
      <c r="F3398" s="98">
        <v>41270</v>
      </c>
      <c r="G3398" s="43">
        <v>2.117E-3</v>
      </c>
      <c r="H3398" s="43">
        <v>3.1099999999999999E-3</v>
      </c>
      <c r="I3398" s="43">
        <v>5.1024999999999994E-3</v>
      </c>
      <c r="J3398" s="43">
        <v>3.2500000000000001E-2</v>
      </c>
      <c r="K3398" s="43">
        <v>1.7364000000000001E-2</v>
      </c>
      <c r="N3398" s="44"/>
    </row>
    <row r="3399" spans="4:14" ht="15.75" customHeight="1" x14ac:dyDescent="0.25">
      <c r="D3399" s="39"/>
      <c r="E3399" s="39"/>
      <c r="F3399" s="98">
        <v>41271</v>
      </c>
      <c r="G3399" s="43">
        <v>2.0969999999999999E-3</v>
      </c>
      <c r="H3399" s="43">
        <v>3.0799999999999998E-3</v>
      </c>
      <c r="I3399" s="43">
        <v>5.0825000000000002E-3</v>
      </c>
      <c r="J3399" s="43">
        <v>3.2500000000000001E-2</v>
      </c>
      <c r="K3399" s="43">
        <v>1.7009E-2</v>
      </c>
      <c r="N3399" s="44"/>
    </row>
    <row r="3400" spans="4:14" ht="15.75" customHeight="1" x14ac:dyDescent="0.25">
      <c r="D3400" s="39"/>
      <c r="E3400" s="39"/>
      <c r="F3400" s="98">
        <v>41274</v>
      </c>
      <c r="G3400" s="43">
        <v>2.0869999999999999E-3</v>
      </c>
      <c r="H3400" s="43">
        <v>3.0599999999999998E-3</v>
      </c>
      <c r="I3400" s="43">
        <v>5.0825000000000002E-3</v>
      </c>
      <c r="J3400" s="43">
        <v>3.2500000000000001E-2</v>
      </c>
      <c r="K3400" s="43">
        <v>1.7573999999999999E-2</v>
      </c>
      <c r="N3400" s="44"/>
    </row>
    <row r="3401" spans="4:14" ht="15.75" customHeight="1" x14ac:dyDescent="0.25">
      <c r="D3401" s="39"/>
      <c r="E3401" s="39"/>
      <c r="F3401" s="98">
        <v>41275</v>
      </c>
      <c r="G3401" s="43" t="s">
        <v>30</v>
      </c>
      <c r="H3401" s="43" t="s">
        <v>30</v>
      </c>
      <c r="I3401" s="43" t="s">
        <v>30</v>
      </c>
      <c r="J3401" s="43" t="s">
        <v>30</v>
      </c>
      <c r="K3401" s="43">
        <v>1.7573999999999999E-2</v>
      </c>
      <c r="N3401" s="44"/>
    </row>
    <row r="3402" spans="4:14" ht="15.75" customHeight="1" x14ac:dyDescent="0.25">
      <c r="D3402" s="39"/>
      <c r="E3402" s="39"/>
      <c r="F3402" s="98">
        <v>41276</v>
      </c>
      <c r="G3402" s="43">
        <v>2.0769999999999999E-3</v>
      </c>
      <c r="H3402" s="43">
        <v>3.0499999999999998E-3</v>
      </c>
      <c r="I3402" s="43">
        <v>5.0625000000000002E-3</v>
      </c>
      <c r="J3402" s="43">
        <v>3.2500000000000001E-2</v>
      </c>
      <c r="K3402" s="43">
        <v>1.8370999999999998E-2</v>
      </c>
      <c r="N3402" s="44"/>
    </row>
    <row r="3403" spans="4:14" ht="15.75" customHeight="1" x14ac:dyDescent="0.25">
      <c r="D3403" s="39"/>
      <c r="E3403" s="39"/>
      <c r="F3403" s="98">
        <v>41277</v>
      </c>
      <c r="G3403" s="43">
        <v>2.0769999999999999E-3</v>
      </c>
      <c r="H3403" s="43">
        <v>3.0499999999999998E-3</v>
      </c>
      <c r="I3403" s="43">
        <v>5.0324999999999996E-3</v>
      </c>
      <c r="J3403" s="43">
        <v>3.2500000000000001E-2</v>
      </c>
      <c r="K3403" s="43">
        <v>1.9120999999999999E-2</v>
      </c>
      <c r="N3403" s="44"/>
    </row>
    <row r="3404" spans="4:14" ht="15.75" customHeight="1" x14ac:dyDescent="0.25">
      <c r="D3404" s="39"/>
      <c r="E3404" s="39"/>
      <c r="F3404" s="98">
        <v>41278</v>
      </c>
      <c r="G3404" s="43">
        <v>2.0769999999999999E-3</v>
      </c>
      <c r="H3404" s="43">
        <v>3.0499999999999998E-3</v>
      </c>
      <c r="I3404" s="43">
        <v>5.0124999999999996E-3</v>
      </c>
      <c r="J3404" s="43">
        <v>3.2500000000000001E-2</v>
      </c>
      <c r="K3404" s="43">
        <v>1.8991000000000001E-2</v>
      </c>
      <c r="N3404" s="44"/>
    </row>
    <row r="3405" spans="4:14" ht="15.75" customHeight="1" x14ac:dyDescent="0.25">
      <c r="D3405" s="39"/>
      <c r="E3405" s="39"/>
      <c r="F3405" s="98">
        <v>41281</v>
      </c>
      <c r="G3405" s="43">
        <v>2.0769999999999999E-3</v>
      </c>
      <c r="H3405" s="43">
        <v>3.0499999999999998E-3</v>
      </c>
      <c r="I3405" s="43">
        <v>5.0025E-3</v>
      </c>
      <c r="J3405" s="43">
        <v>3.2500000000000001E-2</v>
      </c>
      <c r="K3405" s="43">
        <v>1.8974000000000001E-2</v>
      </c>
      <c r="N3405" s="44"/>
    </row>
    <row r="3406" spans="4:14" ht="15.75" customHeight="1" x14ac:dyDescent="0.25">
      <c r="D3406" s="39"/>
      <c r="E3406" s="39"/>
      <c r="F3406" s="98">
        <v>41282</v>
      </c>
      <c r="G3406" s="43">
        <v>2.0769999999999999E-3</v>
      </c>
      <c r="H3406" s="43">
        <v>3.0499999999999998E-3</v>
      </c>
      <c r="I3406" s="43">
        <v>5.0025E-3</v>
      </c>
      <c r="J3406" s="43">
        <v>3.2500000000000001E-2</v>
      </c>
      <c r="K3406" s="43">
        <v>1.8683000000000002E-2</v>
      </c>
      <c r="N3406" s="44"/>
    </row>
    <row r="3407" spans="4:14" ht="15.75" customHeight="1" x14ac:dyDescent="0.25">
      <c r="D3407" s="39"/>
      <c r="E3407" s="39"/>
      <c r="F3407" s="98">
        <v>41283</v>
      </c>
      <c r="G3407" s="43">
        <v>2.0669999999999998E-3</v>
      </c>
      <c r="H3407" s="43">
        <v>3.0499999999999998E-3</v>
      </c>
      <c r="I3407" s="43">
        <v>5.0000000000000001E-3</v>
      </c>
      <c r="J3407" s="43">
        <v>3.2500000000000001E-2</v>
      </c>
      <c r="K3407" s="43">
        <v>1.8568000000000001E-2</v>
      </c>
      <c r="N3407" s="44"/>
    </row>
    <row r="3408" spans="4:14" ht="15.75" customHeight="1" x14ac:dyDescent="0.25">
      <c r="D3408" s="39"/>
      <c r="E3408" s="39"/>
      <c r="F3408" s="98">
        <v>41284</v>
      </c>
      <c r="G3408" s="43">
        <v>2.0569999999999998E-3</v>
      </c>
      <c r="H3408" s="43">
        <v>3.0499999999999998E-3</v>
      </c>
      <c r="I3408" s="43">
        <v>4.9800000000000001E-3</v>
      </c>
      <c r="J3408" s="43">
        <v>3.2500000000000001E-2</v>
      </c>
      <c r="K3408" s="43">
        <v>1.8957999999999999E-2</v>
      </c>
      <c r="N3408" s="44"/>
    </row>
    <row r="3409" spans="4:14" ht="15.75" customHeight="1" x14ac:dyDescent="0.25">
      <c r="D3409" s="39"/>
      <c r="E3409" s="39"/>
      <c r="F3409" s="98">
        <v>41285</v>
      </c>
      <c r="G3409" s="43">
        <v>2.0569999999999998E-3</v>
      </c>
      <c r="H3409" s="43">
        <v>3.0399999999999997E-3</v>
      </c>
      <c r="I3409" s="43">
        <v>4.96E-3</v>
      </c>
      <c r="J3409" s="43">
        <v>3.2500000000000001E-2</v>
      </c>
      <c r="K3409" s="43">
        <v>1.8676999999999999E-2</v>
      </c>
      <c r="N3409" s="44"/>
    </row>
    <row r="3410" spans="4:14" ht="15.75" customHeight="1" x14ac:dyDescent="0.25">
      <c r="D3410" s="39"/>
      <c r="E3410" s="39"/>
      <c r="F3410" s="98">
        <v>41288</v>
      </c>
      <c r="G3410" s="43">
        <v>2.0569999999999998E-3</v>
      </c>
      <c r="H3410" s="43">
        <v>3.0399999999999997E-3</v>
      </c>
      <c r="I3410" s="43">
        <v>4.9100000000000003E-3</v>
      </c>
      <c r="J3410" s="43">
        <v>3.2500000000000001E-2</v>
      </c>
      <c r="K3410" s="43">
        <v>1.8447999999999999E-2</v>
      </c>
      <c r="N3410" s="44"/>
    </row>
    <row r="3411" spans="4:14" ht="15.75" customHeight="1" x14ac:dyDescent="0.25">
      <c r="D3411" s="39"/>
      <c r="E3411" s="39"/>
      <c r="F3411" s="98">
        <v>41289</v>
      </c>
      <c r="G3411" s="43">
        <v>2.0569999999999998E-3</v>
      </c>
      <c r="H3411" s="43">
        <v>3.0299999999999997E-3</v>
      </c>
      <c r="I3411" s="43">
        <v>4.8999999999999998E-3</v>
      </c>
      <c r="J3411" s="43">
        <v>3.2500000000000001E-2</v>
      </c>
      <c r="K3411" s="43">
        <v>1.8360000000000001E-2</v>
      </c>
      <c r="N3411" s="44"/>
    </row>
    <row r="3412" spans="4:14" ht="15.75" customHeight="1" x14ac:dyDescent="0.25">
      <c r="D3412" s="39"/>
      <c r="E3412" s="39"/>
      <c r="F3412" s="98">
        <v>41290</v>
      </c>
      <c r="G3412" s="43">
        <v>2.0569999999999998E-3</v>
      </c>
      <c r="H3412" s="43">
        <v>3.0299999999999997E-3</v>
      </c>
      <c r="I3412" s="43">
        <v>4.875E-3</v>
      </c>
      <c r="J3412" s="43">
        <v>3.2500000000000001E-2</v>
      </c>
      <c r="K3412" s="43">
        <v>1.8185E-2</v>
      </c>
      <c r="N3412" s="44"/>
    </row>
    <row r="3413" spans="4:14" ht="15.75" customHeight="1" x14ac:dyDescent="0.25">
      <c r="D3413" s="39"/>
      <c r="E3413" s="39"/>
      <c r="F3413" s="98">
        <v>41291</v>
      </c>
      <c r="G3413" s="43">
        <v>2.0469999999999998E-3</v>
      </c>
      <c r="H3413" s="43">
        <v>3.0200000000000001E-3</v>
      </c>
      <c r="I3413" s="43">
        <v>4.8649999999999995E-3</v>
      </c>
      <c r="J3413" s="43">
        <v>3.2500000000000001E-2</v>
      </c>
      <c r="K3413" s="43">
        <v>1.8793999999999998E-2</v>
      </c>
      <c r="N3413" s="44"/>
    </row>
    <row r="3414" spans="4:14" ht="15.75" customHeight="1" x14ac:dyDescent="0.25">
      <c r="D3414" s="39"/>
      <c r="E3414" s="39"/>
      <c r="F3414" s="98">
        <v>41292</v>
      </c>
      <c r="G3414" s="43">
        <v>2.0469999999999998E-3</v>
      </c>
      <c r="H3414" s="43">
        <v>3.0200000000000001E-3</v>
      </c>
      <c r="I3414" s="43">
        <v>4.8449999999999995E-3</v>
      </c>
      <c r="J3414" s="43">
        <v>3.2500000000000001E-2</v>
      </c>
      <c r="K3414" s="43">
        <v>1.8415999999999998E-2</v>
      </c>
      <c r="N3414" s="44"/>
    </row>
    <row r="3415" spans="4:14" ht="15.75" customHeight="1" x14ac:dyDescent="0.25">
      <c r="D3415" s="39"/>
      <c r="E3415" s="39"/>
      <c r="F3415" s="98">
        <v>41295</v>
      </c>
      <c r="G3415" s="43">
        <v>2.0469999999999998E-3</v>
      </c>
      <c r="H3415" s="43">
        <v>3.0200000000000001E-3</v>
      </c>
      <c r="I3415" s="43">
        <v>4.8349999999999999E-3</v>
      </c>
      <c r="J3415" s="43" t="s">
        <v>30</v>
      </c>
      <c r="K3415" s="43">
        <v>1.8415999999999998E-2</v>
      </c>
      <c r="N3415" s="44"/>
    </row>
    <row r="3416" spans="4:14" ht="15.75" customHeight="1" x14ac:dyDescent="0.25">
      <c r="D3416" s="39"/>
      <c r="E3416" s="39"/>
      <c r="F3416" s="98">
        <v>41296</v>
      </c>
      <c r="G3416" s="43">
        <v>2.0469999999999998E-3</v>
      </c>
      <c r="H3416" s="43">
        <v>3.0200000000000001E-3</v>
      </c>
      <c r="I3416" s="43">
        <v>4.8349999999999999E-3</v>
      </c>
      <c r="J3416" s="43">
        <v>3.2500000000000001E-2</v>
      </c>
      <c r="K3416" s="43">
        <v>1.8416999999999999E-2</v>
      </c>
      <c r="N3416" s="44"/>
    </row>
    <row r="3417" spans="4:14" ht="15.75" customHeight="1" x14ac:dyDescent="0.25">
      <c r="D3417" s="39"/>
      <c r="E3417" s="39"/>
      <c r="F3417" s="98">
        <v>41297</v>
      </c>
      <c r="G3417" s="43">
        <v>2.0369999999999997E-3</v>
      </c>
      <c r="H3417" s="43">
        <v>3.0100000000000001E-3</v>
      </c>
      <c r="I3417" s="43">
        <v>4.8050000000000002E-3</v>
      </c>
      <c r="J3417" s="43">
        <v>3.2500000000000001E-2</v>
      </c>
      <c r="K3417" s="43">
        <v>1.8241E-2</v>
      </c>
      <c r="N3417" s="44"/>
    </row>
    <row r="3418" spans="4:14" ht="15.75" customHeight="1" x14ac:dyDescent="0.25">
      <c r="D3418" s="39"/>
      <c r="E3418" s="39"/>
      <c r="F3418" s="98">
        <v>41298</v>
      </c>
      <c r="G3418" s="43">
        <v>2.0369999999999997E-3</v>
      </c>
      <c r="H3418" s="43">
        <v>3.0049999999999999E-3</v>
      </c>
      <c r="I3418" s="43">
        <v>4.7650000000000001E-3</v>
      </c>
      <c r="J3418" s="43">
        <v>3.2500000000000001E-2</v>
      </c>
      <c r="K3418" s="43">
        <v>1.8498000000000001E-2</v>
      </c>
      <c r="N3418" s="44"/>
    </row>
    <row r="3419" spans="4:14" ht="15.75" customHeight="1" x14ac:dyDescent="0.25">
      <c r="D3419" s="39"/>
      <c r="E3419" s="39"/>
      <c r="F3419" s="98">
        <v>41299</v>
      </c>
      <c r="G3419" s="43">
        <v>2.0369999999999997E-3</v>
      </c>
      <c r="H3419" s="43">
        <v>3.0049999999999999E-3</v>
      </c>
      <c r="I3419" s="43">
        <v>4.7650000000000001E-3</v>
      </c>
      <c r="J3419" s="43">
        <v>3.2500000000000001E-2</v>
      </c>
      <c r="K3419" s="43">
        <v>1.9487000000000001E-2</v>
      </c>
      <c r="N3419" s="44"/>
    </row>
    <row r="3420" spans="4:14" ht="15.75" customHeight="1" x14ac:dyDescent="0.25">
      <c r="D3420" s="39"/>
      <c r="E3420" s="39"/>
      <c r="F3420" s="98">
        <v>41302</v>
      </c>
      <c r="G3420" s="43">
        <v>2.0269999999999997E-3</v>
      </c>
      <c r="H3420" s="43">
        <v>3.0149999999999999E-3</v>
      </c>
      <c r="I3420" s="43">
        <v>4.7575000000000004E-3</v>
      </c>
      <c r="J3420" s="43">
        <v>3.2500000000000001E-2</v>
      </c>
      <c r="K3420" s="43">
        <v>1.9613000000000002E-2</v>
      </c>
      <c r="N3420" s="44"/>
    </row>
    <row r="3421" spans="4:14" ht="15.75" customHeight="1" x14ac:dyDescent="0.25">
      <c r="D3421" s="39"/>
      <c r="E3421" s="39"/>
      <c r="F3421" s="98">
        <v>41303</v>
      </c>
      <c r="G3421" s="43">
        <v>2.0169999999999997E-3</v>
      </c>
      <c r="H3421" s="43">
        <v>3.0049999999999999E-3</v>
      </c>
      <c r="I3421" s="43">
        <v>4.7575000000000004E-3</v>
      </c>
      <c r="J3421" s="43">
        <v>3.2500000000000001E-2</v>
      </c>
      <c r="K3421" s="43">
        <v>1.9991000000000002E-2</v>
      </c>
      <c r="N3421" s="44"/>
    </row>
    <row r="3422" spans="4:14" ht="15.75" customHeight="1" x14ac:dyDescent="0.25">
      <c r="D3422" s="39"/>
      <c r="E3422" s="39"/>
      <c r="F3422" s="98">
        <v>41304</v>
      </c>
      <c r="G3422" s="43">
        <v>2.0169999999999997E-3</v>
      </c>
      <c r="H3422" s="43">
        <v>2.9849999999999998E-3</v>
      </c>
      <c r="I3422" s="43">
        <v>4.7315000000000005E-3</v>
      </c>
      <c r="J3422" s="43">
        <v>3.2500000000000001E-2</v>
      </c>
      <c r="K3422" s="43">
        <v>1.992E-2</v>
      </c>
      <c r="N3422" s="44"/>
    </row>
    <row r="3423" spans="4:14" ht="15.75" customHeight="1" x14ac:dyDescent="0.25">
      <c r="D3423" s="39"/>
      <c r="E3423" s="39"/>
      <c r="F3423" s="98">
        <v>41305</v>
      </c>
      <c r="G3423" s="43">
        <v>1.9970000000000001E-3</v>
      </c>
      <c r="H3423" s="43">
        <v>2.98E-3</v>
      </c>
      <c r="I3423" s="43">
        <v>4.6839999999999998E-3</v>
      </c>
      <c r="J3423" s="43">
        <v>3.2500000000000001E-2</v>
      </c>
      <c r="K3423" s="43">
        <v>1.9849000000000002E-2</v>
      </c>
      <c r="N3423" s="44"/>
    </row>
    <row r="3424" spans="4:14" ht="15.75" customHeight="1" x14ac:dyDescent="0.25">
      <c r="D3424" s="39"/>
      <c r="E3424" s="39"/>
      <c r="F3424" s="98">
        <v>41306</v>
      </c>
      <c r="G3424" s="43">
        <v>1.9919999999999998E-3</v>
      </c>
      <c r="H3424" s="43">
        <v>2.9549999999999997E-3</v>
      </c>
      <c r="I3424" s="43">
        <v>4.679E-3</v>
      </c>
      <c r="J3424" s="43">
        <v>3.2500000000000001E-2</v>
      </c>
      <c r="K3424" s="43">
        <v>2.0149E-2</v>
      </c>
      <c r="N3424" s="44"/>
    </row>
    <row r="3425" spans="4:14" ht="15.75" customHeight="1" x14ac:dyDescent="0.25">
      <c r="D3425" s="39"/>
      <c r="E3425" s="39"/>
      <c r="F3425" s="98">
        <v>41309</v>
      </c>
      <c r="G3425" s="43">
        <v>1.9819999999999998E-3</v>
      </c>
      <c r="H3425" s="43">
        <v>2.9549999999999997E-3</v>
      </c>
      <c r="I3425" s="43">
        <v>4.6689999999999995E-3</v>
      </c>
      <c r="J3425" s="43">
        <v>3.2500000000000001E-2</v>
      </c>
      <c r="K3425" s="43">
        <v>1.9547999999999999E-2</v>
      </c>
      <c r="N3425" s="44"/>
    </row>
    <row r="3426" spans="4:14" ht="15.75" customHeight="1" x14ac:dyDescent="0.25">
      <c r="D3426" s="39"/>
      <c r="E3426" s="39"/>
      <c r="F3426" s="98">
        <v>41310</v>
      </c>
      <c r="G3426" s="43">
        <v>1.9919999999999998E-3</v>
      </c>
      <c r="H3426" s="43">
        <v>2.9549999999999997E-3</v>
      </c>
      <c r="I3426" s="43">
        <v>4.6889999999999996E-3</v>
      </c>
      <c r="J3426" s="43">
        <v>3.2500000000000001E-2</v>
      </c>
      <c r="K3426" s="43">
        <v>1.9980000000000001E-2</v>
      </c>
      <c r="N3426" s="44"/>
    </row>
    <row r="3427" spans="4:14" ht="15.75" customHeight="1" x14ac:dyDescent="0.25">
      <c r="D3427" s="39"/>
      <c r="E3427" s="39"/>
      <c r="F3427" s="98">
        <v>41311</v>
      </c>
      <c r="G3427" s="43">
        <v>1.9919999999999998E-3</v>
      </c>
      <c r="H3427" s="43">
        <v>2.9299999999999999E-3</v>
      </c>
      <c r="I3427" s="43">
        <v>4.679E-3</v>
      </c>
      <c r="J3427" s="43">
        <v>3.2500000000000001E-2</v>
      </c>
      <c r="K3427" s="43">
        <v>1.9602999999999999E-2</v>
      </c>
      <c r="N3427" s="44"/>
    </row>
    <row r="3428" spans="4:14" ht="15.75" customHeight="1" x14ac:dyDescent="0.25">
      <c r="D3428" s="39"/>
      <c r="E3428" s="39"/>
      <c r="F3428" s="98">
        <v>41312</v>
      </c>
      <c r="G3428" s="43">
        <v>1.9919999999999998E-3</v>
      </c>
      <c r="H3428" s="43">
        <v>2.9199999999999999E-3</v>
      </c>
      <c r="I3428" s="43">
        <v>4.6689999999999995E-3</v>
      </c>
      <c r="J3428" s="43">
        <v>3.2500000000000001E-2</v>
      </c>
      <c r="K3428" s="43">
        <v>1.9568000000000002E-2</v>
      </c>
      <c r="N3428" s="44"/>
    </row>
    <row r="3429" spans="4:14" ht="15.75" customHeight="1" x14ac:dyDescent="0.25">
      <c r="D3429" s="39"/>
      <c r="E3429" s="39"/>
      <c r="F3429" s="98">
        <v>41313</v>
      </c>
      <c r="G3429" s="43">
        <v>2.0019999999999999E-3</v>
      </c>
      <c r="H3429" s="43">
        <v>2.9199999999999999E-3</v>
      </c>
      <c r="I3429" s="43">
        <v>4.6540000000000002E-3</v>
      </c>
      <c r="J3429" s="43">
        <v>3.2500000000000001E-2</v>
      </c>
      <c r="K3429" s="43">
        <v>1.9498999999999999E-2</v>
      </c>
      <c r="N3429" s="44"/>
    </row>
    <row r="3430" spans="4:14" ht="15.75" customHeight="1" x14ac:dyDescent="0.25">
      <c r="D3430" s="39"/>
      <c r="E3430" s="39"/>
      <c r="F3430" s="98">
        <v>41316</v>
      </c>
      <c r="G3430" s="43">
        <v>2.0219999999999999E-3</v>
      </c>
      <c r="H3430" s="43">
        <v>2.9310000000000004E-3</v>
      </c>
      <c r="I3430" s="43">
        <v>4.6489999999999995E-3</v>
      </c>
      <c r="J3430" s="43">
        <v>3.2500000000000001E-2</v>
      </c>
      <c r="K3430" s="43">
        <v>1.9635E-2</v>
      </c>
      <c r="N3430" s="44"/>
    </row>
    <row r="3431" spans="4:14" ht="15.75" customHeight="1" x14ac:dyDescent="0.25">
      <c r="D3431" s="39"/>
      <c r="E3431" s="39"/>
      <c r="F3431" s="98">
        <v>41317</v>
      </c>
      <c r="G3431" s="43">
        <v>2.0119999999999999E-3</v>
      </c>
      <c r="H3431" s="43">
        <v>2.9210000000000004E-3</v>
      </c>
      <c r="I3431" s="43">
        <v>4.6589999999999999E-3</v>
      </c>
      <c r="J3431" s="43">
        <v>3.2500000000000001E-2</v>
      </c>
      <c r="K3431" s="43">
        <v>1.9769999999999999E-2</v>
      </c>
      <c r="N3431" s="44"/>
    </row>
    <row r="3432" spans="4:14" ht="15.75" customHeight="1" x14ac:dyDescent="0.25">
      <c r="D3432" s="39"/>
      <c r="E3432" s="39"/>
      <c r="F3432" s="98">
        <v>41318</v>
      </c>
      <c r="G3432" s="43">
        <v>2.0119999999999999E-3</v>
      </c>
      <c r="H3432" s="43">
        <v>2.9010000000000004E-3</v>
      </c>
      <c r="I3432" s="43">
        <v>4.6489999999999995E-3</v>
      </c>
      <c r="J3432" s="43">
        <v>3.2500000000000001E-2</v>
      </c>
      <c r="K3432" s="43">
        <v>2.0277E-2</v>
      </c>
      <c r="N3432" s="44"/>
    </row>
    <row r="3433" spans="4:14" ht="15.75" customHeight="1" x14ac:dyDescent="0.25">
      <c r="D3433" s="39"/>
      <c r="E3433" s="39"/>
      <c r="F3433" s="98">
        <v>41319</v>
      </c>
      <c r="G3433" s="43">
        <v>2.0169999999999997E-3</v>
      </c>
      <c r="H3433" s="43">
        <v>2.9010000000000004E-3</v>
      </c>
      <c r="I3433" s="43">
        <v>4.6489999999999995E-3</v>
      </c>
      <c r="J3433" s="43">
        <v>3.2500000000000001E-2</v>
      </c>
      <c r="K3433" s="43">
        <v>1.9974000000000002E-2</v>
      </c>
      <c r="N3433" s="44"/>
    </row>
    <row r="3434" spans="4:14" ht="15.75" customHeight="1" x14ac:dyDescent="0.25">
      <c r="D3434" s="39"/>
      <c r="E3434" s="39"/>
      <c r="F3434" s="98">
        <v>41320</v>
      </c>
      <c r="G3434" s="43">
        <v>2.0219999999999999E-3</v>
      </c>
      <c r="H3434" s="43">
        <v>2.9010000000000004E-3</v>
      </c>
      <c r="I3434" s="43">
        <v>4.6340000000000001E-3</v>
      </c>
      <c r="J3434" s="43">
        <v>3.2500000000000001E-2</v>
      </c>
      <c r="K3434" s="43">
        <v>2.0017E-2</v>
      </c>
      <c r="N3434" s="44"/>
    </row>
    <row r="3435" spans="4:14" ht="15.75" customHeight="1" x14ac:dyDescent="0.25">
      <c r="D3435" s="39"/>
      <c r="E3435" s="39"/>
      <c r="F3435" s="98">
        <v>41323</v>
      </c>
      <c r="G3435" s="43">
        <v>2.0070000000000001E-3</v>
      </c>
      <c r="H3435" s="43">
        <v>2.8910000000000003E-3</v>
      </c>
      <c r="I3435" s="43">
        <v>4.6289999999999994E-3</v>
      </c>
      <c r="J3435" s="43" t="s">
        <v>30</v>
      </c>
      <c r="K3435" s="43">
        <v>2.0017E-2</v>
      </c>
      <c r="N3435" s="44"/>
    </row>
    <row r="3436" spans="4:14" ht="15.75" customHeight="1" x14ac:dyDescent="0.25">
      <c r="D3436" s="39"/>
      <c r="E3436" s="39"/>
      <c r="F3436" s="98">
        <v>41324</v>
      </c>
      <c r="G3436" s="43">
        <v>2.0169999999999997E-3</v>
      </c>
      <c r="H3436" s="43">
        <v>2.8910000000000003E-3</v>
      </c>
      <c r="I3436" s="43">
        <v>4.6289999999999994E-3</v>
      </c>
      <c r="J3436" s="43">
        <v>3.2500000000000001E-2</v>
      </c>
      <c r="K3436" s="43">
        <v>2.0278000000000001E-2</v>
      </c>
      <c r="N3436" s="44"/>
    </row>
    <row r="3437" spans="4:14" ht="15.75" customHeight="1" x14ac:dyDescent="0.25">
      <c r="D3437" s="39"/>
      <c r="E3437" s="39"/>
      <c r="F3437" s="98">
        <v>41325</v>
      </c>
      <c r="G3437" s="43">
        <v>2.0169999999999997E-3</v>
      </c>
      <c r="H3437" s="43">
        <v>2.8910000000000003E-3</v>
      </c>
      <c r="I3437" s="43">
        <v>4.6289999999999994E-3</v>
      </c>
      <c r="J3437" s="43">
        <v>3.2500000000000001E-2</v>
      </c>
      <c r="K3437" s="43">
        <v>2.0087000000000001E-2</v>
      </c>
      <c r="N3437" s="44"/>
    </row>
    <row r="3438" spans="4:14" ht="15.75" customHeight="1" x14ac:dyDescent="0.25">
      <c r="D3438" s="39"/>
      <c r="E3438" s="39"/>
      <c r="F3438" s="98">
        <v>41326</v>
      </c>
      <c r="G3438" s="43">
        <v>2.0169999999999997E-3</v>
      </c>
      <c r="H3438" s="43">
        <v>2.8810000000000003E-3</v>
      </c>
      <c r="I3438" s="43">
        <v>4.614E-3</v>
      </c>
      <c r="J3438" s="43">
        <v>3.2500000000000001E-2</v>
      </c>
      <c r="K3438" s="43">
        <v>1.9765999999999999E-2</v>
      </c>
      <c r="N3438" s="44"/>
    </row>
    <row r="3439" spans="4:14" ht="15.75" customHeight="1" x14ac:dyDescent="0.25">
      <c r="D3439" s="39"/>
      <c r="E3439" s="39"/>
      <c r="F3439" s="98">
        <v>41327</v>
      </c>
      <c r="G3439" s="43">
        <v>2.0269999999999997E-3</v>
      </c>
      <c r="H3439" s="43">
        <v>2.8810000000000003E-3</v>
      </c>
      <c r="I3439" s="43">
        <v>4.5989999999999998E-3</v>
      </c>
      <c r="J3439" s="43">
        <v>3.2500000000000001E-2</v>
      </c>
      <c r="K3439" s="43">
        <v>1.9619000000000001E-2</v>
      </c>
      <c r="N3439" s="44"/>
    </row>
    <row r="3440" spans="4:14" ht="15.75" customHeight="1" x14ac:dyDescent="0.25">
      <c r="D3440" s="39"/>
      <c r="E3440" s="39"/>
      <c r="F3440" s="98">
        <v>41330</v>
      </c>
      <c r="G3440" s="43">
        <v>2.0269999999999997E-3</v>
      </c>
      <c r="H3440" s="43">
        <v>2.8660000000000001E-3</v>
      </c>
      <c r="I3440" s="43">
        <v>4.5989999999999998E-3</v>
      </c>
      <c r="J3440" s="43">
        <v>3.2500000000000001E-2</v>
      </c>
      <c r="K3440" s="43">
        <v>1.8637000000000001E-2</v>
      </c>
      <c r="N3440" s="44"/>
    </row>
    <row r="3441" spans="4:14" ht="15.75" customHeight="1" x14ac:dyDescent="0.25">
      <c r="D3441" s="39"/>
      <c r="E3441" s="39"/>
      <c r="F3441" s="98">
        <v>41331</v>
      </c>
      <c r="G3441" s="43">
        <v>2.0369999999999997E-3</v>
      </c>
      <c r="H3441" s="43">
        <v>2.8660000000000001E-3</v>
      </c>
      <c r="I3441" s="43">
        <v>4.5690000000000001E-3</v>
      </c>
      <c r="J3441" s="43">
        <v>3.2500000000000001E-2</v>
      </c>
      <c r="K3441" s="43">
        <v>1.8808000000000002E-2</v>
      </c>
      <c r="N3441" s="44"/>
    </row>
    <row r="3442" spans="4:14" ht="15.75" customHeight="1" x14ac:dyDescent="0.25">
      <c r="D3442" s="39"/>
      <c r="E3442" s="39"/>
      <c r="F3442" s="98">
        <v>41332</v>
      </c>
      <c r="G3442" s="43">
        <v>2.0369999999999997E-3</v>
      </c>
      <c r="H3442" s="43">
        <v>2.8710000000000003E-3</v>
      </c>
      <c r="I3442" s="43">
        <v>4.5690000000000001E-3</v>
      </c>
      <c r="J3442" s="43">
        <v>3.2500000000000001E-2</v>
      </c>
      <c r="K3442" s="43">
        <v>1.9014E-2</v>
      </c>
      <c r="N3442" s="44"/>
    </row>
    <row r="3443" spans="4:14" ht="15.75" customHeight="1" x14ac:dyDescent="0.25">
      <c r="D3443" s="39"/>
      <c r="E3443" s="39"/>
      <c r="F3443" s="98">
        <v>41333</v>
      </c>
      <c r="G3443" s="43">
        <v>2.0369999999999997E-3</v>
      </c>
      <c r="H3443" s="43">
        <v>2.8710000000000003E-3</v>
      </c>
      <c r="I3443" s="43">
        <v>4.5690000000000001E-3</v>
      </c>
      <c r="J3443" s="43">
        <v>3.2500000000000001E-2</v>
      </c>
      <c r="K3443" s="43">
        <v>1.8755999999999998E-2</v>
      </c>
      <c r="N3443" s="44"/>
    </row>
    <row r="3444" spans="4:14" ht="15.75" customHeight="1" x14ac:dyDescent="0.25">
      <c r="D3444" s="39"/>
      <c r="E3444" s="39"/>
      <c r="F3444" s="98">
        <v>41334</v>
      </c>
      <c r="G3444" s="43">
        <v>2.0369999999999997E-3</v>
      </c>
      <c r="H3444" s="43">
        <v>2.8410000000000002E-3</v>
      </c>
      <c r="I3444" s="43">
        <v>4.5639999999999995E-3</v>
      </c>
      <c r="J3444" s="43">
        <v>3.2500000000000001E-2</v>
      </c>
      <c r="K3444" s="43">
        <v>1.8411999999999998E-2</v>
      </c>
      <c r="N3444" s="44"/>
    </row>
    <row r="3445" spans="4:14" ht="15.75" customHeight="1" x14ac:dyDescent="0.25">
      <c r="D3445" s="39"/>
      <c r="E3445" s="39"/>
      <c r="F3445" s="98">
        <v>41337</v>
      </c>
      <c r="G3445" s="43">
        <v>2.052E-3</v>
      </c>
      <c r="H3445" s="43">
        <v>2.8310000000000002E-3</v>
      </c>
      <c r="I3445" s="43">
        <v>4.5539999999999999E-3</v>
      </c>
      <c r="J3445" s="43">
        <v>3.2500000000000001E-2</v>
      </c>
      <c r="K3445" s="43">
        <v>1.8755000000000001E-2</v>
      </c>
      <c r="N3445" s="44"/>
    </row>
    <row r="3446" spans="4:14" ht="15.75" customHeight="1" x14ac:dyDescent="0.25">
      <c r="D3446" s="39"/>
      <c r="E3446" s="39"/>
      <c r="F3446" s="98">
        <v>41338</v>
      </c>
      <c r="G3446" s="43">
        <v>2.032E-3</v>
      </c>
      <c r="H3446" s="43">
        <v>2.8110000000000001E-3</v>
      </c>
      <c r="I3446" s="43">
        <v>4.5240000000000002E-3</v>
      </c>
      <c r="J3446" s="43">
        <v>3.2500000000000001E-2</v>
      </c>
      <c r="K3446" s="43">
        <v>1.8977999999999998E-2</v>
      </c>
      <c r="N3446" s="44"/>
    </row>
    <row r="3447" spans="4:14" ht="15.75" customHeight="1" x14ac:dyDescent="0.25">
      <c r="D3447" s="39"/>
      <c r="E3447" s="39"/>
      <c r="F3447" s="98">
        <v>41339</v>
      </c>
      <c r="G3447" s="43">
        <v>2.0219999999999999E-3</v>
      </c>
      <c r="H3447" s="43">
        <v>2.7960000000000003E-3</v>
      </c>
      <c r="I3447" s="43">
        <v>4.4990000000000004E-3</v>
      </c>
      <c r="J3447" s="43">
        <v>3.2500000000000001E-2</v>
      </c>
      <c r="K3447" s="43">
        <v>1.9375E-2</v>
      </c>
      <c r="N3447" s="44"/>
    </row>
    <row r="3448" spans="4:14" ht="15.75" customHeight="1" x14ac:dyDescent="0.25">
      <c r="D3448" s="39"/>
      <c r="E3448" s="39"/>
      <c r="F3448" s="98">
        <v>41340</v>
      </c>
      <c r="G3448" s="43">
        <v>2.0219999999999999E-3</v>
      </c>
      <c r="H3448" s="43">
        <v>2.8060000000000003E-3</v>
      </c>
      <c r="I3448" s="43">
        <v>4.4940000000000006E-3</v>
      </c>
      <c r="J3448" s="43">
        <v>3.2500000000000001E-2</v>
      </c>
      <c r="K3448" s="43">
        <v>1.9965E-2</v>
      </c>
      <c r="N3448" s="44"/>
    </row>
    <row r="3449" spans="4:14" ht="15.75" customHeight="1" x14ac:dyDescent="0.25">
      <c r="D3449" s="39"/>
      <c r="E3449" s="39"/>
      <c r="F3449" s="98">
        <v>41341</v>
      </c>
      <c r="G3449" s="43">
        <v>2.0219999999999999E-3</v>
      </c>
      <c r="H3449" s="43">
        <v>2.8010000000000001E-3</v>
      </c>
      <c r="I3449" s="43">
        <v>4.4740000000000005E-3</v>
      </c>
      <c r="J3449" s="43">
        <v>3.2500000000000001E-2</v>
      </c>
      <c r="K3449" s="43">
        <v>2.0427000000000001E-2</v>
      </c>
      <c r="N3449" s="44"/>
    </row>
    <row r="3450" spans="4:14" ht="15.75" customHeight="1" x14ac:dyDescent="0.25">
      <c r="D3450" s="39"/>
      <c r="E3450" s="39"/>
      <c r="F3450" s="98">
        <v>41344</v>
      </c>
      <c r="G3450" s="43">
        <v>2.0219999999999999E-3</v>
      </c>
      <c r="H3450" s="43">
        <v>2.8010000000000001E-3</v>
      </c>
      <c r="I3450" s="43">
        <v>4.4689999999999999E-3</v>
      </c>
      <c r="J3450" s="43">
        <v>3.2500000000000001E-2</v>
      </c>
      <c r="K3450" s="43">
        <v>2.0575999999999997E-2</v>
      </c>
      <c r="N3450" s="44"/>
    </row>
    <row r="3451" spans="4:14" ht="15.75" customHeight="1" x14ac:dyDescent="0.25">
      <c r="D3451" s="39"/>
      <c r="E3451" s="39"/>
      <c r="F3451" s="98">
        <v>41345</v>
      </c>
      <c r="G3451" s="43">
        <v>2.032E-3</v>
      </c>
      <c r="H3451" s="43">
        <v>2.8110000000000001E-3</v>
      </c>
      <c r="I3451" s="43">
        <v>4.4590000000000003E-3</v>
      </c>
      <c r="J3451" s="43">
        <v>3.2500000000000001E-2</v>
      </c>
      <c r="K3451" s="43">
        <v>2.0156E-2</v>
      </c>
      <c r="N3451" s="44"/>
    </row>
    <row r="3452" spans="4:14" ht="15.75" customHeight="1" x14ac:dyDescent="0.25">
      <c r="D3452" s="39"/>
      <c r="E3452" s="39"/>
      <c r="F3452" s="98">
        <v>41346</v>
      </c>
      <c r="G3452" s="43">
        <v>2.032E-3</v>
      </c>
      <c r="H3452" s="43">
        <v>2.8010000000000001E-3</v>
      </c>
      <c r="I3452" s="43">
        <v>4.4489999999999998E-3</v>
      </c>
      <c r="J3452" s="43">
        <v>3.2500000000000001E-2</v>
      </c>
      <c r="K3452" s="43">
        <v>2.0209000000000001E-2</v>
      </c>
      <c r="N3452" s="44"/>
    </row>
    <row r="3453" spans="4:14" ht="15.75" customHeight="1" x14ac:dyDescent="0.25">
      <c r="D3453" s="39"/>
      <c r="E3453" s="39"/>
      <c r="F3453" s="98">
        <v>41347</v>
      </c>
      <c r="G3453" s="43">
        <v>2.032E-3</v>
      </c>
      <c r="H3453" s="43">
        <v>2.8010000000000001E-3</v>
      </c>
      <c r="I3453" s="43">
        <v>4.4489999999999998E-3</v>
      </c>
      <c r="J3453" s="43">
        <v>3.2500000000000001E-2</v>
      </c>
      <c r="K3453" s="43">
        <v>2.0295999999999998E-2</v>
      </c>
      <c r="N3453" s="44"/>
    </row>
    <row r="3454" spans="4:14" ht="15.75" customHeight="1" x14ac:dyDescent="0.25">
      <c r="D3454" s="39"/>
      <c r="E3454" s="39"/>
      <c r="F3454" s="98">
        <v>41348</v>
      </c>
      <c r="G3454" s="43">
        <v>2.032E-3</v>
      </c>
      <c r="H3454" s="43">
        <v>2.8010000000000001E-3</v>
      </c>
      <c r="I3454" s="43">
        <v>4.4489999999999998E-3</v>
      </c>
      <c r="J3454" s="43">
        <v>3.2500000000000001E-2</v>
      </c>
      <c r="K3454" s="43">
        <v>1.9894999999999999E-2</v>
      </c>
      <c r="N3454" s="44"/>
    </row>
    <row r="3455" spans="4:14" ht="15.75" customHeight="1" x14ac:dyDescent="0.25">
      <c r="D3455" s="39"/>
      <c r="E3455" s="39"/>
      <c r="F3455" s="98">
        <v>41351</v>
      </c>
      <c r="G3455" s="43">
        <v>2.032E-3</v>
      </c>
      <c r="H3455" s="43">
        <v>2.8010000000000001E-3</v>
      </c>
      <c r="I3455" s="43">
        <v>4.4540000000000005E-3</v>
      </c>
      <c r="J3455" s="43">
        <v>3.2500000000000001E-2</v>
      </c>
      <c r="K3455" s="43">
        <v>1.9545999999999997E-2</v>
      </c>
      <c r="N3455" s="44"/>
    </row>
    <row r="3456" spans="4:14" ht="15.75" customHeight="1" x14ac:dyDescent="0.25">
      <c r="D3456" s="39"/>
      <c r="E3456" s="39"/>
      <c r="F3456" s="98">
        <v>41352</v>
      </c>
      <c r="G3456" s="43">
        <v>2.0369999999999997E-3</v>
      </c>
      <c r="H3456" s="43">
        <v>2.8210000000000002E-3</v>
      </c>
      <c r="I3456" s="43">
        <v>4.4790000000000003E-3</v>
      </c>
      <c r="J3456" s="43">
        <v>3.2500000000000001E-2</v>
      </c>
      <c r="K3456" s="43">
        <v>1.9016999999999999E-2</v>
      </c>
      <c r="N3456" s="44"/>
    </row>
    <row r="3457" spans="4:14" ht="15.75" customHeight="1" x14ac:dyDescent="0.25">
      <c r="D3457" s="39"/>
      <c r="E3457" s="39"/>
      <c r="F3457" s="98">
        <v>41353</v>
      </c>
      <c r="G3457" s="43">
        <v>2.0469999999999998E-3</v>
      </c>
      <c r="H3457" s="43">
        <v>2.8410000000000002E-3</v>
      </c>
      <c r="I3457" s="43">
        <v>4.4790000000000003E-3</v>
      </c>
      <c r="J3457" s="43">
        <v>3.2500000000000001E-2</v>
      </c>
      <c r="K3457" s="43">
        <v>1.9581000000000001E-2</v>
      </c>
      <c r="N3457" s="44"/>
    </row>
    <row r="3458" spans="4:14" ht="15.75" customHeight="1" x14ac:dyDescent="0.25">
      <c r="D3458" s="39"/>
      <c r="E3458" s="39"/>
      <c r="F3458" s="98">
        <v>41354</v>
      </c>
      <c r="G3458" s="43">
        <v>2.042E-3</v>
      </c>
      <c r="H3458" s="43">
        <v>2.8410000000000002E-3</v>
      </c>
      <c r="I3458" s="43">
        <v>4.4740000000000005E-3</v>
      </c>
      <c r="J3458" s="43">
        <v>3.2500000000000001E-2</v>
      </c>
      <c r="K3458" s="43">
        <v>1.9112000000000001E-2</v>
      </c>
      <c r="N3458" s="44"/>
    </row>
    <row r="3459" spans="4:14" ht="15.75" customHeight="1" x14ac:dyDescent="0.25">
      <c r="D3459" s="39"/>
      <c r="E3459" s="39"/>
      <c r="F3459" s="98">
        <v>41355</v>
      </c>
      <c r="G3459" s="43">
        <v>2.042E-3</v>
      </c>
      <c r="H3459" s="43">
        <v>2.846E-3</v>
      </c>
      <c r="I3459" s="43">
        <v>4.4790000000000003E-3</v>
      </c>
      <c r="J3459" s="43">
        <v>3.2500000000000001E-2</v>
      </c>
      <c r="K3459" s="43">
        <v>1.925E-2</v>
      </c>
      <c r="N3459" s="44"/>
    </row>
    <row r="3460" spans="4:14" ht="15.75" customHeight="1" x14ac:dyDescent="0.25">
      <c r="D3460" s="39"/>
      <c r="E3460" s="39"/>
      <c r="F3460" s="98">
        <v>41358</v>
      </c>
      <c r="G3460" s="43">
        <v>2.042E-3</v>
      </c>
      <c r="H3460" s="43">
        <v>2.8310000000000002E-3</v>
      </c>
      <c r="I3460" s="43">
        <v>4.4590000000000003E-3</v>
      </c>
      <c r="J3460" s="43">
        <v>3.2500000000000001E-2</v>
      </c>
      <c r="K3460" s="43">
        <v>1.9198E-2</v>
      </c>
      <c r="N3460" s="44"/>
    </row>
    <row r="3461" spans="4:14" ht="15.75" customHeight="1" x14ac:dyDescent="0.25">
      <c r="D3461" s="39"/>
      <c r="E3461" s="39"/>
      <c r="F3461" s="98">
        <v>41359</v>
      </c>
      <c r="G3461" s="43">
        <v>2.0369999999999997E-3</v>
      </c>
      <c r="H3461" s="43">
        <v>2.836E-3</v>
      </c>
      <c r="I3461" s="43">
        <v>4.4590000000000003E-3</v>
      </c>
      <c r="J3461" s="43">
        <v>3.2500000000000001E-2</v>
      </c>
      <c r="K3461" s="43">
        <v>1.9094E-2</v>
      </c>
      <c r="N3461" s="44"/>
    </row>
    <row r="3462" spans="4:14" ht="15.75" customHeight="1" x14ac:dyDescent="0.25">
      <c r="D3462" s="39"/>
      <c r="E3462" s="39"/>
      <c r="F3462" s="98">
        <v>41360</v>
      </c>
      <c r="G3462" s="43">
        <v>2.0369999999999997E-3</v>
      </c>
      <c r="H3462" s="43">
        <v>2.836E-3</v>
      </c>
      <c r="I3462" s="43">
        <v>4.4489999999999998E-3</v>
      </c>
      <c r="J3462" s="43">
        <v>3.2500000000000001E-2</v>
      </c>
      <c r="K3462" s="43">
        <v>1.8453999999999998E-2</v>
      </c>
      <c r="N3462" s="44"/>
    </row>
    <row r="3463" spans="4:14" ht="15.75" customHeight="1" x14ac:dyDescent="0.25">
      <c r="D3463" s="39"/>
      <c r="E3463" s="39"/>
      <c r="F3463" s="98">
        <v>41361</v>
      </c>
      <c r="G3463" s="43">
        <v>2.0369999999999997E-3</v>
      </c>
      <c r="H3463" s="43">
        <v>2.8260000000000004E-3</v>
      </c>
      <c r="I3463" s="43">
        <v>4.4489999999999998E-3</v>
      </c>
      <c r="J3463" s="43">
        <v>3.2500000000000001E-2</v>
      </c>
      <c r="K3463" s="43">
        <v>1.8487E-2</v>
      </c>
      <c r="N3463" s="44"/>
    </row>
    <row r="3464" spans="4:14" ht="15.75" customHeight="1" x14ac:dyDescent="0.25">
      <c r="D3464" s="39"/>
      <c r="E3464" s="39"/>
      <c r="F3464" s="98">
        <v>41362</v>
      </c>
      <c r="G3464" s="43" t="s">
        <v>30</v>
      </c>
      <c r="H3464" s="43" t="s">
        <v>30</v>
      </c>
      <c r="I3464" s="43" t="s">
        <v>30</v>
      </c>
      <c r="J3464" s="43" t="s">
        <v>30</v>
      </c>
      <c r="K3464" s="43">
        <v>1.8487E-2</v>
      </c>
      <c r="N3464" s="44"/>
    </row>
    <row r="3465" spans="4:14" ht="15.75" customHeight="1" x14ac:dyDescent="0.25">
      <c r="D3465" s="39"/>
      <c r="E3465" s="39"/>
      <c r="F3465" s="98">
        <v>41365</v>
      </c>
      <c r="G3465" s="43" t="s">
        <v>30</v>
      </c>
      <c r="H3465" s="43" t="s">
        <v>30</v>
      </c>
      <c r="I3465" s="43" t="s">
        <v>30</v>
      </c>
      <c r="J3465" s="43">
        <v>3.2500000000000001E-2</v>
      </c>
      <c r="K3465" s="43">
        <v>1.8314E-2</v>
      </c>
      <c r="N3465" s="44"/>
    </row>
    <row r="3466" spans="4:14" ht="15.75" customHeight="1" x14ac:dyDescent="0.25">
      <c r="D3466" s="39"/>
      <c r="E3466" s="39"/>
      <c r="F3466" s="98">
        <v>41366</v>
      </c>
      <c r="G3466" s="43">
        <v>2.0269999999999997E-3</v>
      </c>
      <c r="H3466" s="43">
        <v>2.8210000000000002E-3</v>
      </c>
      <c r="I3466" s="43">
        <v>4.4390000000000002E-3</v>
      </c>
      <c r="J3466" s="43">
        <v>3.2500000000000001E-2</v>
      </c>
      <c r="K3466" s="43">
        <v>1.8589999999999999E-2</v>
      </c>
      <c r="N3466" s="44"/>
    </row>
    <row r="3467" spans="4:14" ht="15.75" customHeight="1" x14ac:dyDescent="0.25">
      <c r="D3467" s="39"/>
      <c r="E3467" s="39"/>
      <c r="F3467" s="98">
        <v>41367</v>
      </c>
      <c r="G3467" s="43">
        <v>2.0169999999999997E-3</v>
      </c>
      <c r="H3467" s="43">
        <v>2.8110000000000001E-3</v>
      </c>
      <c r="I3467" s="43">
        <v>4.424E-3</v>
      </c>
      <c r="J3467" s="43">
        <v>3.2500000000000001E-2</v>
      </c>
      <c r="K3467" s="43">
        <v>1.8106000000000001E-2</v>
      </c>
      <c r="N3467" s="44"/>
    </row>
    <row r="3468" spans="4:14" ht="15.75" customHeight="1" x14ac:dyDescent="0.25">
      <c r="D3468" s="39"/>
      <c r="E3468" s="39"/>
      <c r="F3468" s="98">
        <v>41368</v>
      </c>
      <c r="G3468" s="43">
        <v>2.003E-3</v>
      </c>
      <c r="H3468" s="43">
        <v>2.8039999999999996E-3</v>
      </c>
      <c r="I3468" s="43">
        <v>4.424E-3</v>
      </c>
      <c r="J3468" s="43">
        <v>3.2500000000000001E-2</v>
      </c>
      <c r="K3468" s="43">
        <v>1.7624999999999998E-2</v>
      </c>
      <c r="N3468" s="44"/>
    </row>
    <row r="3469" spans="4:14" ht="15.75" customHeight="1" x14ac:dyDescent="0.25">
      <c r="D3469" s="39"/>
      <c r="E3469" s="39"/>
      <c r="F3469" s="98">
        <v>41369</v>
      </c>
      <c r="G3469" s="43">
        <v>2.003E-3</v>
      </c>
      <c r="H3469" s="43">
        <v>2.7939999999999996E-3</v>
      </c>
      <c r="I3469" s="43">
        <v>4.4190000000000002E-3</v>
      </c>
      <c r="J3469" s="43">
        <v>3.2500000000000001E-2</v>
      </c>
      <c r="K3469" s="43">
        <v>1.7128000000000001E-2</v>
      </c>
      <c r="N3469" s="44"/>
    </row>
    <row r="3470" spans="4:14" ht="15.75" customHeight="1" x14ac:dyDescent="0.25">
      <c r="D3470" s="39"/>
      <c r="E3470" s="39"/>
      <c r="F3470" s="98">
        <v>41372</v>
      </c>
      <c r="G3470" s="43">
        <v>2.003E-3</v>
      </c>
      <c r="H3470" s="43">
        <v>2.7939999999999996E-3</v>
      </c>
      <c r="I3470" s="43">
        <v>4.4190000000000002E-3</v>
      </c>
      <c r="J3470" s="43">
        <v>3.2500000000000001E-2</v>
      </c>
      <c r="K3470" s="43">
        <v>1.746E-2</v>
      </c>
      <c r="N3470" s="44"/>
    </row>
    <row r="3471" spans="4:14" ht="15.75" customHeight="1" x14ac:dyDescent="0.25">
      <c r="D3471" s="39"/>
      <c r="E3471" s="39"/>
      <c r="F3471" s="98">
        <v>41373</v>
      </c>
      <c r="G3471" s="43">
        <v>1.993E-3</v>
      </c>
      <c r="H3471" s="43">
        <v>2.7810000000000001E-3</v>
      </c>
      <c r="I3471" s="43">
        <v>4.4190000000000002E-3</v>
      </c>
      <c r="J3471" s="43">
        <v>3.2500000000000001E-2</v>
      </c>
      <c r="K3471" s="43">
        <v>1.7502E-2</v>
      </c>
      <c r="N3471" s="44"/>
    </row>
    <row r="3472" spans="4:14" ht="15.75" customHeight="1" x14ac:dyDescent="0.25">
      <c r="D3472" s="39"/>
      <c r="E3472" s="39"/>
      <c r="F3472" s="98">
        <v>41374</v>
      </c>
      <c r="G3472" s="43">
        <v>1.993E-3</v>
      </c>
      <c r="H3472" s="43">
        <v>2.771E-3</v>
      </c>
      <c r="I3472" s="43">
        <v>4.3990000000000001E-3</v>
      </c>
      <c r="J3472" s="43">
        <v>3.2500000000000001E-2</v>
      </c>
      <c r="K3472" s="43">
        <v>1.8033999999999998E-2</v>
      </c>
      <c r="N3472" s="44"/>
    </row>
    <row r="3473" spans="4:14" ht="15.75" customHeight="1" x14ac:dyDescent="0.25">
      <c r="D3473" s="39"/>
      <c r="E3473" s="39"/>
      <c r="F3473" s="98">
        <v>41375</v>
      </c>
      <c r="G3473" s="43">
        <v>1.9870000000000001E-3</v>
      </c>
      <c r="H3473" s="43">
        <v>2.771E-3</v>
      </c>
      <c r="I3473" s="43">
        <v>4.3890000000000005E-3</v>
      </c>
      <c r="J3473" s="43">
        <v>3.2500000000000001E-2</v>
      </c>
      <c r="K3473" s="43">
        <v>1.7887E-2</v>
      </c>
      <c r="N3473" s="44"/>
    </row>
    <row r="3474" spans="4:14" ht="15.75" customHeight="1" x14ac:dyDescent="0.25">
      <c r="D3474" s="39"/>
      <c r="E3474" s="39"/>
      <c r="F3474" s="98">
        <v>41376</v>
      </c>
      <c r="G3474" s="43">
        <v>1.9970000000000001E-3</v>
      </c>
      <c r="H3474" s="43">
        <v>2.7760000000000003E-3</v>
      </c>
      <c r="I3474" s="43">
        <v>4.3790000000000001E-3</v>
      </c>
      <c r="J3474" s="43">
        <v>3.2500000000000001E-2</v>
      </c>
      <c r="K3474" s="43">
        <v>1.7208000000000001E-2</v>
      </c>
      <c r="N3474" s="44"/>
    </row>
    <row r="3475" spans="4:14" ht="15.75" customHeight="1" x14ac:dyDescent="0.25">
      <c r="D3475" s="39"/>
      <c r="E3475" s="39"/>
      <c r="F3475" s="98">
        <v>41379</v>
      </c>
      <c r="G3475" s="43">
        <v>1.9970000000000001E-3</v>
      </c>
      <c r="H3475" s="43">
        <v>2.7760000000000003E-3</v>
      </c>
      <c r="I3475" s="43">
        <v>4.3790000000000001E-3</v>
      </c>
      <c r="J3475" s="43">
        <v>3.2500000000000001E-2</v>
      </c>
      <c r="K3475" s="43">
        <v>1.6798E-2</v>
      </c>
      <c r="N3475" s="44"/>
    </row>
    <row r="3476" spans="4:14" ht="15.75" customHeight="1" x14ac:dyDescent="0.25">
      <c r="D3476" s="39"/>
      <c r="E3476" s="39"/>
      <c r="F3476" s="98">
        <v>41380</v>
      </c>
      <c r="G3476" s="43">
        <v>2.0019999999999999E-3</v>
      </c>
      <c r="H3476" s="43">
        <v>2.771E-3</v>
      </c>
      <c r="I3476" s="43">
        <v>4.3639999999999998E-3</v>
      </c>
      <c r="J3476" s="43">
        <v>3.2500000000000001E-2</v>
      </c>
      <c r="K3476" s="43">
        <v>1.7224E-2</v>
      </c>
      <c r="N3476" s="44"/>
    </row>
    <row r="3477" spans="4:14" ht="15.75" customHeight="1" x14ac:dyDescent="0.25">
      <c r="D3477" s="39"/>
      <c r="E3477" s="39"/>
      <c r="F3477" s="98">
        <v>41381</v>
      </c>
      <c r="G3477" s="43">
        <v>1.9919999999999998E-3</v>
      </c>
      <c r="H3477" s="43">
        <v>2.761E-3</v>
      </c>
      <c r="I3477" s="43">
        <v>4.3290000000000004E-3</v>
      </c>
      <c r="J3477" s="43">
        <v>3.2500000000000001E-2</v>
      </c>
      <c r="K3477" s="43">
        <v>1.695E-2</v>
      </c>
      <c r="N3477" s="44"/>
    </row>
    <row r="3478" spans="4:14" ht="15.75" customHeight="1" x14ac:dyDescent="0.25">
      <c r="D3478" s="39"/>
      <c r="E3478" s="39"/>
      <c r="F3478" s="98">
        <v>41382</v>
      </c>
      <c r="G3478" s="43">
        <v>1.9919999999999998E-3</v>
      </c>
      <c r="H3478" s="43">
        <v>2.761E-3</v>
      </c>
      <c r="I3478" s="43">
        <v>4.3290000000000004E-3</v>
      </c>
      <c r="J3478" s="43">
        <v>3.2500000000000001E-2</v>
      </c>
      <c r="K3478" s="43">
        <v>1.6847000000000001E-2</v>
      </c>
      <c r="N3478" s="44"/>
    </row>
    <row r="3479" spans="4:14" ht="15.75" customHeight="1" x14ac:dyDescent="0.25">
      <c r="D3479" s="39"/>
      <c r="E3479" s="39"/>
      <c r="F3479" s="98">
        <v>41383</v>
      </c>
      <c r="G3479" s="43">
        <v>1.9919999999999998E-3</v>
      </c>
      <c r="H3479" s="43">
        <v>2.761E-3</v>
      </c>
      <c r="I3479" s="43">
        <v>4.3340000000000002E-3</v>
      </c>
      <c r="J3479" s="43">
        <v>3.2500000000000001E-2</v>
      </c>
      <c r="K3479" s="43">
        <v>1.7049000000000002E-2</v>
      </c>
      <c r="N3479" s="44"/>
    </row>
    <row r="3480" spans="4:14" ht="15.75" customHeight="1" x14ac:dyDescent="0.25">
      <c r="D3480" s="39"/>
      <c r="E3480" s="39"/>
      <c r="F3480" s="98">
        <v>41386</v>
      </c>
      <c r="G3480" s="43">
        <v>1.9919999999999998E-3</v>
      </c>
      <c r="H3480" s="43">
        <v>2.751E-3</v>
      </c>
      <c r="I3480" s="43">
        <v>4.3290000000000004E-3</v>
      </c>
      <c r="J3480" s="43">
        <v>3.2500000000000001E-2</v>
      </c>
      <c r="K3480" s="43">
        <v>1.6929E-2</v>
      </c>
      <c r="N3480" s="44"/>
    </row>
    <row r="3481" spans="4:14" ht="15.75" customHeight="1" x14ac:dyDescent="0.25">
      <c r="D3481" s="39"/>
      <c r="E3481" s="39"/>
      <c r="F3481" s="98">
        <v>41387</v>
      </c>
      <c r="G3481" s="43">
        <v>2.0019999999999999E-3</v>
      </c>
      <c r="H3481" s="43">
        <v>2.7560000000000002E-3</v>
      </c>
      <c r="I3481" s="43">
        <v>4.3140000000000001E-3</v>
      </c>
      <c r="J3481" s="43">
        <v>3.2500000000000001E-2</v>
      </c>
      <c r="K3481" s="43">
        <v>1.7065E-2</v>
      </c>
      <c r="N3481" s="44"/>
    </row>
    <row r="3482" spans="4:14" ht="15.75" customHeight="1" x14ac:dyDescent="0.25">
      <c r="D3482" s="39"/>
      <c r="E3482" s="39"/>
      <c r="F3482" s="98">
        <v>41388</v>
      </c>
      <c r="G3482" s="43">
        <v>1.9819999999999998E-3</v>
      </c>
      <c r="H3482" s="43">
        <v>2.7560000000000002E-3</v>
      </c>
      <c r="I3482" s="43">
        <v>4.3140000000000001E-3</v>
      </c>
      <c r="J3482" s="43">
        <v>3.2500000000000001E-2</v>
      </c>
      <c r="K3482" s="43">
        <v>1.7047E-2</v>
      </c>
      <c r="N3482" s="44"/>
    </row>
    <row r="3483" spans="4:14" ht="15.75" customHeight="1" x14ac:dyDescent="0.25">
      <c r="D3483" s="39"/>
      <c r="E3483" s="39"/>
      <c r="F3483" s="98">
        <v>41389</v>
      </c>
      <c r="G3483" s="43">
        <v>1.9819999999999998E-3</v>
      </c>
      <c r="H3483" s="43">
        <v>2.7560000000000002E-3</v>
      </c>
      <c r="I3483" s="43">
        <v>4.3039999999999997E-3</v>
      </c>
      <c r="J3483" s="43">
        <v>3.2500000000000001E-2</v>
      </c>
      <c r="K3483" s="43">
        <v>1.7079999999999998E-2</v>
      </c>
      <c r="N3483" s="44"/>
    </row>
    <row r="3484" spans="4:14" ht="15.75" customHeight="1" x14ac:dyDescent="0.25">
      <c r="D3484" s="39"/>
      <c r="E3484" s="39"/>
      <c r="F3484" s="98">
        <v>41390</v>
      </c>
      <c r="G3484" s="43">
        <v>1.9819999999999998E-3</v>
      </c>
      <c r="H3484" s="43">
        <v>2.7560000000000002E-3</v>
      </c>
      <c r="I3484" s="43">
        <v>4.3039999999999997E-3</v>
      </c>
      <c r="J3484" s="43">
        <v>3.2500000000000001E-2</v>
      </c>
      <c r="K3484" s="43">
        <v>1.6632999999999998E-2</v>
      </c>
      <c r="N3484" s="44"/>
    </row>
    <row r="3485" spans="4:14" ht="15.75" customHeight="1" x14ac:dyDescent="0.25">
      <c r="D3485" s="39"/>
      <c r="E3485" s="39"/>
      <c r="F3485" s="98">
        <v>41393</v>
      </c>
      <c r="G3485" s="43">
        <v>1.9819999999999998E-3</v>
      </c>
      <c r="H3485" s="43">
        <v>2.7409999999999999E-3</v>
      </c>
      <c r="I3485" s="43">
        <v>4.2989999999999999E-3</v>
      </c>
      <c r="J3485" s="43">
        <v>3.2500000000000001E-2</v>
      </c>
      <c r="K3485" s="43">
        <v>1.6701000000000001E-2</v>
      </c>
      <c r="N3485" s="44"/>
    </row>
    <row r="3486" spans="4:14" ht="15.75" customHeight="1" x14ac:dyDescent="0.25">
      <c r="D3486" s="39"/>
      <c r="E3486" s="39"/>
      <c r="F3486" s="98">
        <v>41394</v>
      </c>
      <c r="G3486" s="43">
        <v>1.9819999999999998E-3</v>
      </c>
      <c r="H3486" s="43">
        <v>2.7309999999999999E-3</v>
      </c>
      <c r="I3486" s="43">
        <v>4.254E-3</v>
      </c>
      <c r="J3486" s="43">
        <v>3.2500000000000001E-2</v>
      </c>
      <c r="K3486" s="43">
        <v>1.6716999999999999E-2</v>
      </c>
      <c r="N3486" s="44"/>
    </row>
    <row r="3487" spans="4:14" ht="15.75" customHeight="1" x14ac:dyDescent="0.25">
      <c r="D3487" s="39"/>
      <c r="E3487" s="39"/>
      <c r="F3487" s="98">
        <v>41395</v>
      </c>
      <c r="G3487" s="43">
        <v>1.9819999999999998E-3</v>
      </c>
      <c r="H3487" s="43">
        <v>2.7309999999999999E-3</v>
      </c>
      <c r="I3487" s="43">
        <v>4.254E-3</v>
      </c>
      <c r="J3487" s="43">
        <v>3.2500000000000001E-2</v>
      </c>
      <c r="K3487" s="43">
        <v>1.6289999999999999E-2</v>
      </c>
      <c r="N3487" s="44"/>
    </row>
    <row r="3488" spans="4:14" ht="15.75" customHeight="1" x14ac:dyDescent="0.25">
      <c r="D3488" s="39"/>
      <c r="E3488" s="39"/>
      <c r="F3488" s="98">
        <v>41396</v>
      </c>
      <c r="G3488" s="43">
        <v>1.9819999999999998E-3</v>
      </c>
      <c r="H3488" s="43">
        <v>2.7309999999999999E-3</v>
      </c>
      <c r="I3488" s="43">
        <v>4.254E-3</v>
      </c>
      <c r="J3488" s="43">
        <v>3.2500000000000001E-2</v>
      </c>
      <c r="K3488" s="43">
        <v>1.6254999999999999E-2</v>
      </c>
      <c r="N3488" s="44"/>
    </row>
    <row r="3489" spans="4:14" ht="15.75" customHeight="1" x14ac:dyDescent="0.25">
      <c r="D3489" s="39"/>
      <c r="E3489" s="39"/>
      <c r="F3489" s="98">
        <v>41397</v>
      </c>
      <c r="G3489" s="43">
        <v>1.9819999999999998E-3</v>
      </c>
      <c r="H3489" s="43">
        <v>2.751E-3</v>
      </c>
      <c r="I3489" s="43">
        <v>4.254E-3</v>
      </c>
      <c r="J3489" s="43">
        <v>3.2500000000000001E-2</v>
      </c>
      <c r="K3489" s="43">
        <v>1.7381999999999998E-2</v>
      </c>
      <c r="N3489" s="44"/>
    </row>
    <row r="3490" spans="4:14" ht="15.75" customHeight="1" x14ac:dyDescent="0.25">
      <c r="D3490" s="39"/>
      <c r="E3490" s="39"/>
      <c r="F3490" s="98">
        <v>41400</v>
      </c>
      <c r="G3490" s="43" t="s">
        <v>30</v>
      </c>
      <c r="H3490" s="43" t="s">
        <v>30</v>
      </c>
      <c r="I3490" s="43" t="s">
        <v>30</v>
      </c>
      <c r="J3490" s="43">
        <v>3.2500000000000001E-2</v>
      </c>
      <c r="K3490" s="43">
        <v>1.7587999999999999E-2</v>
      </c>
      <c r="N3490" s="44"/>
    </row>
    <row r="3491" spans="4:14" ht="15.75" customHeight="1" x14ac:dyDescent="0.25">
      <c r="D3491" s="39"/>
      <c r="E3491" s="39"/>
      <c r="F3491" s="98">
        <v>41401</v>
      </c>
      <c r="G3491" s="43">
        <v>1.9919999999999998E-3</v>
      </c>
      <c r="H3491" s="43">
        <v>2.751E-3</v>
      </c>
      <c r="I3491" s="43">
        <v>4.2839999999999996E-3</v>
      </c>
      <c r="J3491" s="43">
        <v>3.2500000000000001E-2</v>
      </c>
      <c r="K3491" s="43">
        <v>1.7778000000000002E-2</v>
      </c>
      <c r="N3491" s="44"/>
    </row>
    <row r="3492" spans="4:14" ht="15.75" customHeight="1" x14ac:dyDescent="0.25">
      <c r="D3492" s="39"/>
      <c r="E3492" s="39"/>
      <c r="F3492" s="98">
        <v>41402</v>
      </c>
      <c r="G3492" s="43">
        <v>1.9919999999999998E-3</v>
      </c>
      <c r="H3492" s="43">
        <v>2.751E-3</v>
      </c>
      <c r="I3492" s="43">
        <v>4.2839999999999996E-3</v>
      </c>
      <c r="J3492" s="43">
        <v>3.2500000000000001E-2</v>
      </c>
      <c r="K3492" s="43">
        <v>1.7665E-2</v>
      </c>
      <c r="N3492" s="44"/>
    </row>
    <row r="3493" spans="4:14" ht="15.75" customHeight="1" x14ac:dyDescent="0.25">
      <c r="D3493" s="39"/>
      <c r="E3493" s="39"/>
      <c r="F3493" s="98">
        <v>41403</v>
      </c>
      <c r="G3493" s="43">
        <v>1.9919999999999998E-3</v>
      </c>
      <c r="H3493" s="43">
        <v>2.751E-3</v>
      </c>
      <c r="I3493" s="43">
        <v>4.274E-3</v>
      </c>
      <c r="J3493" s="43">
        <v>3.2500000000000001E-2</v>
      </c>
      <c r="K3493" s="43">
        <v>1.8109E-2</v>
      </c>
      <c r="N3493" s="44"/>
    </row>
    <row r="3494" spans="4:14" ht="15.75" customHeight="1" x14ac:dyDescent="0.25">
      <c r="D3494" s="39"/>
      <c r="E3494" s="39"/>
      <c r="F3494" s="98">
        <v>41404</v>
      </c>
      <c r="G3494" s="43">
        <v>1.9919999999999998E-3</v>
      </c>
      <c r="H3494" s="43">
        <v>2.751E-3</v>
      </c>
      <c r="I3494" s="43">
        <v>4.2640000000000004E-3</v>
      </c>
      <c r="J3494" s="43">
        <v>3.2500000000000001E-2</v>
      </c>
      <c r="K3494" s="43">
        <v>1.8973E-2</v>
      </c>
      <c r="N3494" s="44"/>
    </row>
    <row r="3495" spans="4:14" ht="15.75" customHeight="1" x14ac:dyDescent="0.25">
      <c r="D3495" s="39"/>
      <c r="E3495" s="39"/>
      <c r="F3495" s="98">
        <v>41407</v>
      </c>
      <c r="G3495" s="43">
        <v>1.9919999999999998E-3</v>
      </c>
      <c r="H3495" s="43">
        <v>2.751E-3</v>
      </c>
      <c r="I3495" s="43">
        <v>4.2640000000000004E-3</v>
      </c>
      <c r="J3495" s="43">
        <v>3.2500000000000001E-2</v>
      </c>
      <c r="K3495" s="43">
        <v>1.9199000000000001E-2</v>
      </c>
      <c r="N3495" s="44"/>
    </row>
    <row r="3496" spans="4:14" ht="15.75" customHeight="1" x14ac:dyDescent="0.25">
      <c r="D3496" s="39"/>
      <c r="E3496" s="39"/>
      <c r="F3496" s="98">
        <v>41408</v>
      </c>
      <c r="G3496" s="43">
        <v>1.9819999999999998E-3</v>
      </c>
      <c r="H3496" s="43">
        <v>2.7409999999999999E-3</v>
      </c>
      <c r="I3496" s="43">
        <v>4.2339999999999999E-3</v>
      </c>
      <c r="J3496" s="43">
        <v>3.2500000000000001E-2</v>
      </c>
      <c r="K3496" s="43">
        <v>1.9740000000000001E-2</v>
      </c>
      <c r="N3496" s="44"/>
    </row>
    <row r="3497" spans="4:14" ht="15.75" customHeight="1" x14ac:dyDescent="0.25">
      <c r="D3497" s="39"/>
      <c r="E3497" s="39"/>
      <c r="F3497" s="98">
        <v>41409</v>
      </c>
      <c r="G3497" s="43">
        <v>1.9819999999999998E-3</v>
      </c>
      <c r="H3497" s="43">
        <v>2.7409999999999999E-3</v>
      </c>
      <c r="I3497" s="43">
        <v>4.2090000000000001E-3</v>
      </c>
      <c r="J3497" s="43">
        <v>3.2500000000000001E-2</v>
      </c>
      <c r="K3497" s="43">
        <v>1.9347E-2</v>
      </c>
      <c r="N3497" s="44"/>
    </row>
    <row r="3498" spans="4:14" ht="15.75" customHeight="1" x14ac:dyDescent="0.25">
      <c r="D3498" s="39"/>
      <c r="E3498" s="39"/>
      <c r="F3498" s="98">
        <v>41410</v>
      </c>
      <c r="G3498" s="43">
        <v>1.9819999999999998E-3</v>
      </c>
      <c r="H3498" s="43">
        <v>2.7409999999999999E-3</v>
      </c>
      <c r="I3498" s="43">
        <v>4.1989999999999996E-3</v>
      </c>
      <c r="J3498" s="43">
        <v>3.2500000000000001E-2</v>
      </c>
      <c r="K3498" s="43">
        <v>1.8808999999999999E-2</v>
      </c>
      <c r="N3498" s="44"/>
    </row>
    <row r="3499" spans="4:14" ht="15.75" customHeight="1" x14ac:dyDescent="0.25">
      <c r="D3499" s="39"/>
      <c r="E3499" s="39"/>
      <c r="F3499" s="98">
        <v>41411</v>
      </c>
      <c r="G3499" s="43">
        <v>1.9678E-3</v>
      </c>
      <c r="H3499" s="43">
        <v>2.7360000000000002E-3</v>
      </c>
      <c r="I3499" s="43">
        <v>4.1939999999999998E-3</v>
      </c>
      <c r="J3499" s="43">
        <v>3.2500000000000001E-2</v>
      </c>
      <c r="K3499" s="43">
        <v>1.9505999999999999E-2</v>
      </c>
      <c r="N3499" s="44"/>
    </row>
    <row r="3500" spans="4:14" ht="15.75" customHeight="1" x14ac:dyDescent="0.25">
      <c r="D3500" s="39"/>
      <c r="E3500" s="39"/>
      <c r="F3500" s="98">
        <v>41414</v>
      </c>
      <c r="G3500" s="43">
        <v>1.9618000000000001E-3</v>
      </c>
      <c r="H3500" s="43">
        <v>2.7309999999999999E-3</v>
      </c>
      <c r="I3500" s="43">
        <v>4.1840000000000002E-3</v>
      </c>
      <c r="J3500" s="43">
        <v>3.2500000000000001E-2</v>
      </c>
      <c r="K3500" s="43">
        <v>1.9646999999999998E-2</v>
      </c>
      <c r="N3500" s="44"/>
    </row>
    <row r="3501" spans="4:14" ht="15.75" customHeight="1" x14ac:dyDescent="0.25">
      <c r="D3501" s="39"/>
      <c r="E3501" s="39"/>
      <c r="F3501" s="98">
        <v>41415</v>
      </c>
      <c r="G3501" s="43">
        <v>1.9628000000000002E-3</v>
      </c>
      <c r="H3501" s="43">
        <v>2.7409999999999999E-3</v>
      </c>
      <c r="I3501" s="43">
        <v>4.1840000000000002E-3</v>
      </c>
      <c r="J3501" s="43">
        <v>3.2500000000000001E-2</v>
      </c>
      <c r="K3501" s="43">
        <v>1.9262999999999999E-2</v>
      </c>
      <c r="N3501" s="44"/>
    </row>
    <row r="3502" spans="4:14" ht="15.75" customHeight="1" x14ac:dyDescent="0.25">
      <c r="D3502" s="39"/>
      <c r="E3502" s="39"/>
      <c r="F3502" s="98">
        <v>41416</v>
      </c>
      <c r="G3502" s="43">
        <v>1.9528000000000002E-3</v>
      </c>
      <c r="H3502" s="43">
        <v>2.7374999999999999E-3</v>
      </c>
      <c r="I3502" s="43">
        <v>4.1840000000000002E-3</v>
      </c>
      <c r="J3502" s="43">
        <v>3.2500000000000001E-2</v>
      </c>
      <c r="K3502" s="43">
        <v>2.0395E-2</v>
      </c>
      <c r="N3502" s="44"/>
    </row>
    <row r="3503" spans="4:14" ht="15.75" customHeight="1" x14ac:dyDescent="0.25">
      <c r="D3503" s="39"/>
      <c r="E3503" s="39"/>
      <c r="F3503" s="98">
        <v>41417</v>
      </c>
      <c r="G3503" s="43">
        <v>1.9328000000000001E-3</v>
      </c>
      <c r="H3503" s="43">
        <v>2.7274999999999999E-3</v>
      </c>
      <c r="I3503" s="43">
        <v>4.1739999999999998E-3</v>
      </c>
      <c r="J3503" s="43">
        <v>3.2500000000000001E-2</v>
      </c>
      <c r="K3503" s="43">
        <v>2.0156999999999998E-2</v>
      </c>
      <c r="N3503" s="44"/>
    </row>
    <row r="3504" spans="4:14" ht="15.75" customHeight="1" x14ac:dyDescent="0.25">
      <c r="D3504" s="39"/>
      <c r="E3504" s="39"/>
      <c r="F3504" s="98">
        <v>41418</v>
      </c>
      <c r="G3504" s="43">
        <v>1.9328000000000001E-3</v>
      </c>
      <c r="H3504" s="43">
        <v>2.7274999999999999E-3</v>
      </c>
      <c r="I3504" s="43">
        <v>4.1739999999999998E-3</v>
      </c>
      <c r="J3504" s="43">
        <v>3.2500000000000001E-2</v>
      </c>
      <c r="K3504" s="43">
        <v>2.0081000000000002E-2</v>
      </c>
      <c r="N3504" s="44"/>
    </row>
    <row r="3505" spans="4:14" ht="15.75" customHeight="1" x14ac:dyDescent="0.25">
      <c r="D3505" s="39"/>
      <c r="E3505" s="39"/>
      <c r="F3505" s="98">
        <v>41421</v>
      </c>
      <c r="G3505" s="43" t="s">
        <v>30</v>
      </c>
      <c r="H3505" s="43" t="s">
        <v>30</v>
      </c>
      <c r="I3505" s="43" t="s">
        <v>30</v>
      </c>
      <c r="J3505" s="43" t="s">
        <v>30</v>
      </c>
      <c r="K3505" s="43">
        <v>2.0081000000000002E-2</v>
      </c>
      <c r="N3505" s="44"/>
    </row>
    <row r="3506" spans="4:14" ht="15.75" customHeight="1" x14ac:dyDescent="0.25">
      <c r="D3506" s="39"/>
      <c r="E3506" s="39"/>
      <c r="F3506" s="98">
        <v>41422</v>
      </c>
      <c r="G3506" s="43">
        <v>1.9278000000000001E-3</v>
      </c>
      <c r="H3506" s="43">
        <v>2.7274999999999999E-3</v>
      </c>
      <c r="I3506" s="43">
        <v>4.1526000000000002E-3</v>
      </c>
      <c r="J3506" s="43">
        <v>3.2500000000000001E-2</v>
      </c>
      <c r="K3506" s="43">
        <v>2.1652000000000001E-2</v>
      </c>
      <c r="N3506" s="44"/>
    </row>
    <row r="3507" spans="4:14" ht="15.75" customHeight="1" x14ac:dyDescent="0.25">
      <c r="D3507" s="39"/>
      <c r="E3507" s="39"/>
      <c r="F3507" s="98">
        <v>41423</v>
      </c>
      <c r="G3507" s="43">
        <v>1.9378000000000002E-3</v>
      </c>
      <c r="H3507" s="43">
        <v>2.7575E-3</v>
      </c>
      <c r="I3507" s="43">
        <v>4.1625999999999998E-3</v>
      </c>
      <c r="J3507" s="43">
        <v>3.2500000000000001E-2</v>
      </c>
      <c r="K3507" s="43">
        <v>2.1152999999999998E-2</v>
      </c>
      <c r="N3507" s="44"/>
    </row>
    <row r="3508" spans="4:14" ht="15.75" customHeight="1" x14ac:dyDescent="0.25">
      <c r="D3508" s="39"/>
      <c r="E3508" s="39"/>
      <c r="F3508" s="98">
        <v>41424</v>
      </c>
      <c r="G3508" s="43">
        <v>1.9378000000000002E-3</v>
      </c>
      <c r="H3508" s="43">
        <v>2.7465000000000002E-3</v>
      </c>
      <c r="I3508" s="43">
        <v>4.1625999999999998E-3</v>
      </c>
      <c r="J3508" s="43">
        <v>3.2500000000000001E-2</v>
      </c>
      <c r="K3508" s="43">
        <v>2.1110000000000004E-2</v>
      </c>
      <c r="N3508" s="44"/>
    </row>
    <row r="3509" spans="4:14" ht="15.75" customHeight="1" x14ac:dyDescent="0.25">
      <c r="D3509" s="39"/>
      <c r="E3509" s="39"/>
      <c r="F3509" s="98">
        <v>41425</v>
      </c>
      <c r="G3509" s="43">
        <v>1.9428000000000002E-3</v>
      </c>
      <c r="H3509" s="43">
        <v>2.7524999999999997E-3</v>
      </c>
      <c r="I3509" s="43">
        <v>4.1425999999999998E-3</v>
      </c>
      <c r="J3509" s="43">
        <v>3.2500000000000001E-2</v>
      </c>
      <c r="K3509" s="43">
        <v>2.1282000000000002E-2</v>
      </c>
      <c r="N3509" s="44"/>
    </row>
    <row r="3510" spans="4:14" ht="15.75" customHeight="1" x14ac:dyDescent="0.25">
      <c r="D3510" s="39"/>
      <c r="E3510" s="39"/>
      <c r="F3510" s="98">
        <v>41428</v>
      </c>
      <c r="G3510" s="43">
        <v>1.9398000000000002E-3</v>
      </c>
      <c r="H3510" s="43">
        <v>2.7325000000000001E-3</v>
      </c>
      <c r="I3510" s="43">
        <v>4.1526000000000002E-3</v>
      </c>
      <c r="J3510" s="43">
        <v>3.2500000000000001E-2</v>
      </c>
      <c r="K3510" s="43">
        <v>2.1193E-2</v>
      </c>
      <c r="N3510" s="44"/>
    </row>
    <row r="3511" spans="4:14" ht="15.75" customHeight="1" x14ac:dyDescent="0.25">
      <c r="D3511" s="39"/>
      <c r="E3511" s="39"/>
      <c r="F3511" s="98">
        <v>41429</v>
      </c>
      <c r="G3511" s="43">
        <v>1.9328000000000001E-3</v>
      </c>
      <c r="H3511" s="43">
        <v>2.7395000000000002E-3</v>
      </c>
      <c r="I3511" s="43">
        <v>4.1175999999999999E-3</v>
      </c>
      <c r="J3511" s="43">
        <v>3.2500000000000001E-2</v>
      </c>
      <c r="K3511" s="43">
        <v>2.1461999999999998E-2</v>
      </c>
      <c r="N3511" s="44"/>
    </row>
    <row r="3512" spans="4:14" ht="15.75" customHeight="1" x14ac:dyDescent="0.25">
      <c r="D3512" s="39"/>
      <c r="E3512" s="39"/>
      <c r="F3512" s="98">
        <v>41430</v>
      </c>
      <c r="G3512" s="43">
        <v>1.9328000000000001E-3</v>
      </c>
      <c r="H3512" s="43">
        <v>2.7445000000000004E-3</v>
      </c>
      <c r="I3512" s="43">
        <v>4.1276000000000004E-3</v>
      </c>
      <c r="J3512" s="43">
        <v>3.2500000000000001E-2</v>
      </c>
      <c r="K3512" s="43">
        <v>2.0892000000000001E-2</v>
      </c>
      <c r="N3512" s="44"/>
    </row>
    <row r="3513" spans="4:14" ht="15.75" customHeight="1" x14ac:dyDescent="0.25">
      <c r="D3513" s="39"/>
      <c r="E3513" s="39"/>
      <c r="F3513" s="98">
        <v>41431</v>
      </c>
      <c r="G3513" s="43">
        <v>1.9288E-3</v>
      </c>
      <c r="H3513" s="43">
        <v>2.7425000000000001E-3</v>
      </c>
      <c r="I3513" s="43">
        <v>4.1026000000000005E-3</v>
      </c>
      <c r="J3513" s="43">
        <v>3.2500000000000001E-2</v>
      </c>
      <c r="K3513" s="43">
        <v>2.0769000000000003E-2</v>
      </c>
      <c r="N3513" s="44"/>
    </row>
    <row r="3514" spans="4:14" ht="15.75" customHeight="1" x14ac:dyDescent="0.25">
      <c r="D3514" s="39"/>
      <c r="E3514" s="39"/>
      <c r="F3514" s="98">
        <v>41432</v>
      </c>
      <c r="G3514" s="43">
        <v>1.9238E-3</v>
      </c>
      <c r="H3514" s="43">
        <v>2.7515E-3</v>
      </c>
      <c r="I3514" s="43">
        <v>4.0975999999999999E-3</v>
      </c>
      <c r="J3514" s="43">
        <v>3.2500000000000001E-2</v>
      </c>
      <c r="K3514" s="43">
        <v>2.1718000000000001E-2</v>
      </c>
      <c r="N3514" s="44"/>
    </row>
    <row r="3515" spans="4:14" ht="15.75" customHeight="1" x14ac:dyDescent="0.25">
      <c r="D3515" s="39"/>
      <c r="E3515" s="39"/>
      <c r="F3515" s="98">
        <v>41435</v>
      </c>
      <c r="G3515" s="43">
        <v>1.9250000000000001E-3</v>
      </c>
      <c r="H3515" s="43">
        <v>2.7415E-3</v>
      </c>
      <c r="I3515" s="43">
        <v>4.1126000000000001E-3</v>
      </c>
      <c r="J3515" s="43">
        <v>3.2500000000000001E-2</v>
      </c>
      <c r="K3515" s="43">
        <v>2.2097000000000002E-2</v>
      </c>
      <c r="N3515" s="44"/>
    </row>
    <row r="3516" spans="4:14" ht="15.75" customHeight="1" x14ac:dyDescent="0.25">
      <c r="D3516" s="39"/>
      <c r="E3516" s="39"/>
      <c r="F3516" s="98">
        <v>41436</v>
      </c>
      <c r="G3516" s="43">
        <v>1.9250000000000001E-3</v>
      </c>
      <c r="H3516" s="43">
        <v>2.7225000000000001E-3</v>
      </c>
      <c r="I3516" s="43">
        <v>4.1126000000000001E-3</v>
      </c>
      <c r="J3516" s="43">
        <v>3.2500000000000001E-2</v>
      </c>
      <c r="K3516" s="43">
        <v>2.1846000000000001E-2</v>
      </c>
      <c r="N3516" s="44"/>
    </row>
    <row r="3517" spans="4:14" ht="15.75" customHeight="1" x14ac:dyDescent="0.25">
      <c r="D3517" s="39"/>
      <c r="E3517" s="39"/>
      <c r="F3517" s="98">
        <v>41437</v>
      </c>
      <c r="G3517" s="43">
        <v>1.9250000000000001E-3</v>
      </c>
      <c r="H3517" s="43">
        <v>2.7325000000000001E-3</v>
      </c>
      <c r="I3517" s="43">
        <v>4.1376E-3</v>
      </c>
      <c r="J3517" s="43">
        <v>3.2500000000000001E-2</v>
      </c>
      <c r="K3517" s="43">
        <v>2.2280000000000001E-2</v>
      </c>
      <c r="N3517" s="44"/>
    </row>
    <row r="3518" spans="4:14" ht="15.75" customHeight="1" x14ac:dyDescent="0.25">
      <c r="D3518" s="39"/>
      <c r="E3518" s="39"/>
      <c r="F3518" s="98">
        <v>41438</v>
      </c>
      <c r="G3518" s="43">
        <v>1.9250000000000001E-3</v>
      </c>
      <c r="H3518" s="43">
        <v>2.7325000000000001E-3</v>
      </c>
      <c r="I3518" s="43">
        <v>4.1476000000000004E-3</v>
      </c>
      <c r="J3518" s="43">
        <v>3.2500000000000001E-2</v>
      </c>
      <c r="K3518" s="43">
        <v>2.1488999999999998E-2</v>
      </c>
      <c r="N3518" s="44"/>
    </row>
    <row r="3519" spans="4:14" ht="15.75" customHeight="1" x14ac:dyDescent="0.25">
      <c r="D3519" s="39"/>
      <c r="E3519" s="39"/>
      <c r="F3519" s="98">
        <v>41439</v>
      </c>
      <c r="G3519" s="43">
        <v>1.9250000000000001E-3</v>
      </c>
      <c r="H3519" s="43">
        <v>2.7274999999999999E-3</v>
      </c>
      <c r="I3519" s="43">
        <v>4.1126000000000001E-3</v>
      </c>
      <c r="J3519" s="43">
        <v>3.2500000000000001E-2</v>
      </c>
      <c r="K3519" s="43">
        <v>2.1295000000000001E-2</v>
      </c>
      <c r="N3519" s="44"/>
    </row>
    <row r="3520" spans="4:14" ht="15.75" customHeight="1" x14ac:dyDescent="0.25">
      <c r="D3520" s="39"/>
      <c r="E3520" s="39"/>
      <c r="F3520" s="98">
        <v>41442</v>
      </c>
      <c r="G3520" s="43">
        <v>1.916E-3</v>
      </c>
      <c r="H3520" s="43">
        <v>2.7325000000000001E-3</v>
      </c>
      <c r="I3520" s="43">
        <v>4.1126000000000001E-3</v>
      </c>
      <c r="J3520" s="43">
        <v>3.2500000000000001E-2</v>
      </c>
      <c r="K3520" s="43">
        <v>2.1817000000000003E-2</v>
      </c>
      <c r="N3520" s="44"/>
    </row>
    <row r="3521" spans="4:14" ht="15.75" customHeight="1" x14ac:dyDescent="0.25">
      <c r="D3521" s="39"/>
      <c r="E3521" s="39"/>
      <c r="F3521" s="98">
        <v>41443</v>
      </c>
      <c r="G3521" s="43">
        <v>1.916E-3</v>
      </c>
      <c r="H3521" s="43">
        <v>2.7225000000000001E-3</v>
      </c>
      <c r="I3521" s="43">
        <v>4.0926000000000001E-3</v>
      </c>
      <c r="J3521" s="43">
        <v>3.2500000000000001E-2</v>
      </c>
      <c r="K3521" s="43">
        <v>2.1853999999999998E-2</v>
      </c>
      <c r="N3521" s="44"/>
    </row>
    <row r="3522" spans="4:14" ht="15.75" customHeight="1" x14ac:dyDescent="0.25">
      <c r="D3522" s="39"/>
      <c r="E3522" s="39"/>
      <c r="F3522" s="98">
        <v>41444</v>
      </c>
      <c r="G3522" s="43">
        <v>1.916E-3</v>
      </c>
      <c r="H3522" s="43">
        <v>2.7174999999999999E-3</v>
      </c>
      <c r="I3522" s="43">
        <v>4.0926000000000001E-3</v>
      </c>
      <c r="J3522" s="43">
        <v>3.2500000000000001E-2</v>
      </c>
      <c r="K3522" s="43">
        <v>2.3526999999999999E-2</v>
      </c>
      <c r="N3522" s="44"/>
    </row>
    <row r="3523" spans="4:14" ht="15.75" customHeight="1" x14ac:dyDescent="0.25">
      <c r="D3523" s="39"/>
      <c r="E3523" s="39"/>
      <c r="F3523" s="98">
        <v>41445</v>
      </c>
      <c r="G3523" s="43">
        <v>1.9300000000000001E-3</v>
      </c>
      <c r="H3523" s="43">
        <v>2.7255000000000001E-3</v>
      </c>
      <c r="I3523" s="43">
        <v>4.1326000000000002E-3</v>
      </c>
      <c r="J3523" s="43">
        <v>3.2500000000000001E-2</v>
      </c>
      <c r="K3523" s="43">
        <v>2.4144000000000002E-2</v>
      </c>
      <c r="N3523" s="44"/>
    </row>
    <row r="3524" spans="4:14" ht="15.75" customHeight="1" x14ac:dyDescent="0.25">
      <c r="D3524" s="39"/>
      <c r="E3524" s="39"/>
      <c r="F3524" s="98">
        <v>41446</v>
      </c>
      <c r="G3524" s="43">
        <v>1.9300000000000001E-3</v>
      </c>
      <c r="H3524" s="43">
        <v>2.7274999999999999E-3</v>
      </c>
      <c r="I3524" s="43">
        <v>4.1380000000000002E-3</v>
      </c>
      <c r="J3524" s="43">
        <v>3.2500000000000001E-2</v>
      </c>
      <c r="K3524" s="43">
        <v>2.5310000000000003E-2</v>
      </c>
      <c r="N3524" s="44"/>
    </row>
    <row r="3525" spans="4:14" ht="15.75" customHeight="1" x14ac:dyDescent="0.25">
      <c r="D3525" s="39"/>
      <c r="E3525" s="39"/>
      <c r="F3525" s="98">
        <v>41449</v>
      </c>
      <c r="G3525" s="43">
        <v>1.9534999999999999E-3</v>
      </c>
      <c r="H3525" s="43">
        <v>2.7675E-3</v>
      </c>
      <c r="I3525" s="43">
        <v>4.2541000000000002E-3</v>
      </c>
      <c r="J3525" s="43">
        <v>3.2500000000000001E-2</v>
      </c>
      <c r="K3525" s="43">
        <v>2.5367999999999998E-2</v>
      </c>
      <c r="N3525" s="44"/>
    </row>
    <row r="3526" spans="4:14" ht="15.75" customHeight="1" x14ac:dyDescent="0.25">
      <c r="D3526" s="39"/>
      <c r="E3526" s="39"/>
      <c r="F3526" s="98">
        <v>41450</v>
      </c>
      <c r="G3526" s="43">
        <v>1.9434999999999999E-3</v>
      </c>
      <c r="H3526" s="43">
        <v>2.761E-3</v>
      </c>
      <c r="I3526" s="43">
        <v>4.2341000000000002E-3</v>
      </c>
      <c r="J3526" s="43">
        <v>3.2500000000000001E-2</v>
      </c>
      <c r="K3526" s="43">
        <v>2.6082000000000001E-2</v>
      </c>
      <c r="N3526" s="44"/>
    </row>
    <row r="3527" spans="4:14" ht="15.75" customHeight="1" x14ac:dyDescent="0.25">
      <c r="D3527" s="39"/>
      <c r="E3527" s="39"/>
      <c r="F3527" s="98">
        <v>41451</v>
      </c>
      <c r="G3527" s="43">
        <v>1.9534999999999999E-3</v>
      </c>
      <c r="H3527" s="43">
        <v>2.7560000000000002E-3</v>
      </c>
      <c r="I3527" s="43">
        <v>4.2190999999999999E-3</v>
      </c>
      <c r="J3527" s="43">
        <v>3.2500000000000001E-2</v>
      </c>
      <c r="K3527" s="43">
        <v>2.5353000000000001E-2</v>
      </c>
      <c r="N3527" s="44"/>
    </row>
    <row r="3528" spans="4:14" ht="15.75" customHeight="1" x14ac:dyDescent="0.25">
      <c r="D3528" s="39"/>
      <c r="E3528" s="39"/>
      <c r="F3528" s="98">
        <v>41452</v>
      </c>
      <c r="G3528" s="43">
        <v>1.9505E-3</v>
      </c>
      <c r="H3528" s="43">
        <v>2.7400000000000002E-3</v>
      </c>
      <c r="I3528" s="43">
        <v>4.1679999999999998E-3</v>
      </c>
      <c r="J3528" s="43">
        <v>3.2500000000000001E-2</v>
      </c>
      <c r="K3528" s="43">
        <v>2.4721000000000003E-2</v>
      </c>
      <c r="N3528" s="44"/>
    </row>
    <row r="3529" spans="4:14" ht="15.75" customHeight="1" x14ac:dyDescent="0.25">
      <c r="D3529" s="39"/>
      <c r="E3529" s="39"/>
      <c r="F3529" s="98">
        <v>41453</v>
      </c>
      <c r="G3529" s="43">
        <v>1.9464999999999999E-3</v>
      </c>
      <c r="H3529" s="43">
        <v>2.7309999999999999E-3</v>
      </c>
      <c r="I3529" s="43">
        <v>4.1339999999999997E-3</v>
      </c>
      <c r="J3529" s="43">
        <v>3.2500000000000001E-2</v>
      </c>
      <c r="K3529" s="43">
        <v>2.4857000000000001E-2</v>
      </c>
      <c r="N3529" s="44"/>
    </row>
    <row r="3530" spans="4:14" ht="15.75" customHeight="1" x14ac:dyDescent="0.25">
      <c r="D3530" s="39"/>
      <c r="E3530" s="39"/>
      <c r="F3530" s="98">
        <v>41456</v>
      </c>
      <c r="G3530" s="43">
        <v>1.9580000000000001E-3</v>
      </c>
      <c r="H3530" s="43">
        <v>2.7309999999999999E-3</v>
      </c>
      <c r="I3530" s="43">
        <v>4.1440000000000001E-3</v>
      </c>
      <c r="J3530" s="43">
        <v>3.2500000000000001E-2</v>
      </c>
      <c r="K3530" s="43">
        <v>2.4765000000000002E-2</v>
      </c>
      <c r="N3530" s="44"/>
    </row>
    <row r="3531" spans="4:14" ht="15.75" customHeight="1" x14ac:dyDescent="0.25">
      <c r="D3531" s="39"/>
      <c r="E3531" s="39"/>
      <c r="F3531" s="98">
        <v>41457</v>
      </c>
      <c r="G3531" s="43">
        <v>1.9528000000000002E-3</v>
      </c>
      <c r="H3531" s="43">
        <v>2.7289999999999997E-3</v>
      </c>
      <c r="I3531" s="43">
        <v>4.1289999999999999E-3</v>
      </c>
      <c r="J3531" s="43">
        <v>3.2500000000000001E-2</v>
      </c>
      <c r="K3531" s="43">
        <v>2.4693E-2</v>
      </c>
      <c r="N3531" s="44"/>
    </row>
    <row r="3532" spans="4:14" ht="15.75" customHeight="1" x14ac:dyDescent="0.25">
      <c r="D3532" s="39"/>
      <c r="E3532" s="39"/>
      <c r="F3532" s="98">
        <v>41458</v>
      </c>
      <c r="G3532" s="43">
        <v>1.9478000000000002E-3</v>
      </c>
      <c r="H3532" s="43">
        <v>2.7389999999999997E-3</v>
      </c>
      <c r="I3532" s="43">
        <v>4.1450999999999997E-3</v>
      </c>
      <c r="J3532" s="43">
        <v>3.2500000000000001E-2</v>
      </c>
      <c r="K3532" s="43">
        <v>2.5032000000000002E-2</v>
      </c>
      <c r="N3532" s="44"/>
    </row>
    <row r="3533" spans="4:14" ht="15.75" customHeight="1" x14ac:dyDescent="0.25">
      <c r="D3533" s="39"/>
      <c r="E3533" s="39"/>
      <c r="F3533" s="98">
        <v>41459</v>
      </c>
      <c r="G3533" s="43">
        <v>1.9478000000000002E-3</v>
      </c>
      <c r="H3533" s="43">
        <v>2.7089999999999996E-3</v>
      </c>
      <c r="I3533" s="43">
        <v>4.1440000000000001E-3</v>
      </c>
      <c r="J3533" s="43" t="s">
        <v>30</v>
      </c>
      <c r="K3533" s="43">
        <v>2.5032000000000002E-2</v>
      </c>
      <c r="N3533" s="44"/>
    </row>
    <row r="3534" spans="4:14" ht="15.75" customHeight="1" x14ac:dyDescent="0.25">
      <c r="D3534" s="39"/>
      <c r="E3534" s="39"/>
      <c r="F3534" s="98">
        <v>41460</v>
      </c>
      <c r="G3534" s="43">
        <v>1.9478000000000002E-3</v>
      </c>
      <c r="H3534" s="43">
        <v>2.6989999999999996E-3</v>
      </c>
      <c r="I3534" s="43">
        <v>4.0990000000000002E-3</v>
      </c>
      <c r="J3534" s="43">
        <v>3.2500000000000001E-2</v>
      </c>
      <c r="K3534" s="43">
        <v>2.7391000000000002E-2</v>
      </c>
      <c r="N3534" s="44"/>
    </row>
    <row r="3535" spans="4:14" ht="15.75" customHeight="1" x14ac:dyDescent="0.25">
      <c r="D3535" s="39"/>
      <c r="E3535" s="39"/>
      <c r="F3535" s="98">
        <v>41463</v>
      </c>
      <c r="G3535" s="43">
        <v>1.9278000000000001E-3</v>
      </c>
      <c r="H3535" s="43">
        <v>2.686E-3</v>
      </c>
      <c r="I3535" s="43">
        <v>4.104E-3</v>
      </c>
      <c r="J3535" s="43">
        <v>3.2500000000000001E-2</v>
      </c>
      <c r="K3535" s="43">
        <v>2.6356000000000001E-2</v>
      </c>
      <c r="N3535" s="44"/>
    </row>
    <row r="3536" spans="4:14" ht="15.75" customHeight="1" x14ac:dyDescent="0.25">
      <c r="D3536" s="39"/>
      <c r="E3536" s="39"/>
      <c r="F3536" s="98">
        <v>41464</v>
      </c>
      <c r="G3536" s="43">
        <v>1.9275999999999998E-3</v>
      </c>
      <c r="H3536" s="43">
        <v>2.6910000000000002E-3</v>
      </c>
      <c r="I3536" s="43">
        <v>4.084E-3</v>
      </c>
      <c r="J3536" s="43">
        <v>3.2500000000000001E-2</v>
      </c>
      <c r="K3536" s="43">
        <v>2.6339999999999999E-2</v>
      </c>
      <c r="N3536" s="44"/>
    </row>
    <row r="3537" spans="4:14" ht="15.75" customHeight="1" x14ac:dyDescent="0.25">
      <c r="D3537" s="39"/>
      <c r="E3537" s="39"/>
      <c r="F3537" s="98">
        <v>41465</v>
      </c>
      <c r="G3537" s="43">
        <v>1.9212999999999999E-3</v>
      </c>
      <c r="H3537" s="43">
        <v>2.6910000000000002E-3</v>
      </c>
      <c r="I3537" s="43">
        <v>4.084E-3</v>
      </c>
      <c r="J3537" s="43">
        <v>3.2500000000000001E-2</v>
      </c>
      <c r="K3537" s="43">
        <v>2.6238000000000001E-2</v>
      </c>
      <c r="N3537" s="44"/>
    </row>
    <row r="3538" spans="4:14" ht="15.75" customHeight="1" x14ac:dyDescent="0.25">
      <c r="D3538" s="39"/>
      <c r="E3538" s="39"/>
      <c r="F3538" s="98">
        <v>41466</v>
      </c>
      <c r="G3538" s="43">
        <v>1.9103E-3</v>
      </c>
      <c r="H3538" s="43">
        <v>2.6810000000000002E-3</v>
      </c>
      <c r="I3538" s="43">
        <v>4.0400000000000002E-3</v>
      </c>
      <c r="J3538" s="43">
        <v>3.2500000000000001E-2</v>
      </c>
      <c r="K3538" s="43">
        <v>2.5720999999999997E-2</v>
      </c>
      <c r="N3538" s="44"/>
    </row>
    <row r="3539" spans="4:14" ht="15.75" customHeight="1" x14ac:dyDescent="0.25">
      <c r="D3539" s="39"/>
      <c r="E3539" s="39"/>
      <c r="F3539" s="98">
        <v>41467</v>
      </c>
      <c r="G3539" s="43">
        <v>1.9192999999999999E-3</v>
      </c>
      <c r="H3539" s="43">
        <v>2.676E-3</v>
      </c>
      <c r="I3539" s="43">
        <v>4.0200000000000001E-3</v>
      </c>
      <c r="J3539" s="43">
        <v>3.2500000000000001E-2</v>
      </c>
      <c r="K3539" s="43">
        <v>2.5821E-2</v>
      </c>
      <c r="N3539" s="44"/>
    </row>
    <row r="3540" spans="4:14" ht="15.75" customHeight="1" x14ac:dyDescent="0.25">
      <c r="D3540" s="39"/>
      <c r="E3540" s="39"/>
      <c r="F3540" s="98">
        <v>41470</v>
      </c>
      <c r="G3540" s="43">
        <v>1.9192999999999999E-3</v>
      </c>
      <c r="H3540" s="43">
        <v>2.676E-3</v>
      </c>
      <c r="I3540" s="43">
        <v>4.0350000000000004E-3</v>
      </c>
      <c r="J3540" s="43">
        <v>3.2500000000000001E-2</v>
      </c>
      <c r="K3540" s="43">
        <v>2.5371999999999999E-2</v>
      </c>
      <c r="N3540" s="44"/>
    </row>
    <row r="3541" spans="4:14" ht="15.75" customHeight="1" x14ac:dyDescent="0.25">
      <c r="D3541" s="39"/>
      <c r="E3541" s="39"/>
      <c r="F3541" s="98">
        <v>41471</v>
      </c>
      <c r="G3541" s="43">
        <v>1.9053E-3</v>
      </c>
      <c r="H3541" s="43">
        <v>2.6619999999999999E-3</v>
      </c>
      <c r="I3541" s="43">
        <v>4.0200000000000001E-3</v>
      </c>
      <c r="J3541" s="43">
        <v>3.2500000000000001E-2</v>
      </c>
      <c r="K3541" s="43">
        <v>2.5316999999999999E-2</v>
      </c>
      <c r="N3541" s="44"/>
    </row>
    <row r="3542" spans="4:14" ht="15.75" customHeight="1" x14ac:dyDescent="0.25">
      <c r="D3542" s="39"/>
      <c r="E3542" s="39"/>
      <c r="F3542" s="98">
        <v>41472</v>
      </c>
      <c r="G3542" s="43">
        <v>1.9153E-3</v>
      </c>
      <c r="H3542" s="43">
        <v>2.6619999999999999E-3</v>
      </c>
      <c r="I3542" s="43">
        <v>4.0000000000000001E-3</v>
      </c>
      <c r="J3542" s="43">
        <v>3.2500000000000001E-2</v>
      </c>
      <c r="K3542" s="43">
        <v>2.4888E-2</v>
      </c>
      <c r="N3542" s="44"/>
    </row>
    <row r="3543" spans="4:14" ht="15.75" customHeight="1" x14ac:dyDescent="0.25">
      <c r="D3543" s="39"/>
      <c r="E3543" s="39"/>
      <c r="F3543" s="98">
        <v>41473</v>
      </c>
      <c r="G3543" s="43">
        <v>1.9153E-3</v>
      </c>
      <c r="H3543" s="43">
        <v>2.6619999999999999E-3</v>
      </c>
      <c r="I3543" s="43">
        <v>3.98E-3</v>
      </c>
      <c r="J3543" s="43">
        <v>3.2500000000000001E-2</v>
      </c>
      <c r="K3543" s="43">
        <v>2.5284000000000001E-2</v>
      </c>
      <c r="N3543" s="44"/>
    </row>
    <row r="3544" spans="4:14" ht="15.75" customHeight="1" x14ac:dyDescent="0.25">
      <c r="D3544" s="39"/>
      <c r="E3544" s="39"/>
      <c r="F3544" s="98">
        <v>41474</v>
      </c>
      <c r="G3544" s="43">
        <v>1.9103E-3</v>
      </c>
      <c r="H3544" s="43">
        <v>2.647E-3</v>
      </c>
      <c r="I3544" s="43">
        <v>3.9750000000000002E-3</v>
      </c>
      <c r="J3544" s="43">
        <v>3.2500000000000001E-2</v>
      </c>
      <c r="K3544" s="43">
        <v>2.4839000000000003E-2</v>
      </c>
      <c r="N3544" s="44"/>
    </row>
    <row r="3545" spans="4:14" ht="15.75" customHeight="1" x14ac:dyDescent="0.25">
      <c r="D3545" s="39"/>
      <c r="E3545" s="39"/>
      <c r="F3545" s="98">
        <v>41477</v>
      </c>
      <c r="G3545" s="43">
        <v>1.9053E-3</v>
      </c>
      <c r="H3545" s="43">
        <v>2.647E-3</v>
      </c>
      <c r="I3545" s="43">
        <v>3.9649999999999998E-3</v>
      </c>
      <c r="J3545" s="43">
        <v>3.2500000000000001E-2</v>
      </c>
      <c r="K3545" s="43">
        <v>2.4804E-2</v>
      </c>
      <c r="N3545" s="44"/>
    </row>
    <row r="3546" spans="4:14" ht="15.75" customHeight="1" x14ac:dyDescent="0.25">
      <c r="D3546" s="39"/>
      <c r="E3546" s="39"/>
      <c r="F3546" s="98">
        <v>41478</v>
      </c>
      <c r="G3546" s="43">
        <v>1.9002999999999999E-3</v>
      </c>
      <c r="H3546" s="43">
        <v>2.6590000000000003E-3</v>
      </c>
      <c r="I3546" s="43">
        <v>3.9649999999999998E-3</v>
      </c>
      <c r="J3546" s="43">
        <v>3.2500000000000001E-2</v>
      </c>
      <c r="K3546" s="43">
        <v>2.5049000000000002E-2</v>
      </c>
      <c r="N3546" s="44"/>
    </row>
    <row r="3547" spans="4:14" ht="15.75" customHeight="1" x14ac:dyDescent="0.25">
      <c r="D3547" s="39"/>
      <c r="E3547" s="39"/>
      <c r="F3547" s="98">
        <v>41479</v>
      </c>
      <c r="G3547" s="43">
        <v>1.8932999999999999E-3</v>
      </c>
      <c r="H3547" s="43">
        <v>2.643E-3</v>
      </c>
      <c r="I3547" s="43">
        <v>3.9649999999999998E-3</v>
      </c>
      <c r="J3547" s="43">
        <v>3.2500000000000001E-2</v>
      </c>
      <c r="K3547" s="43">
        <v>2.588E-2</v>
      </c>
      <c r="N3547" s="44"/>
    </row>
    <row r="3548" spans="4:14" ht="15.75" customHeight="1" x14ac:dyDescent="0.25">
      <c r="D3548" s="39"/>
      <c r="E3548" s="39"/>
      <c r="F3548" s="98">
        <v>41480</v>
      </c>
      <c r="G3548" s="43">
        <v>1.8643000000000002E-3</v>
      </c>
      <c r="H3548" s="43">
        <v>2.6379999999999997E-3</v>
      </c>
      <c r="I3548" s="43">
        <v>3.9649999999999998E-3</v>
      </c>
      <c r="J3548" s="43">
        <v>3.2500000000000001E-2</v>
      </c>
      <c r="K3548" s="43">
        <v>2.5712000000000002E-2</v>
      </c>
      <c r="N3548" s="44"/>
    </row>
    <row r="3549" spans="4:14" ht="15.75" customHeight="1" x14ac:dyDescent="0.25">
      <c r="D3549" s="39"/>
      <c r="E3549" s="39"/>
      <c r="F3549" s="98">
        <v>41481</v>
      </c>
      <c r="G3549" s="43">
        <v>1.8643000000000002E-3</v>
      </c>
      <c r="H3549" s="43">
        <v>2.65E-3</v>
      </c>
      <c r="I3549" s="43">
        <v>3.9550000000000002E-3</v>
      </c>
      <c r="J3549" s="43">
        <v>3.2500000000000001E-2</v>
      </c>
      <c r="K3549" s="43">
        <v>2.5623999999999997E-2</v>
      </c>
      <c r="N3549" s="44"/>
    </row>
    <row r="3550" spans="4:14" ht="15.75" customHeight="1" x14ac:dyDescent="0.25">
      <c r="D3550" s="39"/>
      <c r="E3550" s="39"/>
      <c r="F3550" s="98">
        <v>41484</v>
      </c>
      <c r="G3550" s="43">
        <v>1.8643000000000002E-3</v>
      </c>
      <c r="H3550" s="43">
        <v>2.66E-3</v>
      </c>
      <c r="I3550" s="43">
        <v>3.9550000000000002E-3</v>
      </c>
      <c r="J3550" s="43">
        <v>3.2500000000000001E-2</v>
      </c>
      <c r="K3550" s="43">
        <v>2.6023000000000001E-2</v>
      </c>
      <c r="N3550" s="44"/>
    </row>
    <row r="3551" spans="4:14" ht="15.75" customHeight="1" x14ac:dyDescent="0.25">
      <c r="D3551" s="39"/>
      <c r="E3551" s="39"/>
      <c r="F3551" s="98">
        <v>41485</v>
      </c>
      <c r="G3551" s="43">
        <v>1.8723000000000001E-3</v>
      </c>
      <c r="H3551" s="43">
        <v>2.65E-3</v>
      </c>
      <c r="I3551" s="43">
        <v>3.9700000000000004E-3</v>
      </c>
      <c r="J3551" s="43">
        <v>3.2500000000000001E-2</v>
      </c>
      <c r="K3551" s="43">
        <v>2.6100999999999999E-2</v>
      </c>
      <c r="N3551" s="44"/>
    </row>
    <row r="3552" spans="4:14" ht="15.75" customHeight="1" x14ac:dyDescent="0.25">
      <c r="D3552" s="39"/>
      <c r="E3552" s="39"/>
      <c r="F3552" s="98">
        <v>41486</v>
      </c>
      <c r="G3552" s="43">
        <v>1.8673000000000001E-3</v>
      </c>
      <c r="H3552" s="43">
        <v>2.6559999999999999E-3</v>
      </c>
      <c r="I3552" s="43">
        <v>3.9649999999999998E-3</v>
      </c>
      <c r="J3552" s="43">
        <v>3.2500000000000001E-2</v>
      </c>
      <c r="K3552" s="43">
        <v>2.5762E-2</v>
      </c>
      <c r="N3552" s="44"/>
    </row>
    <row r="3553" spans="4:14" ht="15.75" customHeight="1" x14ac:dyDescent="0.25">
      <c r="D3553" s="39"/>
      <c r="E3553" s="39"/>
      <c r="F3553" s="98">
        <v>41487</v>
      </c>
      <c r="G3553" s="43">
        <v>1.8593000000000001E-3</v>
      </c>
      <c r="H3553" s="43">
        <v>2.6559999999999999E-3</v>
      </c>
      <c r="I3553" s="43">
        <v>3.9700000000000004E-3</v>
      </c>
      <c r="J3553" s="43">
        <v>3.2500000000000001E-2</v>
      </c>
      <c r="K3553" s="43">
        <v>2.7060000000000001E-2</v>
      </c>
      <c r="N3553" s="44"/>
    </row>
    <row r="3554" spans="4:14" ht="15.75" customHeight="1" x14ac:dyDescent="0.25">
      <c r="D3554" s="39"/>
      <c r="E3554" s="39"/>
      <c r="F3554" s="98">
        <v>41488</v>
      </c>
      <c r="G3554" s="43">
        <v>1.8593000000000001E-3</v>
      </c>
      <c r="H3554" s="43">
        <v>2.666E-3</v>
      </c>
      <c r="I3554" s="43">
        <v>3.9649999999999998E-3</v>
      </c>
      <c r="J3554" s="43">
        <v>3.2500000000000001E-2</v>
      </c>
      <c r="K3554" s="43">
        <v>2.596E-2</v>
      </c>
      <c r="N3554" s="44"/>
    </row>
    <row r="3555" spans="4:14" ht="15.75" customHeight="1" x14ac:dyDescent="0.25">
      <c r="D3555" s="39"/>
      <c r="E3555" s="39"/>
      <c r="F3555" s="98">
        <v>41491</v>
      </c>
      <c r="G3555" s="43">
        <v>1.8603000000000001E-3</v>
      </c>
      <c r="H3555" s="43">
        <v>2.6540000000000001E-3</v>
      </c>
      <c r="I3555" s="43">
        <v>3.9550000000000002E-3</v>
      </c>
      <c r="J3555" s="43">
        <v>3.2500000000000001E-2</v>
      </c>
      <c r="K3555" s="43">
        <v>2.6333000000000002E-2</v>
      </c>
      <c r="N3555" s="44"/>
    </row>
    <row r="3556" spans="4:14" ht="15.75" customHeight="1" x14ac:dyDescent="0.25">
      <c r="D3556" s="39"/>
      <c r="E3556" s="39"/>
      <c r="F3556" s="98">
        <v>41492</v>
      </c>
      <c r="G3556" s="43">
        <v>1.8503E-3</v>
      </c>
      <c r="H3556" s="43">
        <v>2.6640000000000001E-3</v>
      </c>
      <c r="I3556" s="43">
        <v>3.9550000000000002E-3</v>
      </c>
      <c r="J3556" s="43">
        <v>3.2500000000000001E-2</v>
      </c>
      <c r="K3556" s="43">
        <v>2.6421E-2</v>
      </c>
      <c r="N3556" s="44"/>
    </row>
    <row r="3557" spans="4:14" ht="15.75" customHeight="1" x14ac:dyDescent="0.25">
      <c r="D3557" s="39"/>
      <c r="E3557" s="39"/>
      <c r="F3557" s="98">
        <v>41493</v>
      </c>
      <c r="G3557" s="43">
        <v>1.8503E-3</v>
      </c>
      <c r="H3557" s="43">
        <v>2.6640000000000001E-3</v>
      </c>
      <c r="I3557" s="43">
        <v>3.9550000000000002E-3</v>
      </c>
      <c r="J3557" s="43">
        <v>3.2500000000000001E-2</v>
      </c>
      <c r="K3557" s="43">
        <v>2.5985999999999999E-2</v>
      </c>
      <c r="N3557" s="44"/>
    </row>
    <row r="3558" spans="4:14" ht="15.75" customHeight="1" x14ac:dyDescent="0.25">
      <c r="D3558" s="39"/>
      <c r="E3558" s="39"/>
      <c r="F3558" s="98">
        <v>41494</v>
      </c>
      <c r="G3558" s="43">
        <v>1.8503E-3</v>
      </c>
      <c r="H3558" s="43">
        <v>2.647E-3</v>
      </c>
      <c r="I3558" s="43">
        <v>3.9500000000000004E-3</v>
      </c>
      <c r="J3558" s="43">
        <v>3.2500000000000001E-2</v>
      </c>
      <c r="K3558" s="43">
        <v>2.5891999999999998E-2</v>
      </c>
      <c r="N3558" s="44"/>
    </row>
    <row r="3559" spans="4:14" ht="15.75" customHeight="1" x14ac:dyDescent="0.25">
      <c r="D3559" s="39"/>
      <c r="E3559" s="39"/>
      <c r="F3559" s="98">
        <v>41495</v>
      </c>
      <c r="G3559" s="43">
        <v>1.8456E-3</v>
      </c>
      <c r="H3559" s="43">
        <v>2.647E-3</v>
      </c>
      <c r="I3559" s="43">
        <v>3.9450000000000006E-3</v>
      </c>
      <c r="J3559" s="43">
        <v>3.2500000000000001E-2</v>
      </c>
      <c r="K3559" s="43">
        <v>2.5783999999999998E-2</v>
      </c>
      <c r="N3559" s="44"/>
    </row>
    <row r="3560" spans="4:14" ht="15.75" customHeight="1" x14ac:dyDescent="0.25">
      <c r="D3560" s="39"/>
      <c r="E3560" s="39"/>
      <c r="F3560" s="98">
        <v>41498</v>
      </c>
      <c r="G3560" s="43">
        <v>1.8456E-3</v>
      </c>
      <c r="H3560" s="43">
        <v>2.647E-3</v>
      </c>
      <c r="I3560" s="43">
        <v>3.9550000000000002E-3</v>
      </c>
      <c r="J3560" s="43">
        <v>3.2500000000000001E-2</v>
      </c>
      <c r="K3560" s="43">
        <v>2.6206E-2</v>
      </c>
      <c r="N3560" s="44"/>
    </row>
    <row r="3561" spans="4:14" ht="15.75" customHeight="1" x14ac:dyDescent="0.25">
      <c r="D3561" s="39"/>
      <c r="E3561" s="39"/>
      <c r="F3561" s="98">
        <v>41499</v>
      </c>
      <c r="G3561" s="43">
        <v>1.8406E-3</v>
      </c>
      <c r="H3561" s="43">
        <v>2.6419999999999998E-3</v>
      </c>
      <c r="I3561" s="43">
        <v>3.9550000000000002E-3</v>
      </c>
      <c r="J3561" s="43">
        <v>3.2500000000000001E-2</v>
      </c>
      <c r="K3561" s="43">
        <v>2.7189999999999999E-2</v>
      </c>
      <c r="N3561" s="44"/>
    </row>
    <row r="3562" spans="4:14" ht="15.75" customHeight="1" x14ac:dyDescent="0.25">
      <c r="D3562" s="39"/>
      <c r="E3562" s="39"/>
      <c r="F3562" s="98">
        <v>41500</v>
      </c>
      <c r="G3562" s="43">
        <v>1.8406E-3</v>
      </c>
      <c r="H3562" s="43">
        <v>2.6319999999999998E-3</v>
      </c>
      <c r="I3562" s="43">
        <v>3.9550000000000002E-3</v>
      </c>
      <c r="J3562" s="43">
        <v>3.2500000000000001E-2</v>
      </c>
      <c r="K3562" s="43">
        <v>2.7136E-2</v>
      </c>
      <c r="N3562" s="44"/>
    </row>
    <row r="3563" spans="4:14" ht="15.75" customHeight="1" x14ac:dyDescent="0.25">
      <c r="D3563" s="39"/>
      <c r="E3563" s="39"/>
      <c r="F3563" s="98">
        <v>41501</v>
      </c>
      <c r="G3563" s="43">
        <v>1.8406E-3</v>
      </c>
      <c r="H3563" s="43">
        <v>2.6319999999999998E-3</v>
      </c>
      <c r="I3563" s="43">
        <v>3.9450000000000006E-3</v>
      </c>
      <c r="J3563" s="43">
        <v>3.2500000000000001E-2</v>
      </c>
      <c r="K3563" s="43">
        <v>2.7664000000000001E-2</v>
      </c>
      <c r="N3563" s="44"/>
    </row>
    <row r="3564" spans="4:14" ht="15.75" customHeight="1" x14ac:dyDescent="0.25">
      <c r="D3564" s="39"/>
      <c r="E3564" s="39"/>
      <c r="F3564" s="98">
        <v>41502</v>
      </c>
      <c r="G3564" s="43">
        <v>1.8406E-3</v>
      </c>
      <c r="H3564" s="43">
        <v>2.6410000000000001E-3</v>
      </c>
      <c r="I3564" s="43">
        <v>3.9450000000000006E-3</v>
      </c>
      <c r="J3564" s="43">
        <v>3.2500000000000001E-2</v>
      </c>
      <c r="K3564" s="43">
        <v>2.8250999999999998E-2</v>
      </c>
      <c r="N3564" s="44"/>
    </row>
    <row r="3565" spans="4:14" ht="15.75" customHeight="1" x14ac:dyDescent="0.25">
      <c r="D3565" s="39"/>
      <c r="E3565" s="39"/>
      <c r="F3565" s="98">
        <v>41505</v>
      </c>
      <c r="G3565" s="43">
        <v>1.8355999999999999E-3</v>
      </c>
      <c r="H3565" s="43">
        <v>2.6310000000000001E-3</v>
      </c>
      <c r="I3565" s="43">
        <v>3.9450000000000006E-3</v>
      </c>
      <c r="J3565" s="43">
        <v>3.2500000000000001E-2</v>
      </c>
      <c r="K3565" s="43">
        <v>2.8804E-2</v>
      </c>
      <c r="N3565" s="44"/>
    </row>
    <row r="3566" spans="4:14" ht="15.75" customHeight="1" x14ac:dyDescent="0.25">
      <c r="D3566" s="39"/>
      <c r="E3566" s="39"/>
      <c r="F3566" s="98">
        <v>41506</v>
      </c>
      <c r="G3566" s="43">
        <v>1.8285999999999999E-3</v>
      </c>
      <c r="H3566" s="43">
        <v>2.6210000000000001E-3</v>
      </c>
      <c r="I3566" s="43">
        <v>3.9450000000000006E-3</v>
      </c>
      <c r="J3566" s="43">
        <v>3.2500000000000001E-2</v>
      </c>
      <c r="K3566" s="43">
        <v>2.8142E-2</v>
      </c>
      <c r="N3566" s="44"/>
    </row>
    <row r="3567" spans="4:14" ht="15.75" customHeight="1" x14ac:dyDescent="0.25">
      <c r="D3567" s="39"/>
      <c r="E3567" s="39"/>
      <c r="F3567" s="98">
        <v>41507</v>
      </c>
      <c r="G3567" s="43">
        <v>1.8335999999999999E-3</v>
      </c>
      <c r="H3567" s="43">
        <v>2.6210000000000001E-3</v>
      </c>
      <c r="I3567" s="43">
        <v>3.9450000000000006E-3</v>
      </c>
      <c r="J3567" s="43">
        <v>3.2500000000000001E-2</v>
      </c>
      <c r="K3567" s="43">
        <v>2.8934999999999999E-2</v>
      </c>
      <c r="N3567" s="44"/>
    </row>
    <row r="3568" spans="4:14" ht="15.75" customHeight="1" x14ac:dyDescent="0.25">
      <c r="D3568" s="39"/>
      <c r="E3568" s="39"/>
      <c r="F3568" s="98">
        <v>41508</v>
      </c>
      <c r="G3568" s="43">
        <v>1.8406E-3</v>
      </c>
      <c r="H3568" s="43">
        <v>2.6210000000000001E-3</v>
      </c>
      <c r="I3568" s="43">
        <v>3.9649999999999998E-3</v>
      </c>
      <c r="J3568" s="43">
        <v>3.2500000000000001E-2</v>
      </c>
      <c r="K3568" s="43">
        <v>2.8843999999999998E-2</v>
      </c>
      <c r="N3568" s="44"/>
    </row>
    <row r="3569" spans="4:14" ht="15.75" customHeight="1" x14ac:dyDescent="0.25">
      <c r="D3569" s="39"/>
      <c r="E3569" s="39"/>
      <c r="F3569" s="98">
        <v>41509</v>
      </c>
      <c r="G3569" s="43">
        <v>1.8406E-3</v>
      </c>
      <c r="H3569" s="43">
        <v>2.6210000000000001E-3</v>
      </c>
      <c r="I3569" s="43">
        <v>3.96E-3</v>
      </c>
      <c r="J3569" s="43">
        <v>3.2500000000000001E-2</v>
      </c>
      <c r="K3569" s="43">
        <v>2.8146000000000001E-2</v>
      </c>
      <c r="N3569" s="44"/>
    </row>
    <row r="3570" spans="4:14" ht="15.75" customHeight="1" x14ac:dyDescent="0.25">
      <c r="D3570" s="39"/>
      <c r="E3570" s="39"/>
      <c r="F3570" s="98">
        <v>41512</v>
      </c>
      <c r="G3570" s="43" t="s">
        <v>30</v>
      </c>
      <c r="H3570" s="43" t="s">
        <v>30</v>
      </c>
      <c r="I3570" s="43" t="s">
        <v>30</v>
      </c>
      <c r="J3570" s="43">
        <v>3.2500000000000001E-2</v>
      </c>
      <c r="K3570" s="43">
        <v>2.7852999999999999E-2</v>
      </c>
      <c r="N3570" s="44"/>
    </row>
    <row r="3571" spans="4:14" ht="15.75" customHeight="1" x14ac:dyDescent="0.25">
      <c r="D3571" s="39"/>
      <c r="E3571" s="39"/>
      <c r="F3571" s="98">
        <v>41513</v>
      </c>
      <c r="G3571" s="43">
        <v>1.8255999999999999E-3</v>
      </c>
      <c r="H3571" s="43">
        <v>2.5940000000000004E-3</v>
      </c>
      <c r="I3571" s="43">
        <v>3.9350000000000001E-3</v>
      </c>
      <c r="J3571" s="43">
        <v>3.2500000000000001E-2</v>
      </c>
      <c r="K3571" s="43">
        <v>2.7087E-2</v>
      </c>
      <c r="N3571" s="44"/>
    </row>
    <row r="3572" spans="4:14" ht="15.75" customHeight="1" x14ac:dyDescent="0.25">
      <c r="D3572" s="39"/>
      <c r="E3572" s="39"/>
      <c r="F3572" s="98">
        <v>41514</v>
      </c>
      <c r="G3572" s="43">
        <v>1.8205999999999999E-3</v>
      </c>
      <c r="H3572" s="43">
        <v>2.6050000000000001E-3</v>
      </c>
      <c r="I3572" s="43">
        <v>3.9300000000000003E-3</v>
      </c>
      <c r="J3572" s="43">
        <v>3.2500000000000001E-2</v>
      </c>
      <c r="K3572" s="43">
        <v>2.7652999999999997E-2</v>
      </c>
      <c r="N3572" s="44"/>
    </row>
    <row r="3573" spans="4:14" ht="15.75" customHeight="1" x14ac:dyDescent="0.25">
      <c r="D3573" s="39"/>
      <c r="E3573" s="39"/>
      <c r="F3573" s="98">
        <v>41515</v>
      </c>
      <c r="G3573" s="43">
        <v>1.8255999999999999E-3</v>
      </c>
      <c r="H3573" s="43">
        <v>2.6119999999999997E-3</v>
      </c>
      <c r="I3573" s="43">
        <v>3.9300000000000003E-3</v>
      </c>
      <c r="J3573" s="43">
        <v>3.2500000000000001E-2</v>
      </c>
      <c r="K3573" s="43">
        <v>2.7616999999999999E-2</v>
      </c>
      <c r="N3573" s="44"/>
    </row>
    <row r="3574" spans="4:14" ht="15.75" customHeight="1" x14ac:dyDescent="0.25">
      <c r="D3574" s="39"/>
      <c r="E3574" s="39"/>
      <c r="F3574" s="98">
        <v>41516</v>
      </c>
      <c r="G3574" s="43">
        <v>1.8205999999999999E-3</v>
      </c>
      <c r="H3574" s="43">
        <v>2.5950000000000001E-3</v>
      </c>
      <c r="I3574" s="43">
        <v>3.9300000000000003E-3</v>
      </c>
      <c r="J3574" s="43">
        <v>3.2500000000000001E-2</v>
      </c>
      <c r="K3574" s="43">
        <v>2.7838999999999999E-2</v>
      </c>
      <c r="N3574" s="44"/>
    </row>
    <row r="3575" spans="4:14" ht="15.75" customHeight="1" x14ac:dyDescent="0.25">
      <c r="D3575" s="39"/>
      <c r="E3575" s="39"/>
      <c r="F3575" s="98">
        <v>41519</v>
      </c>
      <c r="G3575" s="43">
        <v>1.8255999999999999E-3</v>
      </c>
      <c r="H3575" s="43">
        <v>2.5950000000000001E-3</v>
      </c>
      <c r="I3575" s="43">
        <v>3.9350000000000001E-3</v>
      </c>
      <c r="J3575" s="43" t="s">
        <v>30</v>
      </c>
      <c r="K3575" s="43">
        <v>2.7838999999999999E-2</v>
      </c>
      <c r="N3575" s="44"/>
    </row>
    <row r="3576" spans="4:14" ht="15.75" customHeight="1" x14ac:dyDescent="0.25">
      <c r="D3576" s="39"/>
      <c r="E3576" s="39"/>
      <c r="F3576" s="98">
        <v>41520</v>
      </c>
      <c r="G3576" s="43">
        <v>1.8205999999999999E-3</v>
      </c>
      <c r="H3576" s="43">
        <v>2.5950000000000001E-3</v>
      </c>
      <c r="I3576" s="43">
        <v>3.9350000000000001E-3</v>
      </c>
      <c r="J3576" s="43">
        <v>3.2500000000000001E-2</v>
      </c>
      <c r="K3576" s="43">
        <v>2.8576000000000001E-2</v>
      </c>
      <c r="N3576" s="44"/>
    </row>
    <row r="3577" spans="4:14" ht="15.75" customHeight="1" x14ac:dyDescent="0.25">
      <c r="D3577" s="39"/>
      <c r="E3577" s="39"/>
      <c r="F3577" s="98">
        <v>41521</v>
      </c>
      <c r="G3577" s="43">
        <v>1.817E-3</v>
      </c>
      <c r="H3577" s="43">
        <v>2.5900000000000003E-3</v>
      </c>
      <c r="I3577" s="43">
        <v>3.9240000000000004E-3</v>
      </c>
      <c r="J3577" s="43">
        <v>3.2500000000000001E-2</v>
      </c>
      <c r="K3577" s="43">
        <v>2.8965999999999999E-2</v>
      </c>
      <c r="N3577" s="44"/>
    </row>
    <row r="3578" spans="4:14" ht="15.75" customHeight="1" x14ac:dyDescent="0.25">
      <c r="D3578" s="39"/>
      <c r="E3578" s="39"/>
      <c r="F3578" s="98">
        <v>41522</v>
      </c>
      <c r="G3578" s="43">
        <v>1.8190000000000001E-3</v>
      </c>
      <c r="H3578" s="43">
        <v>2.581E-3</v>
      </c>
      <c r="I3578" s="43">
        <v>3.9205000000000004E-3</v>
      </c>
      <c r="J3578" s="43">
        <v>3.2500000000000001E-2</v>
      </c>
      <c r="K3578" s="43">
        <v>2.9937000000000002E-2</v>
      </c>
      <c r="N3578" s="44"/>
    </row>
    <row r="3579" spans="4:14" ht="15.75" customHeight="1" x14ac:dyDescent="0.25">
      <c r="D3579" s="39"/>
      <c r="E3579" s="39"/>
      <c r="F3579" s="98">
        <v>41523</v>
      </c>
      <c r="G3579" s="43">
        <v>1.8190000000000001E-3</v>
      </c>
      <c r="H3579" s="43">
        <v>2.5640000000000003E-3</v>
      </c>
      <c r="I3579" s="43">
        <v>3.9065000000000003E-3</v>
      </c>
      <c r="J3579" s="43">
        <v>3.2500000000000001E-2</v>
      </c>
      <c r="K3579" s="43">
        <v>2.9342E-2</v>
      </c>
      <c r="N3579" s="44"/>
    </row>
    <row r="3580" spans="4:14" ht="15.75" customHeight="1" x14ac:dyDescent="0.25">
      <c r="D3580" s="39"/>
      <c r="E3580" s="39"/>
      <c r="F3580" s="98">
        <v>41526</v>
      </c>
      <c r="G3580" s="43">
        <v>1.8190000000000001E-3</v>
      </c>
      <c r="H3580" s="43">
        <v>2.5590000000000001E-3</v>
      </c>
      <c r="I3580" s="43">
        <v>3.8740000000000003E-3</v>
      </c>
      <c r="J3580" s="43">
        <v>3.2500000000000001E-2</v>
      </c>
      <c r="K3580" s="43">
        <v>2.912E-2</v>
      </c>
      <c r="N3580" s="44"/>
    </row>
    <row r="3581" spans="4:14" ht="15.75" customHeight="1" x14ac:dyDescent="0.25">
      <c r="D3581" s="39"/>
      <c r="E3581" s="39"/>
      <c r="F3581" s="98">
        <v>41527</v>
      </c>
      <c r="G3581" s="43">
        <v>1.8140000000000001E-3</v>
      </c>
      <c r="H3581" s="43">
        <v>2.5590000000000001E-3</v>
      </c>
      <c r="I3581" s="43">
        <v>3.8740000000000003E-3</v>
      </c>
      <c r="J3581" s="43">
        <v>3.2500000000000001E-2</v>
      </c>
      <c r="K3581" s="43">
        <v>2.9643000000000003E-2</v>
      </c>
      <c r="N3581" s="44"/>
    </row>
    <row r="3582" spans="4:14" ht="15.75" customHeight="1" x14ac:dyDescent="0.25">
      <c r="D3582" s="39"/>
      <c r="E3582" s="39"/>
      <c r="F3582" s="98">
        <v>41528</v>
      </c>
      <c r="G3582" s="43">
        <v>1.8240000000000001E-3</v>
      </c>
      <c r="H3582" s="43">
        <v>2.5440000000000003E-3</v>
      </c>
      <c r="I3582" s="43">
        <v>3.8640000000000002E-3</v>
      </c>
      <c r="J3582" s="43">
        <v>3.2500000000000001E-2</v>
      </c>
      <c r="K3582" s="43">
        <v>2.9121999999999999E-2</v>
      </c>
      <c r="N3582" s="44"/>
    </row>
    <row r="3583" spans="4:14" ht="15.75" customHeight="1" x14ac:dyDescent="0.25">
      <c r="D3583" s="39"/>
      <c r="E3583" s="39"/>
      <c r="F3583" s="98">
        <v>41529</v>
      </c>
      <c r="G3583" s="43">
        <v>1.823E-3</v>
      </c>
      <c r="H3583" s="43">
        <v>2.5440000000000003E-3</v>
      </c>
      <c r="I3583" s="43">
        <v>3.8440000000000002E-3</v>
      </c>
      <c r="J3583" s="43">
        <v>3.2500000000000001E-2</v>
      </c>
      <c r="K3583" s="43">
        <v>2.9094999999999999E-2</v>
      </c>
      <c r="N3583" s="44"/>
    </row>
    <row r="3584" spans="4:14" ht="15.75" customHeight="1" x14ac:dyDescent="0.25">
      <c r="D3584" s="39"/>
      <c r="E3584" s="39"/>
      <c r="F3584" s="98">
        <v>41530</v>
      </c>
      <c r="G3584" s="43">
        <v>1.802E-3</v>
      </c>
      <c r="H3584" s="43">
        <v>2.539E-3</v>
      </c>
      <c r="I3584" s="43">
        <v>3.8340000000000002E-3</v>
      </c>
      <c r="J3584" s="43">
        <v>3.2500000000000001E-2</v>
      </c>
      <c r="K3584" s="43">
        <v>2.8845999999999997E-2</v>
      </c>
      <c r="N3584" s="44"/>
    </row>
    <row r="3585" spans="4:14" ht="15.75" customHeight="1" x14ac:dyDescent="0.25">
      <c r="D3585" s="39"/>
      <c r="E3585" s="39"/>
      <c r="F3585" s="98">
        <v>41533</v>
      </c>
      <c r="G3585" s="43">
        <v>1.7924999999999998E-3</v>
      </c>
      <c r="H3585" s="43">
        <v>2.5185000000000003E-3</v>
      </c>
      <c r="I3585" s="43">
        <v>3.7990000000000003E-3</v>
      </c>
      <c r="J3585" s="43">
        <v>3.2500000000000001E-2</v>
      </c>
      <c r="K3585" s="43">
        <v>2.8643000000000002E-2</v>
      </c>
      <c r="N3585" s="44"/>
    </row>
    <row r="3586" spans="4:14" ht="15.75" customHeight="1" x14ac:dyDescent="0.25">
      <c r="D3586" s="39"/>
      <c r="E3586" s="39"/>
      <c r="F3586" s="98">
        <v>41534</v>
      </c>
      <c r="G3586" s="43">
        <v>1.805E-3</v>
      </c>
      <c r="H3586" s="43">
        <v>2.5195E-3</v>
      </c>
      <c r="I3586" s="43">
        <v>3.764E-3</v>
      </c>
      <c r="J3586" s="43">
        <v>3.2500000000000001E-2</v>
      </c>
      <c r="K3586" s="43">
        <v>2.8468E-2</v>
      </c>
      <c r="N3586" s="44"/>
    </row>
    <row r="3587" spans="4:14" ht="15.75" customHeight="1" x14ac:dyDescent="0.25">
      <c r="D3587" s="39"/>
      <c r="E3587" s="39"/>
      <c r="F3587" s="98">
        <v>41535</v>
      </c>
      <c r="G3587" s="43">
        <v>1.8E-3</v>
      </c>
      <c r="H3587" s="43">
        <v>2.5245000000000003E-3</v>
      </c>
      <c r="I3587" s="43">
        <v>3.7890000000000003E-3</v>
      </c>
      <c r="J3587" s="43">
        <v>3.2500000000000001E-2</v>
      </c>
      <c r="K3587" s="43">
        <v>2.6878000000000003E-2</v>
      </c>
      <c r="N3587" s="44"/>
    </row>
    <row r="3588" spans="4:14" ht="15.75" customHeight="1" x14ac:dyDescent="0.25">
      <c r="D3588" s="39"/>
      <c r="E3588" s="39"/>
      <c r="F3588" s="98">
        <v>41536</v>
      </c>
      <c r="G3588" s="43">
        <v>1.7924999999999998E-3</v>
      </c>
      <c r="H3588" s="43">
        <v>2.5019999999999999E-3</v>
      </c>
      <c r="I3588" s="43">
        <v>3.7439999999999999E-3</v>
      </c>
      <c r="J3588" s="43">
        <v>3.2500000000000001E-2</v>
      </c>
      <c r="K3588" s="43">
        <v>2.7519000000000002E-2</v>
      </c>
      <c r="N3588" s="44"/>
    </row>
    <row r="3589" spans="4:14" ht="15.75" customHeight="1" x14ac:dyDescent="0.25">
      <c r="D3589" s="39"/>
      <c r="E3589" s="39"/>
      <c r="F3589" s="98">
        <v>41537</v>
      </c>
      <c r="G3589" s="43">
        <v>1.7949999999999999E-3</v>
      </c>
      <c r="H3589" s="43">
        <v>2.496E-3</v>
      </c>
      <c r="I3589" s="43">
        <v>3.7339999999999999E-3</v>
      </c>
      <c r="J3589" s="43">
        <v>3.2500000000000001E-2</v>
      </c>
      <c r="K3589" s="43">
        <v>2.7336999999999997E-2</v>
      </c>
      <c r="N3589" s="44"/>
    </row>
    <row r="3590" spans="4:14" ht="15.75" customHeight="1" x14ac:dyDescent="0.25">
      <c r="D3590" s="39"/>
      <c r="E3590" s="39"/>
      <c r="F3590" s="98">
        <v>41540</v>
      </c>
      <c r="G3590" s="43">
        <v>1.7885000000000002E-3</v>
      </c>
      <c r="H3590" s="43">
        <v>2.506E-3</v>
      </c>
      <c r="I3590" s="43">
        <v>3.725E-3</v>
      </c>
      <c r="J3590" s="43">
        <v>3.2500000000000001E-2</v>
      </c>
      <c r="K3590" s="43">
        <v>2.6998999999999999E-2</v>
      </c>
      <c r="N3590" s="44"/>
    </row>
    <row r="3591" spans="4:14" ht="15.75" customHeight="1" x14ac:dyDescent="0.25">
      <c r="D3591" s="39"/>
      <c r="E3591" s="39"/>
      <c r="F3591" s="98">
        <v>41541</v>
      </c>
      <c r="G3591" s="43">
        <v>1.7979999999999999E-3</v>
      </c>
      <c r="H3591" s="43">
        <v>2.5019999999999999E-3</v>
      </c>
      <c r="I3591" s="43">
        <v>3.6949999999999999E-3</v>
      </c>
      <c r="J3591" s="43">
        <v>3.2500000000000001E-2</v>
      </c>
      <c r="K3591" s="43">
        <v>2.6551999999999999E-2</v>
      </c>
      <c r="N3591" s="44"/>
    </row>
    <row r="3592" spans="4:14" ht="15.75" customHeight="1" x14ac:dyDescent="0.25">
      <c r="D3592" s="39"/>
      <c r="E3592" s="39"/>
      <c r="F3592" s="98">
        <v>41542</v>
      </c>
      <c r="G3592" s="43">
        <v>1.7904999999999998E-3</v>
      </c>
      <c r="H3592" s="43">
        <v>2.4759999999999999E-3</v>
      </c>
      <c r="I3592" s="43">
        <v>3.6849999999999999E-3</v>
      </c>
      <c r="J3592" s="43">
        <v>3.2500000000000001E-2</v>
      </c>
      <c r="K3592" s="43">
        <v>2.6280000000000001E-2</v>
      </c>
      <c r="N3592" s="44"/>
    </row>
    <row r="3593" spans="4:14" ht="15.75" customHeight="1" x14ac:dyDescent="0.25">
      <c r="D3593" s="39"/>
      <c r="E3593" s="39"/>
      <c r="F3593" s="98">
        <v>41543</v>
      </c>
      <c r="G3593" s="43">
        <v>1.7904999999999998E-3</v>
      </c>
      <c r="H3593" s="43">
        <v>2.4809999999999997E-3</v>
      </c>
      <c r="I3593" s="43">
        <v>3.6749999999999999E-3</v>
      </c>
      <c r="J3593" s="43">
        <v>3.2500000000000001E-2</v>
      </c>
      <c r="K3593" s="43">
        <v>2.6498000000000001E-2</v>
      </c>
      <c r="N3593" s="44"/>
    </row>
    <row r="3594" spans="4:14" ht="15.75" customHeight="1" x14ac:dyDescent="0.25">
      <c r="D3594" s="39"/>
      <c r="E3594" s="39"/>
      <c r="F3594" s="98">
        <v>41544</v>
      </c>
      <c r="G3594" s="43">
        <v>1.7965000000000001E-3</v>
      </c>
      <c r="H3594" s="43">
        <v>2.4835E-3</v>
      </c>
      <c r="I3594" s="43">
        <v>3.6649999999999999E-3</v>
      </c>
      <c r="J3594" s="43">
        <v>3.2500000000000001E-2</v>
      </c>
      <c r="K3594" s="43">
        <v>2.6244999999999997E-2</v>
      </c>
      <c r="N3594" s="44"/>
    </row>
    <row r="3595" spans="4:14" ht="15.75" customHeight="1" x14ac:dyDescent="0.25">
      <c r="D3595" s="39"/>
      <c r="E3595" s="39"/>
      <c r="F3595" s="98">
        <v>41547</v>
      </c>
      <c r="G3595" s="43">
        <v>1.7885000000000002E-3</v>
      </c>
      <c r="H3595" s="43">
        <v>2.4884999999999998E-3</v>
      </c>
      <c r="I3595" s="43">
        <v>3.6849999999999999E-3</v>
      </c>
      <c r="J3595" s="43">
        <v>3.2500000000000001E-2</v>
      </c>
      <c r="K3595" s="43">
        <v>2.6099999999999998E-2</v>
      </c>
      <c r="N3595" s="44"/>
    </row>
    <row r="3596" spans="4:14" ht="15.75" customHeight="1" x14ac:dyDescent="0.25">
      <c r="D3596" s="39"/>
      <c r="E3596" s="39"/>
      <c r="F3596" s="98">
        <v>41548</v>
      </c>
      <c r="G3596" s="43">
        <v>1.7799999999999999E-3</v>
      </c>
      <c r="H3596" s="43">
        <v>2.4585000000000002E-3</v>
      </c>
      <c r="I3596" s="43">
        <v>3.6749999999999999E-3</v>
      </c>
      <c r="J3596" s="43">
        <v>3.2500000000000001E-2</v>
      </c>
      <c r="K3596" s="43">
        <v>2.6499999999999999E-2</v>
      </c>
      <c r="N3596" s="44"/>
    </row>
    <row r="3597" spans="4:14" ht="15.75" customHeight="1" x14ac:dyDescent="0.25">
      <c r="D3597" s="39"/>
      <c r="E3597" s="39"/>
      <c r="F3597" s="98">
        <v>41549</v>
      </c>
      <c r="G3597" s="43">
        <v>1.7574999999999999E-3</v>
      </c>
      <c r="H3597" s="43">
        <v>2.4434999999999999E-3</v>
      </c>
      <c r="I3597" s="43">
        <v>3.6675000000000002E-3</v>
      </c>
      <c r="J3597" s="43">
        <v>3.2500000000000001E-2</v>
      </c>
      <c r="K3597" s="43">
        <v>2.6173000000000002E-2</v>
      </c>
      <c r="N3597" s="44"/>
    </row>
    <row r="3598" spans="4:14" ht="15.75" customHeight="1" x14ac:dyDescent="0.25">
      <c r="D3598" s="39"/>
      <c r="E3598" s="39"/>
      <c r="F3598" s="98">
        <v>41550</v>
      </c>
      <c r="G3598" s="43">
        <v>1.7430000000000002E-3</v>
      </c>
      <c r="H3598" s="43">
        <v>2.4285000000000001E-3</v>
      </c>
      <c r="I3598" s="43">
        <v>3.6549999999999998E-3</v>
      </c>
      <c r="J3598" s="43">
        <v>3.2500000000000001E-2</v>
      </c>
      <c r="K3598" s="43">
        <v>2.6046E-2</v>
      </c>
      <c r="N3598" s="44"/>
    </row>
    <row r="3599" spans="4:14" ht="15.75" customHeight="1" x14ac:dyDescent="0.25">
      <c r="D3599" s="39"/>
      <c r="E3599" s="39"/>
      <c r="F3599" s="98">
        <v>41551</v>
      </c>
      <c r="G3599" s="43">
        <v>1.7330000000000002E-3</v>
      </c>
      <c r="H3599" s="43">
        <v>2.4285000000000001E-3</v>
      </c>
      <c r="I3599" s="43">
        <v>3.65E-3</v>
      </c>
      <c r="J3599" s="43">
        <v>3.2500000000000001E-2</v>
      </c>
      <c r="K3599" s="43">
        <v>2.6446999999999998E-2</v>
      </c>
      <c r="N3599" s="44"/>
    </row>
    <row r="3600" spans="4:14" ht="15.75" customHeight="1" x14ac:dyDescent="0.25">
      <c r="D3600" s="39"/>
      <c r="E3600" s="39"/>
      <c r="F3600" s="98">
        <v>41554</v>
      </c>
      <c r="G3600" s="43">
        <v>1.7380000000000002E-3</v>
      </c>
      <c r="H3600" s="43">
        <v>2.4334999999999999E-3</v>
      </c>
      <c r="I3600" s="43">
        <v>3.6575000000000002E-3</v>
      </c>
      <c r="J3600" s="43">
        <v>3.2500000000000001E-2</v>
      </c>
      <c r="K3600" s="43">
        <v>2.6265E-2</v>
      </c>
      <c r="N3600" s="44"/>
    </row>
    <row r="3601" spans="4:14" ht="15.75" customHeight="1" x14ac:dyDescent="0.25">
      <c r="D3601" s="39"/>
      <c r="E3601" s="39"/>
      <c r="F3601" s="98">
        <v>41555</v>
      </c>
      <c r="G3601" s="43">
        <v>1.7399999999999998E-3</v>
      </c>
      <c r="H3601" s="43">
        <v>2.4360000000000002E-3</v>
      </c>
      <c r="I3601" s="43">
        <v>3.6614999999999998E-3</v>
      </c>
      <c r="J3601" s="43">
        <v>3.2500000000000001E-2</v>
      </c>
      <c r="K3601" s="43">
        <v>2.632E-2</v>
      </c>
      <c r="N3601" s="44"/>
    </row>
    <row r="3602" spans="4:14" ht="15.75" customHeight="1" x14ac:dyDescent="0.25">
      <c r="D3602" s="39"/>
      <c r="E3602" s="39"/>
      <c r="F3602" s="98">
        <v>41556</v>
      </c>
      <c r="G3602" s="43">
        <v>1.7725E-3</v>
      </c>
      <c r="H3602" s="43">
        <v>2.4560000000000003E-3</v>
      </c>
      <c r="I3602" s="43">
        <v>3.6864999999999997E-3</v>
      </c>
      <c r="J3602" s="43">
        <v>3.2500000000000001E-2</v>
      </c>
      <c r="K3602" s="43">
        <v>2.6631000000000002E-2</v>
      </c>
      <c r="N3602" s="44"/>
    </row>
    <row r="3603" spans="4:14" ht="15.75" customHeight="1" x14ac:dyDescent="0.25">
      <c r="D3603" s="39"/>
      <c r="E3603" s="39"/>
      <c r="F3603" s="98">
        <v>41557</v>
      </c>
      <c r="G3603" s="43">
        <v>1.7399999999999998E-3</v>
      </c>
      <c r="H3603" s="43">
        <v>2.431E-3</v>
      </c>
      <c r="I3603" s="43">
        <v>3.6614999999999998E-3</v>
      </c>
      <c r="J3603" s="43">
        <v>3.2500000000000001E-2</v>
      </c>
      <c r="K3603" s="43">
        <v>2.6814000000000001E-2</v>
      </c>
      <c r="N3603" s="44"/>
    </row>
    <row r="3604" spans="4:14" ht="15.75" customHeight="1" x14ac:dyDescent="0.25">
      <c r="D3604" s="39"/>
      <c r="E3604" s="39"/>
      <c r="F3604" s="98">
        <v>41558</v>
      </c>
      <c r="G3604" s="43">
        <v>1.7399999999999998E-3</v>
      </c>
      <c r="H3604" s="43">
        <v>2.4360000000000002E-3</v>
      </c>
      <c r="I3604" s="43">
        <v>3.6340000000000001E-3</v>
      </c>
      <c r="J3604" s="43">
        <v>3.2500000000000001E-2</v>
      </c>
      <c r="K3604" s="43">
        <v>2.6870999999999999E-2</v>
      </c>
      <c r="N3604" s="44"/>
    </row>
    <row r="3605" spans="4:14" ht="15.75" customHeight="1" x14ac:dyDescent="0.25">
      <c r="D3605" s="39"/>
      <c r="E3605" s="39"/>
      <c r="F3605" s="98">
        <v>41561</v>
      </c>
      <c r="G3605" s="43">
        <v>1.7549999999999998E-3</v>
      </c>
      <c r="H3605" s="43">
        <v>2.4580000000000001E-3</v>
      </c>
      <c r="I3605" s="43">
        <v>3.6440000000000001E-3</v>
      </c>
      <c r="J3605" s="43" t="s">
        <v>30</v>
      </c>
      <c r="K3605" s="43">
        <v>2.6870999999999999E-2</v>
      </c>
      <c r="N3605" s="44"/>
    </row>
    <row r="3606" spans="4:14" ht="15.75" customHeight="1" x14ac:dyDescent="0.25">
      <c r="D3606" s="39"/>
      <c r="E3606" s="39"/>
      <c r="F3606" s="98">
        <v>41562</v>
      </c>
      <c r="G3606" s="43">
        <v>1.7374999999999999E-3</v>
      </c>
      <c r="H3606" s="43">
        <v>2.4354999999999997E-3</v>
      </c>
      <c r="I3606" s="43">
        <v>3.6340000000000001E-3</v>
      </c>
      <c r="J3606" s="43">
        <v>3.2500000000000001E-2</v>
      </c>
      <c r="K3606" s="43">
        <v>2.7275999999999998E-2</v>
      </c>
      <c r="N3606" s="44"/>
    </row>
    <row r="3607" spans="4:14" ht="15.75" customHeight="1" x14ac:dyDescent="0.25">
      <c r="D3607" s="39"/>
      <c r="E3607" s="39"/>
      <c r="F3607" s="98">
        <v>41563</v>
      </c>
      <c r="G3607" s="43">
        <v>1.7549999999999998E-3</v>
      </c>
      <c r="H3607" s="43">
        <v>2.4605E-3</v>
      </c>
      <c r="I3607" s="43">
        <v>3.6440000000000001E-3</v>
      </c>
      <c r="J3607" s="43">
        <v>3.2500000000000001E-2</v>
      </c>
      <c r="K3607" s="43">
        <v>2.6633E-2</v>
      </c>
      <c r="N3607" s="44"/>
    </row>
    <row r="3608" spans="4:14" ht="15.75" customHeight="1" x14ac:dyDescent="0.25">
      <c r="D3608" s="39"/>
      <c r="E3608" s="39"/>
      <c r="F3608" s="98">
        <v>41564</v>
      </c>
      <c r="G3608" s="43">
        <v>1.725E-3</v>
      </c>
      <c r="H3608" s="43">
        <v>2.4204999999999999E-3</v>
      </c>
      <c r="I3608" s="43">
        <v>3.594E-3</v>
      </c>
      <c r="J3608" s="43">
        <v>3.2500000000000001E-2</v>
      </c>
      <c r="K3608" s="43">
        <v>2.5894E-2</v>
      </c>
      <c r="N3608" s="44"/>
    </row>
    <row r="3609" spans="4:14" ht="15.75" customHeight="1" x14ac:dyDescent="0.25">
      <c r="D3609" s="39"/>
      <c r="E3609" s="39"/>
      <c r="F3609" s="98">
        <v>41565</v>
      </c>
      <c r="G3609" s="43">
        <v>1.72E-3</v>
      </c>
      <c r="H3609" s="43">
        <v>2.4055000000000001E-3</v>
      </c>
      <c r="I3609" s="43">
        <v>3.5989999999999998E-3</v>
      </c>
      <c r="J3609" s="43">
        <v>3.2500000000000001E-2</v>
      </c>
      <c r="K3609" s="43">
        <v>2.5777000000000001E-2</v>
      </c>
      <c r="N3609" s="44"/>
    </row>
    <row r="3610" spans="4:14" ht="15.75" customHeight="1" x14ac:dyDescent="0.25">
      <c r="D3610" s="39"/>
      <c r="E3610" s="39"/>
      <c r="F3610" s="98">
        <v>41568</v>
      </c>
      <c r="G3610" s="43">
        <v>1.7000000000000001E-3</v>
      </c>
      <c r="H3610" s="43">
        <v>2.3860000000000001E-3</v>
      </c>
      <c r="I3610" s="43">
        <v>3.5839999999999999E-3</v>
      </c>
      <c r="J3610" s="43">
        <v>3.2500000000000001E-2</v>
      </c>
      <c r="K3610" s="43">
        <v>2.6013999999999999E-2</v>
      </c>
      <c r="N3610" s="44"/>
    </row>
    <row r="3611" spans="4:14" ht="15.75" customHeight="1" x14ac:dyDescent="0.25">
      <c r="D3611" s="39"/>
      <c r="E3611" s="39"/>
      <c r="F3611" s="98">
        <v>41569</v>
      </c>
      <c r="G3611" s="43">
        <v>1.7000000000000001E-3</v>
      </c>
      <c r="H3611" s="43">
        <v>2.3835000000000002E-3</v>
      </c>
      <c r="I3611" s="43">
        <v>3.5839999999999999E-3</v>
      </c>
      <c r="J3611" s="43">
        <v>3.2500000000000001E-2</v>
      </c>
      <c r="K3611" s="43">
        <v>2.5124E-2</v>
      </c>
      <c r="N3611" s="44"/>
    </row>
    <row r="3612" spans="4:14" ht="15.75" customHeight="1" x14ac:dyDescent="0.25">
      <c r="D3612" s="39"/>
      <c r="E3612" s="39"/>
      <c r="F3612" s="98">
        <v>41570</v>
      </c>
      <c r="G3612" s="43">
        <v>1.702E-3</v>
      </c>
      <c r="H3612" s="43">
        <v>2.3835000000000002E-3</v>
      </c>
      <c r="I3612" s="43">
        <v>3.5570000000000003E-3</v>
      </c>
      <c r="J3612" s="43">
        <v>3.2500000000000001E-2</v>
      </c>
      <c r="K3612" s="43">
        <v>2.5015999999999997E-2</v>
      </c>
      <c r="N3612" s="44"/>
    </row>
    <row r="3613" spans="4:14" ht="15.75" customHeight="1" x14ac:dyDescent="0.25">
      <c r="D3613" s="39"/>
      <c r="E3613" s="39"/>
      <c r="F3613" s="98">
        <v>41571</v>
      </c>
      <c r="G3613" s="43">
        <v>1.7100000000000001E-3</v>
      </c>
      <c r="H3613" s="43">
        <v>2.3809999999999999E-3</v>
      </c>
      <c r="I3613" s="43">
        <v>3.5620000000000001E-3</v>
      </c>
      <c r="J3613" s="43">
        <v>3.2500000000000001E-2</v>
      </c>
      <c r="K3613" s="43">
        <v>2.5196999999999997E-2</v>
      </c>
      <c r="N3613" s="44"/>
    </row>
    <row r="3614" spans="4:14" ht="15.75" customHeight="1" x14ac:dyDescent="0.25">
      <c r="D3614" s="39"/>
      <c r="E3614" s="39"/>
      <c r="F3614" s="98">
        <v>41572</v>
      </c>
      <c r="G3614" s="43">
        <v>1.686E-3</v>
      </c>
      <c r="H3614" s="43">
        <v>2.3684999999999999E-3</v>
      </c>
      <c r="I3614" s="43">
        <v>3.539E-3</v>
      </c>
      <c r="J3614" s="43">
        <v>3.2500000000000001E-2</v>
      </c>
      <c r="K3614" s="43">
        <v>2.5087999999999999E-2</v>
      </c>
      <c r="N3614" s="44"/>
    </row>
    <row r="3615" spans="4:14" ht="15.75" customHeight="1" x14ac:dyDescent="0.25">
      <c r="D3615" s="39"/>
      <c r="E3615" s="39"/>
      <c r="F3615" s="98">
        <v>41575</v>
      </c>
      <c r="G3615" s="43">
        <v>1.681E-3</v>
      </c>
      <c r="H3615" s="43">
        <v>2.3584999999999999E-3</v>
      </c>
      <c r="I3615" s="43">
        <v>3.5379999999999999E-3</v>
      </c>
      <c r="J3615" s="43">
        <v>3.2500000000000001E-2</v>
      </c>
      <c r="K3615" s="43">
        <v>2.5232999999999998E-2</v>
      </c>
      <c r="N3615" s="44"/>
    </row>
    <row r="3616" spans="4:14" ht="15.75" customHeight="1" x14ac:dyDescent="0.25">
      <c r="D3616" s="39"/>
      <c r="E3616" s="39"/>
      <c r="F3616" s="98">
        <v>41576</v>
      </c>
      <c r="G3616" s="43">
        <v>1.6800000000000001E-3</v>
      </c>
      <c r="H3616" s="43">
        <v>2.3744999999999999E-3</v>
      </c>
      <c r="I3616" s="43">
        <v>3.5539999999999999E-3</v>
      </c>
      <c r="J3616" s="43">
        <v>3.2500000000000001E-2</v>
      </c>
      <c r="K3616" s="43">
        <v>2.5034000000000001E-2</v>
      </c>
      <c r="N3616" s="44"/>
    </row>
    <row r="3617" spans="4:14" ht="15.75" customHeight="1" x14ac:dyDescent="0.25">
      <c r="D3617" s="39"/>
      <c r="E3617" s="39"/>
      <c r="F3617" s="98">
        <v>41577</v>
      </c>
      <c r="G3617" s="43">
        <v>1.6800000000000001E-3</v>
      </c>
      <c r="H3617" s="43">
        <v>2.4190000000000001E-3</v>
      </c>
      <c r="I3617" s="43">
        <v>3.5490000000000001E-3</v>
      </c>
      <c r="J3617" s="43">
        <v>3.2500000000000001E-2</v>
      </c>
      <c r="K3617" s="43">
        <v>2.5377999999999998E-2</v>
      </c>
      <c r="N3617" s="44"/>
    </row>
    <row r="3618" spans="4:14" ht="15.75" customHeight="1" x14ac:dyDescent="0.25">
      <c r="D3618" s="39"/>
      <c r="E3618" s="39"/>
      <c r="F3618" s="98">
        <v>41578</v>
      </c>
      <c r="G3618" s="43">
        <v>1.6800000000000001E-3</v>
      </c>
      <c r="H3618" s="43">
        <v>2.4199999999999998E-3</v>
      </c>
      <c r="I3618" s="43">
        <v>3.5490000000000001E-3</v>
      </c>
      <c r="J3618" s="43">
        <v>3.2500000000000001E-2</v>
      </c>
      <c r="K3618" s="43">
        <v>2.5541999999999999E-2</v>
      </c>
      <c r="N3618" s="44"/>
    </row>
    <row r="3619" spans="4:14" ht="15.75" customHeight="1" x14ac:dyDescent="0.25">
      <c r="D3619" s="39"/>
      <c r="E3619" s="39"/>
      <c r="F3619" s="98">
        <v>41579</v>
      </c>
      <c r="G3619" s="43">
        <v>1.6850000000000001E-3</v>
      </c>
      <c r="H3619" s="43">
        <v>2.3774999999999998E-3</v>
      </c>
      <c r="I3619" s="43">
        <v>3.5349999999999999E-3</v>
      </c>
      <c r="J3619" s="43">
        <v>3.2500000000000001E-2</v>
      </c>
      <c r="K3619" s="43">
        <v>2.6217999999999998E-2</v>
      </c>
      <c r="N3619" s="44"/>
    </row>
    <row r="3620" spans="4:14" ht="15.75" customHeight="1" x14ac:dyDescent="0.25">
      <c r="D3620" s="39"/>
      <c r="E3620" s="39"/>
      <c r="F3620" s="98">
        <v>41582</v>
      </c>
      <c r="G3620" s="43">
        <v>1.6850000000000001E-3</v>
      </c>
      <c r="H3620" s="43">
        <v>2.3809999999999999E-3</v>
      </c>
      <c r="I3620" s="43">
        <v>3.5275000000000003E-3</v>
      </c>
      <c r="J3620" s="43">
        <v>3.2500000000000001E-2</v>
      </c>
      <c r="K3620" s="43">
        <v>2.6034999999999999E-2</v>
      </c>
      <c r="N3620" s="44"/>
    </row>
    <row r="3621" spans="4:14" ht="15.75" customHeight="1" x14ac:dyDescent="0.25">
      <c r="D3621" s="39"/>
      <c r="E3621" s="39"/>
      <c r="F3621" s="98">
        <v>41583</v>
      </c>
      <c r="G3621" s="43">
        <v>1.6850000000000001E-3</v>
      </c>
      <c r="H3621" s="43">
        <v>2.3769999999999998E-3</v>
      </c>
      <c r="I3621" s="43">
        <v>3.516E-3</v>
      </c>
      <c r="J3621" s="43">
        <v>3.2500000000000001E-2</v>
      </c>
      <c r="K3621" s="43">
        <v>2.6696000000000001E-2</v>
      </c>
      <c r="N3621" s="44"/>
    </row>
    <row r="3622" spans="4:14" ht="15.75" customHeight="1" x14ac:dyDescent="0.25">
      <c r="D3622" s="39"/>
      <c r="E3622" s="39"/>
      <c r="F3622" s="98">
        <v>41584</v>
      </c>
      <c r="G3622" s="43">
        <v>1.6850000000000001E-3</v>
      </c>
      <c r="H3622" s="43">
        <v>2.3865000000000002E-3</v>
      </c>
      <c r="I3622" s="43">
        <v>3.5375000000000003E-3</v>
      </c>
      <c r="J3622" s="43">
        <v>3.2500000000000001E-2</v>
      </c>
      <c r="K3622" s="43">
        <v>2.6421E-2</v>
      </c>
      <c r="N3622" s="44"/>
    </row>
    <row r="3623" spans="4:14" ht="15.75" customHeight="1" x14ac:dyDescent="0.25">
      <c r="D3623" s="39"/>
      <c r="E3623" s="39"/>
      <c r="F3623" s="98">
        <v>41585</v>
      </c>
      <c r="G3623" s="43">
        <v>1.6750000000000001E-3</v>
      </c>
      <c r="H3623" s="43">
        <v>2.3890000000000001E-3</v>
      </c>
      <c r="I3623" s="43">
        <v>3.5425000000000001E-3</v>
      </c>
      <c r="J3623" s="43">
        <v>3.2500000000000001E-2</v>
      </c>
      <c r="K3623" s="43">
        <v>2.5998999999999998E-2</v>
      </c>
      <c r="N3623" s="44"/>
    </row>
    <row r="3624" spans="4:14" ht="15.75" customHeight="1" x14ac:dyDescent="0.25">
      <c r="D3624" s="39"/>
      <c r="E3624" s="39"/>
      <c r="F3624" s="98">
        <v>41586</v>
      </c>
      <c r="G3624" s="43">
        <v>1.6850000000000001E-3</v>
      </c>
      <c r="H3624" s="43">
        <v>2.3939999999999999E-3</v>
      </c>
      <c r="I3624" s="43">
        <v>3.545E-3</v>
      </c>
      <c r="J3624" s="43">
        <v>3.2500000000000001E-2</v>
      </c>
      <c r="K3624" s="43">
        <v>2.7477000000000001E-2</v>
      </c>
      <c r="N3624" s="44"/>
    </row>
    <row r="3625" spans="4:14" ht="15.75" customHeight="1" x14ac:dyDescent="0.25">
      <c r="D3625" s="39"/>
      <c r="E3625" s="39"/>
      <c r="F3625" s="98">
        <v>41589</v>
      </c>
      <c r="G3625" s="43">
        <v>1.6850000000000001E-3</v>
      </c>
      <c r="H3625" s="43">
        <v>2.3925000000000001E-3</v>
      </c>
      <c r="I3625" s="43">
        <v>3.5460000000000001E-3</v>
      </c>
      <c r="J3625" s="43" t="s">
        <v>30</v>
      </c>
      <c r="K3625" s="43">
        <v>2.7477000000000001E-2</v>
      </c>
      <c r="N3625" s="44"/>
    </row>
    <row r="3626" spans="4:14" ht="15.75" customHeight="1" x14ac:dyDescent="0.25">
      <c r="D3626" s="39"/>
      <c r="E3626" s="39"/>
      <c r="F3626" s="98">
        <v>41590</v>
      </c>
      <c r="G3626" s="43">
        <v>1.6850000000000001E-3</v>
      </c>
      <c r="H3626" s="43">
        <v>2.3925000000000001E-3</v>
      </c>
      <c r="I3626" s="43">
        <v>3.5485E-3</v>
      </c>
      <c r="J3626" s="43">
        <v>3.2500000000000001E-2</v>
      </c>
      <c r="K3626" s="43">
        <v>2.7728000000000003E-2</v>
      </c>
      <c r="N3626" s="44"/>
    </row>
    <row r="3627" spans="4:14" ht="15.75" customHeight="1" x14ac:dyDescent="0.25">
      <c r="D3627" s="39"/>
      <c r="E3627" s="39"/>
      <c r="F3627" s="98">
        <v>41591</v>
      </c>
      <c r="G3627" s="43">
        <v>1.6769999999999999E-3</v>
      </c>
      <c r="H3627" s="43">
        <v>2.4060000000000002E-3</v>
      </c>
      <c r="I3627" s="43">
        <v>3.5539999999999999E-3</v>
      </c>
      <c r="J3627" s="43">
        <v>3.2500000000000001E-2</v>
      </c>
      <c r="K3627" s="43">
        <v>2.6995000000000002E-2</v>
      </c>
      <c r="N3627" s="44"/>
    </row>
    <row r="3628" spans="4:14" ht="15.75" customHeight="1" x14ac:dyDescent="0.25">
      <c r="D3628" s="39"/>
      <c r="E3628" s="39"/>
      <c r="F3628" s="98">
        <v>41592</v>
      </c>
      <c r="G3628" s="43">
        <v>1.6750000000000001E-3</v>
      </c>
      <c r="H3628" s="43">
        <v>2.3844999999999999E-3</v>
      </c>
      <c r="I3628" s="43">
        <v>3.5349999999999999E-3</v>
      </c>
      <c r="J3628" s="43">
        <v>3.2500000000000001E-2</v>
      </c>
      <c r="K3628" s="43">
        <v>2.69E-2</v>
      </c>
      <c r="N3628" s="44"/>
    </row>
    <row r="3629" spans="4:14" ht="15.75" customHeight="1" x14ac:dyDescent="0.25">
      <c r="D3629" s="39"/>
      <c r="E3629" s="39"/>
      <c r="F3629" s="98">
        <v>41593</v>
      </c>
      <c r="G3629" s="43">
        <v>1.6750000000000001E-3</v>
      </c>
      <c r="H3629" s="43">
        <v>2.3809999999999999E-3</v>
      </c>
      <c r="I3629" s="43">
        <v>3.5139999999999998E-3</v>
      </c>
      <c r="J3629" s="43">
        <v>3.2500000000000001E-2</v>
      </c>
      <c r="K3629" s="43">
        <v>2.7033000000000001E-2</v>
      </c>
      <c r="N3629" s="44"/>
    </row>
    <row r="3630" spans="4:14" ht="15.75" customHeight="1" x14ac:dyDescent="0.25">
      <c r="D3630" s="39"/>
      <c r="E3630" s="39"/>
      <c r="F3630" s="98">
        <v>41596</v>
      </c>
      <c r="G3630" s="43">
        <v>1.6800000000000001E-3</v>
      </c>
      <c r="H3630" s="43">
        <v>2.3735000000000002E-3</v>
      </c>
      <c r="I3630" s="43">
        <v>3.5139999999999998E-3</v>
      </c>
      <c r="J3630" s="43">
        <v>3.2500000000000001E-2</v>
      </c>
      <c r="K3630" s="43">
        <v>2.6658000000000001E-2</v>
      </c>
      <c r="N3630" s="44"/>
    </row>
    <row r="3631" spans="4:14" ht="15.75" customHeight="1" x14ac:dyDescent="0.25">
      <c r="D3631" s="39"/>
      <c r="E3631" s="39"/>
      <c r="F3631" s="98">
        <v>41597</v>
      </c>
      <c r="G3631" s="43">
        <v>1.67E-3</v>
      </c>
      <c r="H3631" s="43">
        <v>2.3909999999999999E-3</v>
      </c>
      <c r="I3631" s="43">
        <v>3.519E-3</v>
      </c>
      <c r="J3631" s="43">
        <v>3.2500000000000001E-2</v>
      </c>
      <c r="K3631" s="43">
        <v>2.7068999999999999E-2</v>
      </c>
      <c r="N3631" s="44"/>
    </row>
    <row r="3632" spans="4:14" ht="15.75" customHeight="1" x14ac:dyDescent="0.25">
      <c r="D3632" s="39"/>
      <c r="E3632" s="39"/>
      <c r="F3632" s="98">
        <v>41598</v>
      </c>
      <c r="G3632" s="43">
        <v>1.665E-3</v>
      </c>
      <c r="H3632" s="43">
        <v>2.3809999999999999E-3</v>
      </c>
      <c r="I3632" s="43">
        <v>3.4989999999999999E-3</v>
      </c>
      <c r="J3632" s="43">
        <v>3.2500000000000001E-2</v>
      </c>
      <c r="K3632" s="43">
        <v>2.7987000000000001E-2</v>
      </c>
      <c r="N3632" s="44"/>
    </row>
    <row r="3633" spans="4:14" ht="15.75" customHeight="1" x14ac:dyDescent="0.25">
      <c r="D3633" s="39"/>
      <c r="E3633" s="39"/>
      <c r="F3633" s="98">
        <v>41599</v>
      </c>
      <c r="G3633" s="43">
        <v>1.66E-3</v>
      </c>
      <c r="H3633" s="43">
        <v>2.3760000000000001E-3</v>
      </c>
      <c r="I3633" s="43">
        <v>3.4689999999999999E-3</v>
      </c>
      <c r="J3633" s="43">
        <v>3.2500000000000001E-2</v>
      </c>
      <c r="K3633" s="43">
        <v>2.7841999999999999E-2</v>
      </c>
      <c r="N3633" s="44"/>
    </row>
    <row r="3634" spans="4:14" ht="15.75" customHeight="1" x14ac:dyDescent="0.25">
      <c r="D3634" s="39"/>
      <c r="E3634" s="39"/>
      <c r="F3634" s="98">
        <v>41600</v>
      </c>
      <c r="G3634" s="43">
        <v>1.655E-3</v>
      </c>
      <c r="H3634" s="43">
        <v>2.366E-3</v>
      </c>
      <c r="I3634" s="43">
        <v>3.4589999999999998E-3</v>
      </c>
      <c r="J3634" s="43">
        <v>3.2500000000000001E-2</v>
      </c>
      <c r="K3634" s="43">
        <v>2.7427E-2</v>
      </c>
      <c r="N3634" s="44"/>
    </row>
    <row r="3635" spans="4:14" ht="15.75" customHeight="1" x14ac:dyDescent="0.25">
      <c r="D3635" s="39"/>
      <c r="E3635" s="39"/>
      <c r="F3635" s="98">
        <v>41603</v>
      </c>
      <c r="G3635" s="43">
        <v>1.64E-3</v>
      </c>
      <c r="H3635" s="43">
        <v>2.3584999999999999E-3</v>
      </c>
      <c r="I3635" s="43">
        <v>3.4489999999999998E-3</v>
      </c>
      <c r="J3635" s="43">
        <v>3.2500000000000001E-2</v>
      </c>
      <c r="K3635" s="43">
        <v>2.7282999999999998E-2</v>
      </c>
      <c r="N3635" s="44"/>
    </row>
    <row r="3636" spans="4:14" ht="15.75" customHeight="1" x14ac:dyDescent="0.25">
      <c r="D3636" s="39"/>
      <c r="E3636" s="39"/>
      <c r="F3636" s="98">
        <v>41604</v>
      </c>
      <c r="G3636" s="43">
        <v>1.64E-3</v>
      </c>
      <c r="H3636" s="43">
        <v>2.366E-3</v>
      </c>
      <c r="I3636" s="43">
        <v>3.441E-3</v>
      </c>
      <c r="J3636" s="43">
        <v>3.2500000000000001E-2</v>
      </c>
      <c r="K3636" s="43">
        <v>2.7077E-2</v>
      </c>
      <c r="N3636" s="44"/>
    </row>
    <row r="3637" spans="4:14" ht="15.75" customHeight="1" x14ac:dyDescent="0.25">
      <c r="D3637" s="39"/>
      <c r="E3637" s="39"/>
      <c r="F3637" s="98">
        <v>41605</v>
      </c>
      <c r="G3637" s="43">
        <v>1.65E-3</v>
      </c>
      <c r="H3637" s="43">
        <v>2.3760000000000001E-3</v>
      </c>
      <c r="I3637" s="43">
        <v>3.4599999999999995E-3</v>
      </c>
      <c r="J3637" s="43">
        <v>3.2500000000000001E-2</v>
      </c>
      <c r="K3637" s="43">
        <v>2.7372999999999998E-2</v>
      </c>
      <c r="N3637" s="44"/>
    </row>
    <row r="3638" spans="4:14" ht="15.75" customHeight="1" x14ac:dyDescent="0.25">
      <c r="D3638" s="39"/>
      <c r="E3638" s="39"/>
      <c r="F3638" s="98">
        <v>41606</v>
      </c>
      <c r="G3638" s="43">
        <v>1.6875000000000002E-3</v>
      </c>
      <c r="H3638" s="43">
        <v>2.3909999999999999E-3</v>
      </c>
      <c r="I3638" s="43">
        <v>3.4549999999999997E-3</v>
      </c>
      <c r="J3638" s="43" t="s">
        <v>30</v>
      </c>
      <c r="K3638" s="43">
        <v>2.7372999999999998E-2</v>
      </c>
      <c r="N3638" s="44"/>
    </row>
    <row r="3639" spans="4:14" ht="15.75" customHeight="1" x14ac:dyDescent="0.25">
      <c r="D3639" s="39"/>
      <c r="E3639" s="39"/>
      <c r="F3639" s="98">
        <v>41607</v>
      </c>
      <c r="G3639" s="43">
        <v>1.6825000000000002E-3</v>
      </c>
      <c r="H3639" s="43">
        <v>2.3909999999999999E-3</v>
      </c>
      <c r="I3639" s="43">
        <v>3.4680000000000002E-3</v>
      </c>
      <c r="J3639" s="43">
        <v>3.2500000000000001E-2</v>
      </c>
      <c r="K3639" s="43">
        <v>2.7445000000000001E-2</v>
      </c>
      <c r="N3639" s="44"/>
    </row>
    <row r="3640" spans="4:14" ht="15.75" customHeight="1" x14ac:dyDescent="0.25">
      <c r="D3640" s="39"/>
      <c r="E3640" s="39"/>
      <c r="F3640" s="98">
        <v>41610</v>
      </c>
      <c r="G3640" s="43">
        <v>1.6825000000000002E-3</v>
      </c>
      <c r="H3640" s="43">
        <v>2.3885E-3</v>
      </c>
      <c r="I3640" s="43">
        <v>3.4629999999999999E-3</v>
      </c>
      <c r="J3640" s="43">
        <v>3.2500000000000001E-2</v>
      </c>
      <c r="K3640" s="43">
        <v>2.7951E-2</v>
      </c>
      <c r="N3640" s="44"/>
    </row>
    <row r="3641" spans="4:14" ht="15.75" customHeight="1" x14ac:dyDescent="0.25">
      <c r="D3641" s="39"/>
      <c r="E3641" s="39"/>
      <c r="F3641" s="98">
        <v>41611</v>
      </c>
      <c r="G3641" s="43">
        <v>1.6750000000000001E-3</v>
      </c>
      <c r="H3641" s="43">
        <v>2.4129999999999998E-3</v>
      </c>
      <c r="I3641" s="43">
        <v>3.4449999999999997E-3</v>
      </c>
      <c r="J3641" s="43">
        <v>3.2500000000000001E-2</v>
      </c>
      <c r="K3641" s="43">
        <v>2.7825000000000003E-2</v>
      </c>
      <c r="N3641" s="44"/>
    </row>
    <row r="3642" spans="4:14" ht="15.75" customHeight="1" x14ac:dyDescent="0.25">
      <c r="D3642" s="39"/>
      <c r="E3642" s="39"/>
      <c r="F3642" s="98">
        <v>41612</v>
      </c>
      <c r="G3642" s="43">
        <v>1.6850000000000001E-3</v>
      </c>
      <c r="H3642" s="43">
        <v>2.4185000000000001E-3</v>
      </c>
      <c r="I3642" s="43">
        <v>3.4449999999999997E-3</v>
      </c>
      <c r="J3642" s="43">
        <v>3.2500000000000001E-2</v>
      </c>
      <c r="K3642" s="43">
        <v>2.8341999999999999E-2</v>
      </c>
      <c r="N3642" s="44"/>
    </row>
    <row r="3643" spans="4:14" ht="15.75" customHeight="1" x14ac:dyDescent="0.25">
      <c r="D3643" s="39"/>
      <c r="E3643" s="39"/>
      <c r="F3643" s="98">
        <v>41613</v>
      </c>
      <c r="G3643" s="43">
        <v>1.6785000000000001E-3</v>
      </c>
      <c r="H3643" s="43">
        <v>2.4160000000000002E-3</v>
      </c>
      <c r="I3643" s="43">
        <v>3.4599999999999995E-3</v>
      </c>
      <c r="J3643" s="43">
        <v>3.2500000000000001E-2</v>
      </c>
      <c r="K3643" s="43">
        <v>2.8717000000000003E-2</v>
      </c>
      <c r="N3643" s="44"/>
    </row>
    <row r="3644" spans="4:14" ht="15.75" customHeight="1" x14ac:dyDescent="0.25">
      <c r="D3644" s="39"/>
      <c r="E3644" s="39"/>
      <c r="F3644" s="98">
        <v>41614</v>
      </c>
      <c r="G3644" s="43">
        <v>1.6950000000000001E-3</v>
      </c>
      <c r="H3644" s="43">
        <v>2.4085000000000001E-3</v>
      </c>
      <c r="I3644" s="43">
        <v>3.4449999999999997E-3</v>
      </c>
      <c r="J3644" s="43">
        <v>3.2500000000000001E-2</v>
      </c>
      <c r="K3644" s="43">
        <v>2.8553000000000002E-2</v>
      </c>
      <c r="N3644" s="44"/>
    </row>
    <row r="3645" spans="4:14" ht="15.75" customHeight="1" x14ac:dyDescent="0.25">
      <c r="D3645" s="39"/>
      <c r="E3645" s="39"/>
      <c r="F3645" s="98">
        <v>41617</v>
      </c>
      <c r="G3645" s="43">
        <v>1.7060000000000001E-3</v>
      </c>
      <c r="H3645" s="43">
        <v>2.4260000000000002E-3</v>
      </c>
      <c r="I3645" s="43">
        <v>3.4200000000000003E-3</v>
      </c>
      <c r="J3645" s="43">
        <v>3.2500000000000001E-2</v>
      </c>
      <c r="K3645" s="43">
        <v>2.8389000000000001E-2</v>
      </c>
      <c r="N3645" s="44"/>
    </row>
    <row r="3646" spans="4:14" ht="15.75" customHeight="1" x14ac:dyDescent="0.25">
      <c r="D3646" s="39"/>
      <c r="E3646" s="39"/>
      <c r="F3646" s="98">
        <v>41618</v>
      </c>
      <c r="G3646" s="43">
        <v>1.6934999999999999E-3</v>
      </c>
      <c r="H3646" s="43">
        <v>2.4185000000000001E-3</v>
      </c>
      <c r="I3646" s="43">
        <v>3.4399999999999999E-3</v>
      </c>
      <c r="J3646" s="43">
        <v>3.2500000000000001E-2</v>
      </c>
      <c r="K3646" s="43">
        <v>2.8006000000000003E-2</v>
      </c>
      <c r="N3646" s="44"/>
    </row>
    <row r="3647" spans="4:14" ht="15.75" customHeight="1" x14ac:dyDescent="0.25">
      <c r="D3647" s="39"/>
      <c r="E3647" s="39"/>
      <c r="F3647" s="98">
        <v>41619</v>
      </c>
      <c r="G3647" s="43">
        <v>1.6735000000000001E-3</v>
      </c>
      <c r="H3647" s="43">
        <v>2.4385000000000001E-3</v>
      </c>
      <c r="I3647" s="43">
        <v>3.4380000000000001E-3</v>
      </c>
      <c r="J3647" s="43">
        <v>3.2500000000000001E-2</v>
      </c>
      <c r="K3647" s="43">
        <v>2.8534999999999998E-2</v>
      </c>
      <c r="N3647" s="44"/>
    </row>
    <row r="3648" spans="4:14" ht="15.75" customHeight="1" x14ac:dyDescent="0.25">
      <c r="D3648" s="39"/>
      <c r="E3648" s="39"/>
      <c r="F3648" s="98">
        <v>41620</v>
      </c>
      <c r="G3648" s="43">
        <v>1.6659999999999999E-3</v>
      </c>
      <c r="H3648" s="43">
        <v>2.4285000000000001E-3</v>
      </c>
      <c r="I3648" s="43">
        <v>3.441E-3</v>
      </c>
      <c r="J3648" s="43">
        <v>3.2500000000000001E-2</v>
      </c>
      <c r="K3648" s="43">
        <v>2.8773E-2</v>
      </c>
      <c r="N3648" s="44"/>
    </row>
    <row r="3649" spans="4:14" ht="15.75" customHeight="1" x14ac:dyDescent="0.25">
      <c r="D3649" s="39"/>
      <c r="E3649" s="39"/>
      <c r="F3649" s="98">
        <v>41621</v>
      </c>
      <c r="G3649" s="43">
        <v>1.64E-3</v>
      </c>
      <c r="H3649" s="43">
        <v>2.4385000000000001E-3</v>
      </c>
      <c r="I3649" s="43">
        <v>3.454E-3</v>
      </c>
      <c r="J3649" s="43">
        <v>3.2500000000000001E-2</v>
      </c>
      <c r="K3649" s="43">
        <v>2.8645999999999998E-2</v>
      </c>
      <c r="N3649" s="44"/>
    </row>
    <row r="3650" spans="4:14" ht="15.75" customHeight="1" x14ac:dyDescent="0.25">
      <c r="D3650" s="39"/>
      <c r="E3650" s="39"/>
      <c r="F3650" s="98">
        <v>41624</v>
      </c>
      <c r="G3650" s="43">
        <v>1.65E-3</v>
      </c>
      <c r="H3650" s="43">
        <v>2.4285000000000001E-3</v>
      </c>
      <c r="I3650" s="43">
        <v>3.454E-3</v>
      </c>
      <c r="J3650" s="43">
        <v>3.2500000000000001E-2</v>
      </c>
      <c r="K3650" s="43">
        <v>2.8784000000000001E-2</v>
      </c>
      <c r="N3650" s="44"/>
    </row>
    <row r="3651" spans="4:14" ht="15.75" customHeight="1" x14ac:dyDescent="0.25">
      <c r="D3651" s="39"/>
      <c r="E3651" s="39"/>
      <c r="F3651" s="98">
        <v>41625</v>
      </c>
      <c r="G3651" s="43">
        <v>1.663E-3</v>
      </c>
      <c r="H3651" s="43">
        <v>2.4434999999999999E-3</v>
      </c>
      <c r="I3651" s="43">
        <v>3.4789999999999999E-3</v>
      </c>
      <c r="J3651" s="43">
        <v>3.2500000000000001E-2</v>
      </c>
      <c r="K3651" s="43">
        <v>2.8354000000000001E-2</v>
      </c>
      <c r="N3651" s="44"/>
    </row>
    <row r="3652" spans="4:14" ht="15.75" customHeight="1" x14ac:dyDescent="0.25">
      <c r="D3652" s="39"/>
      <c r="E3652" s="39"/>
      <c r="F3652" s="98">
        <v>41626</v>
      </c>
      <c r="G3652" s="43">
        <v>1.668E-3</v>
      </c>
      <c r="H3652" s="43">
        <v>2.4510000000000001E-3</v>
      </c>
      <c r="I3652" s="43">
        <v>3.4689999999999999E-3</v>
      </c>
      <c r="J3652" s="43">
        <v>3.2500000000000001E-2</v>
      </c>
      <c r="K3652" s="43">
        <v>2.8930999999999998E-2</v>
      </c>
      <c r="N3652" s="44"/>
    </row>
    <row r="3653" spans="4:14" ht="15.75" customHeight="1" x14ac:dyDescent="0.25">
      <c r="D3653" s="39"/>
      <c r="E3653" s="39"/>
      <c r="F3653" s="98">
        <v>41627</v>
      </c>
      <c r="G3653" s="43">
        <v>1.645E-3</v>
      </c>
      <c r="H3653" s="43">
        <v>2.4585000000000002E-3</v>
      </c>
      <c r="I3653" s="43">
        <v>3.4789999999999999E-3</v>
      </c>
      <c r="J3653" s="43">
        <v>3.2500000000000001E-2</v>
      </c>
      <c r="K3653" s="43">
        <v>2.9291000000000001E-2</v>
      </c>
      <c r="N3653" s="44"/>
    </row>
    <row r="3654" spans="4:14" ht="15.75" customHeight="1" x14ac:dyDescent="0.25">
      <c r="D3654" s="39"/>
      <c r="E3654" s="39"/>
      <c r="F3654" s="98">
        <v>41628</v>
      </c>
      <c r="G3654" s="43">
        <v>1.64E-3</v>
      </c>
      <c r="H3654" s="43">
        <v>2.4835E-3</v>
      </c>
      <c r="I3654" s="43">
        <v>3.5039999999999997E-3</v>
      </c>
      <c r="J3654" s="43">
        <v>3.2500000000000001E-2</v>
      </c>
      <c r="K3654" s="43">
        <v>2.8885999999999998E-2</v>
      </c>
      <c r="N3654" s="44"/>
    </row>
    <row r="3655" spans="4:14" ht="15.75" customHeight="1" x14ac:dyDescent="0.25">
      <c r="D3655" s="39"/>
      <c r="E3655" s="39"/>
      <c r="F3655" s="98">
        <v>41631</v>
      </c>
      <c r="G3655" s="43">
        <v>1.6459999999999999E-3</v>
      </c>
      <c r="H3655" s="43">
        <v>2.4585000000000002E-3</v>
      </c>
      <c r="I3655" s="43">
        <v>3.4939999999999997E-3</v>
      </c>
      <c r="J3655" s="43">
        <v>3.2500000000000001E-2</v>
      </c>
      <c r="K3655" s="43">
        <v>2.9274000000000001E-2</v>
      </c>
      <c r="N3655" s="44"/>
    </row>
    <row r="3656" spans="4:14" ht="15.75" customHeight="1" x14ac:dyDescent="0.25">
      <c r="D3656" s="39"/>
      <c r="E3656" s="39"/>
      <c r="F3656" s="98">
        <v>41632</v>
      </c>
      <c r="G3656" s="43">
        <v>1.67E-3</v>
      </c>
      <c r="H3656" s="43">
        <v>2.4685000000000002E-3</v>
      </c>
      <c r="I3656" s="43">
        <v>3.4939999999999997E-3</v>
      </c>
      <c r="J3656" s="43">
        <v>3.2500000000000001E-2</v>
      </c>
      <c r="K3656" s="43">
        <v>2.9774999999999999E-2</v>
      </c>
      <c r="N3656" s="44"/>
    </row>
    <row r="3657" spans="4:14" ht="15.75" customHeight="1" x14ac:dyDescent="0.25">
      <c r="D3657" s="39"/>
      <c r="E3657" s="39"/>
      <c r="F3657" s="98">
        <v>41633</v>
      </c>
      <c r="G3657" s="43" t="s">
        <v>30</v>
      </c>
      <c r="H3657" s="43" t="s">
        <v>30</v>
      </c>
      <c r="I3657" s="43" t="s">
        <v>30</v>
      </c>
      <c r="J3657" s="43" t="s">
        <v>30</v>
      </c>
      <c r="K3657" s="43">
        <v>2.9774999999999999E-2</v>
      </c>
      <c r="N3657" s="44"/>
    </row>
    <row r="3658" spans="4:14" ht="15.75" customHeight="1" x14ac:dyDescent="0.25">
      <c r="D3658" s="39"/>
      <c r="E3658" s="39"/>
      <c r="F3658" s="98">
        <v>41634</v>
      </c>
      <c r="G3658" s="43" t="s">
        <v>30</v>
      </c>
      <c r="H3658" s="43" t="s">
        <v>30</v>
      </c>
      <c r="I3658" s="43" t="s">
        <v>30</v>
      </c>
      <c r="J3658" s="43">
        <v>3.2500000000000001E-2</v>
      </c>
      <c r="K3658" s="43">
        <v>2.9905000000000001E-2</v>
      </c>
      <c r="N3658" s="44"/>
    </row>
    <row r="3659" spans="4:14" ht="15.75" customHeight="1" x14ac:dyDescent="0.25">
      <c r="D3659" s="39"/>
      <c r="E3659" s="39"/>
      <c r="F3659" s="98">
        <v>41635</v>
      </c>
      <c r="G3659" s="43">
        <v>1.6900000000000001E-3</v>
      </c>
      <c r="H3659" s="43">
        <v>2.4660000000000003E-3</v>
      </c>
      <c r="I3659" s="43">
        <v>3.4899999999999996E-3</v>
      </c>
      <c r="J3659" s="43">
        <v>3.2500000000000001E-2</v>
      </c>
      <c r="K3659" s="43">
        <v>0.03</v>
      </c>
      <c r="N3659" s="44"/>
    </row>
    <row r="3660" spans="4:14" ht="15.75" customHeight="1" x14ac:dyDescent="0.25">
      <c r="D3660" s="39"/>
      <c r="E3660" s="39"/>
      <c r="F3660" s="98">
        <v>41638</v>
      </c>
      <c r="G3660" s="43">
        <v>1.702E-3</v>
      </c>
      <c r="H3660" s="43">
        <v>2.4660000000000003E-3</v>
      </c>
      <c r="I3660" s="43">
        <v>3.4849999999999998E-3</v>
      </c>
      <c r="J3660" s="43">
        <v>3.2500000000000001E-2</v>
      </c>
      <c r="K3660" s="43">
        <v>2.9703E-2</v>
      </c>
      <c r="N3660" s="44"/>
    </row>
    <row r="3661" spans="4:14" ht="15.75" customHeight="1" x14ac:dyDescent="0.25">
      <c r="D3661" s="39"/>
      <c r="E3661" s="39"/>
      <c r="F3661" s="98">
        <v>41639</v>
      </c>
      <c r="G3661" s="43">
        <v>1.6769999999999999E-3</v>
      </c>
      <c r="H3661" s="43">
        <v>2.4610000000000001E-3</v>
      </c>
      <c r="I3661" s="43">
        <v>3.4799999999999996E-3</v>
      </c>
      <c r="J3661" s="43">
        <v>3.2500000000000001E-2</v>
      </c>
      <c r="K3661" s="43">
        <v>3.0282E-2</v>
      </c>
      <c r="N3661" s="44"/>
    </row>
    <row r="3662" spans="4:14" ht="15.75" customHeight="1" x14ac:dyDescent="0.25">
      <c r="D3662" s="39"/>
      <c r="E3662" s="39"/>
      <c r="F3662" s="98">
        <v>41640</v>
      </c>
      <c r="G3662" s="43" t="s">
        <v>30</v>
      </c>
      <c r="H3662" s="43" t="s">
        <v>30</v>
      </c>
      <c r="I3662" s="43" t="s">
        <v>30</v>
      </c>
      <c r="J3662" s="43" t="s">
        <v>30</v>
      </c>
      <c r="K3662" s="43">
        <v>3.0282E-2</v>
      </c>
      <c r="N3662" s="44"/>
    </row>
    <row r="3663" spans="4:14" ht="15.75" customHeight="1" x14ac:dyDescent="0.25">
      <c r="D3663" s="39"/>
      <c r="E3663" s="39"/>
      <c r="F3663" s="98">
        <v>41641</v>
      </c>
      <c r="G3663" s="43">
        <v>1.683E-3</v>
      </c>
      <c r="H3663" s="43">
        <v>2.4285000000000001E-3</v>
      </c>
      <c r="I3663" s="43">
        <v>3.4640000000000001E-3</v>
      </c>
      <c r="J3663" s="43">
        <v>3.2500000000000001E-2</v>
      </c>
      <c r="K3663" s="43">
        <v>2.989E-2</v>
      </c>
      <c r="N3663" s="44"/>
    </row>
    <row r="3664" spans="4:14" ht="15.75" customHeight="1" x14ac:dyDescent="0.25">
      <c r="D3664" s="39"/>
      <c r="E3664" s="39"/>
      <c r="F3664" s="98">
        <v>41642</v>
      </c>
      <c r="G3664" s="43">
        <v>1.647E-3</v>
      </c>
      <c r="H3664" s="43">
        <v>2.3985E-3</v>
      </c>
      <c r="I3664" s="43">
        <v>3.4520000000000002E-3</v>
      </c>
      <c r="J3664" s="43">
        <v>3.2500000000000001E-2</v>
      </c>
      <c r="K3664" s="43">
        <v>2.9948000000000002E-2</v>
      </c>
      <c r="N3664" s="44"/>
    </row>
    <row r="3665" spans="4:14" ht="15.75" customHeight="1" x14ac:dyDescent="0.25">
      <c r="D3665" s="39"/>
      <c r="E3665" s="39"/>
      <c r="F3665" s="98">
        <v>41645</v>
      </c>
      <c r="G3665" s="43">
        <v>1.6250000000000001E-3</v>
      </c>
      <c r="H3665" s="43">
        <v>2.3935000000000002E-3</v>
      </c>
      <c r="I3665" s="43">
        <v>3.4449999999999997E-3</v>
      </c>
      <c r="J3665" s="43">
        <v>3.2500000000000001E-2</v>
      </c>
      <c r="K3665" s="43">
        <v>2.9575999999999998E-2</v>
      </c>
      <c r="N3665" s="44"/>
    </row>
    <row r="3666" spans="4:14" ht="15.75" customHeight="1" x14ac:dyDescent="0.25">
      <c r="D3666" s="39"/>
      <c r="E3666" s="39"/>
      <c r="F3666" s="98">
        <v>41646</v>
      </c>
      <c r="G3666" s="43">
        <v>1.6150000000000001E-3</v>
      </c>
      <c r="H3666" s="43">
        <v>2.421E-3</v>
      </c>
      <c r="I3666" s="43">
        <v>3.447E-3</v>
      </c>
      <c r="J3666" s="43">
        <v>3.2500000000000001E-2</v>
      </c>
      <c r="K3666" s="43">
        <v>2.9390999999999997E-2</v>
      </c>
      <c r="N3666" s="44"/>
    </row>
    <row r="3667" spans="4:14" ht="15.75" customHeight="1" x14ac:dyDescent="0.25">
      <c r="D3667" s="39"/>
      <c r="E3667" s="39"/>
      <c r="F3667" s="98">
        <v>41647</v>
      </c>
      <c r="G3667" s="43">
        <v>1.6100000000000001E-3</v>
      </c>
      <c r="H3667" s="43">
        <v>2.4039999999999999E-3</v>
      </c>
      <c r="I3667" s="43">
        <v>3.4520000000000002E-3</v>
      </c>
      <c r="J3667" s="43">
        <v>3.2500000000000001E-2</v>
      </c>
      <c r="K3667" s="43">
        <v>2.9893999999999997E-2</v>
      </c>
      <c r="N3667" s="44"/>
    </row>
    <row r="3668" spans="4:14" ht="15.75" customHeight="1" x14ac:dyDescent="0.25">
      <c r="D3668" s="39"/>
      <c r="E3668" s="39"/>
      <c r="F3668" s="98">
        <v>41648</v>
      </c>
      <c r="G3668" s="43">
        <v>1.603E-3</v>
      </c>
      <c r="H3668" s="43">
        <v>2.4165000000000002E-3</v>
      </c>
      <c r="I3668" s="43">
        <v>3.4389999999999998E-3</v>
      </c>
      <c r="J3668" s="43">
        <v>3.2500000000000001E-2</v>
      </c>
      <c r="K3668" s="43">
        <v>2.9651999999999998E-2</v>
      </c>
      <c r="N3668" s="44"/>
    </row>
    <row r="3669" spans="4:14" ht="15.75" customHeight="1" x14ac:dyDescent="0.25">
      <c r="D3669" s="39"/>
      <c r="E3669" s="39"/>
      <c r="F3669" s="98">
        <v>41649</v>
      </c>
      <c r="G3669" s="43">
        <v>1.604E-3</v>
      </c>
      <c r="H3669" s="43">
        <v>2.4165000000000002E-3</v>
      </c>
      <c r="I3669" s="43">
        <v>3.444E-3</v>
      </c>
      <c r="J3669" s="43">
        <v>3.2500000000000001E-2</v>
      </c>
      <c r="K3669" s="43">
        <v>2.8579E-2</v>
      </c>
      <c r="N3669" s="44"/>
    </row>
    <row r="3670" spans="4:14" ht="15.75" customHeight="1" x14ac:dyDescent="0.25">
      <c r="D3670" s="39"/>
      <c r="E3670" s="39"/>
      <c r="F3670" s="98">
        <v>41652</v>
      </c>
      <c r="G3670" s="43">
        <v>1.6000000000000001E-3</v>
      </c>
      <c r="H3670" s="43">
        <v>2.3890000000000001E-3</v>
      </c>
      <c r="I3670" s="43">
        <v>3.3839999999999999E-3</v>
      </c>
      <c r="J3670" s="43">
        <v>3.2500000000000001E-2</v>
      </c>
      <c r="K3670" s="43">
        <v>2.8256999999999997E-2</v>
      </c>
      <c r="N3670" s="44"/>
    </row>
    <row r="3671" spans="4:14" ht="15.75" customHeight="1" x14ac:dyDescent="0.25">
      <c r="D3671" s="39"/>
      <c r="E3671" s="39"/>
      <c r="F3671" s="98">
        <v>41653</v>
      </c>
      <c r="G3671" s="43">
        <v>1.5900000000000001E-3</v>
      </c>
      <c r="H3671" s="43">
        <v>2.3674999999999998E-3</v>
      </c>
      <c r="I3671" s="43">
        <v>3.3550000000000003E-3</v>
      </c>
      <c r="J3671" s="43">
        <v>3.2500000000000001E-2</v>
      </c>
      <c r="K3671" s="43">
        <v>2.8708999999999998E-2</v>
      </c>
      <c r="N3671" s="44"/>
    </row>
    <row r="3672" spans="4:14" ht="15.75" customHeight="1" x14ac:dyDescent="0.25">
      <c r="D3672" s="39"/>
      <c r="E3672" s="39"/>
      <c r="F3672" s="98">
        <v>41654</v>
      </c>
      <c r="G3672" s="43">
        <v>1.5870000000000001E-3</v>
      </c>
      <c r="H3672" s="43">
        <v>2.3785E-3</v>
      </c>
      <c r="I3672" s="43">
        <v>3.356E-3</v>
      </c>
      <c r="J3672" s="43">
        <v>3.2500000000000001E-2</v>
      </c>
      <c r="K3672" s="43">
        <v>2.8912E-2</v>
      </c>
      <c r="N3672" s="44"/>
    </row>
    <row r="3673" spans="4:14" ht="15.75" customHeight="1" x14ac:dyDescent="0.25">
      <c r="D3673" s="39"/>
      <c r="E3673" s="39"/>
      <c r="F3673" s="98">
        <v>41655</v>
      </c>
      <c r="G3673" s="43">
        <v>1.57E-3</v>
      </c>
      <c r="H3673" s="43">
        <v>2.3635000000000001E-3</v>
      </c>
      <c r="I3673" s="43">
        <v>3.346E-3</v>
      </c>
      <c r="J3673" s="43">
        <v>3.2500000000000001E-2</v>
      </c>
      <c r="K3673" s="43">
        <v>2.8414000000000002E-2</v>
      </c>
      <c r="N3673" s="44"/>
    </row>
    <row r="3674" spans="4:14" ht="15.75" customHeight="1" x14ac:dyDescent="0.25">
      <c r="D3674" s="39"/>
      <c r="E3674" s="39"/>
      <c r="F3674" s="98">
        <v>41656</v>
      </c>
      <c r="G3674" s="43">
        <v>1.57E-3</v>
      </c>
      <c r="H3674" s="43">
        <v>2.366E-3</v>
      </c>
      <c r="I3674" s="43">
        <v>3.346E-3</v>
      </c>
      <c r="J3674" s="43">
        <v>3.2500000000000001E-2</v>
      </c>
      <c r="K3674" s="43">
        <v>2.8194E-2</v>
      </c>
      <c r="N3674" s="44"/>
    </row>
    <row r="3675" spans="4:14" ht="15.75" customHeight="1" x14ac:dyDescent="0.25">
      <c r="D3675" s="39"/>
      <c r="E3675" s="39"/>
      <c r="F3675" s="98">
        <v>41659</v>
      </c>
      <c r="G3675" s="43">
        <v>1.57E-3</v>
      </c>
      <c r="H3675" s="43">
        <v>2.3709999999999998E-3</v>
      </c>
      <c r="I3675" s="43">
        <v>3.3410000000000002E-3</v>
      </c>
      <c r="J3675" s="43" t="s">
        <v>30</v>
      </c>
      <c r="K3675" s="43">
        <v>2.8194E-2</v>
      </c>
      <c r="N3675" s="44"/>
    </row>
    <row r="3676" spans="4:14" ht="15.75" customHeight="1" x14ac:dyDescent="0.25">
      <c r="D3676" s="39"/>
      <c r="E3676" s="39"/>
      <c r="F3676" s="98">
        <v>41660</v>
      </c>
      <c r="G3676" s="43">
        <v>1.57E-3</v>
      </c>
      <c r="H3676" s="43">
        <v>2.366E-3</v>
      </c>
      <c r="I3676" s="43">
        <v>3.3410000000000002E-3</v>
      </c>
      <c r="J3676" s="43">
        <v>3.2500000000000001E-2</v>
      </c>
      <c r="K3676" s="43">
        <v>2.8285999999999999E-2</v>
      </c>
      <c r="N3676" s="44"/>
    </row>
    <row r="3677" spans="4:14" ht="15.75" customHeight="1" x14ac:dyDescent="0.25">
      <c r="D3677" s="39"/>
      <c r="E3677" s="39"/>
      <c r="F3677" s="98">
        <v>41661</v>
      </c>
      <c r="G3677" s="43">
        <v>1.58E-3</v>
      </c>
      <c r="H3677" s="43">
        <v>2.3709999999999998E-3</v>
      </c>
      <c r="I3677" s="43">
        <v>3.3410000000000002E-3</v>
      </c>
      <c r="J3677" s="43">
        <v>3.2500000000000001E-2</v>
      </c>
      <c r="K3677" s="43">
        <v>2.8656000000000001E-2</v>
      </c>
      <c r="N3677" s="44"/>
    </row>
    <row r="3678" spans="4:14" ht="15.75" customHeight="1" x14ac:dyDescent="0.25">
      <c r="D3678" s="39"/>
      <c r="E3678" s="39"/>
      <c r="F3678" s="98">
        <v>41662</v>
      </c>
      <c r="G3678" s="43">
        <v>1.58E-3</v>
      </c>
      <c r="H3678" s="43">
        <v>2.3860000000000001E-3</v>
      </c>
      <c r="I3678" s="43">
        <v>3.3500000000000001E-3</v>
      </c>
      <c r="J3678" s="43">
        <v>3.2500000000000001E-2</v>
      </c>
      <c r="K3678" s="43">
        <v>2.7772000000000002E-2</v>
      </c>
      <c r="N3678" s="44"/>
    </row>
    <row r="3679" spans="4:14" ht="15.75" customHeight="1" x14ac:dyDescent="0.25">
      <c r="D3679" s="39"/>
      <c r="E3679" s="39"/>
      <c r="F3679" s="98">
        <v>41663</v>
      </c>
      <c r="G3679" s="43">
        <v>1.6120000000000002E-3</v>
      </c>
      <c r="H3679" s="43">
        <v>2.3535000000000001E-3</v>
      </c>
      <c r="I3679" s="43">
        <v>3.3350000000000003E-3</v>
      </c>
      <c r="J3679" s="43">
        <v>3.2500000000000001E-2</v>
      </c>
      <c r="K3679" s="43">
        <v>2.7149999999999997E-2</v>
      </c>
      <c r="N3679" s="44"/>
    </row>
    <row r="3680" spans="4:14" ht="15.75" customHeight="1" x14ac:dyDescent="0.25">
      <c r="D3680" s="39"/>
      <c r="E3680" s="39"/>
      <c r="F3680" s="98">
        <v>41666</v>
      </c>
      <c r="G3680" s="43">
        <v>1.585E-3</v>
      </c>
      <c r="H3680" s="43">
        <v>2.3610000000000003E-3</v>
      </c>
      <c r="I3680" s="43">
        <v>3.3250000000000003E-3</v>
      </c>
      <c r="J3680" s="43">
        <v>3.2500000000000001E-2</v>
      </c>
      <c r="K3680" s="43">
        <v>2.7479E-2</v>
      </c>
      <c r="N3680" s="44"/>
    </row>
    <row r="3681" spans="4:14" ht="15.75" customHeight="1" x14ac:dyDescent="0.25">
      <c r="D3681" s="39"/>
      <c r="E3681" s="39"/>
      <c r="F3681" s="98">
        <v>41667</v>
      </c>
      <c r="G3681" s="43">
        <v>1.5900000000000001E-3</v>
      </c>
      <c r="H3681" s="43">
        <v>2.3610000000000003E-3</v>
      </c>
      <c r="I3681" s="43">
        <v>3.32E-3</v>
      </c>
      <c r="J3681" s="43">
        <v>3.2500000000000001E-2</v>
      </c>
      <c r="K3681" s="43">
        <v>2.7488000000000002E-2</v>
      </c>
      <c r="N3681" s="44"/>
    </row>
    <row r="3682" spans="4:14" ht="15.75" customHeight="1" x14ac:dyDescent="0.25">
      <c r="D3682" s="39"/>
      <c r="E3682" s="39"/>
      <c r="F3682" s="98">
        <v>41668</v>
      </c>
      <c r="G3682" s="43">
        <v>1.5950000000000001E-3</v>
      </c>
      <c r="H3682" s="43">
        <v>2.356E-3</v>
      </c>
      <c r="I3682" s="43">
        <v>3.3350000000000003E-3</v>
      </c>
      <c r="J3682" s="43">
        <v>3.2500000000000001E-2</v>
      </c>
      <c r="K3682" s="43">
        <v>2.6766999999999999E-2</v>
      </c>
      <c r="N3682" s="44"/>
    </row>
    <row r="3683" spans="4:14" ht="15.75" customHeight="1" x14ac:dyDescent="0.25">
      <c r="D3683" s="39"/>
      <c r="E3683" s="39"/>
      <c r="F3683" s="98">
        <v>41669</v>
      </c>
      <c r="G3683" s="43">
        <v>1.585E-3</v>
      </c>
      <c r="H3683" s="43">
        <v>2.3760000000000001E-3</v>
      </c>
      <c r="I3683" s="43">
        <v>3.3700000000000002E-3</v>
      </c>
      <c r="J3683" s="43">
        <v>3.2500000000000001E-2</v>
      </c>
      <c r="K3683" s="43">
        <v>2.6949000000000001E-2</v>
      </c>
      <c r="N3683" s="44"/>
    </row>
    <row r="3684" spans="4:14" ht="15.75" customHeight="1" x14ac:dyDescent="0.25">
      <c r="D3684" s="39"/>
      <c r="E3684" s="39"/>
      <c r="F3684" s="98">
        <v>41670</v>
      </c>
      <c r="G3684" s="43">
        <v>1.565E-3</v>
      </c>
      <c r="H3684" s="43">
        <v>2.366E-3</v>
      </c>
      <c r="I3684" s="43">
        <v>3.3629999999999997E-3</v>
      </c>
      <c r="J3684" s="43">
        <v>3.2500000000000001E-2</v>
      </c>
      <c r="K3684" s="43">
        <v>2.6440000000000002E-2</v>
      </c>
      <c r="N3684" s="44"/>
    </row>
    <row r="3685" spans="4:14" ht="15.75" customHeight="1" x14ac:dyDescent="0.25">
      <c r="D3685" s="39"/>
      <c r="E3685" s="39"/>
      <c r="F3685" s="98">
        <v>41673</v>
      </c>
      <c r="G3685" s="43">
        <v>1.5709999999999999E-3</v>
      </c>
      <c r="H3685" s="43">
        <v>2.356E-3</v>
      </c>
      <c r="I3685" s="43">
        <v>3.3350000000000003E-3</v>
      </c>
      <c r="J3685" s="43">
        <v>3.2500000000000001E-2</v>
      </c>
      <c r="K3685" s="43">
        <v>2.5760999999999999E-2</v>
      </c>
      <c r="N3685" s="44"/>
    </row>
    <row r="3686" spans="4:14" ht="15.75" customHeight="1" x14ac:dyDescent="0.25">
      <c r="D3686" s="39"/>
      <c r="E3686" s="39"/>
      <c r="F3686" s="98">
        <v>41674</v>
      </c>
      <c r="G3686" s="43">
        <v>1.575E-3</v>
      </c>
      <c r="H3686" s="43">
        <v>2.3644999999999998E-3</v>
      </c>
      <c r="I3686" s="43">
        <v>3.333E-3</v>
      </c>
      <c r="J3686" s="43">
        <v>3.2500000000000001E-2</v>
      </c>
      <c r="K3686" s="43">
        <v>2.6293999999999998E-2</v>
      </c>
      <c r="N3686" s="44"/>
    </row>
    <row r="3687" spans="4:14" ht="15.75" customHeight="1" x14ac:dyDescent="0.25">
      <c r="D3687" s="39"/>
      <c r="E3687" s="39"/>
      <c r="F3687" s="98">
        <v>41675</v>
      </c>
      <c r="G3687" s="43">
        <v>1.575E-3</v>
      </c>
      <c r="H3687" s="43">
        <v>2.3635000000000001E-3</v>
      </c>
      <c r="I3687" s="43">
        <v>3.3300000000000001E-3</v>
      </c>
      <c r="J3687" s="43">
        <v>3.2500000000000001E-2</v>
      </c>
      <c r="K3687" s="43">
        <v>2.6675000000000001E-2</v>
      </c>
      <c r="N3687" s="44"/>
    </row>
    <row r="3688" spans="4:14" ht="15.75" customHeight="1" x14ac:dyDescent="0.25">
      <c r="D3688" s="39"/>
      <c r="E3688" s="39"/>
      <c r="F3688" s="98">
        <v>41676</v>
      </c>
      <c r="G3688" s="43">
        <v>1.565E-3</v>
      </c>
      <c r="H3688" s="43">
        <v>2.3684999999999999E-3</v>
      </c>
      <c r="I3688" s="43">
        <v>3.3310000000000002E-3</v>
      </c>
      <c r="J3688" s="43">
        <v>3.2500000000000001E-2</v>
      </c>
      <c r="K3688" s="43">
        <v>2.7002999999999999E-2</v>
      </c>
      <c r="N3688" s="44"/>
    </row>
    <row r="3689" spans="4:14" ht="15.75" customHeight="1" x14ac:dyDescent="0.25">
      <c r="D3689" s="39"/>
      <c r="E3689" s="39"/>
      <c r="F3689" s="98">
        <v>41677</v>
      </c>
      <c r="G3689" s="43">
        <v>1.555E-3</v>
      </c>
      <c r="H3689" s="43">
        <v>2.3384999999999999E-3</v>
      </c>
      <c r="I3689" s="43">
        <v>3.3110000000000001E-3</v>
      </c>
      <c r="J3689" s="43">
        <v>3.2500000000000001E-2</v>
      </c>
      <c r="K3689" s="43">
        <v>2.6829000000000002E-2</v>
      </c>
      <c r="N3689" s="44"/>
    </row>
    <row r="3690" spans="4:14" ht="15.75" customHeight="1" x14ac:dyDescent="0.25">
      <c r="D3690" s="39"/>
      <c r="E3690" s="39"/>
      <c r="F3690" s="98">
        <v>41680</v>
      </c>
      <c r="G3690" s="43">
        <v>1.5475E-3</v>
      </c>
      <c r="H3690" s="43">
        <v>2.3384999999999999E-3</v>
      </c>
      <c r="I3690" s="43">
        <v>3.2910000000000001E-3</v>
      </c>
      <c r="J3690" s="43">
        <v>3.2500000000000001E-2</v>
      </c>
      <c r="K3690" s="43">
        <v>2.6674000000000003E-2</v>
      </c>
      <c r="N3690" s="44"/>
    </row>
    <row r="3691" spans="4:14" ht="15.75" customHeight="1" x14ac:dyDescent="0.25">
      <c r="D3691" s="39"/>
      <c r="E3691" s="39"/>
      <c r="F3691" s="98">
        <v>41681</v>
      </c>
      <c r="G3691" s="43">
        <v>1.5425E-3</v>
      </c>
      <c r="H3691" s="43">
        <v>2.366E-3</v>
      </c>
      <c r="I3691" s="43">
        <v>3.32E-3</v>
      </c>
      <c r="J3691" s="43">
        <v>3.2500000000000001E-2</v>
      </c>
      <c r="K3691" s="43">
        <v>2.725E-2</v>
      </c>
      <c r="N3691" s="44"/>
    </row>
    <row r="3692" spans="4:14" ht="15.75" customHeight="1" x14ac:dyDescent="0.25">
      <c r="D3692" s="39"/>
      <c r="E3692" s="39"/>
      <c r="F3692" s="98">
        <v>41682</v>
      </c>
      <c r="G3692" s="43">
        <v>1.5349999999999999E-3</v>
      </c>
      <c r="H3692" s="43">
        <v>2.3610000000000003E-3</v>
      </c>
      <c r="I3692" s="43">
        <v>3.31E-3</v>
      </c>
      <c r="J3692" s="43">
        <v>3.2500000000000001E-2</v>
      </c>
      <c r="K3692" s="43">
        <v>2.7608000000000001E-2</v>
      </c>
      <c r="N3692" s="44"/>
    </row>
    <row r="3693" spans="4:14" ht="15.75" customHeight="1" x14ac:dyDescent="0.25">
      <c r="D3693" s="39"/>
      <c r="E3693" s="39"/>
      <c r="F3693" s="98">
        <v>41683</v>
      </c>
      <c r="G3693" s="43">
        <v>1.5449999999999999E-3</v>
      </c>
      <c r="H3693" s="43">
        <v>2.3584999999999999E-3</v>
      </c>
      <c r="I3693" s="43">
        <v>3.31E-3</v>
      </c>
      <c r="J3693" s="43">
        <v>3.2500000000000001E-2</v>
      </c>
      <c r="K3693" s="43">
        <v>2.7320000000000001E-2</v>
      </c>
      <c r="N3693" s="44"/>
    </row>
    <row r="3694" spans="4:14" ht="15.75" customHeight="1" x14ac:dyDescent="0.25">
      <c r="D3694" s="39"/>
      <c r="E3694" s="39"/>
      <c r="F3694" s="98">
        <v>41684</v>
      </c>
      <c r="G3694" s="43">
        <v>1.5449999999999999E-3</v>
      </c>
      <c r="H3694" s="43">
        <v>2.3584999999999999E-3</v>
      </c>
      <c r="I3694" s="43">
        <v>3.29E-3</v>
      </c>
      <c r="J3694" s="43">
        <v>3.2500000000000001E-2</v>
      </c>
      <c r="K3694" s="43">
        <v>2.7427999999999998E-2</v>
      </c>
      <c r="N3694" s="44"/>
    </row>
    <row r="3695" spans="4:14" ht="15.75" customHeight="1" x14ac:dyDescent="0.25">
      <c r="D3695" s="39"/>
      <c r="E3695" s="39"/>
      <c r="F3695" s="98">
        <v>41687</v>
      </c>
      <c r="G3695" s="43">
        <v>1.5349999999999999E-3</v>
      </c>
      <c r="H3695" s="43">
        <v>2.3510000000000002E-3</v>
      </c>
      <c r="I3695" s="43">
        <v>3.3E-3</v>
      </c>
      <c r="J3695" s="43" t="s">
        <v>30</v>
      </c>
      <c r="K3695" s="43">
        <v>2.7427999999999998E-2</v>
      </c>
      <c r="N3695" s="44"/>
    </row>
    <row r="3696" spans="4:14" ht="15.75" customHeight="1" x14ac:dyDescent="0.25">
      <c r="D3696" s="39"/>
      <c r="E3696" s="39"/>
      <c r="F3696" s="98">
        <v>41688</v>
      </c>
      <c r="G3696" s="43">
        <v>1.5399999999999999E-3</v>
      </c>
      <c r="H3696" s="43">
        <v>2.3454999999999999E-3</v>
      </c>
      <c r="I3696" s="43">
        <v>3.297E-3</v>
      </c>
      <c r="J3696" s="43">
        <v>3.2500000000000001E-2</v>
      </c>
      <c r="K3696" s="43">
        <v>2.7068999999999999E-2</v>
      </c>
      <c r="N3696" s="44"/>
    </row>
    <row r="3697" spans="4:14" ht="15.75" customHeight="1" x14ac:dyDescent="0.25">
      <c r="D3697" s="39"/>
      <c r="E3697" s="39"/>
      <c r="F3697" s="98">
        <v>41689</v>
      </c>
      <c r="G3697" s="43">
        <v>1.5449999999999999E-3</v>
      </c>
      <c r="H3697" s="43">
        <v>2.336E-3</v>
      </c>
      <c r="I3697" s="43">
        <v>3.29E-3</v>
      </c>
      <c r="J3697" s="43">
        <v>3.2500000000000001E-2</v>
      </c>
      <c r="K3697" s="43">
        <v>2.7392E-2</v>
      </c>
      <c r="N3697" s="44"/>
    </row>
    <row r="3698" spans="4:14" ht="15.75" customHeight="1" x14ac:dyDescent="0.25">
      <c r="D3698" s="39"/>
      <c r="E3698" s="39"/>
      <c r="F3698" s="98">
        <v>41690</v>
      </c>
      <c r="G3698" s="43">
        <v>1.555E-3</v>
      </c>
      <c r="H3698" s="43">
        <v>2.356E-3</v>
      </c>
      <c r="I3698" s="43">
        <v>3.2950000000000002E-3</v>
      </c>
      <c r="J3698" s="43">
        <v>3.2500000000000001E-2</v>
      </c>
      <c r="K3698" s="43">
        <v>2.7509000000000002E-2</v>
      </c>
      <c r="N3698" s="44"/>
    </row>
    <row r="3699" spans="4:14" ht="15.75" customHeight="1" x14ac:dyDescent="0.25">
      <c r="D3699" s="39"/>
      <c r="E3699" s="39"/>
      <c r="F3699" s="98">
        <v>41691</v>
      </c>
      <c r="G3699" s="43">
        <v>1.555E-3</v>
      </c>
      <c r="H3699" s="43">
        <v>2.3484999999999999E-3</v>
      </c>
      <c r="I3699" s="43">
        <v>3.3050000000000002E-3</v>
      </c>
      <c r="J3699" s="43">
        <v>3.2500000000000001E-2</v>
      </c>
      <c r="K3699" s="43">
        <v>2.7309999999999997E-2</v>
      </c>
      <c r="N3699" s="44"/>
    </row>
    <row r="3700" spans="4:14" ht="15.75" customHeight="1" x14ac:dyDescent="0.25">
      <c r="D3700" s="39"/>
      <c r="E3700" s="39"/>
      <c r="F3700" s="98">
        <v>41694</v>
      </c>
      <c r="G3700" s="43">
        <v>1.5449999999999999E-3</v>
      </c>
      <c r="H3700" s="43">
        <v>2.3435000000000001E-3</v>
      </c>
      <c r="I3700" s="43">
        <v>3.3050000000000002E-3</v>
      </c>
      <c r="J3700" s="43">
        <v>3.2500000000000001E-2</v>
      </c>
      <c r="K3700" s="43">
        <v>2.7382E-2</v>
      </c>
      <c r="N3700" s="44"/>
    </row>
    <row r="3701" spans="4:14" ht="15.75" customHeight="1" x14ac:dyDescent="0.25">
      <c r="D3701" s="39"/>
      <c r="E3701" s="39"/>
      <c r="F3701" s="98">
        <v>41695</v>
      </c>
      <c r="G3701" s="43">
        <v>1.5449999999999999E-3</v>
      </c>
      <c r="H3701" s="43">
        <v>2.336E-3</v>
      </c>
      <c r="I3701" s="43">
        <v>3.3050000000000002E-3</v>
      </c>
      <c r="J3701" s="43">
        <v>3.2500000000000001E-2</v>
      </c>
      <c r="K3701" s="43">
        <v>2.7023000000000002E-2</v>
      </c>
      <c r="N3701" s="44"/>
    </row>
    <row r="3702" spans="4:14" ht="15.75" customHeight="1" x14ac:dyDescent="0.25">
      <c r="D3702" s="39"/>
      <c r="E3702" s="39"/>
      <c r="F3702" s="98">
        <v>41696</v>
      </c>
      <c r="G3702" s="43">
        <v>1.5449999999999999E-3</v>
      </c>
      <c r="H3702" s="43">
        <v>2.333E-3</v>
      </c>
      <c r="I3702" s="43">
        <v>3.297E-3</v>
      </c>
      <c r="J3702" s="43">
        <v>3.2500000000000001E-2</v>
      </c>
      <c r="K3702" s="43">
        <v>2.6655000000000002E-2</v>
      </c>
      <c r="N3702" s="44"/>
    </row>
    <row r="3703" spans="4:14" ht="15.75" customHeight="1" x14ac:dyDescent="0.25">
      <c r="D3703" s="39"/>
      <c r="E3703" s="39"/>
      <c r="F3703" s="98">
        <v>41697</v>
      </c>
      <c r="G3703" s="43">
        <v>1.5449999999999999E-3</v>
      </c>
      <c r="H3703" s="43">
        <v>2.3610000000000003E-3</v>
      </c>
      <c r="I3703" s="43">
        <v>3.3E-3</v>
      </c>
      <c r="J3703" s="43">
        <v>3.2500000000000001E-2</v>
      </c>
      <c r="K3703" s="43">
        <v>2.6387000000000001E-2</v>
      </c>
      <c r="N3703" s="44"/>
    </row>
    <row r="3704" spans="4:14" ht="15.75" customHeight="1" x14ac:dyDescent="0.25">
      <c r="D3704" s="39"/>
      <c r="E3704" s="39"/>
      <c r="F3704" s="98">
        <v>41698</v>
      </c>
      <c r="G3704" s="43">
        <v>1.555E-3</v>
      </c>
      <c r="H3704" s="43">
        <v>2.3565000000000001E-3</v>
      </c>
      <c r="I3704" s="43">
        <v>3.3050000000000002E-3</v>
      </c>
      <c r="J3704" s="43">
        <v>3.2500000000000001E-2</v>
      </c>
      <c r="K3704" s="43">
        <v>2.6476000000000003E-2</v>
      </c>
      <c r="N3704" s="44"/>
    </row>
    <row r="3705" spans="4:14" ht="15.75" customHeight="1" x14ac:dyDescent="0.25">
      <c r="D3705" s="39"/>
      <c r="E3705" s="39"/>
      <c r="F3705" s="98">
        <v>41701</v>
      </c>
      <c r="G3705" s="43">
        <v>1.5529999999999999E-3</v>
      </c>
      <c r="H3705" s="43">
        <v>2.3565000000000001E-3</v>
      </c>
      <c r="I3705" s="43">
        <v>3.3050000000000002E-3</v>
      </c>
      <c r="J3705" s="43">
        <v>3.2500000000000001E-2</v>
      </c>
      <c r="K3705" s="43">
        <v>2.6012E-2</v>
      </c>
      <c r="N3705" s="44"/>
    </row>
    <row r="3706" spans="4:14" ht="15.75" customHeight="1" x14ac:dyDescent="0.25">
      <c r="D3706" s="39"/>
      <c r="E3706" s="39"/>
      <c r="F3706" s="98">
        <v>41702</v>
      </c>
      <c r="G3706" s="43">
        <v>1.565E-3</v>
      </c>
      <c r="H3706" s="43">
        <v>2.3535000000000001E-3</v>
      </c>
      <c r="I3706" s="43">
        <v>3.3150000000000002E-3</v>
      </c>
      <c r="J3706" s="43">
        <v>3.2500000000000001E-2</v>
      </c>
      <c r="K3706" s="43">
        <v>2.6977000000000001E-2</v>
      </c>
      <c r="N3706" s="44"/>
    </row>
    <row r="3707" spans="4:14" ht="15.75" customHeight="1" x14ac:dyDescent="0.25">
      <c r="D3707" s="39"/>
      <c r="E3707" s="39"/>
      <c r="F3707" s="98">
        <v>41703</v>
      </c>
      <c r="G3707" s="43">
        <v>1.5559999999999999E-3</v>
      </c>
      <c r="H3707" s="43">
        <v>2.3440000000000002E-3</v>
      </c>
      <c r="I3707" s="43">
        <v>3.3110000000000001E-3</v>
      </c>
      <c r="J3707" s="43">
        <v>3.2500000000000001E-2</v>
      </c>
      <c r="K3707" s="43">
        <v>2.7048000000000003E-2</v>
      </c>
      <c r="N3707" s="44"/>
    </row>
    <row r="3708" spans="4:14" ht="15.75" customHeight="1" x14ac:dyDescent="0.25">
      <c r="D3708" s="39"/>
      <c r="E3708" s="39"/>
      <c r="F3708" s="98">
        <v>41704</v>
      </c>
      <c r="G3708" s="43">
        <v>1.544E-3</v>
      </c>
      <c r="H3708" s="43">
        <v>2.3510000000000002E-3</v>
      </c>
      <c r="I3708" s="43">
        <v>3.32E-3</v>
      </c>
      <c r="J3708" s="43">
        <v>3.2500000000000001E-2</v>
      </c>
      <c r="K3708" s="43">
        <v>2.7372999999999998E-2</v>
      </c>
      <c r="N3708" s="44"/>
    </row>
    <row r="3709" spans="4:14" ht="15.75" customHeight="1" x14ac:dyDescent="0.25">
      <c r="D3709" s="39"/>
      <c r="E3709" s="39"/>
      <c r="F3709" s="98">
        <v>41705</v>
      </c>
      <c r="G3709" s="43">
        <v>1.565E-3</v>
      </c>
      <c r="H3709" s="43">
        <v>2.3565000000000001E-3</v>
      </c>
      <c r="I3709" s="43">
        <v>3.3179999999999998E-3</v>
      </c>
      <c r="J3709" s="43">
        <v>3.2500000000000001E-2</v>
      </c>
      <c r="K3709" s="43">
        <v>2.7879000000000001E-2</v>
      </c>
      <c r="N3709" s="44"/>
    </row>
    <row r="3710" spans="4:14" ht="15.75" customHeight="1" x14ac:dyDescent="0.25">
      <c r="D3710" s="39"/>
      <c r="E3710" s="39"/>
      <c r="F3710" s="98">
        <v>41708</v>
      </c>
      <c r="G3710" s="43">
        <v>1.5499999999999999E-3</v>
      </c>
      <c r="H3710" s="43">
        <v>2.3435000000000001E-3</v>
      </c>
      <c r="I3710" s="43">
        <v>3.32E-3</v>
      </c>
      <c r="J3710" s="43">
        <v>3.2500000000000001E-2</v>
      </c>
      <c r="K3710" s="43">
        <v>2.7770000000000003E-2</v>
      </c>
      <c r="N3710" s="44"/>
    </row>
    <row r="3711" spans="4:14" ht="15.75" customHeight="1" x14ac:dyDescent="0.25">
      <c r="D3711" s="39"/>
      <c r="E3711" s="39"/>
      <c r="F3711" s="98">
        <v>41709</v>
      </c>
      <c r="G3711" s="43">
        <v>1.5579999999999999E-3</v>
      </c>
      <c r="H3711" s="43">
        <v>2.333E-3</v>
      </c>
      <c r="I3711" s="43">
        <v>3.31E-3</v>
      </c>
      <c r="J3711" s="43">
        <v>3.2500000000000001E-2</v>
      </c>
      <c r="K3711" s="43">
        <v>2.7679999999999996E-2</v>
      </c>
      <c r="N3711" s="44"/>
    </row>
    <row r="3712" spans="4:14" ht="15.75" customHeight="1" x14ac:dyDescent="0.25">
      <c r="D3712" s="39"/>
      <c r="E3712" s="39"/>
      <c r="F3712" s="98">
        <v>41710</v>
      </c>
      <c r="G3712" s="43">
        <v>1.555E-3</v>
      </c>
      <c r="H3712" s="43">
        <v>2.3410000000000002E-3</v>
      </c>
      <c r="I3712" s="43">
        <v>3.3050000000000002E-3</v>
      </c>
      <c r="J3712" s="43">
        <v>3.2500000000000001E-2</v>
      </c>
      <c r="K3712" s="43">
        <v>2.7300000000000001E-2</v>
      </c>
      <c r="N3712" s="44"/>
    </row>
    <row r="3713" spans="4:14" ht="15.75" customHeight="1" x14ac:dyDescent="0.25">
      <c r="D3713" s="39"/>
      <c r="E3713" s="39"/>
      <c r="F3713" s="98">
        <v>41711</v>
      </c>
      <c r="G3713" s="43">
        <v>1.5499999999999999E-3</v>
      </c>
      <c r="H3713" s="43">
        <v>2.3335000000000001E-3</v>
      </c>
      <c r="I3713" s="43">
        <v>3.3179999999999998E-3</v>
      </c>
      <c r="J3713" s="43">
        <v>3.2500000000000001E-2</v>
      </c>
      <c r="K3713" s="43">
        <v>2.6446000000000001E-2</v>
      </c>
      <c r="N3713" s="44"/>
    </row>
    <row r="3714" spans="4:14" ht="15.75" customHeight="1" x14ac:dyDescent="0.25">
      <c r="D3714" s="39"/>
      <c r="E3714" s="39"/>
      <c r="F3714" s="98">
        <v>41712</v>
      </c>
      <c r="G3714" s="43">
        <v>1.5645000000000001E-3</v>
      </c>
      <c r="H3714" s="43">
        <v>2.3484999999999999E-3</v>
      </c>
      <c r="I3714" s="43">
        <v>3.3279999999999998E-3</v>
      </c>
      <c r="J3714" s="43">
        <v>3.2500000000000001E-2</v>
      </c>
      <c r="K3714" s="43">
        <v>2.6543000000000001E-2</v>
      </c>
      <c r="N3714" s="44"/>
    </row>
    <row r="3715" spans="4:14" ht="15.75" customHeight="1" x14ac:dyDescent="0.25">
      <c r="D3715" s="39"/>
      <c r="E3715" s="39"/>
      <c r="F3715" s="98">
        <v>41715</v>
      </c>
      <c r="G3715" s="43">
        <v>1.562E-3</v>
      </c>
      <c r="H3715" s="43">
        <v>2.3444999999999998E-3</v>
      </c>
      <c r="I3715" s="43">
        <v>3.339E-3</v>
      </c>
      <c r="J3715" s="43">
        <v>3.2500000000000001E-2</v>
      </c>
      <c r="K3715" s="43">
        <v>2.6921E-2</v>
      </c>
      <c r="N3715" s="44"/>
    </row>
    <row r="3716" spans="4:14" ht="15.75" customHeight="1" x14ac:dyDescent="0.25">
      <c r="D3716" s="39"/>
      <c r="E3716" s="39"/>
      <c r="F3716" s="98">
        <v>41716</v>
      </c>
      <c r="G3716" s="43">
        <v>1.5675000000000001E-3</v>
      </c>
      <c r="H3716" s="43">
        <v>2.3484999999999999E-3</v>
      </c>
      <c r="I3716" s="43">
        <v>3.3400000000000001E-3</v>
      </c>
      <c r="J3716" s="43">
        <v>3.2500000000000001E-2</v>
      </c>
      <c r="K3716" s="43">
        <v>2.6722000000000003E-2</v>
      </c>
      <c r="N3716" s="44"/>
    </row>
    <row r="3717" spans="4:14" ht="15.75" customHeight="1" x14ac:dyDescent="0.25">
      <c r="D3717" s="39"/>
      <c r="E3717" s="39"/>
      <c r="F3717" s="98">
        <v>41717</v>
      </c>
      <c r="G3717" s="43">
        <v>1.5754999999999999E-3</v>
      </c>
      <c r="H3717" s="43">
        <v>2.3384999999999999E-3</v>
      </c>
      <c r="I3717" s="43">
        <v>3.297E-3</v>
      </c>
      <c r="J3717" s="43">
        <v>3.2500000000000001E-2</v>
      </c>
      <c r="K3717" s="43">
        <v>2.7725E-2</v>
      </c>
      <c r="N3717" s="44"/>
    </row>
    <row r="3718" spans="4:14" ht="15.75" customHeight="1" x14ac:dyDescent="0.25">
      <c r="D3718" s="39"/>
      <c r="E3718" s="39"/>
      <c r="F3718" s="98">
        <v>41718</v>
      </c>
      <c r="G3718" s="43">
        <v>1.5449999999999999E-3</v>
      </c>
      <c r="H3718" s="43">
        <v>2.336E-3</v>
      </c>
      <c r="I3718" s="43">
        <v>3.3E-3</v>
      </c>
      <c r="J3718" s="43">
        <v>3.2500000000000001E-2</v>
      </c>
      <c r="K3718" s="43">
        <v>2.7715999999999998E-2</v>
      </c>
      <c r="N3718" s="44"/>
    </row>
    <row r="3719" spans="4:14" ht="15.75" customHeight="1" x14ac:dyDescent="0.25">
      <c r="D3719" s="39"/>
      <c r="E3719" s="39"/>
      <c r="F3719" s="98">
        <v>41719</v>
      </c>
      <c r="G3719" s="43">
        <v>1.5425E-3</v>
      </c>
      <c r="H3719" s="43">
        <v>2.3284999999999998E-3</v>
      </c>
      <c r="I3719" s="43">
        <v>3.3150000000000002E-3</v>
      </c>
      <c r="J3719" s="43">
        <v>3.2500000000000001E-2</v>
      </c>
      <c r="K3719" s="43">
        <v>2.7425999999999999E-2</v>
      </c>
      <c r="N3719" s="44"/>
    </row>
    <row r="3720" spans="4:14" ht="15.75" customHeight="1" x14ac:dyDescent="0.25">
      <c r="D3720" s="39"/>
      <c r="E3720" s="39"/>
      <c r="F3720" s="98">
        <v>41722</v>
      </c>
      <c r="G3720" s="43">
        <v>1.5425E-3</v>
      </c>
      <c r="H3720" s="43">
        <v>2.3510000000000002E-3</v>
      </c>
      <c r="I3720" s="43">
        <v>3.3250000000000003E-3</v>
      </c>
      <c r="J3720" s="43">
        <v>3.2500000000000001E-2</v>
      </c>
      <c r="K3720" s="43">
        <v>2.7281E-2</v>
      </c>
      <c r="N3720" s="44"/>
    </row>
    <row r="3721" spans="4:14" ht="15.75" customHeight="1" x14ac:dyDescent="0.25">
      <c r="D3721" s="39"/>
      <c r="E3721" s="39"/>
      <c r="F3721" s="98">
        <v>41723</v>
      </c>
      <c r="G3721" s="43">
        <v>1.5375E-3</v>
      </c>
      <c r="H3721" s="43">
        <v>2.3435000000000001E-3</v>
      </c>
      <c r="I3721" s="43">
        <v>3.2950000000000002E-3</v>
      </c>
      <c r="J3721" s="43">
        <v>3.2500000000000001E-2</v>
      </c>
      <c r="K3721" s="43">
        <v>2.7480000000000001E-2</v>
      </c>
      <c r="N3721" s="44"/>
    </row>
    <row r="3722" spans="4:14" ht="15.75" customHeight="1" x14ac:dyDescent="0.25">
      <c r="D3722" s="39"/>
      <c r="E3722" s="39"/>
      <c r="F3722" s="98">
        <v>41724</v>
      </c>
      <c r="G3722" s="43">
        <v>1.5299999999999999E-3</v>
      </c>
      <c r="H3722" s="43">
        <v>2.3335000000000001E-3</v>
      </c>
      <c r="I3722" s="43">
        <v>3.2950000000000002E-3</v>
      </c>
      <c r="J3722" s="43">
        <v>3.2500000000000001E-2</v>
      </c>
      <c r="K3722" s="43">
        <v>2.6918999999999998E-2</v>
      </c>
      <c r="N3722" s="44"/>
    </row>
    <row r="3723" spans="4:14" ht="15.75" customHeight="1" x14ac:dyDescent="0.25">
      <c r="D3723" s="39"/>
      <c r="E3723" s="39"/>
      <c r="F3723" s="98">
        <v>41725</v>
      </c>
      <c r="G3723" s="43">
        <v>1.5249999999999999E-3</v>
      </c>
      <c r="H3723" s="43">
        <v>2.336E-3</v>
      </c>
      <c r="I3723" s="43">
        <v>3.29E-3</v>
      </c>
      <c r="J3723" s="43">
        <v>3.2500000000000001E-2</v>
      </c>
      <c r="K3723" s="43">
        <v>2.681E-2</v>
      </c>
      <c r="N3723" s="44"/>
    </row>
    <row r="3724" spans="4:14" ht="15.75" customHeight="1" x14ac:dyDescent="0.25">
      <c r="D3724" s="39"/>
      <c r="E3724" s="39"/>
      <c r="F3724" s="98">
        <v>41726</v>
      </c>
      <c r="G3724" s="43">
        <v>1.5175E-3</v>
      </c>
      <c r="H3724" s="43">
        <v>2.3335000000000001E-3</v>
      </c>
      <c r="I3724" s="43">
        <v>3.2890000000000003E-3</v>
      </c>
      <c r="J3724" s="43">
        <v>3.2500000000000001E-2</v>
      </c>
      <c r="K3724" s="43">
        <v>2.7208E-2</v>
      </c>
      <c r="N3724" s="44"/>
    </row>
    <row r="3725" spans="4:14" ht="15.75" customHeight="1" x14ac:dyDescent="0.25">
      <c r="D3725" s="39"/>
      <c r="E3725" s="39"/>
      <c r="F3725" s="98">
        <v>41729</v>
      </c>
      <c r="G3725" s="43">
        <v>1.5199999999999999E-3</v>
      </c>
      <c r="H3725" s="43">
        <v>2.3059999999999999E-3</v>
      </c>
      <c r="I3725" s="43">
        <v>3.2890000000000003E-3</v>
      </c>
      <c r="J3725" s="43">
        <v>3.2500000000000001E-2</v>
      </c>
      <c r="K3725" s="43">
        <v>2.7179999999999999E-2</v>
      </c>
      <c r="N3725" s="44"/>
    </row>
    <row r="3726" spans="4:14" ht="15.75" customHeight="1" x14ac:dyDescent="0.25">
      <c r="D3726" s="39"/>
      <c r="E3726" s="39"/>
      <c r="F3726" s="98">
        <v>41730</v>
      </c>
      <c r="G3726" s="43">
        <v>1.5100000000000001E-3</v>
      </c>
      <c r="H3726" s="43">
        <v>2.281E-3</v>
      </c>
      <c r="I3726" s="43">
        <v>3.2790000000000002E-3</v>
      </c>
      <c r="J3726" s="43">
        <v>3.2500000000000001E-2</v>
      </c>
      <c r="K3726" s="43">
        <v>2.7525000000000001E-2</v>
      </c>
      <c r="N3726" s="44"/>
    </row>
    <row r="3727" spans="4:14" ht="15.75" customHeight="1" x14ac:dyDescent="0.25">
      <c r="D3727" s="39"/>
      <c r="E3727" s="39"/>
      <c r="F3727" s="98">
        <v>41731</v>
      </c>
      <c r="G3727" s="43">
        <v>1.5199999999999999E-3</v>
      </c>
      <c r="H3727" s="43">
        <v>2.3010000000000001E-3</v>
      </c>
      <c r="I3727" s="43">
        <v>3.2799999999999999E-3</v>
      </c>
      <c r="J3727" s="43">
        <v>3.2500000000000001E-2</v>
      </c>
      <c r="K3727" s="43">
        <v>2.8045E-2</v>
      </c>
      <c r="N3727" s="44"/>
    </row>
    <row r="3728" spans="4:14" ht="15.75" customHeight="1" x14ac:dyDescent="0.25">
      <c r="D3728" s="39"/>
      <c r="E3728" s="39"/>
      <c r="F3728" s="98">
        <v>41732</v>
      </c>
      <c r="G3728" s="43">
        <v>1.5249999999999999E-3</v>
      </c>
      <c r="H3728" s="43">
        <v>2.3035E-3</v>
      </c>
      <c r="I3728" s="43">
        <v>3.2799999999999999E-3</v>
      </c>
      <c r="J3728" s="43">
        <v>3.2500000000000001E-2</v>
      </c>
      <c r="K3728" s="43">
        <v>2.7972E-2</v>
      </c>
      <c r="N3728" s="44"/>
    </row>
    <row r="3729" spans="4:14" ht="15.75" customHeight="1" x14ac:dyDescent="0.25">
      <c r="D3729" s="39"/>
      <c r="E3729" s="39"/>
      <c r="F3729" s="98">
        <v>41733</v>
      </c>
      <c r="G3729" s="43">
        <v>1.5249999999999999E-3</v>
      </c>
      <c r="H3729" s="43">
        <v>2.2959999999999999E-3</v>
      </c>
      <c r="I3729" s="43">
        <v>3.2750000000000001E-3</v>
      </c>
      <c r="J3729" s="43">
        <v>3.2500000000000001E-2</v>
      </c>
      <c r="K3729" s="43">
        <v>2.7206999999999999E-2</v>
      </c>
      <c r="N3729" s="44"/>
    </row>
    <row r="3730" spans="4:14" ht="15.75" customHeight="1" x14ac:dyDescent="0.25">
      <c r="D3730" s="39"/>
      <c r="E3730" s="39"/>
      <c r="F3730" s="98">
        <v>41736</v>
      </c>
      <c r="G3730" s="43">
        <v>1.5199999999999999E-3</v>
      </c>
      <c r="H3730" s="43">
        <v>2.2935E-3</v>
      </c>
      <c r="I3730" s="43">
        <v>3.2650000000000001E-3</v>
      </c>
      <c r="J3730" s="43">
        <v>3.2500000000000001E-2</v>
      </c>
      <c r="K3730" s="43">
        <v>2.6998000000000001E-2</v>
      </c>
      <c r="N3730" s="44"/>
    </row>
    <row r="3731" spans="4:14" ht="15.75" customHeight="1" x14ac:dyDescent="0.25">
      <c r="D3731" s="39"/>
      <c r="E3731" s="39"/>
      <c r="F3731" s="98">
        <v>41737</v>
      </c>
      <c r="G3731" s="43">
        <v>1.5040000000000001E-3</v>
      </c>
      <c r="H3731" s="43">
        <v>2.2729999999999998E-3</v>
      </c>
      <c r="I3731" s="43">
        <v>3.2650000000000001E-3</v>
      </c>
      <c r="J3731" s="43">
        <v>3.2500000000000001E-2</v>
      </c>
      <c r="K3731" s="43">
        <v>2.6808000000000002E-2</v>
      </c>
      <c r="N3731" s="44"/>
    </row>
    <row r="3732" spans="4:14" ht="15.75" customHeight="1" x14ac:dyDescent="0.25">
      <c r="D3732" s="39"/>
      <c r="E3732" s="39"/>
      <c r="F3732" s="98">
        <v>41738</v>
      </c>
      <c r="G3732" s="43">
        <v>1.5090000000000001E-3</v>
      </c>
      <c r="H3732" s="43">
        <v>2.2755000000000002E-3</v>
      </c>
      <c r="I3732" s="43">
        <v>3.2650000000000001E-3</v>
      </c>
      <c r="J3732" s="43">
        <v>3.2500000000000001E-2</v>
      </c>
      <c r="K3732" s="43">
        <v>2.6897999999999998E-2</v>
      </c>
      <c r="N3732" s="44"/>
    </row>
    <row r="3733" spans="4:14" ht="15.75" customHeight="1" x14ac:dyDescent="0.25">
      <c r="D3733" s="39"/>
      <c r="E3733" s="39"/>
      <c r="F3733" s="98">
        <v>41739</v>
      </c>
      <c r="G3733" s="43">
        <v>1.5249999999999999E-3</v>
      </c>
      <c r="H3733" s="43">
        <v>2.2704999999999999E-3</v>
      </c>
      <c r="I3733" s="43">
        <v>3.2400000000000003E-3</v>
      </c>
      <c r="J3733" s="43">
        <v>3.2500000000000001E-2</v>
      </c>
      <c r="K3733" s="43">
        <v>2.6474000000000001E-2</v>
      </c>
      <c r="N3733" s="44"/>
    </row>
    <row r="3734" spans="4:14" ht="15.75" customHeight="1" x14ac:dyDescent="0.25">
      <c r="D3734" s="39"/>
      <c r="E3734" s="39"/>
      <c r="F3734" s="98">
        <v>41740</v>
      </c>
      <c r="G3734" s="43">
        <v>1.5219999999999999E-3</v>
      </c>
      <c r="H3734" s="43">
        <v>2.2645E-3</v>
      </c>
      <c r="I3734" s="43">
        <v>3.2200000000000002E-3</v>
      </c>
      <c r="J3734" s="43">
        <v>3.2500000000000001E-2</v>
      </c>
      <c r="K3734" s="43">
        <v>2.6246999999999999E-2</v>
      </c>
      <c r="N3734" s="44"/>
    </row>
    <row r="3735" spans="4:14" ht="15.75" customHeight="1" x14ac:dyDescent="0.25">
      <c r="D3735" s="39"/>
      <c r="E3735" s="39"/>
      <c r="F3735" s="98">
        <v>41743</v>
      </c>
      <c r="G3735" s="43">
        <v>1.5170000000000001E-3</v>
      </c>
      <c r="H3735" s="43">
        <v>2.2864999999999999E-3</v>
      </c>
      <c r="I3735" s="43">
        <v>3.2269999999999998E-3</v>
      </c>
      <c r="J3735" s="43">
        <v>3.2500000000000001E-2</v>
      </c>
      <c r="K3735" s="43">
        <v>2.6472000000000002E-2</v>
      </c>
      <c r="N3735" s="44"/>
    </row>
    <row r="3736" spans="4:14" ht="15.75" customHeight="1" x14ac:dyDescent="0.25">
      <c r="D3736" s="39"/>
      <c r="E3736" s="39"/>
      <c r="F3736" s="98">
        <v>41744</v>
      </c>
      <c r="G3736" s="43">
        <v>1.5140000000000002E-3</v>
      </c>
      <c r="H3736" s="43">
        <v>2.2634999999999999E-3</v>
      </c>
      <c r="I3736" s="43">
        <v>3.209E-3</v>
      </c>
      <c r="J3736" s="43">
        <v>3.2500000000000001E-2</v>
      </c>
      <c r="K3736" s="43">
        <v>2.6282999999999997E-2</v>
      </c>
      <c r="N3736" s="44"/>
    </row>
    <row r="3737" spans="4:14" ht="15.75" customHeight="1" x14ac:dyDescent="0.25">
      <c r="D3737" s="39"/>
      <c r="E3737" s="39"/>
      <c r="F3737" s="98">
        <v>41745</v>
      </c>
      <c r="G3737" s="43">
        <v>1.5199999999999999E-3</v>
      </c>
      <c r="H3737" s="43">
        <v>2.2785000000000001E-3</v>
      </c>
      <c r="I3737" s="43">
        <v>3.209E-3</v>
      </c>
      <c r="J3737" s="43">
        <v>3.2500000000000001E-2</v>
      </c>
      <c r="K3737" s="43">
        <v>2.6282E-2</v>
      </c>
      <c r="N3737" s="44"/>
    </row>
    <row r="3738" spans="4:14" ht="15.75" customHeight="1" x14ac:dyDescent="0.25">
      <c r="D3738" s="39"/>
      <c r="E3738" s="39"/>
      <c r="F3738" s="98">
        <v>41746</v>
      </c>
      <c r="G3738" s="43">
        <v>1.5219999999999999E-3</v>
      </c>
      <c r="H3738" s="43">
        <v>2.2585000000000001E-3</v>
      </c>
      <c r="I3738" s="43">
        <v>3.1979999999999999E-3</v>
      </c>
      <c r="J3738" s="43">
        <v>3.2500000000000001E-2</v>
      </c>
      <c r="K3738" s="43">
        <v>2.7215E-2</v>
      </c>
      <c r="N3738" s="44"/>
    </row>
    <row r="3739" spans="4:14" ht="15.75" customHeight="1" x14ac:dyDescent="0.25">
      <c r="D3739" s="39"/>
      <c r="E3739" s="39"/>
      <c r="F3739" s="98">
        <v>41747</v>
      </c>
      <c r="G3739" s="43" t="s">
        <v>30</v>
      </c>
      <c r="H3739" s="43" t="s">
        <v>30</v>
      </c>
      <c r="I3739" s="43" t="s">
        <v>30</v>
      </c>
      <c r="J3739" s="43" t="s">
        <v>30</v>
      </c>
      <c r="K3739" s="43">
        <v>2.7215E-2</v>
      </c>
      <c r="N3739" s="44"/>
    </row>
    <row r="3740" spans="4:14" ht="15.75" customHeight="1" x14ac:dyDescent="0.25">
      <c r="D3740" s="39"/>
      <c r="E3740" s="39"/>
      <c r="F3740" s="98">
        <v>41750</v>
      </c>
      <c r="G3740" s="43" t="s">
        <v>30</v>
      </c>
      <c r="H3740" s="43" t="s">
        <v>30</v>
      </c>
      <c r="I3740" s="43" t="s">
        <v>30</v>
      </c>
      <c r="J3740" s="43">
        <v>3.2500000000000001E-2</v>
      </c>
      <c r="K3740" s="43">
        <v>2.7151000000000002E-2</v>
      </c>
      <c r="N3740" s="44"/>
    </row>
    <row r="3741" spans="4:14" ht="15.75" customHeight="1" x14ac:dyDescent="0.25">
      <c r="D3741" s="39"/>
      <c r="E3741" s="39"/>
      <c r="F3741" s="98">
        <v>41751</v>
      </c>
      <c r="G3741" s="43">
        <v>1.5229999999999998E-3</v>
      </c>
      <c r="H3741" s="43">
        <v>2.2859999999999998E-3</v>
      </c>
      <c r="I3741" s="43">
        <v>3.2209999999999999E-3</v>
      </c>
      <c r="J3741" s="43">
        <v>3.2500000000000001E-2</v>
      </c>
      <c r="K3741" s="43">
        <v>2.7105000000000001E-2</v>
      </c>
      <c r="N3741" s="44"/>
    </row>
    <row r="3742" spans="4:14" ht="15.75" customHeight="1" x14ac:dyDescent="0.25">
      <c r="D3742" s="39"/>
      <c r="E3742" s="39"/>
      <c r="F3742" s="98">
        <v>41752</v>
      </c>
      <c r="G3742" s="43">
        <v>1.5229999999999998E-3</v>
      </c>
      <c r="H3742" s="43">
        <v>2.2875E-3</v>
      </c>
      <c r="I3742" s="43">
        <v>3.228E-3</v>
      </c>
      <c r="J3742" s="43">
        <v>3.2500000000000001E-2</v>
      </c>
      <c r="K3742" s="43">
        <v>2.6987000000000001E-2</v>
      </c>
      <c r="N3742" s="44"/>
    </row>
    <row r="3743" spans="4:14" ht="15.75" customHeight="1" x14ac:dyDescent="0.25">
      <c r="D3743" s="39"/>
      <c r="E3743" s="39"/>
      <c r="F3743" s="98">
        <v>41753</v>
      </c>
      <c r="G3743" s="43">
        <v>1.5179999999999998E-3</v>
      </c>
      <c r="H3743" s="43">
        <v>2.2785000000000001E-3</v>
      </c>
      <c r="I3743" s="43">
        <v>3.235E-3</v>
      </c>
      <c r="J3743" s="43">
        <v>3.2500000000000001E-2</v>
      </c>
      <c r="K3743" s="43">
        <v>2.6804999999999999E-2</v>
      </c>
      <c r="N3743" s="44"/>
    </row>
    <row r="3744" spans="4:14" ht="15.75" customHeight="1" x14ac:dyDescent="0.25">
      <c r="D3744" s="39"/>
      <c r="E3744" s="39"/>
      <c r="F3744" s="98">
        <v>41754</v>
      </c>
      <c r="G3744" s="43">
        <v>1.5199999999999999E-3</v>
      </c>
      <c r="H3744" s="43">
        <v>2.2659999999999998E-3</v>
      </c>
      <c r="I3744" s="43">
        <v>3.2300000000000002E-3</v>
      </c>
      <c r="J3744" s="43">
        <v>3.2500000000000001E-2</v>
      </c>
      <c r="K3744" s="43">
        <v>2.6623000000000001E-2</v>
      </c>
      <c r="N3744" s="44"/>
    </row>
    <row r="3745" spans="4:14" ht="15.75" customHeight="1" x14ac:dyDescent="0.25">
      <c r="D3745" s="39"/>
      <c r="E3745" s="39"/>
      <c r="F3745" s="98">
        <v>41757</v>
      </c>
      <c r="G3745" s="43">
        <v>1.503E-3</v>
      </c>
      <c r="H3745" s="43">
        <v>2.2485000000000001E-3</v>
      </c>
      <c r="I3745" s="43">
        <v>3.2640000000000004E-3</v>
      </c>
      <c r="J3745" s="43">
        <v>3.2500000000000001E-2</v>
      </c>
      <c r="K3745" s="43">
        <v>2.7004E-2</v>
      </c>
      <c r="N3745" s="44"/>
    </row>
    <row r="3746" spans="4:14" ht="15.75" customHeight="1" x14ac:dyDescent="0.25">
      <c r="D3746" s="39"/>
      <c r="E3746" s="39"/>
      <c r="F3746" s="98">
        <v>41758</v>
      </c>
      <c r="G3746" s="43">
        <v>1.5149999999999999E-3</v>
      </c>
      <c r="H3746" s="43">
        <v>2.2534999999999999E-3</v>
      </c>
      <c r="I3746" s="43">
        <v>3.2300000000000002E-3</v>
      </c>
      <c r="J3746" s="43">
        <v>3.2500000000000001E-2</v>
      </c>
      <c r="K3746" s="43">
        <v>2.6912999999999999E-2</v>
      </c>
      <c r="N3746" s="44"/>
    </row>
    <row r="3747" spans="4:14" ht="15.75" customHeight="1" x14ac:dyDescent="0.25">
      <c r="D3747" s="39"/>
      <c r="E3747" s="39"/>
      <c r="F3747" s="98">
        <v>41759</v>
      </c>
      <c r="G3747" s="43">
        <v>1.505E-3</v>
      </c>
      <c r="H3747" s="43">
        <v>2.2334999999999998E-3</v>
      </c>
      <c r="I3747" s="43">
        <v>3.225E-3</v>
      </c>
      <c r="J3747" s="43">
        <v>3.2500000000000001E-2</v>
      </c>
      <c r="K3747" s="43">
        <v>2.6459E-2</v>
      </c>
      <c r="N3747" s="44"/>
    </row>
    <row r="3748" spans="4:14" ht="15.75" customHeight="1" x14ac:dyDescent="0.25">
      <c r="D3748" s="39"/>
      <c r="E3748" s="39"/>
      <c r="F3748" s="98">
        <v>41760</v>
      </c>
      <c r="G3748" s="43">
        <v>1.505E-3</v>
      </c>
      <c r="H3748" s="43">
        <v>2.2285E-3</v>
      </c>
      <c r="I3748" s="43">
        <v>3.2200000000000002E-3</v>
      </c>
      <c r="J3748" s="43">
        <v>3.2500000000000001E-2</v>
      </c>
      <c r="K3748" s="43">
        <v>2.6133000000000003E-2</v>
      </c>
      <c r="N3748" s="44"/>
    </row>
    <row r="3749" spans="4:14" ht="15.75" customHeight="1" x14ac:dyDescent="0.25">
      <c r="D3749" s="39"/>
      <c r="E3749" s="39"/>
      <c r="F3749" s="98">
        <v>41761</v>
      </c>
      <c r="G3749" s="43">
        <v>1.5149999999999999E-3</v>
      </c>
      <c r="H3749" s="43">
        <v>2.2285E-3</v>
      </c>
      <c r="I3749" s="43">
        <v>3.225E-3</v>
      </c>
      <c r="J3749" s="43">
        <v>3.2500000000000001E-2</v>
      </c>
      <c r="K3749" s="43">
        <v>2.5842999999999998E-2</v>
      </c>
      <c r="N3749" s="44"/>
    </row>
    <row r="3750" spans="4:14" ht="15.75" customHeight="1" x14ac:dyDescent="0.25">
      <c r="D3750" s="39"/>
      <c r="E3750" s="39"/>
      <c r="F3750" s="98">
        <v>41764</v>
      </c>
      <c r="G3750" s="43" t="s">
        <v>30</v>
      </c>
      <c r="H3750" s="43" t="s">
        <v>30</v>
      </c>
      <c r="I3750" s="43" t="s">
        <v>30</v>
      </c>
      <c r="J3750" s="43">
        <v>3.2500000000000001E-2</v>
      </c>
      <c r="K3750" s="43">
        <v>2.6067999999999997E-2</v>
      </c>
      <c r="N3750" s="44"/>
    </row>
    <row r="3751" spans="4:14" ht="15.75" customHeight="1" x14ac:dyDescent="0.25">
      <c r="D3751" s="39"/>
      <c r="E3751" s="39"/>
      <c r="F3751" s="98">
        <v>41765</v>
      </c>
      <c r="G3751" s="43">
        <v>1.505E-3</v>
      </c>
      <c r="H3751" s="43">
        <v>2.2485000000000001E-3</v>
      </c>
      <c r="I3751" s="43">
        <v>3.2290000000000001E-3</v>
      </c>
      <c r="J3751" s="43">
        <v>3.2500000000000001E-2</v>
      </c>
      <c r="K3751" s="43">
        <v>2.5914000000000003E-2</v>
      </c>
      <c r="N3751" s="44"/>
    </row>
    <row r="3752" spans="4:14" ht="15.75" customHeight="1" x14ac:dyDescent="0.25">
      <c r="D3752" s="39"/>
      <c r="E3752" s="39"/>
      <c r="F3752" s="98">
        <v>41766</v>
      </c>
      <c r="G3752" s="43">
        <v>1.5149999999999999E-3</v>
      </c>
      <c r="H3752" s="43">
        <v>2.2395000000000002E-3</v>
      </c>
      <c r="I3752" s="43">
        <v>3.235E-3</v>
      </c>
      <c r="J3752" s="43">
        <v>3.2500000000000001E-2</v>
      </c>
      <c r="K3752" s="43">
        <v>2.5878000000000002E-2</v>
      </c>
      <c r="N3752" s="44"/>
    </row>
    <row r="3753" spans="4:14" ht="15.75" customHeight="1" x14ac:dyDescent="0.25">
      <c r="D3753" s="39"/>
      <c r="E3753" s="39"/>
      <c r="F3753" s="98">
        <v>41767</v>
      </c>
      <c r="G3753" s="43">
        <v>1.5024999999999999E-3</v>
      </c>
      <c r="H3753" s="43">
        <v>2.2334999999999998E-3</v>
      </c>
      <c r="I3753" s="43">
        <v>3.2340000000000003E-3</v>
      </c>
      <c r="J3753" s="43">
        <v>3.2500000000000001E-2</v>
      </c>
      <c r="K3753" s="43">
        <v>2.6161E-2</v>
      </c>
      <c r="N3753" s="44"/>
    </row>
    <row r="3754" spans="4:14" ht="15.75" customHeight="1" x14ac:dyDescent="0.25">
      <c r="D3754" s="39"/>
      <c r="E3754" s="39"/>
      <c r="F3754" s="98">
        <v>41768</v>
      </c>
      <c r="G3754" s="43">
        <v>1.5160000000000002E-3</v>
      </c>
      <c r="H3754" s="43">
        <v>2.2409999999999999E-3</v>
      </c>
      <c r="I3754" s="43">
        <v>3.2240000000000003E-3</v>
      </c>
      <c r="J3754" s="43">
        <v>3.2500000000000001E-2</v>
      </c>
      <c r="K3754" s="43">
        <v>2.6232999999999999E-2</v>
      </c>
      <c r="N3754" s="44"/>
    </row>
    <row r="3755" spans="4:14" ht="15.75" customHeight="1" x14ac:dyDescent="0.25">
      <c r="D3755" s="39"/>
      <c r="E3755" s="39"/>
      <c r="F3755" s="98">
        <v>41771</v>
      </c>
      <c r="G3755" s="43">
        <v>1.5110000000000002E-3</v>
      </c>
      <c r="H3755" s="43">
        <v>2.251E-3</v>
      </c>
      <c r="I3755" s="43">
        <v>3.2240000000000003E-3</v>
      </c>
      <c r="J3755" s="43">
        <v>3.2500000000000001E-2</v>
      </c>
      <c r="K3755" s="43">
        <v>2.6610999999999999E-2</v>
      </c>
      <c r="N3755" s="44"/>
    </row>
    <row r="3756" spans="4:14" ht="15.75" customHeight="1" x14ac:dyDescent="0.25">
      <c r="D3756" s="39"/>
      <c r="E3756" s="39"/>
      <c r="F3756" s="98">
        <v>41772</v>
      </c>
      <c r="G3756" s="43">
        <v>1.5110000000000002E-3</v>
      </c>
      <c r="H3756" s="43">
        <v>2.2385E-3</v>
      </c>
      <c r="I3756" s="43">
        <v>3.2290000000000001E-3</v>
      </c>
      <c r="J3756" s="43">
        <v>3.2500000000000001E-2</v>
      </c>
      <c r="K3756" s="43">
        <v>2.6089000000000001E-2</v>
      </c>
      <c r="N3756" s="44"/>
    </row>
    <row r="3757" spans="4:14" ht="15.75" customHeight="1" x14ac:dyDescent="0.25">
      <c r="D3757" s="39"/>
      <c r="E3757" s="39"/>
      <c r="F3757" s="98">
        <v>41773</v>
      </c>
      <c r="G3757" s="43">
        <v>1.5110000000000002E-3</v>
      </c>
      <c r="H3757" s="43">
        <v>2.2534999999999999E-3</v>
      </c>
      <c r="I3757" s="43">
        <v>3.2390000000000001E-3</v>
      </c>
      <c r="J3757" s="43">
        <v>3.2500000000000001E-2</v>
      </c>
      <c r="K3757" s="43">
        <v>2.5426999999999998E-2</v>
      </c>
      <c r="N3757" s="44"/>
    </row>
    <row r="3758" spans="4:14" ht="15.75" customHeight="1" x14ac:dyDescent="0.25">
      <c r="D3758" s="39"/>
      <c r="E3758" s="39"/>
      <c r="F3758" s="98">
        <v>41774</v>
      </c>
      <c r="G3758" s="43">
        <v>1.5100000000000001E-3</v>
      </c>
      <c r="H3758" s="43">
        <v>2.2585000000000001E-3</v>
      </c>
      <c r="I3758" s="43">
        <v>3.2390000000000001E-3</v>
      </c>
      <c r="J3758" s="43">
        <v>3.2500000000000001E-2</v>
      </c>
      <c r="K3758" s="43">
        <v>2.4893000000000002E-2</v>
      </c>
      <c r="N3758" s="44"/>
    </row>
    <row r="3759" spans="4:14" ht="15.75" customHeight="1" x14ac:dyDescent="0.25">
      <c r="D3759" s="39"/>
      <c r="E3759" s="39"/>
      <c r="F3759" s="98">
        <v>41775</v>
      </c>
      <c r="G3759" s="43">
        <v>1.4924999999999999E-3</v>
      </c>
      <c r="H3759" s="43">
        <v>2.2859999999999998E-3</v>
      </c>
      <c r="I3759" s="43">
        <v>3.2529999999999998E-3</v>
      </c>
      <c r="J3759" s="43">
        <v>3.2500000000000001E-2</v>
      </c>
      <c r="K3759" s="43">
        <v>2.5231E-2</v>
      </c>
      <c r="N3759" s="44"/>
    </row>
    <row r="3760" spans="4:14" ht="15.75" customHeight="1" x14ac:dyDescent="0.25">
      <c r="D3760" s="39"/>
      <c r="E3760" s="39"/>
      <c r="F3760" s="98">
        <v>41778</v>
      </c>
      <c r="G3760" s="43">
        <v>1.485E-3</v>
      </c>
      <c r="H3760" s="43">
        <v>2.2695000000000002E-3</v>
      </c>
      <c r="I3760" s="43">
        <v>3.2290000000000001E-3</v>
      </c>
      <c r="J3760" s="43">
        <v>3.2500000000000001E-2</v>
      </c>
      <c r="K3760" s="43">
        <v>2.5445000000000002E-2</v>
      </c>
      <c r="N3760" s="44"/>
    </row>
    <row r="3761" spans="4:14" ht="15.75" customHeight="1" x14ac:dyDescent="0.25">
      <c r="D3761" s="39"/>
      <c r="E3761" s="39"/>
      <c r="F3761" s="98">
        <v>41779</v>
      </c>
      <c r="G3761" s="43">
        <v>1.4774999999999999E-3</v>
      </c>
      <c r="H3761" s="43">
        <v>2.281E-3</v>
      </c>
      <c r="I3761" s="43">
        <v>3.2529999999999998E-3</v>
      </c>
      <c r="J3761" s="43">
        <v>3.2500000000000001E-2</v>
      </c>
      <c r="K3761" s="43">
        <v>2.5106000000000003E-2</v>
      </c>
      <c r="N3761" s="44"/>
    </row>
    <row r="3762" spans="4:14" ht="15.75" customHeight="1" x14ac:dyDescent="0.25">
      <c r="D3762" s="39"/>
      <c r="E3762" s="39"/>
      <c r="F3762" s="98">
        <v>41780</v>
      </c>
      <c r="G3762" s="43">
        <v>1.485E-3</v>
      </c>
      <c r="H3762" s="43">
        <v>2.2734999999999999E-3</v>
      </c>
      <c r="I3762" s="43">
        <v>3.2340000000000003E-3</v>
      </c>
      <c r="J3762" s="43">
        <v>3.2500000000000001E-2</v>
      </c>
      <c r="K3762" s="43">
        <v>2.5319999999999999E-2</v>
      </c>
      <c r="N3762" s="44"/>
    </row>
    <row r="3763" spans="4:14" ht="15.75" customHeight="1" x14ac:dyDescent="0.25">
      <c r="D3763" s="39"/>
      <c r="E3763" s="39"/>
      <c r="F3763" s="98">
        <v>41781</v>
      </c>
      <c r="G3763" s="43">
        <v>1.5E-3</v>
      </c>
      <c r="H3763" s="43">
        <v>2.2715000000000001E-3</v>
      </c>
      <c r="I3763" s="43">
        <v>3.222E-3</v>
      </c>
      <c r="J3763" s="43">
        <v>3.2500000000000001E-2</v>
      </c>
      <c r="K3763" s="43">
        <v>2.5499000000000001E-2</v>
      </c>
      <c r="N3763" s="44"/>
    </row>
    <row r="3764" spans="4:14" ht="15.75" customHeight="1" x14ac:dyDescent="0.25">
      <c r="D3764" s="39"/>
      <c r="E3764" s="39"/>
      <c r="F3764" s="98">
        <v>41782</v>
      </c>
      <c r="G3764" s="43">
        <v>1.505E-3</v>
      </c>
      <c r="H3764" s="43">
        <v>2.2935E-3</v>
      </c>
      <c r="I3764" s="43">
        <v>3.2390000000000001E-3</v>
      </c>
      <c r="J3764" s="43">
        <v>3.2500000000000001E-2</v>
      </c>
      <c r="K3764" s="43">
        <v>2.5319999999999999E-2</v>
      </c>
      <c r="N3764" s="44"/>
    </row>
    <row r="3765" spans="4:14" ht="15.75" customHeight="1" x14ac:dyDescent="0.25">
      <c r="D3765" s="39"/>
      <c r="E3765" s="39"/>
      <c r="F3765" s="98">
        <v>41785</v>
      </c>
      <c r="G3765" s="43" t="s">
        <v>30</v>
      </c>
      <c r="H3765" s="43" t="s">
        <v>30</v>
      </c>
      <c r="I3765" s="43" t="s">
        <v>30</v>
      </c>
      <c r="J3765" s="43" t="s">
        <v>30</v>
      </c>
      <c r="K3765" s="43">
        <v>2.5319999999999999E-2</v>
      </c>
      <c r="N3765" s="44"/>
    </row>
    <row r="3766" spans="4:14" ht="15.75" customHeight="1" x14ac:dyDescent="0.25">
      <c r="D3766" s="39"/>
      <c r="E3766" s="39"/>
      <c r="F3766" s="98">
        <v>41786</v>
      </c>
      <c r="G3766" s="43">
        <v>1.505E-3</v>
      </c>
      <c r="H3766" s="43">
        <v>2.2985000000000002E-3</v>
      </c>
      <c r="I3766" s="43">
        <v>3.2390000000000001E-3</v>
      </c>
      <c r="J3766" s="43">
        <v>3.2500000000000001E-2</v>
      </c>
      <c r="K3766" s="43">
        <v>2.5142000000000001E-2</v>
      </c>
      <c r="N3766" s="44"/>
    </row>
    <row r="3767" spans="4:14" ht="15.75" customHeight="1" x14ac:dyDescent="0.25">
      <c r="D3767" s="39"/>
      <c r="E3767" s="39"/>
      <c r="F3767" s="98">
        <v>41787</v>
      </c>
      <c r="G3767" s="43">
        <v>1.5E-3</v>
      </c>
      <c r="H3767" s="43">
        <v>2.2759999999999998E-3</v>
      </c>
      <c r="I3767" s="43">
        <v>3.2190000000000001E-3</v>
      </c>
      <c r="J3767" s="43">
        <v>3.2500000000000001E-2</v>
      </c>
      <c r="K3767" s="43">
        <v>2.4430999999999998E-2</v>
      </c>
      <c r="N3767" s="44"/>
    </row>
    <row r="3768" spans="4:14" ht="15.75" customHeight="1" x14ac:dyDescent="0.25">
      <c r="D3768" s="39"/>
      <c r="E3768" s="39"/>
      <c r="F3768" s="98">
        <v>41788</v>
      </c>
      <c r="G3768" s="43">
        <v>1.5100000000000001E-3</v>
      </c>
      <c r="H3768" s="43">
        <v>2.2734999999999999E-3</v>
      </c>
      <c r="I3768" s="43">
        <v>3.2190000000000001E-3</v>
      </c>
      <c r="J3768" s="43">
        <v>3.2500000000000001E-2</v>
      </c>
      <c r="K3768" s="43">
        <v>2.4643999999999999E-2</v>
      </c>
      <c r="N3768" s="44"/>
    </row>
    <row r="3769" spans="4:14" ht="15.75" customHeight="1" x14ac:dyDescent="0.25">
      <c r="D3769" s="39"/>
      <c r="E3769" s="39"/>
      <c r="F3769" s="98">
        <v>41789</v>
      </c>
      <c r="G3769" s="43">
        <v>1.5100000000000001E-3</v>
      </c>
      <c r="H3769" s="43">
        <v>2.274E-3</v>
      </c>
      <c r="I3769" s="43">
        <v>3.2190000000000001E-3</v>
      </c>
      <c r="J3769" s="43">
        <v>3.2500000000000001E-2</v>
      </c>
      <c r="K3769" s="43">
        <v>2.4759000000000003E-2</v>
      </c>
      <c r="N3769" s="44"/>
    </row>
    <row r="3770" spans="4:14" ht="15.75" customHeight="1" x14ac:dyDescent="0.25">
      <c r="D3770" s="39"/>
      <c r="E3770" s="39"/>
      <c r="F3770" s="98">
        <v>41792</v>
      </c>
      <c r="G3770" s="43">
        <v>1.5100000000000001E-3</v>
      </c>
      <c r="H3770" s="43">
        <v>2.2715000000000001E-3</v>
      </c>
      <c r="I3770" s="43">
        <v>3.2190000000000001E-3</v>
      </c>
      <c r="J3770" s="43">
        <v>3.2500000000000001E-2</v>
      </c>
      <c r="K3770" s="43">
        <v>2.5266999999999998E-2</v>
      </c>
      <c r="N3770" s="44"/>
    </row>
    <row r="3771" spans="4:14" ht="15.75" customHeight="1" x14ac:dyDescent="0.25">
      <c r="D3771" s="39"/>
      <c r="E3771" s="39"/>
      <c r="F3771" s="98">
        <v>41793</v>
      </c>
      <c r="G3771" s="43">
        <v>1.5090000000000001E-3</v>
      </c>
      <c r="H3771" s="43">
        <v>2.274E-3</v>
      </c>
      <c r="I3771" s="43">
        <v>3.2190000000000001E-3</v>
      </c>
      <c r="J3771" s="43">
        <v>3.2500000000000001E-2</v>
      </c>
      <c r="K3771" s="43">
        <v>2.5985000000000001E-2</v>
      </c>
      <c r="N3771" s="44"/>
    </row>
    <row r="3772" spans="4:14" ht="15.75" customHeight="1" x14ac:dyDescent="0.25">
      <c r="D3772" s="39"/>
      <c r="E3772" s="39"/>
      <c r="F3772" s="98">
        <v>41794</v>
      </c>
      <c r="G3772" s="43">
        <v>1.5199999999999999E-3</v>
      </c>
      <c r="H3772" s="43">
        <v>2.2950000000000002E-3</v>
      </c>
      <c r="I3772" s="43">
        <v>3.2190000000000001E-3</v>
      </c>
      <c r="J3772" s="43">
        <v>3.2500000000000001E-2</v>
      </c>
      <c r="K3772" s="43">
        <v>2.6021000000000002E-2</v>
      </c>
      <c r="N3772" s="44"/>
    </row>
    <row r="3773" spans="4:14" ht="15.75" customHeight="1" x14ac:dyDescent="0.25">
      <c r="D3773" s="39"/>
      <c r="E3773" s="39"/>
      <c r="F3773" s="98">
        <v>41795</v>
      </c>
      <c r="G3773" s="43">
        <v>1.5100000000000001E-3</v>
      </c>
      <c r="H3773" s="43">
        <v>2.3059999999999999E-3</v>
      </c>
      <c r="I3773" s="43">
        <v>3.2240000000000003E-3</v>
      </c>
      <c r="J3773" s="43">
        <v>3.2500000000000001E-2</v>
      </c>
      <c r="K3773" s="43">
        <v>2.5824E-2</v>
      </c>
      <c r="N3773" s="44"/>
    </row>
    <row r="3774" spans="4:14" ht="15.75" customHeight="1" x14ac:dyDescent="0.25">
      <c r="D3774" s="39"/>
      <c r="E3774" s="39"/>
      <c r="F3774" s="98">
        <v>41796</v>
      </c>
      <c r="G3774" s="43">
        <v>1.5349999999999999E-3</v>
      </c>
      <c r="H3774" s="43">
        <v>2.2959999999999999E-3</v>
      </c>
      <c r="I3774" s="43">
        <v>3.2140000000000003E-3</v>
      </c>
      <c r="J3774" s="43">
        <v>3.2500000000000001E-2</v>
      </c>
      <c r="K3774" s="43">
        <v>2.5869E-2</v>
      </c>
      <c r="N3774" s="44"/>
    </row>
    <row r="3775" spans="4:14" ht="15.75" customHeight="1" x14ac:dyDescent="0.25">
      <c r="D3775" s="39"/>
      <c r="E3775" s="39"/>
      <c r="F3775" s="98">
        <v>41799</v>
      </c>
      <c r="G3775" s="43">
        <v>1.5225E-3</v>
      </c>
      <c r="H3775" s="43">
        <v>2.3055000000000003E-3</v>
      </c>
      <c r="I3775" s="43">
        <v>3.2140000000000003E-3</v>
      </c>
      <c r="J3775" s="43">
        <v>3.2500000000000001E-2</v>
      </c>
      <c r="K3775" s="43">
        <v>2.6032000000000003E-2</v>
      </c>
      <c r="N3775" s="44"/>
    </row>
    <row r="3776" spans="4:14" ht="15.75" customHeight="1" x14ac:dyDescent="0.25">
      <c r="D3776" s="39"/>
      <c r="E3776" s="39"/>
      <c r="F3776" s="98">
        <v>41800</v>
      </c>
      <c r="G3776" s="43">
        <v>1.5199999999999999E-3</v>
      </c>
      <c r="H3776" s="43">
        <v>2.3029999999999999E-3</v>
      </c>
      <c r="I3776" s="43">
        <v>3.2140000000000003E-3</v>
      </c>
      <c r="J3776" s="43">
        <v>3.2500000000000001E-2</v>
      </c>
      <c r="K3776" s="43">
        <v>2.6439000000000001E-2</v>
      </c>
      <c r="N3776" s="44"/>
    </row>
    <row r="3777" spans="4:14" ht="15.75" customHeight="1" x14ac:dyDescent="0.25">
      <c r="D3777" s="39"/>
      <c r="E3777" s="39"/>
      <c r="F3777" s="98">
        <v>41801</v>
      </c>
      <c r="G3777" s="43">
        <v>1.5125E-3</v>
      </c>
      <c r="H3777" s="43">
        <v>2.2980000000000001E-3</v>
      </c>
      <c r="I3777" s="43">
        <v>3.2029999999999997E-3</v>
      </c>
      <c r="J3777" s="43">
        <v>3.2500000000000001E-2</v>
      </c>
      <c r="K3777" s="43">
        <v>2.6394000000000001E-2</v>
      </c>
      <c r="N3777" s="44"/>
    </row>
    <row r="3778" spans="4:14" ht="15.75" customHeight="1" x14ac:dyDescent="0.25">
      <c r="D3778" s="39"/>
      <c r="E3778" s="39"/>
      <c r="F3778" s="98">
        <v>41802</v>
      </c>
      <c r="G3778" s="43">
        <v>1.5175E-3</v>
      </c>
      <c r="H3778" s="43">
        <v>2.3059999999999999E-3</v>
      </c>
      <c r="I3778" s="43">
        <v>3.2400000000000003E-3</v>
      </c>
      <c r="J3778" s="43">
        <v>3.2500000000000001E-2</v>
      </c>
      <c r="K3778" s="43">
        <v>2.5950999999999998E-2</v>
      </c>
      <c r="N3778" s="44"/>
    </row>
    <row r="3779" spans="4:14" ht="15.75" customHeight="1" x14ac:dyDescent="0.25">
      <c r="D3779" s="39"/>
      <c r="E3779" s="39"/>
      <c r="F3779" s="98">
        <v>41803</v>
      </c>
      <c r="G3779" s="43">
        <v>1.5425E-3</v>
      </c>
      <c r="H3779" s="43">
        <v>2.3210000000000001E-3</v>
      </c>
      <c r="I3779" s="43">
        <v>3.2550000000000001E-3</v>
      </c>
      <c r="J3779" s="43">
        <v>3.2500000000000001E-2</v>
      </c>
      <c r="K3779" s="43">
        <v>2.6033000000000001E-2</v>
      </c>
      <c r="N3779" s="44"/>
    </row>
    <row r="3780" spans="4:14" ht="15.75" customHeight="1" x14ac:dyDescent="0.25">
      <c r="D3780" s="39"/>
      <c r="E3780" s="39"/>
      <c r="F3780" s="98">
        <v>41806</v>
      </c>
      <c r="G3780" s="43">
        <v>1.5399999999999999E-3</v>
      </c>
      <c r="H3780" s="43">
        <v>2.3059999999999999E-3</v>
      </c>
      <c r="I3780" s="43">
        <v>3.261E-3</v>
      </c>
      <c r="J3780" s="43">
        <v>3.2500000000000001E-2</v>
      </c>
      <c r="K3780" s="43">
        <v>2.597E-2</v>
      </c>
      <c r="N3780" s="44"/>
    </row>
    <row r="3781" spans="4:14" ht="15.75" customHeight="1" x14ac:dyDescent="0.25">
      <c r="D3781" s="39"/>
      <c r="E3781" s="39"/>
      <c r="F3781" s="98">
        <v>41807</v>
      </c>
      <c r="G3781" s="43">
        <v>1.5499999999999999E-3</v>
      </c>
      <c r="H3781" s="43">
        <v>2.31E-3</v>
      </c>
      <c r="I3781" s="43">
        <v>3.2450000000000001E-3</v>
      </c>
      <c r="J3781" s="43">
        <v>3.2500000000000001E-2</v>
      </c>
      <c r="K3781" s="43">
        <v>2.6522999999999998E-2</v>
      </c>
      <c r="N3781" s="44"/>
    </row>
    <row r="3782" spans="4:14" ht="15.75" customHeight="1" x14ac:dyDescent="0.25">
      <c r="D3782" s="39"/>
      <c r="E3782" s="39"/>
      <c r="F3782" s="98">
        <v>41808</v>
      </c>
      <c r="G3782" s="43">
        <v>1.5299999999999999E-3</v>
      </c>
      <c r="H3782" s="43">
        <v>2.31E-3</v>
      </c>
      <c r="I3782" s="43">
        <v>3.2540000000000004E-3</v>
      </c>
      <c r="J3782" s="43">
        <v>3.2500000000000001E-2</v>
      </c>
      <c r="K3782" s="43">
        <v>2.5843999999999999E-2</v>
      </c>
      <c r="N3782" s="44"/>
    </row>
    <row r="3783" spans="4:14" ht="15.75" customHeight="1" x14ac:dyDescent="0.25">
      <c r="D3783" s="39"/>
      <c r="E3783" s="39"/>
      <c r="F3783" s="98">
        <v>41809</v>
      </c>
      <c r="G3783" s="43">
        <v>1.5325E-3</v>
      </c>
      <c r="H3783" s="43">
        <v>2.2959999999999999E-3</v>
      </c>
      <c r="I3783" s="43">
        <v>3.2290000000000001E-3</v>
      </c>
      <c r="J3783" s="43">
        <v>3.2500000000000001E-2</v>
      </c>
      <c r="K3783" s="43">
        <v>2.6206E-2</v>
      </c>
      <c r="N3783" s="44"/>
    </row>
    <row r="3784" spans="4:14" ht="15.75" customHeight="1" x14ac:dyDescent="0.25">
      <c r="D3784" s="39"/>
      <c r="E3784" s="39"/>
      <c r="F3784" s="98">
        <v>41810</v>
      </c>
      <c r="G3784" s="43">
        <v>1.5399999999999999E-3</v>
      </c>
      <c r="H3784" s="43">
        <v>2.3059999999999999E-3</v>
      </c>
      <c r="I3784" s="43">
        <v>3.2340000000000003E-3</v>
      </c>
      <c r="J3784" s="43">
        <v>3.2500000000000001E-2</v>
      </c>
      <c r="K3784" s="43">
        <v>2.6051999999999999E-2</v>
      </c>
      <c r="N3784" s="44"/>
    </row>
    <row r="3785" spans="4:14" ht="15.75" customHeight="1" x14ac:dyDescent="0.25">
      <c r="D3785" s="39"/>
      <c r="E3785" s="39"/>
      <c r="F3785" s="98">
        <v>41813</v>
      </c>
      <c r="G3785" s="43">
        <v>1.5199999999999999E-3</v>
      </c>
      <c r="H3785" s="43">
        <v>2.3259999999999999E-3</v>
      </c>
      <c r="I3785" s="43">
        <v>3.2529999999999998E-3</v>
      </c>
      <c r="J3785" s="43">
        <v>3.2500000000000001E-2</v>
      </c>
      <c r="K3785" s="43">
        <v>2.6261E-2</v>
      </c>
      <c r="N3785" s="44"/>
    </row>
    <row r="3786" spans="4:14" ht="15.75" customHeight="1" x14ac:dyDescent="0.25">
      <c r="D3786" s="39"/>
      <c r="E3786" s="39"/>
      <c r="F3786" s="98">
        <v>41814</v>
      </c>
      <c r="G3786" s="43">
        <v>1.5149999999999999E-3</v>
      </c>
      <c r="H3786" s="43">
        <v>2.336E-3</v>
      </c>
      <c r="I3786" s="43">
        <v>3.2629999999999998E-3</v>
      </c>
      <c r="J3786" s="43">
        <v>3.2500000000000001E-2</v>
      </c>
      <c r="K3786" s="43">
        <v>2.5781000000000002E-2</v>
      </c>
      <c r="N3786" s="44"/>
    </row>
    <row r="3787" spans="4:14" ht="15.75" customHeight="1" x14ac:dyDescent="0.25">
      <c r="D3787" s="39"/>
      <c r="E3787" s="39"/>
      <c r="F3787" s="98">
        <v>41815</v>
      </c>
      <c r="G3787" s="43">
        <v>1.5100000000000001E-3</v>
      </c>
      <c r="H3787" s="43">
        <v>2.3384999999999999E-3</v>
      </c>
      <c r="I3787" s="43">
        <v>3.2590000000000002E-3</v>
      </c>
      <c r="J3787" s="43">
        <v>3.2500000000000001E-2</v>
      </c>
      <c r="K3787" s="43">
        <v>2.5592E-2</v>
      </c>
      <c r="N3787" s="44"/>
    </row>
    <row r="3788" spans="4:14" ht="15.75" customHeight="1" x14ac:dyDescent="0.25">
      <c r="D3788" s="39"/>
      <c r="E3788" s="39"/>
      <c r="F3788" s="98">
        <v>41816</v>
      </c>
      <c r="G3788" s="43">
        <v>1.495E-3</v>
      </c>
      <c r="H3788" s="43">
        <v>2.3410000000000002E-3</v>
      </c>
      <c r="I3788" s="43">
        <v>3.2615000000000001E-3</v>
      </c>
      <c r="J3788" s="43">
        <v>3.2500000000000001E-2</v>
      </c>
      <c r="K3788" s="43">
        <v>2.5285999999999999E-2</v>
      </c>
      <c r="N3788" s="44"/>
    </row>
    <row r="3789" spans="4:14" ht="15.75" customHeight="1" x14ac:dyDescent="0.25">
      <c r="D3789" s="39"/>
      <c r="E3789" s="39"/>
      <c r="F3789" s="98">
        <v>41817</v>
      </c>
      <c r="G3789" s="43">
        <v>1.5149999999999999E-3</v>
      </c>
      <c r="H3789" s="43">
        <v>2.346E-3</v>
      </c>
      <c r="I3789" s="43">
        <v>3.2679999999999996E-3</v>
      </c>
      <c r="J3789" s="43">
        <v>3.2500000000000001E-2</v>
      </c>
      <c r="K3789" s="43">
        <v>2.5339999999999998E-2</v>
      </c>
      <c r="N3789" s="44"/>
    </row>
    <row r="3790" spans="4:14" ht="15.75" customHeight="1" x14ac:dyDescent="0.25">
      <c r="D3790" s="39"/>
      <c r="E3790" s="39"/>
      <c r="F3790" s="98">
        <v>41820</v>
      </c>
      <c r="G3790" s="43">
        <v>1.552E-3</v>
      </c>
      <c r="H3790" s="43">
        <v>2.307E-3</v>
      </c>
      <c r="I3790" s="43">
        <v>3.2679999999999996E-3</v>
      </c>
      <c r="J3790" s="43">
        <v>3.2500000000000001E-2</v>
      </c>
      <c r="K3790" s="43">
        <v>2.5304000000000004E-2</v>
      </c>
      <c r="N3790" s="44"/>
    </row>
    <row r="3791" spans="4:14" ht="15.75" customHeight="1" x14ac:dyDescent="0.25">
      <c r="D3791" s="39"/>
      <c r="E3791" s="39"/>
      <c r="F3791" s="98">
        <v>41821</v>
      </c>
      <c r="G3791" s="43">
        <v>1.552E-3</v>
      </c>
      <c r="H3791" s="43">
        <v>2.3180000000000002E-3</v>
      </c>
      <c r="I3791" s="43">
        <v>3.2790000000000002E-3</v>
      </c>
      <c r="J3791" s="43">
        <v>3.2500000000000001E-2</v>
      </c>
      <c r="K3791" s="43">
        <v>2.5647000000000003E-2</v>
      </c>
      <c r="N3791" s="44"/>
    </row>
    <row r="3792" spans="4:14" ht="15.75" customHeight="1" x14ac:dyDescent="0.25">
      <c r="D3792" s="39"/>
      <c r="E3792" s="39"/>
      <c r="F3792" s="98">
        <v>41822</v>
      </c>
      <c r="G3792" s="43">
        <v>1.555E-3</v>
      </c>
      <c r="H3792" s="43">
        <v>2.346E-3</v>
      </c>
      <c r="I3792" s="43">
        <v>3.2790000000000002E-3</v>
      </c>
      <c r="J3792" s="43">
        <v>3.2500000000000001E-2</v>
      </c>
      <c r="K3792" s="43">
        <v>2.6263999999999999E-2</v>
      </c>
      <c r="N3792" s="44"/>
    </row>
    <row r="3793" spans="4:14" ht="15.75" customHeight="1" x14ac:dyDescent="0.25">
      <c r="D3793" s="39"/>
      <c r="E3793" s="39"/>
      <c r="F3793" s="98">
        <v>41823</v>
      </c>
      <c r="G3793" s="43">
        <v>1.555E-3</v>
      </c>
      <c r="H3793" s="43">
        <v>2.3210000000000001E-3</v>
      </c>
      <c r="I3793" s="43">
        <v>3.2669999999999999E-3</v>
      </c>
      <c r="J3793" s="43">
        <v>3.2500000000000001E-2</v>
      </c>
      <c r="K3793" s="43">
        <v>2.6383E-2</v>
      </c>
      <c r="N3793" s="44"/>
    </row>
    <row r="3794" spans="4:14" ht="15.75" customHeight="1" x14ac:dyDescent="0.25">
      <c r="D3794" s="39"/>
      <c r="E3794" s="39"/>
      <c r="F3794" s="98">
        <v>41824</v>
      </c>
      <c r="G3794" s="43">
        <v>1.534E-3</v>
      </c>
      <c r="H3794" s="43">
        <v>2.3310000000000002E-3</v>
      </c>
      <c r="I3794" s="43">
        <v>3.2719999999999997E-3</v>
      </c>
      <c r="J3794" s="43" t="s">
        <v>30</v>
      </c>
      <c r="K3794" s="43">
        <v>2.6383E-2</v>
      </c>
      <c r="N3794" s="44"/>
    </row>
    <row r="3795" spans="4:14" ht="15.75" customHeight="1" x14ac:dyDescent="0.25">
      <c r="D3795" s="39"/>
      <c r="E3795" s="39"/>
      <c r="F3795" s="98">
        <v>41827</v>
      </c>
      <c r="G3795" s="43">
        <v>1.534E-3</v>
      </c>
      <c r="H3795" s="43">
        <v>2.3410000000000002E-3</v>
      </c>
      <c r="I3795" s="43">
        <v>3.2829999999999999E-3</v>
      </c>
      <c r="J3795" s="43">
        <v>3.2500000000000001E-2</v>
      </c>
      <c r="K3795" s="43">
        <v>2.6110000000000001E-2</v>
      </c>
      <c r="N3795" s="44"/>
    </row>
    <row r="3796" spans="4:14" ht="15.75" customHeight="1" x14ac:dyDescent="0.25">
      <c r="D3796" s="39"/>
      <c r="E3796" s="39"/>
      <c r="F3796" s="98">
        <v>41828</v>
      </c>
      <c r="G3796" s="43">
        <v>1.5249999999999999E-3</v>
      </c>
      <c r="H3796" s="43">
        <v>2.336E-3</v>
      </c>
      <c r="I3796" s="43">
        <v>3.3019999999999998E-3</v>
      </c>
      <c r="J3796" s="43">
        <v>3.2500000000000001E-2</v>
      </c>
      <c r="K3796" s="43">
        <v>2.5557E-2</v>
      </c>
      <c r="N3796" s="44"/>
    </row>
    <row r="3797" spans="4:14" ht="15.75" customHeight="1" x14ac:dyDescent="0.25">
      <c r="D3797" s="39"/>
      <c r="E3797" s="39"/>
      <c r="F3797" s="98">
        <v>41829</v>
      </c>
      <c r="G3797" s="43">
        <v>1.5275E-3</v>
      </c>
      <c r="H3797" s="43">
        <v>2.3410000000000002E-3</v>
      </c>
      <c r="I3797" s="43">
        <v>3.307E-3</v>
      </c>
      <c r="J3797" s="43">
        <v>3.2500000000000001E-2</v>
      </c>
      <c r="K3797" s="43">
        <v>2.5503000000000001E-2</v>
      </c>
      <c r="N3797" s="44"/>
    </row>
    <row r="3798" spans="4:14" ht="15.75" customHeight="1" x14ac:dyDescent="0.25">
      <c r="D3798" s="39"/>
      <c r="E3798" s="39"/>
      <c r="F3798" s="98">
        <v>41830</v>
      </c>
      <c r="G3798" s="43">
        <v>1.5149999999999999E-3</v>
      </c>
      <c r="H3798" s="43">
        <v>2.336E-3</v>
      </c>
      <c r="I3798" s="43">
        <v>3.2719999999999997E-3</v>
      </c>
      <c r="J3798" s="43">
        <v>3.2500000000000001E-2</v>
      </c>
      <c r="K3798" s="43">
        <v>2.5359E-2</v>
      </c>
      <c r="N3798" s="44"/>
    </row>
    <row r="3799" spans="4:14" ht="15.75" customHeight="1" x14ac:dyDescent="0.25">
      <c r="D3799" s="39"/>
      <c r="E3799" s="39"/>
      <c r="F3799" s="98">
        <v>41831</v>
      </c>
      <c r="G3799" s="43">
        <v>1.5199999999999999E-3</v>
      </c>
      <c r="H3799" s="43">
        <v>2.336E-3</v>
      </c>
      <c r="I3799" s="43">
        <v>3.2569999999999999E-3</v>
      </c>
      <c r="J3799" s="43">
        <v>3.2500000000000001E-2</v>
      </c>
      <c r="K3799" s="43">
        <v>2.5160000000000002E-2</v>
      </c>
      <c r="N3799" s="44"/>
    </row>
    <row r="3800" spans="4:14" ht="15.75" customHeight="1" x14ac:dyDescent="0.25">
      <c r="D3800" s="39"/>
      <c r="E3800" s="39"/>
      <c r="F3800" s="98">
        <v>41834</v>
      </c>
      <c r="G3800" s="43">
        <v>1.5199999999999999E-3</v>
      </c>
      <c r="H3800" s="43">
        <v>2.3259999999999999E-3</v>
      </c>
      <c r="I3800" s="43">
        <v>3.2640000000000004E-3</v>
      </c>
      <c r="J3800" s="43">
        <v>3.2500000000000001E-2</v>
      </c>
      <c r="K3800" s="43">
        <v>2.5468000000000001E-2</v>
      </c>
      <c r="N3800" s="44"/>
    </row>
    <row r="3801" spans="4:14" ht="15.75" customHeight="1" x14ac:dyDescent="0.25">
      <c r="D3801" s="39"/>
      <c r="E3801" s="39"/>
      <c r="F3801" s="98">
        <v>41835</v>
      </c>
      <c r="G3801" s="43">
        <v>1.542E-3</v>
      </c>
      <c r="H3801" s="43">
        <v>2.3310000000000002E-3</v>
      </c>
      <c r="I3801" s="43">
        <v>3.2640000000000004E-3</v>
      </c>
      <c r="J3801" s="43">
        <v>3.2500000000000001E-2</v>
      </c>
      <c r="K3801" s="43">
        <v>2.5468000000000001E-2</v>
      </c>
      <c r="N3801" s="44"/>
    </row>
    <row r="3802" spans="4:14" ht="15.75" customHeight="1" x14ac:dyDescent="0.25">
      <c r="D3802" s="39"/>
      <c r="E3802" s="39"/>
      <c r="F3802" s="98">
        <v>41836</v>
      </c>
      <c r="G3802" s="43">
        <v>1.5545000000000001E-3</v>
      </c>
      <c r="H3802" s="43">
        <v>2.336E-3</v>
      </c>
      <c r="I3802" s="43">
        <v>3.2659999999999998E-3</v>
      </c>
      <c r="J3802" s="43">
        <v>3.2500000000000001E-2</v>
      </c>
      <c r="K3802" s="43">
        <v>2.5259999999999998E-2</v>
      </c>
      <c r="N3802" s="44"/>
    </row>
    <row r="3803" spans="4:14" ht="15.75" customHeight="1" x14ac:dyDescent="0.25">
      <c r="D3803" s="39"/>
      <c r="E3803" s="39"/>
      <c r="F3803" s="98">
        <v>41837</v>
      </c>
      <c r="G3803" s="43">
        <v>1.562E-3</v>
      </c>
      <c r="H3803" s="43">
        <v>2.336E-3</v>
      </c>
      <c r="I3803" s="43">
        <v>3.271E-3</v>
      </c>
      <c r="J3803" s="43">
        <v>3.2500000000000001E-2</v>
      </c>
      <c r="K3803" s="43">
        <v>2.4458000000000001E-2</v>
      </c>
      <c r="N3803" s="44"/>
    </row>
    <row r="3804" spans="4:14" ht="15.75" customHeight="1" x14ac:dyDescent="0.25">
      <c r="D3804" s="39"/>
      <c r="E3804" s="39"/>
      <c r="F3804" s="98">
        <v>41838</v>
      </c>
      <c r="G3804" s="43">
        <v>1.5425E-3</v>
      </c>
      <c r="H3804" s="43">
        <v>2.3159999999999999E-3</v>
      </c>
      <c r="I3804" s="43">
        <v>3.2540000000000004E-3</v>
      </c>
      <c r="J3804" s="43">
        <v>3.2500000000000001E-2</v>
      </c>
      <c r="K3804" s="43">
        <v>2.4809000000000001E-2</v>
      </c>
      <c r="N3804" s="44"/>
    </row>
    <row r="3805" spans="4:14" ht="15.75" customHeight="1" x14ac:dyDescent="0.25">
      <c r="D3805" s="39"/>
      <c r="E3805" s="39"/>
      <c r="F3805" s="98">
        <v>41841</v>
      </c>
      <c r="G3805" s="43">
        <v>1.5475E-3</v>
      </c>
      <c r="H3805" s="43">
        <v>2.3310000000000002E-3</v>
      </c>
      <c r="I3805" s="43">
        <v>3.2740000000000004E-3</v>
      </c>
      <c r="J3805" s="43">
        <v>3.2500000000000001E-2</v>
      </c>
      <c r="K3805" s="43">
        <v>2.4674000000000001E-2</v>
      </c>
      <c r="N3805" s="44"/>
    </row>
    <row r="3806" spans="4:14" ht="15.75" customHeight="1" x14ac:dyDescent="0.25">
      <c r="D3806" s="39"/>
      <c r="E3806" s="39"/>
      <c r="F3806" s="98">
        <v>41842</v>
      </c>
      <c r="G3806" s="43">
        <v>1.5525000000000001E-3</v>
      </c>
      <c r="H3806" s="43">
        <v>2.3259999999999999E-3</v>
      </c>
      <c r="I3806" s="43">
        <v>3.271E-3</v>
      </c>
      <c r="J3806" s="43">
        <v>3.2500000000000001E-2</v>
      </c>
      <c r="K3806" s="43">
        <v>2.4601000000000001E-2</v>
      </c>
      <c r="N3806" s="44"/>
    </row>
    <row r="3807" spans="4:14" ht="15.75" customHeight="1" x14ac:dyDescent="0.25">
      <c r="D3807" s="39"/>
      <c r="E3807" s="39"/>
      <c r="F3807" s="98">
        <v>41843</v>
      </c>
      <c r="G3807" s="43">
        <v>1.5499999999999999E-3</v>
      </c>
      <c r="H3807" s="43">
        <v>2.3410000000000002E-3</v>
      </c>
      <c r="I3807" s="43">
        <v>3.2879999999999997E-3</v>
      </c>
      <c r="J3807" s="43">
        <v>3.2500000000000001E-2</v>
      </c>
      <c r="K3807" s="43">
        <v>2.4655E-2</v>
      </c>
      <c r="N3807" s="44"/>
    </row>
    <row r="3808" spans="4:14" ht="15.75" customHeight="1" x14ac:dyDescent="0.25">
      <c r="D3808" s="39"/>
      <c r="E3808" s="39"/>
      <c r="F3808" s="98">
        <v>41844</v>
      </c>
      <c r="G3808" s="43">
        <v>1.5425E-3</v>
      </c>
      <c r="H3808" s="43">
        <v>2.3510000000000002E-3</v>
      </c>
      <c r="I3808" s="43">
        <v>3.2910000000000001E-3</v>
      </c>
      <c r="J3808" s="43">
        <v>3.2500000000000001E-2</v>
      </c>
      <c r="K3808" s="43">
        <v>2.5024999999999999E-2</v>
      </c>
      <c r="N3808" s="44"/>
    </row>
    <row r="3809" spans="4:14" ht="15.75" customHeight="1" x14ac:dyDescent="0.25">
      <c r="D3809" s="39"/>
      <c r="E3809" s="39"/>
      <c r="F3809" s="98">
        <v>41845</v>
      </c>
      <c r="G3809" s="43">
        <v>1.56E-3</v>
      </c>
      <c r="H3809" s="43">
        <v>2.3410000000000002E-3</v>
      </c>
      <c r="I3809" s="43">
        <v>3.2810000000000001E-3</v>
      </c>
      <c r="J3809" s="43">
        <v>3.2500000000000001E-2</v>
      </c>
      <c r="K3809" s="43">
        <v>2.4655E-2</v>
      </c>
      <c r="N3809" s="44"/>
    </row>
    <row r="3810" spans="4:14" ht="15.75" customHeight="1" x14ac:dyDescent="0.25">
      <c r="D3810" s="39"/>
      <c r="E3810" s="39"/>
      <c r="F3810" s="98">
        <v>41848</v>
      </c>
      <c r="G3810" s="43">
        <v>1.5499999999999999E-3</v>
      </c>
      <c r="H3810" s="43">
        <v>2.3610000000000003E-3</v>
      </c>
      <c r="I3810" s="43">
        <v>3.2879999999999997E-3</v>
      </c>
      <c r="J3810" s="43">
        <v>3.2500000000000001E-2</v>
      </c>
      <c r="K3810" s="43">
        <v>2.4853E-2</v>
      </c>
      <c r="N3810" s="44"/>
    </row>
    <row r="3811" spans="4:14" ht="15.75" customHeight="1" x14ac:dyDescent="0.25">
      <c r="D3811" s="39"/>
      <c r="E3811" s="39"/>
      <c r="F3811" s="98">
        <v>41849</v>
      </c>
      <c r="G3811" s="43">
        <v>1.5499999999999999E-3</v>
      </c>
      <c r="H3811" s="43">
        <v>2.3709999999999998E-3</v>
      </c>
      <c r="I3811" s="43">
        <v>3.3E-3</v>
      </c>
      <c r="J3811" s="43">
        <v>3.2500000000000001E-2</v>
      </c>
      <c r="K3811" s="43">
        <v>2.4601000000000001E-2</v>
      </c>
      <c r="N3811" s="44"/>
    </row>
    <row r="3812" spans="4:14" ht="15.75" customHeight="1" x14ac:dyDescent="0.25">
      <c r="D3812" s="39"/>
      <c r="E3812" s="39"/>
      <c r="F3812" s="98">
        <v>41850</v>
      </c>
      <c r="G3812" s="43">
        <v>1.5579999999999999E-3</v>
      </c>
      <c r="H3812" s="43">
        <v>2.3960000000000001E-3</v>
      </c>
      <c r="I3812" s="43">
        <v>3.3250000000000003E-3</v>
      </c>
      <c r="J3812" s="43">
        <v>3.2500000000000001E-2</v>
      </c>
      <c r="K3812" s="43">
        <v>2.5569000000000001E-2</v>
      </c>
      <c r="N3812" s="44"/>
    </row>
    <row r="3813" spans="4:14" ht="15.75" customHeight="1" x14ac:dyDescent="0.25">
      <c r="D3813" s="39"/>
      <c r="E3813" s="39"/>
      <c r="F3813" s="98">
        <v>41851</v>
      </c>
      <c r="G3813" s="43">
        <v>1.56E-3</v>
      </c>
      <c r="H3813" s="43">
        <v>2.3909999999999999E-3</v>
      </c>
      <c r="I3813" s="43">
        <v>3.3450000000000003E-3</v>
      </c>
      <c r="J3813" s="43">
        <v>3.2500000000000001E-2</v>
      </c>
      <c r="K3813" s="43">
        <v>2.5578E-2</v>
      </c>
      <c r="N3813" s="44"/>
    </row>
    <row r="3814" spans="4:14" ht="15.75" customHeight="1" x14ac:dyDescent="0.25">
      <c r="D3814" s="39"/>
      <c r="E3814" s="39"/>
      <c r="F3814" s="98">
        <v>41852</v>
      </c>
      <c r="G3814" s="43">
        <v>1.56E-3</v>
      </c>
      <c r="H3814" s="43">
        <v>2.3809999999999999E-3</v>
      </c>
      <c r="I3814" s="43">
        <v>3.3439999999999998E-3</v>
      </c>
      <c r="J3814" s="43">
        <v>3.2500000000000001E-2</v>
      </c>
      <c r="K3814" s="43">
        <v>2.4925000000000003E-2</v>
      </c>
      <c r="N3814" s="44"/>
    </row>
    <row r="3815" spans="4:14" ht="15.75" customHeight="1" x14ac:dyDescent="0.25">
      <c r="D3815" s="39"/>
      <c r="E3815" s="39"/>
      <c r="F3815" s="98">
        <v>41855</v>
      </c>
      <c r="G3815" s="43">
        <v>1.5690000000000001E-3</v>
      </c>
      <c r="H3815" s="43">
        <v>2.3709999999999998E-3</v>
      </c>
      <c r="I3815" s="43">
        <v>3.3059999999999999E-3</v>
      </c>
      <c r="J3815" s="43">
        <v>3.2500000000000001E-2</v>
      </c>
      <c r="K3815" s="43">
        <v>2.4816999999999999E-2</v>
      </c>
      <c r="N3815" s="44"/>
    </row>
    <row r="3816" spans="4:14" ht="15.75" customHeight="1" x14ac:dyDescent="0.25">
      <c r="D3816" s="39"/>
      <c r="E3816" s="39"/>
      <c r="F3816" s="98">
        <v>41856</v>
      </c>
      <c r="G3816" s="43">
        <v>1.585E-3</v>
      </c>
      <c r="H3816" s="43">
        <v>2.3709999999999998E-3</v>
      </c>
      <c r="I3816" s="43">
        <v>3.2990000000000003E-3</v>
      </c>
      <c r="J3816" s="43">
        <v>3.2500000000000001E-2</v>
      </c>
      <c r="K3816" s="43">
        <v>2.4843999999999998E-2</v>
      </c>
      <c r="N3816" s="44"/>
    </row>
    <row r="3817" spans="4:14" ht="15.75" customHeight="1" x14ac:dyDescent="0.25">
      <c r="D3817" s="39"/>
      <c r="E3817" s="39"/>
      <c r="F3817" s="98">
        <v>41857</v>
      </c>
      <c r="G3817" s="43">
        <v>1.588E-3</v>
      </c>
      <c r="H3817" s="43">
        <v>2.3419999999999999E-3</v>
      </c>
      <c r="I3817" s="43">
        <v>3.2829999999999999E-3</v>
      </c>
      <c r="J3817" s="43">
        <v>3.2500000000000001E-2</v>
      </c>
      <c r="K3817" s="43">
        <v>2.4708000000000001E-2</v>
      </c>
      <c r="N3817" s="44"/>
    </row>
    <row r="3818" spans="4:14" ht="15.75" customHeight="1" x14ac:dyDescent="0.25">
      <c r="D3818" s="39"/>
      <c r="E3818" s="39"/>
      <c r="F3818" s="98">
        <v>41858</v>
      </c>
      <c r="G3818" s="43">
        <v>1.57E-3</v>
      </c>
      <c r="H3818" s="43">
        <v>2.3310000000000002E-3</v>
      </c>
      <c r="I3818" s="43">
        <v>3.2829999999999999E-3</v>
      </c>
      <c r="J3818" s="43">
        <v>3.2500000000000001E-2</v>
      </c>
      <c r="K3818" s="43">
        <v>2.4114E-2</v>
      </c>
      <c r="N3818" s="44"/>
    </row>
    <row r="3819" spans="4:14" ht="15.75" customHeight="1" x14ac:dyDescent="0.25">
      <c r="D3819" s="39"/>
      <c r="E3819" s="39"/>
      <c r="F3819" s="98">
        <v>41859</v>
      </c>
      <c r="G3819" s="43">
        <v>1.56E-3</v>
      </c>
      <c r="H3819" s="43">
        <v>2.3510000000000002E-3</v>
      </c>
      <c r="I3819" s="43">
        <v>3.2890000000000003E-3</v>
      </c>
      <c r="J3819" s="43">
        <v>3.2500000000000001E-2</v>
      </c>
      <c r="K3819" s="43">
        <v>2.4203000000000002E-2</v>
      </c>
      <c r="N3819" s="44"/>
    </row>
    <row r="3820" spans="4:14" ht="15.75" customHeight="1" x14ac:dyDescent="0.25">
      <c r="D3820" s="39"/>
      <c r="E3820" s="39"/>
      <c r="F3820" s="98">
        <v>41862</v>
      </c>
      <c r="G3820" s="43">
        <v>1.555E-3</v>
      </c>
      <c r="H3820" s="43">
        <v>2.3380000000000002E-3</v>
      </c>
      <c r="I3820" s="43">
        <v>3.2810000000000001E-3</v>
      </c>
      <c r="J3820" s="43">
        <v>3.2500000000000001E-2</v>
      </c>
      <c r="K3820" s="43">
        <v>2.4275000000000001E-2</v>
      </c>
      <c r="N3820" s="44"/>
    </row>
    <row r="3821" spans="4:14" ht="15.75" customHeight="1" x14ac:dyDescent="0.25">
      <c r="D3821" s="39"/>
      <c r="E3821" s="39"/>
      <c r="F3821" s="98">
        <v>41863</v>
      </c>
      <c r="G3821" s="43">
        <v>1.56E-3</v>
      </c>
      <c r="H3821" s="43">
        <v>2.3310000000000002E-3</v>
      </c>
      <c r="I3821" s="43">
        <v>3.2890000000000003E-3</v>
      </c>
      <c r="J3821" s="43">
        <v>3.2500000000000001E-2</v>
      </c>
      <c r="K3821" s="43">
        <v>2.4490999999999999E-2</v>
      </c>
      <c r="N3821" s="44"/>
    </row>
    <row r="3822" spans="4:14" ht="15.75" customHeight="1" x14ac:dyDescent="0.25">
      <c r="D3822" s="39"/>
      <c r="E3822" s="39"/>
      <c r="F3822" s="98">
        <v>41864</v>
      </c>
      <c r="G3822" s="43">
        <v>1.5499999999999999E-3</v>
      </c>
      <c r="H3822" s="43">
        <v>2.336E-3</v>
      </c>
      <c r="I3822" s="43">
        <v>3.3090000000000003E-3</v>
      </c>
      <c r="J3822" s="43">
        <v>3.2500000000000001E-2</v>
      </c>
      <c r="K3822" s="43">
        <v>2.4166E-2</v>
      </c>
      <c r="N3822" s="44"/>
    </row>
    <row r="3823" spans="4:14" ht="15.75" customHeight="1" x14ac:dyDescent="0.25">
      <c r="D3823" s="39"/>
      <c r="E3823" s="39"/>
      <c r="F3823" s="98">
        <v>41865</v>
      </c>
      <c r="G3823" s="43">
        <v>1.5499999999999999E-3</v>
      </c>
      <c r="H3823" s="43">
        <v>2.3110000000000001E-3</v>
      </c>
      <c r="I3823" s="43">
        <v>3.2919999999999998E-3</v>
      </c>
      <c r="J3823" s="43">
        <v>3.2500000000000001E-2</v>
      </c>
      <c r="K3823" s="43">
        <v>2.4014999999999998E-2</v>
      </c>
      <c r="N3823" s="44"/>
    </row>
    <row r="3824" spans="4:14" ht="15.75" customHeight="1" x14ac:dyDescent="0.25">
      <c r="D3824" s="39"/>
      <c r="E3824" s="39"/>
      <c r="F3824" s="98">
        <v>41866</v>
      </c>
      <c r="G3824" s="43">
        <v>1.555E-3</v>
      </c>
      <c r="H3824" s="43">
        <v>2.3210000000000001E-3</v>
      </c>
      <c r="I3824" s="43">
        <v>3.2850000000000002E-3</v>
      </c>
      <c r="J3824" s="43">
        <v>3.2500000000000001E-2</v>
      </c>
      <c r="K3824" s="43">
        <v>2.3397000000000001E-2</v>
      </c>
      <c r="N3824" s="44"/>
    </row>
    <row r="3825" spans="4:14" ht="15.75" customHeight="1" x14ac:dyDescent="0.25">
      <c r="D3825" s="39"/>
      <c r="E3825" s="39"/>
      <c r="F3825" s="98">
        <v>41869</v>
      </c>
      <c r="G3825" s="43">
        <v>1.555E-3</v>
      </c>
      <c r="H3825" s="43">
        <v>2.3210000000000001E-3</v>
      </c>
      <c r="I3825" s="43">
        <v>3.2850000000000002E-3</v>
      </c>
      <c r="J3825" s="43">
        <v>3.2500000000000001E-2</v>
      </c>
      <c r="K3825" s="43">
        <v>2.3927E-2</v>
      </c>
      <c r="N3825" s="44"/>
    </row>
    <row r="3826" spans="4:14" ht="15.75" customHeight="1" x14ac:dyDescent="0.25">
      <c r="D3826" s="39"/>
      <c r="E3826" s="39"/>
      <c r="F3826" s="98">
        <v>41870</v>
      </c>
      <c r="G3826" s="43">
        <v>1.555E-3</v>
      </c>
      <c r="H3826" s="43">
        <v>2.3440000000000002E-3</v>
      </c>
      <c r="I3826" s="43">
        <v>3.2850000000000002E-3</v>
      </c>
      <c r="J3826" s="43">
        <v>3.2500000000000001E-2</v>
      </c>
      <c r="K3826" s="43">
        <v>2.3997000000000001E-2</v>
      </c>
      <c r="N3826" s="44"/>
    </row>
    <row r="3827" spans="4:14" ht="15.75" customHeight="1" x14ac:dyDescent="0.25">
      <c r="D3827" s="39"/>
      <c r="E3827" s="39"/>
      <c r="F3827" s="98">
        <v>41871</v>
      </c>
      <c r="G3827" s="43">
        <v>1.5499999999999999E-3</v>
      </c>
      <c r="H3827" s="43">
        <v>2.349E-3</v>
      </c>
      <c r="I3827" s="43">
        <v>3.2700000000000003E-3</v>
      </c>
      <c r="J3827" s="43">
        <v>3.2500000000000001E-2</v>
      </c>
      <c r="K3827" s="43">
        <v>2.4264000000000001E-2</v>
      </c>
      <c r="N3827" s="44"/>
    </row>
    <row r="3828" spans="4:14" ht="15.75" customHeight="1" x14ac:dyDescent="0.25">
      <c r="D3828" s="39"/>
      <c r="E3828" s="39"/>
      <c r="F3828" s="98">
        <v>41872</v>
      </c>
      <c r="G3828" s="43">
        <v>1.5499999999999999E-3</v>
      </c>
      <c r="H3828" s="43">
        <v>2.349E-3</v>
      </c>
      <c r="I3828" s="43">
        <v>3.29E-3</v>
      </c>
      <c r="J3828" s="43">
        <v>3.2500000000000001E-2</v>
      </c>
      <c r="K3828" s="43">
        <v>2.4067999999999999E-2</v>
      </c>
      <c r="N3828" s="44"/>
    </row>
    <row r="3829" spans="4:14" ht="15.75" customHeight="1" x14ac:dyDescent="0.25">
      <c r="D3829" s="39"/>
      <c r="E3829" s="39"/>
      <c r="F3829" s="98">
        <v>41873</v>
      </c>
      <c r="G3829" s="43">
        <v>1.5499999999999999E-3</v>
      </c>
      <c r="H3829" s="43">
        <v>2.3839999999999998E-3</v>
      </c>
      <c r="I3829" s="43">
        <v>3.3050000000000002E-3</v>
      </c>
      <c r="J3829" s="43">
        <v>3.2500000000000001E-2</v>
      </c>
      <c r="K3829" s="43">
        <v>2.4024E-2</v>
      </c>
      <c r="N3829" s="44"/>
    </row>
    <row r="3830" spans="4:14" ht="15.75" customHeight="1" x14ac:dyDescent="0.25">
      <c r="D3830" s="39"/>
      <c r="E3830" s="39"/>
      <c r="F3830" s="98">
        <v>41876</v>
      </c>
      <c r="G3830" s="43" t="s">
        <v>30</v>
      </c>
      <c r="H3830" s="43" t="s">
        <v>30</v>
      </c>
      <c r="I3830" s="43" t="s">
        <v>30</v>
      </c>
      <c r="J3830" s="43">
        <v>3.2500000000000001E-2</v>
      </c>
      <c r="K3830" s="43">
        <v>2.3820000000000001E-2</v>
      </c>
      <c r="N3830" s="44"/>
    </row>
    <row r="3831" spans="4:14" ht="15.75" customHeight="1" x14ac:dyDescent="0.25">
      <c r="D3831" s="39"/>
      <c r="E3831" s="39"/>
      <c r="F3831" s="98">
        <v>41877</v>
      </c>
      <c r="G3831" s="43">
        <v>1.56E-3</v>
      </c>
      <c r="H3831" s="43">
        <v>2.3809999999999999E-3</v>
      </c>
      <c r="I3831" s="43">
        <v>3.2990000000000003E-3</v>
      </c>
      <c r="J3831" s="43">
        <v>3.2500000000000001E-2</v>
      </c>
      <c r="K3831" s="43">
        <v>2.3961999999999997E-2</v>
      </c>
      <c r="N3831" s="44"/>
    </row>
    <row r="3832" spans="4:14" ht="15.75" customHeight="1" x14ac:dyDescent="0.25">
      <c r="D3832" s="39"/>
      <c r="E3832" s="39"/>
      <c r="F3832" s="98">
        <v>41878</v>
      </c>
      <c r="G3832" s="43">
        <v>1.567E-3</v>
      </c>
      <c r="H3832" s="43">
        <v>2.346E-3</v>
      </c>
      <c r="I3832" s="43">
        <v>3.3189999999999999E-3</v>
      </c>
      <c r="J3832" s="43">
        <v>3.2500000000000001E-2</v>
      </c>
      <c r="K3832" s="43">
        <v>2.3573E-2</v>
      </c>
      <c r="N3832" s="44"/>
    </row>
    <row r="3833" spans="4:14" ht="15.75" customHeight="1" x14ac:dyDescent="0.25">
      <c r="D3833" s="39"/>
      <c r="E3833" s="39"/>
      <c r="F3833" s="98">
        <v>41879</v>
      </c>
      <c r="G3833" s="43">
        <v>1.5449999999999999E-3</v>
      </c>
      <c r="H3833" s="43">
        <v>2.336E-3</v>
      </c>
      <c r="I3833" s="43">
        <v>3.3189999999999999E-3</v>
      </c>
      <c r="J3833" s="43">
        <v>3.2500000000000001E-2</v>
      </c>
      <c r="K3833" s="43">
        <v>2.3361E-2</v>
      </c>
      <c r="N3833" s="44"/>
    </row>
    <row r="3834" spans="4:14" ht="15.75" customHeight="1" x14ac:dyDescent="0.25">
      <c r="D3834" s="39"/>
      <c r="E3834" s="39"/>
      <c r="F3834" s="98">
        <v>41880</v>
      </c>
      <c r="G3834" s="43">
        <v>1.57E-3</v>
      </c>
      <c r="H3834" s="43">
        <v>2.336E-3</v>
      </c>
      <c r="I3834" s="43">
        <v>3.2990000000000003E-3</v>
      </c>
      <c r="J3834" s="43">
        <v>3.2500000000000001E-2</v>
      </c>
      <c r="K3834" s="43">
        <v>2.3431E-2</v>
      </c>
      <c r="N3834" s="44"/>
    </row>
    <row r="3835" spans="4:14" ht="15.75" customHeight="1" x14ac:dyDescent="0.25">
      <c r="D3835" s="39"/>
      <c r="E3835" s="39"/>
      <c r="F3835" s="98">
        <v>41883</v>
      </c>
      <c r="G3835" s="43">
        <v>1.565E-3</v>
      </c>
      <c r="H3835" s="43">
        <v>2.336E-3</v>
      </c>
      <c r="I3835" s="43">
        <v>3.2940000000000001E-3</v>
      </c>
      <c r="J3835" s="43" t="s">
        <v>30</v>
      </c>
      <c r="K3835" s="43">
        <v>2.3431E-2</v>
      </c>
      <c r="N3835" s="44"/>
    </row>
    <row r="3836" spans="4:14" ht="15.75" customHeight="1" x14ac:dyDescent="0.25">
      <c r="D3836" s="39"/>
      <c r="E3836" s="39"/>
      <c r="F3836" s="98">
        <v>41884</v>
      </c>
      <c r="G3836" s="43">
        <v>1.565E-3</v>
      </c>
      <c r="H3836" s="43">
        <v>2.3310000000000002E-3</v>
      </c>
      <c r="I3836" s="43">
        <v>3.2965E-3</v>
      </c>
      <c r="J3836" s="43">
        <v>3.2500000000000001E-2</v>
      </c>
      <c r="K3836" s="43">
        <v>2.4211E-2</v>
      </c>
      <c r="N3836" s="44"/>
    </row>
    <row r="3837" spans="4:14" ht="15.75" customHeight="1" x14ac:dyDescent="0.25">
      <c r="D3837" s="39"/>
      <c r="E3837" s="39"/>
      <c r="F3837" s="98">
        <v>41885</v>
      </c>
      <c r="G3837" s="43">
        <v>1.5609999999999999E-3</v>
      </c>
      <c r="H3837" s="43">
        <v>2.3410000000000002E-3</v>
      </c>
      <c r="I3837" s="43">
        <v>3.2890000000000003E-3</v>
      </c>
      <c r="J3837" s="43">
        <v>3.2500000000000001E-2</v>
      </c>
      <c r="K3837" s="43">
        <v>2.3961999999999997E-2</v>
      </c>
      <c r="N3837" s="44"/>
    </row>
    <row r="3838" spans="4:14" ht="15.75" customHeight="1" x14ac:dyDescent="0.25">
      <c r="D3838" s="39"/>
      <c r="E3838" s="39"/>
      <c r="F3838" s="98">
        <v>41886</v>
      </c>
      <c r="G3838" s="43">
        <v>1.5609999999999999E-3</v>
      </c>
      <c r="H3838" s="43">
        <v>2.3310000000000002E-3</v>
      </c>
      <c r="I3838" s="43">
        <v>3.2890000000000003E-3</v>
      </c>
      <c r="J3838" s="43">
        <v>3.2500000000000001E-2</v>
      </c>
      <c r="K3838" s="43">
        <v>2.4497000000000001E-2</v>
      </c>
      <c r="N3838" s="44"/>
    </row>
    <row r="3839" spans="4:14" ht="15.75" customHeight="1" x14ac:dyDescent="0.25">
      <c r="D3839" s="39"/>
      <c r="E3839" s="39"/>
      <c r="F3839" s="98">
        <v>41887</v>
      </c>
      <c r="G3839" s="43">
        <v>1.5279999999999998E-3</v>
      </c>
      <c r="H3839" s="43">
        <v>2.323E-3</v>
      </c>
      <c r="I3839" s="43">
        <v>3.2700000000000003E-3</v>
      </c>
      <c r="J3839" s="43">
        <v>3.2500000000000001E-2</v>
      </c>
      <c r="K3839" s="43">
        <v>2.4586999999999998E-2</v>
      </c>
      <c r="N3839" s="44"/>
    </row>
    <row r="3840" spans="4:14" ht="15.75" customHeight="1" x14ac:dyDescent="0.25">
      <c r="D3840" s="39"/>
      <c r="E3840" s="39"/>
      <c r="F3840" s="98">
        <v>41890</v>
      </c>
      <c r="G3840" s="43">
        <v>1.5349999999999999E-3</v>
      </c>
      <c r="H3840" s="43">
        <v>2.336E-3</v>
      </c>
      <c r="I3840" s="43">
        <v>3.2629999999999998E-3</v>
      </c>
      <c r="J3840" s="43">
        <v>3.2500000000000001E-2</v>
      </c>
      <c r="K3840" s="43">
        <v>2.4712000000000001E-2</v>
      </c>
      <c r="N3840" s="44"/>
    </row>
    <row r="3841" spans="4:14" ht="15.75" customHeight="1" x14ac:dyDescent="0.25">
      <c r="D3841" s="39"/>
      <c r="E3841" s="39"/>
      <c r="F3841" s="98">
        <v>41891</v>
      </c>
      <c r="G3841" s="43">
        <v>1.5349999999999999E-3</v>
      </c>
      <c r="H3841" s="43">
        <v>2.346E-3</v>
      </c>
      <c r="I3841" s="43">
        <v>3.2940000000000001E-3</v>
      </c>
      <c r="J3841" s="43">
        <v>3.2500000000000001E-2</v>
      </c>
      <c r="K3841" s="43">
        <v>2.5035999999999999E-2</v>
      </c>
      <c r="N3841" s="44"/>
    </row>
    <row r="3842" spans="4:14" ht="15.75" customHeight="1" x14ac:dyDescent="0.25">
      <c r="D3842" s="39"/>
      <c r="E3842" s="39"/>
      <c r="F3842" s="98">
        <v>41892</v>
      </c>
      <c r="G3842" s="43">
        <v>1.5349999999999999E-3</v>
      </c>
      <c r="H3842" s="43">
        <v>2.346E-3</v>
      </c>
      <c r="I3842" s="43">
        <v>3.3139999999999997E-3</v>
      </c>
      <c r="J3842" s="43">
        <v>3.2500000000000001E-2</v>
      </c>
      <c r="K3842" s="43">
        <v>2.5413999999999999E-2</v>
      </c>
      <c r="N3842" s="44"/>
    </row>
    <row r="3843" spans="4:14" ht="15.75" customHeight="1" x14ac:dyDescent="0.25">
      <c r="D3843" s="39"/>
      <c r="E3843" s="39"/>
      <c r="F3843" s="98">
        <v>41893</v>
      </c>
      <c r="G3843" s="43">
        <v>1.5359999999999998E-3</v>
      </c>
      <c r="H3843" s="43">
        <v>2.3410000000000002E-3</v>
      </c>
      <c r="I3843" s="43">
        <v>3.3090000000000003E-3</v>
      </c>
      <c r="J3843" s="43">
        <v>3.2500000000000001E-2</v>
      </c>
      <c r="K3843" s="43">
        <v>2.5495999999999998E-2</v>
      </c>
      <c r="N3843" s="44"/>
    </row>
    <row r="3844" spans="4:14" ht="15.75" customHeight="1" x14ac:dyDescent="0.25">
      <c r="D3844" s="39"/>
      <c r="E3844" s="39"/>
      <c r="F3844" s="98">
        <v>41894</v>
      </c>
      <c r="G3844" s="43">
        <v>1.5359999999999998E-3</v>
      </c>
      <c r="H3844" s="43">
        <v>2.346E-3</v>
      </c>
      <c r="I3844" s="43">
        <v>3.3090000000000003E-3</v>
      </c>
      <c r="J3844" s="43">
        <v>3.2500000000000001E-2</v>
      </c>
      <c r="K3844" s="43">
        <v>2.6105E-2</v>
      </c>
      <c r="N3844" s="44"/>
    </row>
    <row r="3845" spans="4:14" ht="15.75" customHeight="1" x14ac:dyDescent="0.25">
      <c r="D3845" s="39"/>
      <c r="E3845" s="39"/>
      <c r="F3845" s="98">
        <v>41897</v>
      </c>
      <c r="G3845" s="43">
        <v>1.5359999999999998E-3</v>
      </c>
      <c r="H3845" s="43">
        <v>2.346E-3</v>
      </c>
      <c r="I3845" s="43">
        <v>3.3090000000000003E-3</v>
      </c>
      <c r="J3845" s="43">
        <v>3.2500000000000001E-2</v>
      </c>
      <c r="K3845" s="43">
        <v>2.5886999999999997E-2</v>
      </c>
      <c r="N3845" s="44"/>
    </row>
    <row r="3846" spans="4:14" ht="15.75" customHeight="1" x14ac:dyDescent="0.25">
      <c r="D3846" s="39"/>
      <c r="E3846" s="39"/>
      <c r="F3846" s="98">
        <v>41898</v>
      </c>
      <c r="G3846" s="43">
        <v>1.5349999999999999E-3</v>
      </c>
      <c r="H3846" s="43">
        <v>2.3440000000000002E-3</v>
      </c>
      <c r="I3846" s="43">
        <v>3.3015000000000002E-3</v>
      </c>
      <c r="J3846" s="43">
        <v>3.2500000000000001E-2</v>
      </c>
      <c r="K3846" s="43">
        <v>2.5923999999999999E-2</v>
      </c>
      <c r="N3846" s="44"/>
    </row>
    <row r="3847" spans="4:14" ht="15.75" customHeight="1" x14ac:dyDescent="0.25">
      <c r="D3847" s="39"/>
      <c r="E3847" s="39"/>
      <c r="F3847" s="98">
        <v>41899</v>
      </c>
      <c r="G3847" s="43">
        <v>1.5299999999999999E-3</v>
      </c>
      <c r="H3847" s="43">
        <v>2.3410000000000002E-3</v>
      </c>
      <c r="I3847" s="43">
        <v>3.3040000000000001E-3</v>
      </c>
      <c r="J3847" s="43">
        <v>3.2500000000000001E-2</v>
      </c>
      <c r="K3847" s="43">
        <v>2.6198000000000003E-2</v>
      </c>
      <c r="N3847" s="44"/>
    </row>
    <row r="3848" spans="4:14" ht="15.75" customHeight="1" x14ac:dyDescent="0.25">
      <c r="D3848" s="39"/>
      <c r="E3848" s="39"/>
      <c r="F3848" s="98">
        <v>41900</v>
      </c>
      <c r="G3848" s="43">
        <v>1.5349999999999999E-3</v>
      </c>
      <c r="H3848" s="43">
        <v>2.3310000000000002E-3</v>
      </c>
      <c r="I3848" s="43">
        <v>3.3040000000000001E-3</v>
      </c>
      <c r="J3848" s="43">
        <v>3.2500000000000001E-2</v>
      </c>
      <c r="K3848" s="43">
        <v>2.6143999999999997E-2</v>
      </c>
      <c r="N3848" s="44"/>
    </row>
    <row r="3849" spans="4:14" ht="15.75" customHeight="1" x14ac:dyDescent="0.25">
      <c r="D3849" s="39"/>
      <c r="E3849" s="39"/>
      <c r="F3849" s="98">
        <v>41901</v>
      </c>
      <c r="G3849" s="43">
        <v>1.5399999999999999E-3</v>
      </c>
      <c r="H3849" s="43">
        <v>2.3310000000000002E-3</v>
      </c>
      <c r="I3849" s="43">
        <v>3.3090000000000003E-3</v>
      </c>
      <c r="J3849" s="43">
        <v>3.2500000000000001E-2</v>
      </c>
      <c r="K3849" s="43">
        <v>2.5745000000000001E-2</v>
      </c>
      <c r="N3849" s="44"/>
    </row>
    <row r="3850" spans="4:14" ht="15.75" customHeight="1" x14ac:dyDescent="0.25">
      <c r="D3850" s="39"/>
      <c r="E3850" s="39"/>
      <c r="F3850" s="98">
        <v>41904</v>
      </c>
      <c r="G3850" s="43">
        <v>1.5449999999999999E-3</v>
      </c>
      <c r="H3850" s="43">
        <v>2.356E-3</v>
      </c>
      <c r="I3850" s="43">
        <v>3.3040000000000001E-3</v>
      </c>
      <c r="J3850" s="43">
        <v>3.2500000000000001E-2</v>
      </c>
      <c r="K3850" s="43">
        <v>2.5636000000000003E-2</v>
      </c>
      <c r="N3850" s="44"/>
    </row>
    <row r="3851" spans="4:14" ht="15.75" customHeight="1" x14ac:dyDescent="0.25">
      <c r="D3851" s="39"/>
      <c r="E3851" s="39"/>
      <c r="F3851" s="98">
        <v>41905</v>
      </c>
      <c r="G3851" s="43">
        <v>1.5449999999999999E-3</v>
      </c>
      <c r="H3851" s="43">
        <v>2.3410000000000002E-3</v>
      </c>
      <c r="I3851" s="43">
        <v>3.2990000000000003E-3</v>
      </c>
      <c r="J3851" s="43">
        <v>3.2500000000000001E-2</v>
      </c>
      <c r="K3851" s="43">
        <v>2.5274999999999999E-2</v>
      </c>
      <c r="N3851" s="44"/>
    </row>
    <row r="3852" spans="4:14" ht="15.75" customHeight="1" x14ac:dyDescent="0.25">
      <c r="D3852" s="39"/>
      <c r="E3852" s="39"/>
      <c r="F3852" s="98">
        <v>41906</v>
      </c>
      <c r="G3852" s="43">
        <v>1.5349999999999999E-3</v>
      </c>
      <c r="H3852" s="43">
        <v>2.3510000000000002E-3</v>
      </c>
      <c r="I3852" s="43">
        <v>3.3115000000000002E-3</v>
      </c>
      <c r="J3852" s="43">
        <v>3.2500000000000001E-2</v>
      </c>
      <c r="K3852" s="43">
        <v>2.5637E-2</v>
      </c>
      <c r="N3852" s="44"/>
    </row>
    <row r="3853" spans="4:14" ht="15.75" customHeight="1" x14ac:dyDescent="0.25">
      <c r="D3853" s="39"/>
      <c r="E3853" s="39"/>
      <c r="F3853" s="98">
        <v>41907</v>
      </c>
      <c r="G3853" s="43">
        <v>1.5149999999999999E-3</v>
      </c>
      <c r="H3853" s="43">
        <v>2.336E-3</v>
      </c>
      <c r="I3853" s="43">
        <v>3.3139999999999997E-3</v>
      </c>
      <c r="J3853" s="43">
        <v>3.2500000000000001E-2</v>
      </c>
      <c r="K3853" s="43">
        <v>2.5022000000000003E-2</v>
      </c>
      <c r="N3853" s="44"/>
    </row>
    <row r="3854" spans="4:14" ht="15.75" customHeight="1" x14ac:dyDescent="0.25">
      <c r="D3854" s="39"/>
      <c r="E3854" s="39"/>
      <c r="F3854" s="98">
        <v>41908</v>
      </c>
      <c r="G3854" s="43">
        <v>1.5399999999999999E-3</v>
      </c>
      <c r="H3854" s="43">
        <v>2.3310000000000002E-3</v>
      </c>
      <c r="I3854" s="43">
        <v>3.3040000000000001E-3</v>
      </c>
      <c r="J3854" s="43">
        <v>3.2500000000000001E-2</v>
      </c>
      <c r="K3854" s="43">
        <v>2.5276E-2</v>
      </c>
      <c r="N3854" s="44"/>
    </row>
    <row r="3855" spans="4:14" ht="15.75" customHeight="1" x14ac:dyDescent="0.25">
      <c r="D3855" s="39"/>
      <c r="E3855" s="39"/>
      <c r="F3855" s="98">
        <v>41911</v>
      </c>
      <c r="G3855" s="43">
        <v>1.5249999999999999E-3</v>
      </c>
      <c r="H3855" s="43">
        <v>2.3510000000000002E-3</v>
      </c>
      <c r="I3855" s="43">
        <v>3.3065E-3</v>
      </c>
      <c r="J3855" s="43">
        <v>3.2500000000000001E-2</v>
      </c>
      <c r="K3855" s="43">
        <v>2.4771000000000001E-2</v>
      </c>
      <c r="N3855" s="44"/>
    </row>
    <row r="3856" spans="4:14" ht="15.75" customHeight="1" x14ac:dyDescent="0.25">
      <c r="D3856" s="39"/>
      <c r="E3856" s="39"/>
      <c r="F3856" s="98">
        <v>41912</v>
      </c>
      <c r="G3856" s="43">
        <v>1.565E-3</v>
      </c>
      <c r="H3856" s="43">
        <v>2.3510000000000002E-3</v>
      </c>
      <c r="I3856" s="43">
        <v>3.3040000000000001E-3</v>
      </c>
      <c r="J3856" s="43">
        <v>3.2500000000000001E-2</v>
      </c>
      <c r="K3856" s="43">
        <v>2.4888E-2</v>
      </c>
      <c r="N3856" s="44"/>
    </row>
    <row r="3857" spans="4:14" ht="15.75" customHeight="1" x14ac:dyDescent="0.25">
      <c r="D3857" s="39"/>
      <c r="E3857" s="39"/>
      <c r="F3857" s="98">
        <v>41913</v>
      </c>
      <c r="G3857" s="43">
        <v>1.5199999999999999E-3</v>
      </c>
      <c r="H3857" s="43">
        <v>2.3259999999999999E-3</v>
      </c>
      <c r="I3857" s="43">
        <v>3.2469999999999999E-3</v>
      </c>
      <c r="J3857" s="43">
        <v>3.2500000000000001E-2</v>
      </c>
      <c r="K3857" s="43">
        <v>2.3856000000000002E-2</v>
      </c>
      <c r="N3857" s="44"/>
    </row>
    <row r="3858" spans="4:14" ht="15.75" customHeight="1" x14ac:dyDescent="0.25">
      <c r="D3858" s="39"/>
      <c r="E3858" s="39"/>
      <c r="F3858" s="98">
        <v>41914</v>
      </c>
      <c r="G3858" s="43">
        <v>1.5199999999999999E-3</v>
      </c>
      <c r="H3858" s="43">
        <v>2.3119999999999998E-3</v>
      </c>
      <c r="I3858" s="43">
        <v>3.2379999999999996E-3</v>
      </c>
      <c r="J3858" s="43">
        <v>3.2500000000000001E-2</v>
      </c>
      <c r="K3858" s="43">
        <v>2.4249999999999997E-2</v>
      </c>
      <c r="N3858" s="44"/>
    </row>
    <row r="3859" spans="4:14" ht="15.75" customHeight="1" x14ac:dyDescent="0.25">
      <c r="D3859" s="39"/>
      <c r="E3859" s="39"/>
      <c r="F3859" s="98">
        <v>41915</v>
      </c>
      <c r="G3859" s="43">
        <v>1.5299999999999999E-3</v>
      </c>
      <c r="H3859" s="43">
        <v>2.3159999999999999E-3</v>
      </c>
      <c r="I3859" s="43">
        <v>3.2469999999999999E-3</v>
      </c>
      <c r="J3859" s="43">
        <v>3.2500000000000001E-2</v>
      </c>
      <c r="K3859" s="43">
        <v>2.4340000000000001E-2</v>
      </c>
      <c r="N3859" s="44"/>
    </row>
    <row r="3860" spans="4:14" ht="15.75" customHeight="1" x14ac:dyDescent="0.25">
      <c r="D3860" s="39"/>
      <c r="E3860" s="39"/>
      <c r="F3860" s="98">
        <v>41918</v>
      </c>
      <c r="G3860" s="43">
        <v>1.5299999999999999E-3</v>
      </c>
      <c r="H3860" s="43">
        <v>2.3259999999999999E-3</v>
      </c>
      <c r="I3860" s="43">
        <v>3.2640000000000004E-3</v>
      </c>
      <c r="J3860" s="43">
        <v>3.2500000000000001E-2</v>
      </c>
      <c r="K3860" s="43">
        <v>2.4195999999999999E-2</v>
      </c>
      <c r="N3860" s="44"/>
    </row>
    <row r="3861" spans="4:14" ht="15.75" customHeight="1" x14ac:dyDescent="0.25">
      <c r="D3861" s="39"/>
      <c r="E3861" s="39"/>
      <c r="F3861" s="98">
        <v>41919</v>
      </c>
      <c r="G3861" s="43">
        <v>1.5249999999999999E-3</v>
      </c>
      <c r="H3861" s="43">
        <v>2.3110000000000001E-3</v>
      </c>
      <c r="I3861" s="43">
        <v>3.2764999999999999E-3</v>
      </c>
      <c r="J3861" s="43">
        <v>3.2500000000000001E-2</v>
      </c>
      <c r="K3861" s="43">
        <v>2.3391000000000002E-2</v>
      </c>
      <c r="N3861" s="44"/>
    </row>
    <row r="3862" spans="4:14" ht="15.75" customHeight="1" x14ac:dyDescent="0.25">
      <c r="D3862" s="39"/>
      <c r="E3862" s="39"/>
      <c r="F3862" s="98">
        <v>41920</v>
      </c>
      <c r="G3862" s="43">
        <v>1.5179999999999998E-3</v>
      </c>
      <c r="H3862" s="43">
        <v>2.2910000000000001E-3</v>
      </c>
      <c r="I3862" s="43">
        <v>3.2415E-3</v>
      </c>
      <c r="J3862" s="43">
        <v>3.2500000000000001E-2</v>
      </c>
      <c r="K3862" s="43">
        <v>2.3212999999999998E-2</v>
      </c>
      <c r="N3862" s="44"/>
    </row>
    <row r="3863" spans="4:14" ht="15.75" customHeight="1" x14ac:dyDescent="0.25">
      <c r="D3863" s="39"/>
      <c r="E3863" s="39"/>
      <c r="F3863" s="98">
        <v>41921</v>
      </c>
      <c r="G3863" s="43">
        <v>1.5269999999999999E-3</v>
      </c>
      <c r="H3863" s="43">
        <v>2.2910000000000001E-3</v>
      </c>
      <c r="I3863" s="43">
        <v>3.1940000000000002E-3</v>
      </c>
      <c r="J3863" s="43">
        <v>3.2500000000000001E-2</v>
      </c>
      <c r="K3863" s="43">
        <v>2.3133000000000001E-2</v>
      </c>
      <c r="N3863" s="44"/>
    </row>
    <row r="3864" spans="4:14" ht="15.75" customHeight="1" x14ac:dyDescent="0.25">
      <c r="D3864" s="39"/>
      <c r="E3864" s="39"/>
      <c r="F3864" s="98">
        <v>41922</v>
      </c>
      <c r="G3864" s="43">
        <v>1.5279999999999998E-3</v>
      </c>
      <c r="H3864" s="43">
        <v>2.3E-3</v>
      </c>
      <c r="I3864" s="43">
        <v>3.1979999999999999E-3</v>
      </c>
      <c r="J3864" s="43">
        <v>3.2500000000000001E-2</v>
      </c>
      <c r="K3864" s="43">
        <v>2.2804000000000001E-2</v>
      </c>
      <c r="N3864" s="44"/>
    </row>
    <row r="3865" spans="4:14" ht="15.75" customHeight="1" x14ac:dyDescent="0.25">
      <c r="D3865" s="39"/>
      <c r="E3865" s="39"/>
      <c r="F3865" s="98">
        <v>41925</v>
      </c>
      <c r="G3865" s="43">
        <v>1.5329999999999999E-3</v>
      </c>
      <c r="H3865" s="43">
        <v>2.3059999999999999E-3</v>
      </c>
      <c r="I3865" s="43">
        <v>3.2104999999999998E-3</v>
      </c>
      <c r="J3865" s="43" t="s">
        <v>30</v>
      </c>
      <c r="K3865" s="43">
        <v>2.2804000000000001E-2</v>
      </c>
      <c r="N3865" s="44"/>
    </row>
    <row r="3866" spans="4:14" ht="15.75" customHeight="1" x14ac:dyDescent="0.25">
      <c r="D3866" s="39"/>
      <c r="E3866" s="39"/>
      <c r="F3866" s="98">
        <v>41926</v>
      </c>
      <c r="G3866" s="43">
        <v>1.5179999999999998E-3</v>
      </c>
      <c r="H3866" s="43">
        <v>2.2910000000000001E-3</v>
      </c>
      <c r="I3866" s="43">
        <v>3.2005000000000002E-3</v>
      </c>
      <c r="J3866" s="43">
        <v>3.2500000000000001E-2</v>
      </c>
      <c r="K3866" s="43">
        <v>2.1972999999999999E-2</v>
      </c>
      <c r="N3866" s="44"/>
    </row>
    <row r="3867" spans="4:14" ht="15.75" customHeight="1" x14ac:dyDescent="0.25">
      <c r="D3867" s="39"/>
      <c r="E3867" s="39"/>
      <c r="F3867" s="98">
        <v>41927</v>
      </c>
      <c r="G3867" s="43">
        <v>1.5349999999999999E-3</v>
      </c>
      <c r="H3867" s="43">
        <v>2.281E-3</v>
      </c>
      <c r="I3867" s="43">
        <v>3.2164999999999997E-3</v>
      </c>
      <c r="J3867" s="43">
        <v>3.2500000000000001E-2</v>
      </c>
      <c r="K3867" s="43">
        <v>2.1358000000000002E-2</v>
      </c>
      <c r="N3867" s="44"/>
    </row>
    <row r="3868" spans="4:14" ht="15.75" customHeight="1" x14ac:dyDescent="0.25">
      <c r="D3868" s="39"/>
      <c r="E3868" s="39"/>
      <c r="F3868" s="98">
        <v>41928</v>
      </c>
      <c r="G3868" s="43">
        <v>1.57E-3</v>
      </c>
      <c r="H3868" s="43">
        <v>2.3075000000000001E-3</v>
      </c>
      <c r="I3868" s="43">
        <v>3.2315E-3</v>
      </c>
      <c r="J3868" s="43">
        <v>3.2500000000000001E-2</v>
      </c>
      <c r="K3868" s="43">
        <v>2.1558999999999998E-2</v>
      </c>
      <c r="N3868" s="44"/>
    </row>
    <row r="3869" spans="4:14" ht="15.75" customHeight="1" x14ac:dyDescent="0.25">
      <c r="D3869" s="39"/>
      <c r="E3869" s="39"/>
      <c r="F3869" s="98">
        <v>41929</v>
      </c>
      <c r="G3869" s="43">
        <v>1.572E-3</v>
      </c>
      <c r="H3869" s="43">
        <v>2.3135E-3</v>
      </c>
      <c r="I3869" s="43">
        <v>3.2300000000000002E-3</v>
      </c>
      <c r="J3869" s="43">
        <v>3.2500000000000001E-2</v>
      </c>
      <c r="K3869" s="43">
        <v>2.1936000000000001E-2</v>
      </c>
      <c r="N3869" s="44"/>
    </row>
    <row r="3870" spans="4:14" ht="15.75" customHeight="1" x14ac:dyDescent="0.25">
      <c r="D3870" s="39"/>
      <c r="E3870" s="39"/>
      <c r="F3870" s="98">
        <v>41932</v>
      </c>
      <c r="G3870" s="43">
        <v>1.557E-3</v>
      </c>
      <c r="H3870" s="43">
        <v>2.3210000000000001E-3</v>
      </c>
      <c r="I3870" s="43">
        <v>3.2300000000000002E-3</v>
      </c>
      <c r="J3870" s="43">
        <v>3.2500000000000001E-2</v>
      </c>
      <c r="K3870" s="43">
        <v>2.1909000000000001E-2</v>
      </c>
      <c r="N3870" s="44"/>
    </row>
    <row r="3871" spans="4:14" ht="15.75" customHeight="1" x14ac:dyDescent="0.25">
      <c r="D3871" s="39"/>
      <c r="E3871" s="39"/>
      <c r="F3871" s="98">
        <v>41933</v>
      </c>
      <c r="G3871" s="43">
        <v>1.5299999999999999E-3</v>
      </c>
      <c r="H3871" s="43">
        <v>2.3059999999999999E-3</v>
      </c>
      <c r="I3871" s="43">
        <v>3.2324999999999997E-3</v>
      </c>
      <c r="J3871" s="43">
        <v>3.2500000000000001E-2</v>
      </c>
      <c r="K3871" s="43">
        <v>2.2216999999999997E-2</v>
      </c>
      <c r="N3871" s="44"/>
    </row>
    <row r="3872" spans="4:14" ht="15.75" customHeight="1" x14ac:dyDescent="0.25">
      <c r="D3872" s="39"/>
      <c r="E3872" s="39"/>
      <c r="F3872" s="98">
        <v>41934</v>
      </c>
      <c r="G3872" s="43">
        <v>1.5299999999999999E-3</v>
      </c>
      <c r="H3872" s="43">
        <v>2.3280000000000002E-3</v>
      </c>
      <c r="I3872" s="43">
        <v>3.2315E-3</v>
      </c>
      <c r="J3872" s="43">
        <v>3.2500000000000001E-2</v>
      </c>
      <c r="K3872" s="43">
        <v>2.2164000000000003E-2</v>
      </c>
      <c r="N3872" s="44"/>
    </row>
    <row r="3873" spans="4:14" ht="15.75" customHeight="1" x14ac:dyDescent="0.25">
      <c r="D3873" s="39"/>
      <c r="E3873" s="39"/>
      <c r="F3873" s="98">
        <v>41935</v>
      </c>
      <c r="G3873" s="43">
        <v>1.5199999999999999E-3</v>
      </c>
      <c r="H3873" s="43">
        <v>2.336E-3</v>
      </c>
      <c r="I3873" s="43">
        <v>3.2369999999999999E-3</v>
      </c>
      <c r="J3873" s="43">
        <v>3.2500000000000001E-2</v>
      </c>
      <c r="K3873" s="43">
        <v>2.2712E-2</v>
      </c>
      <c r="N3873" s="44"/>
    </row>
    <row r="3874" spans="4:14" ht="15.75" customHeight="1" x14ac:dyDescent="0.25">
      <c r="D3874" s="39"/>
      <c r="E3874" s="39"/>
      <c r="F3874" s="98">
        <v>41936</v>
      </c>
      <c r="G3874" s="43">
        <v>1.5199999999999999E-3</v>
      </c>
      <c r="H3874" s="43">
        <v>2.3310000000000002E-3</v>
      </c>
      <c r="I3874" s="43">
        <v>3.2290000000000001E-3</v>
      </c>
      <c r="J3874" s="43">
        <v>3.2500000000000001E-2</v>
      </c>
      <c r="K3874" s="43">
        <v>2.2685E-2</v>
      </c>
      <c r="N3874" s="44"/>
    </row>
    <row r="3875" spans="4:14" ht="15.75" customHeight="1" x14ac:dyDescent="0.25">
      <c r="D3875" s="39"/>
      <c r="E3875" s="39"/>
      <c r="F3875" s="98">
        <v>41939</v>
      </c>
      <c r="G3875" s="43">
        <v>1.5249999999999999E-3</v>
      </c>
      <c r="H3875" s="43">
        <v>2.3259999999999999E-3</v>
      </c>
      <c r="I3875" s="43">
        <v>3.2264999999999998E-3</v>
      </c>
      <c r="J3875" s="43">
        <v>3.2500000000000001E-2</v>
      </c>
      <c r="K3875" s="43">
        <v>2.2605E-2</v>
      </c>
      <c r="N3875" s="44"/>
    </row>
    <row r="3876" spans="4:14" ht="15.75" customHeight="1" x14ac:dyDescent="0.25">
      <c r="D3876" s="39"/>
      <c r="E3876" s="39"/>
      <c r="F3876" s="98">
        <v>41940</v>
      </c>
      <c r="G3876" s="43">
        <v>1.5349999999999999E-3</v>
      </c>
      <c r="H3876" s="43">
        <v>2.3259999999999999E-3</v>
      </c>
      <c r="I3876" s="43">
        <v>3.2390000000000001E-3</v>
      </c>
      <c r="J3876" s="43">
        <v>3.2500000000000001E-2</v>
      </c>
      <c r="K3876" s="43">
        <v>2.2959999999999998E-2</v>
      </c>
      <c r="N3876" s="44"/>
    </row>
    <row r="3877" spans="4:14" ht="15.75" customHeight="1" x14ac:dyDescent="0.25">
      <c r="D3877" s="39"/>
      <c r="E3877" s="39"/>
      <c r="F3877" s="98">
        <v>41941</v>
      </c>
      <c r="G3877" s="43">
        <v>1.5399999999999999E-3</v>
      </c>
      <c r="H3877" s="43">
        <v>2.3259999999999999E-3</v>
      </c>
      <c r="I3877" s="43">
        <v>3.2464999999999998E-3</v>
      </c>
      <c r="J3877" s="43">
        <v>3.2500000000000001E-2</v>
      </c>
      <c r="K3877" s="43">
        <v>2.3174E-2</v>
      </c>
      <c r="N3877" s="44"/>
    </row>
    <row r="3878" spans="4:14" ht="15.75" customHeight="1" x14ac:dyDescent="0.25">
      <c r="D3878" s="39"/>
      <c r="E3878" s="39"/>
      <c r="F3878" s="98">
        <v>41942</v>
      </c>
      <c r="G3878" s="43">
        <v>1.567E-3</v>
      </c>
      <c r="H3878" s="43">
        <v>2.3235E-3</v>
      </c>
      <c r="I3878" s="43">
        <v>3.2864999999999999E-3</v>
      </c>
      <c r="J3878" s="43">
        <v>3.2500000000000001E-2</v>
      </c>
      <c r="K3878" s="43">
        <v>2.3058000000000002E-2</v>
      </c>
      <c r="N3878" s="44"/>
    </row>
    <row r="3879" spans="4:14" ht="15.75" customHeight="1" x14ac:dyDescent="0.25">
      <c r="D3879" s="39"/>
      <c r="E3879" s="39"/>
      <c r="F3879" s="98">
        <v>41943</v>
      </c>
      <c r="G3879" s="43">
        <v>1.5590000000000001E-3</v>
      </c>
      <c r="H3879" s="43">
        <v>2.3210000000000001E-3</v>
      </c>
      <c r="I3879" s="43">
        <v>3.2790000000000002E-3</v>
      </c>
      <c r="J3879" s="43">
        <v>3.2500000000000001E-2</v>
      </c>
      <c r="K3879" s="43">
        <v>2.3353000000000002E-2</v>
      </c>
      <c r="N3879" s="44"/>
    </row>
    <row r="3880" spans="4:14" ht="15.75" customHeight="1" x14ac:dyDescent="0.25">
      <c r="D3880" s="39"/>
      <c r="E3880" s="39"/>
      <c r="F3880" s="98">
        <v>41946</v>
      </c>
      <c r="G3880" s="43">
        <v>1.555E-3</v>
      </c>
      <c r="H3880" s="43">
        <v>2.3235E-3</v>
      </c>
      <c r="I3880" s="43">
        <v>3.2790000000000002E-3</v>
      </c>
      <c r="J3880" s="43">
        <v>3.2500000000000001E-2</v>
      </c>
      <c r="K3880" s="43">
        <v>2.3424999999999998E-2</v>
      </c>
      <c r="N3880" s="44"/>
    </row>
    <row r="3881" spans="4:14" ht="15.75" customHeight="1" x14ac:dyDescent="0.25">
      <c r="D3881" s="39"/>
      <c r="E3881" s="39"/>
      <c r="F3881" s="98">
        <v>41947</v>
      </c>
      <c r="G3881" s="43">
        <v>1.555E-3</v>
      </c>
      <c r="H3881" s="43">
        <v>2.3184999999999998E-3</v>
      </c>
      <c r="I3881" s="43">
        <v>3.2615000000000001E-3</v>
      </c>
      <c r="J3881" s="43">
        <v>3.2500000000000001E-2</v>
      </c>
      <c r="K3881" s="43">
        <v>2.3334999999999998E-2</v>
      </c>
      <c r="N3881" s="44"/>
    </row>
    <row r="3882" spans="4:14" ht="15.75" customHeight="1" x14ac:dyDescent="0.25">
      <c r="D3882" s="39"/>
      <c r="E3882" s="39"/>
      <c r="F3882" s="98">
        <v>41948</v>
      </c>
      <c r="G3882" s="43">
        <v>1.555E-3</v>
      </c>
      <c r="H3882" s="43">
        <v>2.3184999999999998E-3</v>
      </c>
      <c r="I3882" s="43">
        <v>3.2590000000000002E-3</v>
      </c>
      <c r="J3882" s="43">
        <v>3.2500000000000001E-2</v>
      </c>
      <c r="K3882" s="43">
        <v>2.3424E-2</v>
      </c>
      <c r="N3882" s="44"/>
    </row>
    <row r="3883" spans="4:14" ht="15.75" customHeight="1" x14ac:dyDescent="0.25">
      <c r="D3883" s="39"/>
      <c r="E3883" s="39"/>
      <c r="F3883" s="98">
        <v>41949</v>
      </c>
      <c r="G3883" s="43">
        <v>1.555E-3</v>
      </c>
      <c r="H3883" s="43">
        <v>2.3159999999999999E-3</v>
      </c>
      <c r="I3883" s="43">
        <v>3.2664999999999999E-3</v>
      </c>
      <c r="J3883" s="43">
        <v>3.2500000000000001E-2</v>
      </c>
      <c r="K3883" s="43">
        <v>2.3856000000000002E-2</v>
      </c>
      <c r="N3883" s="44"/>
    </row>
    <row r="3884" spans="4:14" ht="15.75" customHeight="1" x14ac:dyDescent="0.25">
      <c r="D3884" s="39"/>
      <c r="E3884" s="39"/>
      <c r="F3884" s="98">
        <v>41950</v>
      </c>
      <c r="G3884" s="43">
        <v>1.573E-3</v>
      </c>
      <c r="H3884" s="43">
        <v>2.3259999999999999E-3</v>
      </c>
      <c r="I3884" s="43">
        <v>3.2664999999999999E-3</v>
      </c>
      <c r="J3884" s="43">
        <v>3.2500000000000001E-2</v>
      </c>
      <c r="K3884" s="43">
        <v>2.2976E-2</v>
      </c>
      <c r="N3884" s="44"/>
    </row>
    <row r="3885" spans="4:14" ht="15.75" customHeight="1" x14ac:dyDescent="0.25">
      <c r="D3885" s="39"/>
      <c r="E3885" s="39"/>
      <c r="F3885" s="98">
        <v>41953</v>
      </c>
      <c r="G3885" s="43">
        <v>1.5429999999999999E-3</v>
      </c>
      <c r="H3885" s="43">
        <v>2.3310000000000002E-3</v>
      </c>
      <c r="I3885" s="43">
        <v>3.2590000000000002E-3</v>
      </c>
      <c r="J3885" s="43">
        <v>3.2500000000000001E-2</v>
      </c>
      <c r="K3885" s="43">
        <v>2.3604E-2</v>
      </c>
      <c r="N3885" s="44"/>
    </row>
    <row r="3886" spans="4:14" ht="15.75" customHeight="1" x14ac:dyDescent="0.25">
      <c r="D3886" s="39"/>
      <c r="E3886" s="39"/>
      <c r="F3886" s="98">
        <v>41954</v>
      </c>
      <c r="G3886" s="43">
        <v>1.5329999999999999E-3</v>
      </c>
      <c r="H3886" s="43">
        <v>2.3319999999999999E-3</v>
      </c>
      <c r="I3886" s="43">
        <v>3.2600000000000003E-3</v>
      </c>
      <c r="J3886" s="43" t="s">
        <v>30</v>
      </c>
      <c r="K3886" s="43">
        <v>2.3604E-2</v>
      </c>
      <c r="N3886" s="44"/>
    </row>
    <row r="3887" spans="4:14" ht="15.75" customHeight="1" x14ac:dyDescent="0.25">
      <c r="D3887" s="39"/>
      <c r="E3887" s="39"/>
      <c r="F3887" s="98">
        <v>41955</v>
      </c>
      <c r="G3887" s="43">
        <v>1.5279999999999998E-3</v>
      </c>
      <c r="H3887" s="43">
        <v>2.3319999999999999E-3</v>
      </c>
      <c r="I3887" s="43">
        <v>3.2600000000000003E-3</v>
      </c>
      <c r="J3887" s="43">
        <v>3.2500000000000001E-2</v>
      </c>
      <c r="K3887" s="43">
        <v>2.3712E-2</v>
      </c>
      <c r="N3887" s="44"/>
    </row>
    <row r="3888" spans="4:14" ht="15.75" customHeight="1" x14ac:dyDescent="0.25">
      <c r="D3888" s="39"/>
      <c r="E3888" s="39"/>
      <c r="F3888" s="98">
        <v>41956</v>
      </c>
      <c r="G3888" s="43">
        <v>1.547E-3</v>
      </c>
      <c r="H3888" s="43">
        <v>2.3210000000000001E-3</v>
      </c>
      <c r="I3888" s="43">
        <v>3.2615000000000001E-3</v>
      </c>
      <c r="J3888" s="43">
        <v>3.2500000000000001E-2</v>
      </c>
      <c r="K3888" s="43">
        <v>2.3399E-2</v>
      </c>
      <c r="N3888" s="44"/>
    </row>
    <row r="3889" spans="4:14" ht="15.75" customHeight="1" x14ac:dyDescent="0.25">
      <c r="D3889" s="39"/>
      <c r="E3889" s="39"/>
      <c r="F3889" s="98">
        <v>41957</v>
      </c>
      <c r="G3889" s="43">
        <v>1.5299999999999999E-3</v>
      </c>
      <c r="H3889" s="43">
        <v>2.3210000000000001E-3</v>
      </c>
      <c r="I3889" s="43">
        <v>3.2640000000000004E-3</v>
      </c>
      <c r="J3889" s="43">
        <v>3.2500000000000001E-2</v>
      </c>
      <c r="K3889" s="43">
        <v>2.3203999999999999E-2</v>
      </c>
      <c r="N3889" s="44"/>
    </row>
    <row r="3890" spans="4:14" ht="15.75" customHeight="1" x14ac:dyDescent="0.25">
      <c r="D3890" s="39"/>
      <c r="E3890" s="39"/>
      <c r="F3890" s="98">
        <v>41960</v>
      </c>
      <c r="G3890" s="43">
        <v>1.5399999999999999E-3</v>
      </c>
      <c r="H3890" s="43">
        <v>2.3184999999999998E-3</v>
      </c>
      <c r="I3890" s="43">
        <v>3.2564999999999998E-3</v>
      </c>
      <c r="J3890" s="43">
        <v>3.2500000000000001E-2</v>
      </c>
      <c r="K3890" s="43">
        <v>2.3399E-2</v>
      </c>
      <c r="N3890" s="44"/>
    </row>
    <row r="3891" spans="4:14" ht="15.75" customHeight="1" x14ac:dyDescent="0.25">
      <c r="D3891" s="39"/>
      <c r="E3891" s="39"/>
      <c r="F3891" s="98">
        <v>41961</v>
      </c>
      <c r="G3891" s="43">
        <v>1.5499999999999999E-3</v>
      </c>
      <c r="H3891" s="43">
        <v>2.3184999999999998E-3</v>
      </c>
      <c r="I3891" s="43">
        <v>3.2564999999999998E-3</v>
      </c>
      <c r="J3891" s="43">
        <v>3.2500000000000001E-2</v>
      </c>
      <c r="K3891" s="43">
        <v>2.3151000000000001E-2</v>
      </c>
      <c r="N3891" s="44"/>
    </row>
    <row r="3892" spans="4:14" ht="15.75" customHeight="1" x14ac:dyDescent="0.25">
      <c r="D3892" s="39"/>
      <c r="E3892" s="39"/>
      <c r="F3892" s="98">
        <v>41962</v>
      </c>
      <c r="G3892" s="43">
        <v>1.5499999999999999E-3</v>
      </c>
      <c r="H3892" s="43">
        <v>2.3110000000000001E-3</v>
      </c>
      <c r="I3892" s="43">
        <v>3.2464999999999998E-3</v>
      </c>
      <c r="J3892" s="43">
        <v>3.2500000000000001E-2</v>
      </c>
      <c r="K3892" s="43">
        <v>2.3594E-2</v>
      </c>
      <c r="N3892" s="44"/>
    </row>
    <row r="3893" spans="4:14" ht="15.75" customHeight="1" x14ac:dyDescent="0.25">
      <c r="D3893" s="39"/>
      <c r="E3893" s="39"/>
      <c r="F3893" s="98">
        <v>41963</v>
      </c>
      <c r="G3893" s="43">
        <v>1.5499999999999999E-3</v>
      </c>
      <c r="H3893" s="43">
        <v>2.3289999999999999E-3</v>
      </c>
      <c r="I3893" s="43">
        <v>3.287E-3</v>
      </c>
      <c r="J3893" s="43">
        <v>3.2500000000000001E-2</v>
      </c>
      <c r="K3893" s="43">
        <v>2.3372999999999998E-2</v>
      </c>
      <c r="N3893" s="44"/>
    </row>
    <row r="3894" spans="4:14" ht="15.75" customHeight="1" x14ac:dyDescent="0.25">
      <c r="D3894" s="39"/>
      <c r="E3894" s="39"/>
      <c r="F3894" s="98">
        <v>41964</v>
      </c>
      <c r="G3894" s="43">
        <v>1.5525000000000001E-3</v>
      </c>
      <c r="H3894" s="43">
        <v>2.3284999999999998E-3</v>
      </c>
      <c r="I3894" s="43">
        <v>3.2690000000000002E-3</v>
      </c>
      <c r="J3894" s="43">
        <v>3.2500000000000001E-2</v>
      </c>
      <c r="K3894" s="43">
        <v>2.3098999999999998E-2</v>
      </c>
      <c r="N3894" s="44"/>
    </row>
    <row r="3895" spans="4:14" ht="15.75" customHeight="1" x14ac:dyDescent="0.25">
      <c r="D3895" s="39"/>
      <c r="E3895" s="39"/>
      <c r="F3895" s="98">
        <v>41967</v>
      </c>
      <c r="G3895" s="43">
        <v>1.5349999999999999E-3</v>
      </c>
      <c r="H3895" s="43">
        <v>2.3435000000000001E-3</v>
      </c>
      <c r="I3895" s="43">
        <v>3.2740000000000004E-3</v>
      </c>
      <c r="J3895" s="43">
        <v>3.2500000000000001E-2</v>
      </c>
      <c r="K3895" s="43">
        <v>2.3064000000000001E-2</v>
      </c>
      <c r="N3895" s="44"/>
    </row>
    <row r="3896" spans="4:14" ht="15.75" customHeight="1" x14ac:dyDescent="0.25">
      <c r="D3896" s="39"/>
      <c r="E3896" s="39"/>
      <c r="F3896" s="98">
        <v>41968</v>
      </c>
      <c r="G3896" s="43">
        <v>1.5625000000000001E-3</v>
      </c>
      <c r="H3896" s="43">
        <v>2.356E-3</v>
      </c>
      <c r="I3896" s="43">
        <v>3.287E-3</v>
      </c>
      <c r="J3896" s="43">
        <v>3.2500000000000001E-2</v>
      </c>
      <c r="K3896" s="43">
        <v>2.257E-2</v>
      </c>
      <c r="N3896" s="44"/>
    </row>
    <row r="3897" spans="4:14" ht="15.75" customHeight="1" x14ac:dyDescent="0.25">
      <c r="D3897" s="39"/>
      <c r="E3897" s="39"/>
      <c r="F3897" s="98">
        <v>41969</v>
      </c>
      <c r="G3897" s="43">
        <v>1.5575000000000001E-3</v>
      </c>
      <c r="H3897" s="43">
        <v>2.356E-3</v>
      </c>
      <c r="I3897" s="43">
        <v>3.3189999999999999E-3</v>
      </c>
      <c r="J3897" s="43">
        <v>3.2500000000000001E-2</v>
      </c>
      <c r="K3897" s="43">
        <v>2.2446999999999998E-2</v>
      </c>
      <c r="N3897" s="44"/>
    </row>
    <row r="3898" spans="4:14" ht="15.75" customHeight="1" x14ac:dyDescent="0.25">
      <c r="D3898" s="39"/>
      <c r="E3898" s="39"/>
      <c r="F3898" s="98">
        <v>41970</v>
      </c>
      <c r="G3898" s="43">
        <v>1.5499999999999999E-3</v>
      </c>
      <c r="H3898" s="43">
        <v>2.336E-3</v>
      </c>
      <c r="I3898" s="43">
        <v>3.2645E-3</v>
      </c>
      <c r="J3898" s="43" t="s">
        <v>30</v>
      </c>
      <c r="K3898" s="43">
        <v>2.2446999999999998E-2</v>
      </c>
      <c r="N3898" s="44"/>
    </row>
    <row r="3899" spans="4:14" ht="15.75" customHeight="1" x14ac:dyDescent="0.25">
      <c r="D3899" s="39"/>
      <c r="E3899" s="39"/>
      <c r="F3899" s="98">
        <v>41971</v>
      </c>
      <c r="G3899" s="43">
        <v>1.5399999999999999E-3</v>
      </c>
      <c r="H3899" s="43">
        <v>2.336E-3</v>
      </c>
      <c r="I3899" s="43">
        <v>3.2619999999999997E-3</v>
      </c>
      <c r="J3899" s="43">
        <v>3.2500000000000001E-2</v>
      </c>
      <c r="K3899" s="43">
        <v>2.1640000000000003E-2</v>
      </c>
      <c r="N3899" s="44"/>
    </row>
    <row r="3900" spans="4:14" ht="15.75" customHeight="1" x14ac:dyDescent="0.25">
      <c r="D3900" s="39"/>
      <c r="E3900" s="39"/>
      <c r="F3900" s="98">
        <v>41974</v>
      </c>
      <c r="G3900" s="43">
        <v>1.5774999999999999E-3</v>
      </c>
      <c r="H3900" s="43">
        <v>2.346E-3</v>
      </c>
      <c r="I3900" s="43">
        <v>3.2895000000000003E-3</v>
      </c>
      <c r="J3900" s="43">
        <v>3.2500000000000001E-2</v>
      </c>
      <c r="K3900" s="43">
        <v>2.2349999999999998E-2</v>
      </c>
      <c r="N3900" s="44"/>
    </row>
    <row r="3901" spans="4:14" ht="15.75" customHeight="1" x14ac:dyDescent="0.25">
      <c r="D3901" s="39"/>
      <c r="E3901" s="39"/>
      <c r="F3901" s="98">
        <v>41975</v>
      </c>
      <c r="G3901" s="43">
        <v>1.5824999999999999E-3</v>
      </c>
      <c r="H3901" s="43">
        <v>2.346E-3</v>
      </c>
      <c r="I3901" s="43">
        <v>3.2790000000000002E-3</v>
      </c>
      <c r="J3901" s="43">
        <v>3.2500000000000001E-2</v>
      </c>
      <c r="K3901" s="43">
        <v>2.2922999999999999E-2</v>
      </c>
      <c r="N3901" s="44"/>
    </row>
    <row r="3902" spans="4:14" ht="15.75" customHeight="1" x14ac:dyDescent="0.25">
      <c r="D3902" s="39"/>
      <c r="E3902" s="39"/>
      <c r="F3902" s="98">
        <v>41976</v>
      </c>
      <c r="G3902" s="43">
        <v>1.57E-3</v>
      </c>
      <c r="H3902" s="43">
        <v>2.3484999999999999E-3</v>
      </c>
      <c r="I3902" s="43">
        <v>3.2619999999999997E-3</v>
      </c>
      <c r="J3902" s="43">
        <v>3.2500000000000001E-2</v>
      </c>
      <c r="K3902" s="43">
        <v>2.2799E-2</v>
      </c>
      <c r="N3902" s="44"/>
    </row>
    <row r="3903" spans="4:14" ht="15.75" customHeight="1" x14ac:dyDescent="0.25">
      <c r="D3903" s="39"/>
      <c r="E3903" s="39"/>
      <c r="F3903" s="98">
        <v>41977</v>
      </c>
      <c r="G3903" s="43">
        <v>1.572E-3</v>
      </c>
      <c r="H3903" s="43">
        <v>2.3535000000000001E-3</v>
      </c>
      <c r="I3903" s="43">
        <v>3.2990000000000003E-3</v>
      </c>
      <c r="J3903" s="43">
        <v>3.2500000000000001E-2</v>
      </c>
      <c r="K3903" s="43">
        <v>2.2341000000000003E-2</v>
      </c>
      <c r="N3903" s="44"/>
    </row>
    <row r="3904" spans="4:14" ht="15.75" customHeight="1" x14ac:dyDescent="0.25">
      <c r="D3904" s="39"/>
      <c r="E3904" s="39"/>
      <c r="F3904" s="98">
        <v>41978</v>
      </c>
      <c r="G3904" s="43">
        <v>1.58E-3</v>
      </c>
      <c r="H3904" s="43">
        <v>2.356E-3</v>
      </c>
      <c r="I3904" s="43">
        <v>3.3040000000000001E-3</v>
      </c>
      <c r="J3904" s="43">
        <v>3.2500000000000001E-2</v>
      </c>
      <c r="K3904" s="43">
        <v>2.3065000000000002E-2</v>
      </c>
      <c r="N3904" s="44"/>
    </row>
    <row r="3905" spans="4:14" ht="15.75" customHeight="1" x14ac:dyDescent="0.25">
      <c r="D3905" s="39"/>
      <c r="E3905" s="39"/>
      <c r="F3905" s="98">
        <v>41981</v>
      </c>
      <c r="G3905" s="43">
        <v>1.6170000000000002E-3</v>
      </c>
      <c r="H3905" s="43">
        <v>2.3760000000000001E-3</v>
      </c>
      <c r="I3905" s="43">
        <v>3.3989999999999997E-3</v>
      </c>
      <c r="J3905" s="43">
        <v>3.2500000000000001E-2</v>
      </c>
      <c r="K3905" s="43">
        <v>2.257E-2</v>
      </c>
      <c r="N3905" s="44"/>
    </row>
    <row r="3906" spans="4:14" ht="15.75" customHeight="1" x14ac:dyDescent="0.25">
      <c r="D3906" s="39"/>
      <c r="E3906" s="39"/>
      <c r="F3906" s="98">
        <v>41982</v>
      </c>
      <c r="G3906" s="43">
        <v>1.585E-3</v>
      </c>
      <c r="H3906" s="43">
        <v>2.3885E-3</v>
      </c>
      <c r="I3906" s="43">
        <v>3.3789999999999996E-3</v>
      </c>
      <c r="J3906" s="43">
        <v>3.2500000000000001E-2</v>
      </c>
      <c r="K3906" s="43">
        <v>2.2128999999999999E-2</v>
      </c>
      <c r="N3906" s="44"/>
    </row>
    <row r="3907" spans="4:14" ht="15.75" customHeight="1" x14ac:dyDescent="0.25">
      <c r="D3907" s="39"/>
      <c r="E3907" s="39"/>
      <c r="F3907" s="98">
        <v>41983</v>
      </c>
      <c r="G3907" s="43">
        <v>1.6080000000000001E-3</v>
      </c>
      <c r="H3907" s="43">
        <v>2.3990000000000001E-3</v>
      </c>
      <c r="I3907" s="43">
        <v>3.3769999999999998E-3</v>
      </c>
      <c r="J3907" s="43">
        <v>3.2500000000000001E-2</v>
      </c>
      <c r="K3907" s="43">
        <v>2.1638000000000001E-2</v>
      </c>
      <c r="N3907" s="44"/>
    </row>
    <row r="3908" spans="4:14" ht="15.75" customHeight="1" x14ac:dyDescent="0.25">
      <c r="D3908" s="39"/>
      <c r="E3908" s="39"/>
      <c r="F3908" s="98">
        <v>41984</v>
      </c>
      <c r="G3908" s="43">
        <v>1.6080000000000001E-3</v>
      </c>
      <c r="H3908" s="43">
        <v>2.4060000000000002E-3</v>
      </c>
      <c r="I3908" s="43">
        <v>3.3839999999999999E-3</v>
      </c>
      <c r="J3908" s="43">
        <v>3.2500000000000001E-2</v>
      </c>
      <c r="K3908" s="43">
        <v>2.162E-2</v>
      </c>
      <c r="N3908" s="44"/>
    </row>
    <row r="3909" spans="4:14" ht="15.75" customHeight="1" x14ac:dyDescent="0.25">
      <c r="D3909" s="39"/>
      <c r="E3909" s="39"/>
      <c r="F3909" s="98">
        <v>41985</v>
      </c>
      <c r="G3909" s="43">
        <v>1.6100000000000001E-3</v>
      </c>
      <c r="H3909" s="43">
        <v>2.4285000000000001E-3</v>
      </c>
      <c r="I3909" s="43">
        <v>3.4089999999999997E-3</v>
      </c>
      <c r="J3909" s="43">
        <v>3.2500000000000001E-2</v>
      </c>
      <c r="K3909" s="43">
        <v>2.0817000000000002E-2</v>
      </c>
      <c r="N3909" s="44"/>
    </row>
    <row r="3910" spans="4:14" ht="15.75" customHeight="1" x14ac:dyDescent="0.25">
      <c r="D3910" s="39"/>
      <c r="E3910" s="39"/>
      <c r="F3910" s="98">
        <v>41988</v>
      </c>
      <c r="G3910" s="43">
        <v>1.6200000000000001E-3</v>
      </c>
      <c r="H3910" s="43">
        <v>2.4260000000000002E-3</v>
      </c>
      <c r="I3910" s="43">
        <v>3.4139999999999999E-3</v>
      </c>
      <c r="J3910" s="43">
        <v>3.2500000000000001E-2</v>
      </c>
      <c r="K3910" s="43">
        <v>2.1181999999999999E-2</v>
      </c>
      <c r="N3910" s="44"/>
    </row>
    <row r="3911" spans="4:14" ht="15.75" customHeight="1" x14ac:dyDescent="0.25">
      <c r="D3911" s="39"/>
      <c r="E3911" s="39"/>
      <c r="F3911" s="98">
        <v>41989</v>
      </c>
      <c r="G3911" s="43">
        <v>1.6200000000000001E-3</v>
      </c>
      <c r="H3911" s="43">
        <v>2.4260000000000002E-3</v>
      </c>
      <c r="I3911" s="43">
        <v>3.3989999999999997E-3</v>
      </c>
      <c r="J3911" s="43">
        <v>3.2500000000000001E-2</v>
      </c>
      <c r="K3911" s="43">
        <v>2.0590999999999998E-2</v>
      </c>
      <c r="N3911" s="44"/>
    </row>
    <row r="3912" spans="4:14" ht="15.75" customHeight="1" x14ac:dyDescent="0.25">
      <c r="D3912" s="39"/>
      <c r="E3912" s="39"/>
      <c r="F3912" s="98">
        <v>41990</v>
      </c>
      <c r="G3912" s="43">
        <v>1.6409999999999999E-3</v>
      </c>
      <c r="H3912" s="43">
        <v>2.4535E-3</v>
      </c>
      <c r="I3912" s="43">
        <v>3.4360000000000003E-3</v>
      </c>
      <c r="J3912" s="43">
        <v>3.2500000000000001E-2</v>
      </c>
      <c r="K3912" s="43">
        <v>2.1356E-2</v>
      </c>
      <c r="N3912" s="44"/>
    </row>
    <row r="3913" spans="4:14" ht="15.75" customHeight="1" x14ac:dyDescent="0.25">
      <c r="D3913" s="39"/>
      <c r="E3913" s="39"/>
      <c r="F3913" s="98">
        <v>41991</v>
      </c>
      <c r="G3913" s="43">
        <v>1.6545000000000002E-3</v>
      </c>
      <c r="H3913" s="43">
        <v>2.4709999999999997E-3</v>
      </c>
      <c r="I3913" s="43">
        <v>3.4360000000000003E-3</v>
      </c>
      <c r="J3913" s="43">
        <v>3.2500000000000001E-2</v>
      </c>
      <c r="K3913" s="43">
        <v>2.2075000000000001E-2</v>
      </c>
      <c r="N3913" s="44"/>
    </row>
    <row r="3914" spans="4:14" ht="15.75" customHeight="1" x14ac:dyDescent="0.25">
      <c r="D3914" s="39"/>
      <c r="E3914" s="39"/>
      <c r="F3914" s="98">
        <v>41992</v>
      </c>
      <c r="G3914" s="43">
        <v>1.6425000000000001E-3</v>
      </c>
      <c r="H3914" s="43">
        <v>2.5209999999999998E-3</v>
      </c>
      <c r="I3914" s="43">
        <v>3.4999999999999996E-3</v>
      </c>
      <c r="J3914" s="43">
        <v>3.2500000000000001E-2</v>
      </c>
      <c r="K3914" s="43">
        <v>2.1617999999999998E-2</v>
      </c>
      <c r="N3914" s="44"/>
    </row>
    <row r="3915" spans="4:14" ht="15.75" customHeight="1" x14ac:dyDescent="0.25">
      <c r="D3915" s="39"/>
      <c r="E3915" s="39"/>
      <c r="F3915" s="98">
        <v>41995</v>
      </c>
      <c r="G3915" s="43">
        <v>1.67E-3</v>
      </c>
      <c r="H3915" s="43">
        <v>2.5509999999999999E-3</v>
      </c>
      <c r="I3915" s="43">
        <v>3.5439999999999998E-3</v>
      </c>
      <c r="J3915" s="43">
        <v>3.2500000000000001E-2</v>
      </c>
      <c r="K3915" s="43">
        <v>2.1583000000000001E-2</v>
      </c>
      <c r="N3915" s="44"/>
    </row>
    <row r="3916" spans="4:14" ht="15.75" customHeight="1" x14ac:dyDescent="0.25">
      <c r="D3916" s="39"/>
      <c r="E3916" s="39"/>
      <c r="F3916" s="98">
        <v>41996</v>
      </c>
      <c r="G3916" s="43">
        <v>1.6950000000000001E-3</v>
      </c>
      <c r="H3916" s="43">
        <v>2.5460000000000001E-3</v>
      </c>
      <c r="I3916" s="43">
        <v>3.5739999999999999E-3</v>
      </c>
      <c r="J3916" s="43">
        <v>3.2500000000000001E-2</v>
      </c>
      <c r="K3916" s="43">
        <v>2.2614000000000002E-2</v>
      </c>
      <c r="N3916" s="44"/>
    </row>
    <row r="3917" spans="4:14" ht="15.75" customHeight="1" x14ac:dyDescent="0.25">
      <c r="D3917" s="39"/>
      <c r="E3917" s="39"/>
      <c r="F3917" s="98">
        <v>41997</v>
      </c>
      <c r="G3917" s="43">
        <v>1.6875000000000002E-3</v>
      </c>
      <c r="H3917" s="43">
        <v>2.5660000000000001E-3</v>
      </c>
      <c r="I3917" s="43">
        <v>3.5739999999999999E-3</v>
      </c>
      <c r="J3917" s="43">
        <v>3.2500000000000001E-2</v>
      </c>
      <c r="K3917" s="43">
        <v>2.2631999999999999E-2</v>
      </c>
      <c r="N3917" s="44"/>
    </row>
    <row r="3918" spans="4:14" ht="15.75" customHeight="1" x14ac:dyDescent="0.25">
      <c r="D3918" s="39"/>
      <c r="E3918" s="39"/>
      <c r="F3918" s="98">
        <v>41998</v>
      </c>
      <c r="G3918" s="43" t="s">
        <v>30</v>
      </c>
      <c r="H3918" s="43" t="s">
        <v>30</v>
      </c>
      <c r="I3918" s="43" t="s">
        <v>30</v>
      </c>
      <c r="J3918" s="43" t="s">
        <v>30</v>
      </c>
      <c r="K3918" s="43">
        <v>2.2631999999999999E-2</v>
      </c>
      <c r="N3918" s="44"/>
    </row>
    <row r="3919" spans="4:14" ht="15.75" customHeight="1" x14ac:dyDescent="0.25">
      <c r="D3919" s="39"/>
      <c r="E3919" s="39"/>
      <c r="F3919" s="98">
        <v>41999</v>
      </c>
      <c r="G3919" s="43" t="s">
        <v>30</v>
      </c>
      <c r="H3919" s="43" t="s">
        <v>30</v>
      </c>
      <c r="I3919" s="43" t="s">
        <v>30</v>
      </c>
      <c r="J3919" s="43">
        <v>3.2500000000000001E-2</v>
      </c>
      <c r="K3919" s="43">
        <v>2.2498999999999998E-2</v>
      </c>
      <c r="N3919" s="44"/>
    </row>
    <row r="3920" spans="4:14" ht="15.75" customHeight="1" x14ac:dyDescent="0.25">
      <c r="D3920" s="39"/>
      <c r="E3920" s="39"/>
      <c r="F3920" s="98">
        <v>42002</v>
      </c>
      <c r="G3920" s="43">
        <v>1.6925000000000002E-3</v>
      </c>
      <c r="H3920" s="43">
        <v>2.5509999999999999E-3</v>
      </c>
      <c r="I3920" s="43">
        <v>3.5739999999999999E-3</v>
      </c>
      <c r="J3920" s="43">
        <v>3.2500000000000001E-2</v>
      </c>
      <c r="K3920" s="43">
        <v>2.2021000000000002E-2</v>
      </c>
      <c r="N3920" s="44"/>
    </row>
    <row r="3921" spans="4:14" ht="15.75" customHeight="1" x14ac:dyDescent="0.25">
      <c r="D3921" s="39"/>
      <c r="E3921" s="39"/>
      <c r="F3921" s="98">
        <v>42003</v>
      </c>
      <c r="G3921" s="43">
        <v>1.6950000000000001E-3</v>
      </c>
      <c r="H3921" s="43">
        <v>2.552E-3</v>
      </c>
      <c r="I3921" s="43">
        <v>3.5739999999999999E-3</v>
      </c>
      <c r="J3921" s="43">
        <v>3.2500000000000001E-2</v>
      </c>
      <c r="K3921" s="43">
        <v>2.1871000000000002E-2</v>
      </c>
      <c r="N3921" s="44"/>
    </row>
    <row r="3922" spans="4:14" ht="15.75" customHeight="1" x14ac:dyDescent="0.25">
      <c r="D3922" s="39"/>
      <c r="E3922" s="39"/>
      <c r="F3922" s="98">
        <v>42004</v>
      </c>
      <c r="G3922" s="43">
        <v>1.7125E-3</v>
      </c>
      <c r="H3922" s="43">
        <v>2.5560000000000001E-3</v>
      </c>
      <c r="I3922" s="43">
        <v>3.6280000000000001E-3</v>
      </c>
      <c r="J3922" s="43">
        <v>3.2500000000000001E-2</v>
      </c>
      <c r="K3922" s="43">
        <v>2.1711999999999999E-2</v>
      </c>
      <c r="N3922" s="44"/>
    </row>
    <row r="3923" spans="4:14" ht="15.75" customHeight="1" x14ac:dyDescent="0.25">
      <c r="D3923" s="39"/>
      <c r="E3923" s="39"/>
      <c r="F3923" s="98">
        <v>42005</v>
      </c>
      <c r="G3923" s="43" t="s">
        <v>30</v>
      </c>
      <c r="H3923" s="43" t="s">
        <v>30</v>
      </c>
      <c r="I3923" s="43" t="s">
        <v>30</v>
      </c>
      <c r="J3923" s="43" t="s">
        <v>30</v>
      </c>
      <c r="K3923" s="43">
        <v>2.1711999999999999E-2</v>
      </c>
      <c r="N3923" s="44"/>
    </row>
    <row r="3924" spans="4:14" ht="15.75" customHeight="1" x14ac:dyDescent="0.25">
      <c r="D3924" s="39"/>
      <c r="E3924" s="39"/>
      <c r="F3924" s="98">
        <v>42006</v>
      </c>
      <c r="G3924" s="43">
        <v>1.6750000000000001E-3</v>
      </c>
      <c r="H3924" s="43">
        <v>2.5560000000000001E-3</v>
      </c>
      <c r="I3924" s="43">
        <v>3.6480000000000002E-3</v>
      </c>
      <c r="J3924" s="43">
        <v>3.2500000000000001E-2</v>
      </c>
      <c r="K3924" s="43">
        <v>2.1104999999999999E-2</v>
      </c>
      <c r="N3924" s="44"/>
    </row>
    <row r="3925" spans="4:14" ht="15.75" customHeight="1" x14ac:dyDescent="0.25">
      <c r="D3925" s="39"/>
      <c r="E3925" s="39"/>
      <c r="F3925" s="98">
        <v>42009</v>
      </c>
      <c r="G3925" s="43">
        <v>1.6800000000000001E-3</v>
      </c>
      <c r="H3925" s="43">
        <v>2.5360000000000001E-3</v>
      </c>
      <c r="I3925" s="43">
        <v>3.6229999999999999E-3</v>
      </c>
      <c r="J3925" s="43">
        <v>3.2500000000000001E-2</v>
      </c>
      <c r="K3925" s="43">
        <v>2.0320000000000001E-2</v>
      </c>
      <c r="N3925" s="44"/>
    </row>
    <row r="3926" spans="4:14" ht="15.75" customHeight="1" x14ac:dyDescent="0.25">
      <c r="D3926" s="39"/>
      <c r="E3926" s="39"/>
      <c r="F3926" s="98">
        <v>42010</v>
      </c>
      <c r="G3926" s="43">
        <v>1.6775000000000002E-3</v>
      </c>
      <c r="H3926" s="43">
        <v>2.5109999999999998E-3</v>
      </c>
      <c r="I3926" s="43">
        <v>3.6030000000000003E-3</v>
      </c>
      <c r="J3926" s="43">
        <v>3.2500000000000001E-2</v>
      </c>
      <c r="K3926" s="43">
        <v>1.9401999999999999E-2</v>
      </c>
      <c r="N3926" s="44"/>
    </row>
    <row r="3927" spans="4:14" ht="15.75" customHeight="1" x14ac:dyDescent="0.25">
      <c r="D3927" s="39"/>
      <c r="E3927" s="39"/>
      <c r="F3927" s="98">
        <v>42011</v>
      </c>
      <c r="G3927" s="43">
        <v>1.665E-3</v>
      </c>
      <c r="H3927" s="43">
        <v>2.5209999999999998E-3</v>
      </c>
      <c r="I3927" s="43">
        <v>3.6129999999999999E-3</v>
      </c>
      <c r="J3927" s="43">
        <v>3.2500000000000001E-2</v>
      </c>
      <c r="K3927" s="43">
        <v>1.9677E-2</v>
      </c>
      <c r="N3927" s="44"/>
    </row>
    <row r="3928" spans="4:14" ht="15.75" customHeight="1" x14ac:dyDescent="0.25">
      <c r="D3928" s="39"/>
      <c r="E3928" s="39"/>
      <c r="F3928" s="98">
        <v>42012</v>
      </c>
      <c r="G3928" s="43">
        <v>1.6625000000000001E-3</v>
      </c>
      <c r="H3928" s="43">
        <v>2.5209999999999998E-3</v>
      </c>
      <c r="I3928" s="43">
        <v>3.604E-3</v>
      </c>
      <c r="J3928" s="43">
        <v>3.2500000000000001E-2</v>
      </c>
      <c r="K3928" s="43">
        <v>2.0178999999999999E-2</v>
      </c>
      <c r="N3928" s="44"/>
    </row>
    <row r="3929" spans="4:14" ht="15.75" customHeight="1" x14ac:dyDescent="0.25">
      <c r="D3929" s="39"/>
      <c r="E3929" s="39"/>
      <c r="F3929" s="98">
        <v>42013</v>
      </c>
      <c r="G3929" s="43">
        <v>1.6675000000000001E-3</v>
      </c>
      <c r="H3929" s="43">
        <v>2.5409999999999999E-3</v>
      </c>
      <c r="I3929" s="43">
        <v>3.6189999999999998E-3</v>
      </c>
      <c r="J3929" s="43">
        <v>3.2500000000000001E-2</v>
      </c>
      <c r="K3929" s="43">
        <v>1.9449000000000001E-2</v>
      </c>
      <c r="N3929" s="44"/>
    </row>
    <row r="3930" spans="4:14" ht="15.75" customHeight="1" x14ac:dyDescent="0.25">
      <c r="D3930" s="39"/>
      <c r="E3930" s="39"/>
      <c r="F3930" s="98">
        <v>42016</v>
      </c>
      <c r="G3930" s="43">
        <v>1.665E-3</v>
      </c>
      <c r="H3930" s="43">
        <v>2.5280000000000003E-3</v>
      </c>
      <c r="I3930" s="43">
        <v>3.5909999999999996E-3</v>
      </c>
      <c r="J3930" s="43">
        <v>3.2500000000000001E-2</v>
      </c>
      <c r="K3930" s="43">
        <v>1.907E-2</v>
      </c>
      <c r="N3930" s="44"/>
    </row>
    <row r="3931" spans="4:14" ht="15.75" customHeight="1" x14ac:dyDescent="0.25">
      <c r="D3931" s="39"/>
      <c r="E3931" s="39"/>
      <c r="F3931" s="98">
        <v>42017</v>
      </c>
      <c r="G3931" s="43">
        <v>1.665E-3</v>
      </c>
      <c r="H3931" s="43">
        <v>2.5330000000000001E-3</v>
      </c>
      <c r="I3931" s="43">
        <v>3.5759999999999998E-3</v>
      </c>
      <c r="J3931" s="43">
        <v>3.2500000000000001E-2</v>
      </c>
      <c r="K3931" s="43">
        <v>1.9E-2</v>
      </c>
      <c r="N3931" s="44"/>
    </row>
    <row r="3932" spans="4:14" ht="15.75" customHeight="1" x14ac:dyDescent="0.25">
      <c r="D3932" s="39"/>
      <c r="E3932" s="39"/>
      <c r="F3932" s="98">
        <v>42018</v>
      </c>
      <c r="G3932" s="43">
        <v>1.6825000000000002E-3</v>
      </c>
      <c r="H3932" s="43">
        <v>2.5360000000000001E-3</v>
      </c>
      <c r="I3932" s="43">
        <v>3.5890000000000002E-3</v>
      </c>
      <c r="J3932" s="43">
        <v>3.2500000000000001E-2</v>
      </c>
      <c r="K3932" s="43">
        <v>1.8553E-2</v>
      </c>
      <c r="N3932" s="44"/>
    </row>
    <row r="3933" spans="4:14" ht="15.75" customHeight="1" x14ac:dyDescent="0.25">
      <c r="D3933" s="39"/>
      <c r="E3933" s="39"/>
      <c r="F3933" s="98">
        <v>42019</v>
      </c>
      <c r="G3933" s="43">
        <v>1.6800000000000001E-3</v>
      </c>
      <c r="H3933" s="43">
        <v>2.526E-3</v>
      </c>
      <c r="I3933" s="43">
        <v>3.5639999999999999E-3</v>
      </c>
      <c r="J3933" s="43">
        <v>3.2500000000000001E-2</v>
      </c>
      <c r="K3933" s="43">
        <v>1.7149000000000001E-2</v>
      </c>
      <c r="N3933" s="44"/>
    </row>
    <row r="3934" spans="4:14" ht="15.75" customHeight="1" x14ac:dyDescent="0.25">
      <c r="D3934" s="39"/>
      <c r="E3934" s="39"/>
      <c r="F3934" s="98">
        <v>42020</v>
      </c>
      <c r="G3934" s="43">
        <v>1.6800000000000001E-3</v>
      </c>
      <c r="H3934" s="43">
        <v>2.5660000000000001E-3</v>
      </c>
      <c r="I3934" s="43">
        <v>3.5490000000000001E-3</v>
      </c>
      <c r="J3934" s="43">
        <v>3.2500000000000001E-2</v>
      </c>
      <c r="K3934" s="43">
        <v>1.8367999999999999E-2</v>
      </c>
      <c r="N3934" s="44"/>
    </row>
    <row r="3935" spans="4:14" ht="15.75" customHeight="1" x14ac:dyDescent="0.25">
      <c r="D3935" s="39"/>
      <c r="E3935" s="39"/>
      <c r="F3935" s="98">
        <v>42023</v>
      </c>
      <c r="G3935" s="43">
        <v>1.6875000000000002E-3</v>
      </c>
      <c r="H3935" s="43">
        <v>2.562E-3</v>
      </c>
      <c r="I3935" s="43">
        <v>3.5590000000000001E-3</v>
      </c>
      <c r="J3935" s="43" t="s">
        <v>30</v>
      </c>
      <c r="K3935" s="43">
        <v>1.8367999999999999E-2</v>
      </c>
      <c r="N3935" s="44"/>
    </row>
    <row r="3936" spans="4:14" ht="15.75" customHeight="1" x14ac:dyDescent="0.25">
      <c r="D3936" s="39"/>
      <c r="E3936" s="39"/>
      <c r="F3936" s="98">
        <v>42024</v>
      </c>
      <c r="G3936" s="43">
        <v>1.6850000000000001E-3</v>
      </c>
      <c r="H3936" s="43">
        <v>2.5669999999999998E-3</v>
      </c>
      <c r="I3936" s="43">
        <v>3.5590000000000001E-3</v>
      </c>
      <c r="J3936" s="43">
        <v>3.2500000000000001E-2</v>
      </c>
      <c r="K3936" s="43">
        <v>1.788E-2</v>
      </c>
      <c r="N3936" s="44"/>
    </row>
    <row r="3937" spans="4:14" ht="15.75" customHeight="1" x14ac:dyDescent="0.25">
      <c r="D3937" s="39"/>
      <c r="E3937" s="39"/>
      <c r="F3937" s="98">
        <v>42025</v>
      </c>
      <c r="G3937" s="43">
        <v>1.6675000000000001E-3</v>
      </c>
      <c r="H3937" s="43">
        <v>2.5709999999999999E-3</v>
      </c>
      <c r="I3937" s="43">
        <v>3.5890000000000002E-3</v>
      </c>
      <c r="J3937" s="43">
        <v>3.2500000000000001E-2</v>
      </c>
      <c r="K3937" s="43">
        <v>1.8716999999999998E-2</v>
      </c>
      <c r="N3937" s="44"/>
    </row>
    <row r="3938" spans="4:14" ht="15.75" customHeight="1" x14ac:dyDescent="0.25">
      <c r="D3938" s="39"/>
      <c r="E3938" s="39"/>
      <c r="F3938" s="98">
        <v>42026</v>
      </c>
      <c r="G3938" s="43">
        <v>1.6825000000000002E-3</v>
      </c>
      <c r="H3938" s="43">
        <v>2.5609999999999999E-3</v>
      </c>
      <c r="I3938" s="43">
        <v>3.5739999999999999E-3</v>
      </c>
      <c r="J3938" s="43">
        <v>3.2500000000000001E-2</v>
      </c>
      <c r="K3938" s="43">
        <v>1.8630999999999998E-2</v>
      </c>
      <c r="N3938" s="44"/>
    </row>
    <row r="3939" spans="4:14" ht="15.75" customHeight="1" x14ac:dyDescent="0.25">
      <c r="D3939" s="39"/>
      <c r="E3939" s="39"/>
      <c r="F3939" s="98">
        <v>42027</v>
      </c>
      <c r="G3939" s="43">
        <v>1.6775000000000002E-3</v>
      </c>
      <c r="H3939" s="43">
        <v>2.5609999999999999E-3</v>
      </c>
      <c r="I3939" s="43">
        <v>3.539E-3</v>
      </c>
      <c r="J3939" s="43">
        <v>3.2500000000000001E-2</v>
      </c>
      <c r="K3939" s="43">
        <v>1.7967999999999998E-2</v>
      </c>
      <c r="N3939" s="44"/>
    </row>
    <row r="3940" spans="4:14" ht="15.75" customHeight="1" x14ac:dyDescent="0.25">
      <c r="D3940" s="39"/>
      <c r="E3940" s="39"/>
      <c r="F3940" s="98">
        <v>42030</v>
      </c>
      <c r="G3940" s="43">
        <v>1.6900000000000001E-3</v>
      </c>
      <c r="H3940" s="43">
        <v>2.5609999999999999E-3</v>
      </c>
      <c r="I3940" s="43">
        <v>3.5539999999999999E-3</v>
      </c>
      <c r="J3940" s="43">
        <v>3.2500000000000001E-2</v>
      </c>
      <c r="K3940" s="43">
        <v>1.8241E-2</v>
      </c>
      <c r="N3940" s="44"/>
    </row>
    <row r="3941" spans="4:14" ht="15.75" customHeight="1" x14ac:dyDescent="0.25">
      <c r="D3941" s="39"/>
      <c r="E3941" s="39"/>
      <c r="F3941" s="98">
        <v>42031</v>
      </c>
      <c r="G3941" s="43">
        <v>1.6800000000000001E-3</v>
      </c>
      <c r="H3941" s="43">
        <v>2.526E-3</v>
      </c>
      <c r="I3941" s="43">
        <v>3.5539999999999999E-3</v>
      </c>
      <c r="J3941" s="43">
        <v>3.2500000000000001E-2</v>
      </c>
      <c r="K3941" s="43">
        <v>1.8231000000000001E-2</v>
      </c>
      <c r="N3941" s="44"/>
    </row>
    <row r="3942" spans="4:14" ht="15.75" customHeight="1" x14ac:dyDescent="0.25">
      <c r="D3942" s="39"/>
      <c r="E3942" s="39"/>
      <c r="F3942" s="98">
        <v>42032</v>
      </c>
      <c r="G3942" s="43">
        <v>1.7050000000000001E-3</v>
      </c>
      <c r="H3942" s="43">
        <v>2.5460000000000001E-3</v>
      </c>
      <c r="I3942" s="43">
        <v>3.5739999999999999E-3</v>
      </c>
      <c r="J3942" s="43">
        <v>3.2500000000000001E-2</v>
      </c>
      <c r="K3942" s="43">
        <v>1.7207E-2</v>
      </c>
      <c r="N3942" s="44"/>
    </row>
    <row r="3943" spans="4:14" ht="15.75" customHeight="1" x14ac:dyDescent="0.25">
      <c r="D3943" s="39"/>
      <c r="E3943" s="39"/>
      <c r="F3943" s="98">
        <v>42033</v>
      </c>
      <c r="G3943" s="43">
        <v>1.709E-3</v>
      </c>
      <c r="H3943" s="43">
        <v>2.5460000000000001E-3</v>
      </c>
      <c r="I3943" s="43">
        <v>3.5790000000000001E-3</v>
      </c>
      <c r="J3943" s="43">
        <v>3.2500000000000001E-2</v>
      </c>
      <c r="K3943" s="43">
        <v>1.7512E-2</v>
      </c>
      <c r="N3943" s="44"/>
    </row>
    <row r="3944" spans="4:14" ht="15.75" customHeight="1" x14ac:dyDescent="0.25">
      <c r="D3944" s="39"/>
      <c r="E3944" s="39"/>
      <c r="F3944" s="98">
        <v>42034</v>
      </c>
      <c r="G3944" s="43">
        <v>1.7125E-3</v>
      </c>
      <c r="H3944" s="43">
        <v>2.5309999999999998E-3</v>
      </c>
      <c r="I3944" s="43">
        <v>3.5739999999999999E-3</v>
      </c>
      <c r="J3944" s="43">
        <v>3.2500000000000001E-2</v>
      </c>
      <c r="K3944" s="43">
        <v>1.6407000000000001E-2</v>
      </c>
      <c r="N3944" s="44"/>
    </row>
    <row r="3945" spans="4:14" ht="15.75" customHeight="1" x14ac:dyDescent="0.25">
      <c r="D3945" s="39"/>
      <c r="E3945" s="39"/>
      <c r="F3945" s="98">
        <v>42037</v>
      </c>
      <c r="G3945" s="43">
        <v>1.6950000000000001E-3</v>
      </c>
      <c r="H3945" s="43">
        <v>2.5209999999999998E-3</v>
      </c>
      <c r="I3945" s="43">
        <v>3.5739999999999999E-3</v>
      </c>
      <c r="J3945" s="43">
        <v>3.2500000000000001E-2</v>
      </c>
      <c r="K3945" s="43">
        <v>1.6642000000000001E-2</v>
      </c>
      <c r="N3945" s="44"/>
    </row>
    <row r="3946" spans="4:14" ht="15.75" customHeight="1" x14ac:dyDescent="0.25">
      <c r="D3946" s="39"/>
      <c r="E3946" s="39"/>
      <c r="F3946" s="98">
        <v>42038</v>
      </c>
      <c r="G3946" s="43">
        <v>1.7100000000000001E-3</v>
      </c>
      <c r="H3946" s="43">
        <v>2.5509999999999999E-3</v>
      </c>
      <c r="I3946" s="43">
        <v>3.588E-3</v>
      </c>
      <c r="J3946" s="43">
        <v>3.2500000000000001E-2</v>
      </c>
      <c r="K3946" s="43">
        <v>1.7915E-2</v>
      </c>
      <c r="N3946" s="44"/>
    </row>
    <row r="3947" spans="4:14" ht="15.75" customHeight="1" x14ac:dyDescent="0.25">
      <c r="D3947" s="39"/>
      <c r="E3947" s="39"/>
      <c r="F3947" s="98">
        <v>42039</v>
      </c>
      <c r="G3947" s="43">
        <v>1.7349999999999998E-3</v>
      </c>
      <c r="H3947" s="43">
        <v>2.5509999999999999E-3</v>
      </c>
      <c r="I3947" s="43">
        <v>3.6080000000000001E-3</v>
      </c>
      <c r="J3947" s="43">
        <v>3.2500000000000001E-2</v>
      </c>
      <c r="K3947" s="43">
        <v>1.7513000000000001E-2</v>
      </c>
      <c r="N3947" s="44"/>
    </row>
    <row r="3948" spans="4:14" ht="15.75" customHeight="1" x14ac:dyDescent="0.25">
      <c r="D3948" s="39"/>
      <c r="E3948" s="39"/>
      <c r="F3948" s="98">
        <v>42040</v>
      </c>
      <c r="G3948" s="43">
        <v>1.7100000000000001E-3</v>
      </c>
      <c r="H3948" s="43">
        <v>2.5609999999999999E-3</v>
      </c>
      <c r="I3948" s="43">
        <v>3.6240000000000001E-3</v>
      </c>
      <c r="J3948" s="43">
        <v>3.2500000000000001E-2</v>
      </c>
      <c r="K3948" s="43">
        <v>1.8204000000000001E-2</v>
      </c>
      <c r="N3948" s="44"/>
    </row>
    <row r="3949" spans="4:14" ht="15.75" customHeight="1" x14ac:dyDescent="0.25">
      <c r="D3949" s="39"/>
      <c r="E3949" s="39"/>
      <c r="F3949" s="98">
        <v>42041</v>
      </c>
      <c r="G3949" s="43">
        <v>1.7150000000000002E-3</v>
      </c>
      <c r="H3949" s="43">
        <v>2.5560000000000001E-3</v>
      </c>
      <c r="I3949" s="43">
        <v>3.6240000000000001E-3</v>
      </c>
      <c r="J3949" s="43">
        <v>3.2500000000000001E-2</v>
      </c>
      <c r="K3949" s="43">
        <v>1.9567000000000001E-2</v>
      </c>
      <c r="N3949" s="44"/>
    </row>
    <row r="3950" spans="4:14" ht="15.75" customHeight="1" x14ac:dyDescent="0.25">
      <c r="D3950" s="39"/>
      <c r="E3950" s="39"/>
      <c r="F3950" s="98">
        <v>42044</v>
      </c>
      <c r="G3950" s="43">
        <v>1.722E-3</v>
      </c>
      <c r="H3950" s="43">
        <v>2.5835000000000003E-3</v>
      </c>
      <c r="I3950" s="43">
        <v>3.7339999999999999E-3</v>
      </c>
      <c r="J3950" s="43">
        <v>3.2500000000000001E-2</v>
      </c>
      <c r="K3950" s="43">
        <v>1.9775000000000001E-2</v>
      </c>
      <c r="N3950" s="44"/>
    </row>
    <row r="3951" spans="4:14" ht="15.75" customHeight="1" x14ac:dyDescent="0.25">
      <c r="D3951" s="39"/>
      <c r="E3951" s="39"/>
      <c r="F3951" s="98">
        <v>42045</v>
      </c>
      <c r="G3951" s="43">
        <v>1.717E-3</v>
      </c>
      <c r="H3951" s="43">
        <v>2.581E-3</v>
      </c>
      <c r="I3951" s="43">
        <v>3.7680000000000001E-3</v>
      </c>
      <c r="J3951" s="43">
        <v>3.2500000000000001E-2</v>
      </c>
      <c r="K3951" s="43">
        <v>1.9966999999999999E-2</v>
      </c>
      <c r="N3951" s="44"/>
    </row>
    <row r="3952" spans="4:14" ht="15.75" customHeight="1" x14ac:dyDescent="0.25">
      <c r="D3952" s="39"/>
      <c r="E3952" s="39"/>
      <c r="F3952" s="98">
        <v>42046</v>
      </c>
      <c r="G3952" s="43">
        <v>1.717E-3</v>
      </c>
      <c r="H3952" s="43">
        <v>2.581E-3</v>
      </c>
      <c r="I3952" s="43">
        <v>3.7830000000000003E-3</v>
      </c>
      <c r="J3952" s="43">
        <v>3.2500000000000001E-2</v>
      </c>
      <c r="K3952" s="43">
        <v>2.0175999999999999E-2</v>
      </c>
      <c r="N3952" s="44"/>
    </row>
    <row r="3953" spans="4:14" ht="15.75" customHeight="1" x14ac:dyDescent="0.25">
      <c r="D3953" s="39"/>
      <c r="E3953" s="39"/>
      <c r="F3953" s="98">
        <v>42047</v>
      </c>
      <c r="G3953" s="43">
        <v>1.72E-3</v>
      </c>
      <c r="H3953" s="43">
        <v>2.581E-3</v>
      </c>
      <c r="I3953" s="43">
        <v>3.7690000000000002E-3</v>
      </c>
      <c r="J3953" s="43">
        <v>3.2500000000000001E-2</v>
      </c>
      <c r="K3953" s="43">
        <v>1.9844000000000001E-2</v>
      </c>
      <c r="N3953" s="44"/>
    </row>
    <row r="3954" spans="4:14" ht="15.75" customHeight="1" x14ac:dyDescent="0.25">
      <c r="D3954" s="39"/>
      <c r="E3954" s="39"/>
      <c r="F3954" s="98">
        <v>42048</v>
      </c>
      <c r="G3954" s="43">
        <v>1.7299999999999998E-3</v>
      </c>
      <c r="H3954" s="43">
        <v>2.5709999999999999E-3</v>
      </c>
      <c r="I3954" s="43">
        <v>3.8240000000000001E-3</v>
      </c>
      <c r="J3954" s="43">
        <v>3.2500000000000001E-2</v>
      </c>
      <c r="K3954" s="43">
        <v>2.0503999999999998E-2</v>
      </c>
      <c r="N3954" s="44"/>
    </row>
    <row r="3955" spans="4:14" ht="15.75" customHeight="1" x14ac:dyDescent="0.25">
      <c r="D3955" s="39"/>
      <c r="E3955" s="39"/>
      <c r="F3955" s="98">
        <v>42051</v>
      </c>
      <c r="G3955" s="43">
        <v>1.7299999999999998E-3</v>
      </c>
      <c r="H3955" s="43">
        <v>2.562E-3</v>
      </c>
      <c r="I3955" s="43">
        <v>3.8090000000000003E-3</v>
      </c>
      <c r="J3955" s="43" t="s">
        <v>30</v>
      </c>
      <c r="K3955" s="43">
        <v>2.0503999999999998E-2</v>
      </c>
      <c r="N3955" s="44"/>
    </row>
    <row r="3956" spans="4:14" ht="15.75" customHeight="1" x14ac:dyDescent="0.25">
      <c r="D3956" s="39"/>
      <c r="E3956" s="39"/>
      <c r="F3956" s="98">
        <v>42052</v>
      </c>
      <c r="G3956" s="43">
        <v>1.7349999999999998E-3</v>
      </c>
      <c r="H3956" s="43">
        <v>2.5669999999999998E-3</v>
      </c>
      <c r="I3956" s="43">
        <v>3.8190000000000003E-3</v>
      </c>
      <c r="J3956" s="43">
        <v>3.2500000000000001E-2</v>
      </c>
      <c r="K3956" s="43">
        <v>2.1379000000000002E-2</v>
      </c>
      <c r="N3956" s="44"/>
    </row>
    <row r="3957" spans="4:14" ht="15.75" customHeight="1" x14ac:dyDescent="0.25">
      <c r="D3957" s="39"/>
      <c r="E3957" s="39"/>
      <c r="F3957" s="98">
        <v>42053</v>
      </c>
      <c r="G3957" s="43">
        <v>1.7349999999999998E-3</v>
      </c>
      <c r="H3957" s="43">
        <v>2.6059999999999998E-3</v>
      </c>
      <c r="I3957" s="43">
        <v>3.8529999999999997E-3</v>
      </c>
      <c r="J3957" s="43">
        <v>3.2500000000000001E-2</v>
      </c>
      <c r="K3957" s="43">
        <v>2.0799999999999999E-2</v>
      </c>
      <c r="N3957" s="44"/>
    </row>
    <row r="3958" spans="4:14" ht="15.75" customHeight="1" x14ac:dyDescent="0.25">
      <c r="D3958" s="39"/>
      <c r="E3958" s="39"/>
      <c r="F3958" s="98">
        <v>42054</v>
      </c>
      <c r="G3958" s="43">
        <v>1.7349999999999998E-3</v>
      </c>
      <c r="H3958" s="43">
        <v>2.6150000000000001E-3</v>
      </c>
      <c r="I3958" s="43">
        <v>3.8409999999999998E-3</v>
      </c>
      <c r="J3958" s="43">
        <v>3.2500000000000001E-2</v>
      </c>
      <c r="K3958" s="43">
        <v>2.1141999999999998E-2</v>
      </c>
      <c r="N3958" s="44"/>
    </row>
    <row r="3959" spans="4:14" ht="15.75" customHeight="1" x14ac:dyDescent="0.25">
      <c r="D3959" s="39"/>
      <c r="E3959" s="39"/>
      <c r="F3959" s="98">
        <v>42055</v>
      </c>
      <c r="G3959" s="43">
        <v>1.7150000000000002E-3</v>
      </c>
      <c r="H3959" s="43">
        <v>2.6259999999999999E-3</v>
      </c>
      <c r="I3959" s="43">
        <v>3.8569999999999998E-3</v>
      </c>
      <c r="J3959" s="43">
        <v>3.2500000000000001E-2</v>
      </c>
      <c r="K3959" s="43">
        <v>2.1117E-2</v>
      </c>
      <c r="N3959" s="44"/>
    </row>
    <row r="3960" spans="4:14" ht="15.75" customHeight="1" x14ac:dyDescent="0.25">
      <c r="D3960" s="39"/>
      <c r="E3960" s="39"/>
      <c r="F3960" s="98">
        <v>42058</v>
      </c>
      <c r="G3960" s="43">
        <v>1.7100000000000001E-3</v>
      </c>
      <c r="H3960" s="43">
        <v>2.6159999999999998E-3</v>
      </c>
      <c r="I3960" s="43">
        <v>3.8469999999999997E-3</v>
      </c>
      <c r="J3960" s="43">
        <v>3.2500000000000001E-2</v>
      </c>
      <c r="K3960" s="43">
        <v>2.0573999999999999E-2</v>
      </c>
      <c r="N3960" s="44"/>
    </row>
    <row r="3961" spans="4:14" ht="15.75" customHeight="1" x14ac:dyDescent="0.25">
      <c r="D3961" s="39"/>
      <c r="E3961" s="39"/>
      <c r="F3961" s="98">
        <v>42059</v>
      </c>
      <c r="G3961" s="43">
        <v>1.7150000000000002E-3</v>
      </c>
      <c r="H3961" s="43">
        <v>2.611E-3</v>
      </c>
      <c r="I3961" s="43">
        <v>3.8514999999999999E-3</v>
      </c>
      <c r="J3961" s="43">
        <v>3.2500000000000001E-2</v>
      </c>
      <c r="K3961" s="43">
        <v>1.9799999999999998E-2</v>
      </c>
      <c r="N3961" s="44"/>
    </row>
    <row r="3962" spans="4:14" ht="15.75" customHeight="1" x14ac:dyDescent="0.25">
      <c r="D3962" s="39"/>
      <c r="E3962" s="39"/>
      <c r="F3962" s="98">
        <v>42060</v>
      </c>
      <c r="G3962" s="43">
        <v>1.72E-3</v>
      </c>
      <c r="H3962" s="43">
        <v>2.6090000000000002E-3</v>
      </c>
      <c r="I3962" s="43">
        <v>3.8290000000000004E-3</v>
      </c>
      <c r="J3962" s="43">
        <v>3.2500000000000001E-2</v>
      </c>
      <c r="K3962" s="43">
        <v>1.9688000000000001E-2</v>
      </c>
      <c r="N3962" s="44"/>
    </row>
    <row r="3963" spans="4:14" ht="15.75" customHeight="1" x14ac:dyDescent="0.25">
      <c r="D3963" s="39"/>
      <c r="E3963" s="39"/>
      <c r="F3963" s="98">
        <v>42061</v>
      </c>
      <c r="G3963" s="43">
        <v>1.719E-3</v>
      </c>
      <c r="H3963" s="43">
        <v>2.6159999999999998E-3</v>
      </c>
      <c r="I3963" s="43">
        <v>3.7835000000000004E-3</v>
      </c>
      <c r="J3963" s="43">
        <v>3.2500000000000001E-2</v>
      </c>
      <c r="K3963" s="43">
        <v>2.0295000000000001E-2</v>
      </c>
      <c r="N3963" s="44"/>
    </row>
    <row r="3964" spans="4:14" ht="15.75" customHeight="1" x14ac:dyDescent="0.25">
      <c r="D3964" s="39"/>
      <c r="E3964" s="39"/>
      <c r="F3964" s="98">
        <v>42062</v>
      </c>
      <c r="G3964" s="43">
        <v>1.7299999999999998E-3</v>
      </c>
      <c r="H3964" s="43">
        <v>2.6185000000000002E-3</v>
      </c>
      <c r="I3964" s="43">
        <v>3.8069999999999996E-3</v>
      </c>
      <c r="J3964" s="43">
        <v>3.2500000000000001E-2</v>
      </c>
      <c r="K3964" s="43">
        <v>1.993E-2</v>
      </c>
      <c r="N3964" s="44"/>
    </row>
    <row r="3965" spans="4:14" ht="15.75" customHeight="1" x14ac:dyDescent="0.25">
      <c r="D3965" s="39"/>
      <c r="E3965" s="39"/>
      <c r="F3965" s="98">
        <v>42065</v>
      </c>
      <c r="G3965" s="43">
        <v>1.727E-3</v>
      </c>
      <c r="H3965" s="43">
        <v>2.6095000000000003E-3</v>
      </c>
      <c r="I3965" s="43">
        <v>3.8419999999999999E-3</v>
      </c>
      <c r="J3965" s="43">
        <v>3.2500000000000001E-2</v>
      </c>
      <c r="K3965" s="43">
        <v>2.0819999999999998E-2</v>
      </c>
      <c r="N3965" s="44"/>
    </row>
    <row r="3966" spans="4:14" ht="15.75" customHeight="1" x14ac:dyDescent="0.25">
      <c r="D3966" s="39"/>
      <c r="E3966" s="39"/>
      <c r="F3966" s="98">
        <v>42066</v>
      </c>
      <c r="G3966" s="43">
        <v>1.7299999999999998E-3</v>
      </c>
      <c r="H3966" s="43">
        <v>2.6514999999999998E-3</v>
      </c>
      <c r="I3966" s="43">
        <v>3.8790000000000001E-3</v>
      </c>
      <c r="J3966" s="43">
        <v>3.2500000000000001E-2</v>
      </c>
      <c r="K3966" s="43">
        <v>2.1189E-2</v>
      </c>
      <c r="N3966" s="44"/>
    </row>
    <row r="3967" spans="4:14" ht="15.75" customHeight="1" x14ac:dyDescent="0.25">
      <c r="D3967" s="39"/>
      <c r="E3967" s="39"/>
      <c r="F3967" s="98">
        <v>42067</v>
      </c>
      <c r="G3967" s="43">
        <v>1.7499999999999998E-3</v>
      </c>
      <c r="H3967" s="43">
        <v>2.6359999999999999E-3</v>
      </c>
      <c r="I3967" s="43">
        <v>3.9560000000000003E-3</v>
      </c>
      <c r="J3967" s="43">
        <v>3.2500000000000001E-2</v>
      </c>
      <c r="K3967" s="43">
        <v>2.1172E-2</v>
      </c>
      <c r="N3967" s="44"/>
    </row>
    <row r="3968" spans="4:14" ht="15.75" customHeight="1" x14ac:dyDescent="0.25">
      <c r="D3968" s="39"/>
      <c r="E3968" s="39"/>
      <c r="F3968" s="98">
        <v>42068</v>
      </c>
      <c r="G3968" s="43">
        <v>1.7499999999999998E-3</v>
      </c>
      <c r="H3968" s="43">
        <v>2.6359999999999999E-3</v>
      </c>
      <c r="I3968" s="43">
        <v>3.9709999999999997E-3</v>
      </c>
      <c r="J3968" s="43">
        <v>3.2500000000000001E-2</v>
      </c>
      <c r="K3968" s="43">
        <v>2.1154000000000003E-2</v>
      </c>
      <c r="N3968" s="44"/>
    </row>
    <row r="3969" spans="4:14" ht="15.75" customHeight="1" x14ac:dyDescent="0.25">
      <c r="D3969" s="39"/>
      <c r="E3969" s="39"/>
      <c r="F3969" s="98">
        <v>42069</v>
      </c>
      <c r="G3969" s="43">
        <v>1.7499999999999998E-3</v>
      </c>
      <c r="H3969" s="43">
        <v>2.6459999999999999E-3</v>
      </c>
      <c r="I3969" s="43">
        <v>3.9760000000000004E-3</v>
      </c>
      <c r="J3969" s="43">
        <v>3.2500000000000001E-2</v>
      </c>
      <c r="K3969" s="43">
        <v>2.2414E-2</v>
      </c>
      <c r="N3969" s="44"/>
    </row>
    <row r="3970" spans="4:14" ht="15.75" customHeight="1" x14ac:dyDescent="0.25">
      <c r="D3970" s="39"/>
      <c r="E3970" s="39"/>
      <c r="F3970" s="98">
        <v>42072</v>
      </c>
      <c r="G3970" s="43">
        <v>1.7649999999999999E-3</v>
      </c>
      <c r="H3970" s="43">
        <v>2.666E-3</v>
      </c>
      <c r="I3970" s="43">
        <v>4.0410000000000003E-3</v>
      </c>
      <c r="J3970" s="43">
        <v>3.2500000000000001E-2</v>
      </c>
      <c r="K3970" s="43">
        <v>2.1906999999999999E-2</v>
      </c>
      <c r="N3970" s="44"/>
    </row>
    <row r="3971" spans="4:14" ht="15.75" customHeight="1" x14ac:dyDescent="0.25">
      <c r="D3971" s="39"/>
      <c r="E3971" s="39"/>
      <c r="F3971" s="98">
        <v>42073</v>
      </c>
      <c r="G3971" s="43">
        <v>1.779E-3</v>
      </c>
      <c r="H3971" s="43">
        <v>2.6770000000000001E-3</v>
      </c>
      <c r="I3971" s="43">
        <v>4.0420000000000005E-3</v>
      </c>
      <c r="J3971" s="43">
        <v>3.2500000000000001E-2</v>
      </c>
      <c r="K3971" s="43">
        <v>2.1297E-2</v>
      </c>
      <c r="N3971" s="44"/>
    </row>
    <row r="3972" spans="4:14" ht="15.75" customHeight="1" x14ac:dyDescent="0.25">
      <c r="D3972" s="39"/>
      <c r="E3972" s="39"/>
      <c r="F3972" s="98">
        <v>42074</v>
      </c>
      <c r="G3972" s="43">
        <v>1.7599999999999998E-3</v>
      </c>
      <c r="H3972" s="43">
        <v>2.6989999999999996E-3</v>
      </c>
      <c r="I3972" s="43">
        <v>4.0140000000000002E-3</v>
      </c>
      <c r="J3972" s="43">
        <v>3.2500000000000001E-2</v>
      </c>
      <c r="K3972" s="43">
        <v>2.1086000000000001E-2</v>
      </c>
      <c r="N3972" s="44"/>
    </row>
    <row r="3973" spans="4:14" ht="15.75" customHeight="1" x14ac:dyDescent="0.25">
      <c r="D3973" s="39"/>
      <c r="E3973" s="39"/>
      <c r="F3973" s="98">
        <v>42075</v>
      </c>
      <c r="G3973" s="43">
        <v>1.7449999999999998E-3</v>
      </c>
      <c r="H3973" s="43">
        <v>2.7060000000000001E-3</v>
      </c>
      <c r="I3973" s="43">
        <v>4.0309999999999999E-3</v>
      </c>
      <c r="J3973" s="43">
        <v>3.2500000000000001E-2</v>
      </c>
      <c r="K3973" s="43">
        <v>2.1156000000000001E-2</v>
      </c>
      <c r="N3973" s="44"/>
    </row>
    <row r="3974" spans="4:14" ht="15.75" customHeight="1" x14ac:dyDescent="0.25">
      <c r="D3974" s="39"/>
      <c r="E3974" s="39"/>
      <c r="F3974" s="98">
        <v>42076</v>
      </c>
      <c r="G3974" s="43">
        <v>1.7649999999999999E-3</v>
      </c>
      <c r="H3974" s="43">
        <v>2.7065000000000001E-3</v>
      </c>
      <c r="I3974" s="43">
        <v>4.0289999999999996E-3</v>
      </c>
      <c r="J3974" s="43">
        <v>3.2500000000000001E-2</v>
      </c>
      <c r="K3974" s="43">
        <v>2.1139999999999999E-2</v>
      </c>
      <c r="N3974" s="44"/>
    </row>
    <row r="3975" spans="4:14" ht="15.75" customHeight="1" x14ac:dyDescent="0.25">
      <c r="D3975" s="39"/>
      <c r="E3975" s="39"/>
      <c r="F3975" s="98">
        <v>42079</v>
      </c>
      <c r="G3975" s="43">
        <v>1.7699999999999999E-3</v>
      </c>
      <c r="H3975" s="43">
        <v>2.7014999999999999E-3</v>
      </c>
      <c r="I3975" s="43">
        <v>4.019E-3</v>
      </c>
      <c r="J3975" s="43">
        <v>3.2500000000000001E-2</v>
      </c>
      <c r="K3975" s="43">
        <v>2.0716999999999999E-2</v>
      </c>
      <c r="N3975" s="44"/>
    </row>
    <row r="3976" spans="4:14" ht="15.75" customHeight="1" x14ac:dyDescent="0.25">
      <c r="D3976" s="39"/>
      <c r="E3976" s="39"/>
      <c r="F3976" s="98">
        <v>42080</v>
      </c>
      <c r="G3976" s="43">
        <v>1.7749999999999999E-3</v>
      </c>
      <c r="H3976" s="43">
        <v>2.6934999999999997E-3</v>
      </c>
      <c r="I3976" s="43">
        <v>4.0610000000000004E-3</v>
      </c>
      <c r="J3976" s="43">
        <v>3.2500000000000001E-2</v>
      </c>
      <c r="K3976" s="43">
        <v>2.0507000000000001E-2</v>
      </c>
      <c r="N3976" s="44"/>
    </row>
    <row r="3977" spans="4:14" ht="15.75" customHeight="1" x14ac:dyDescent="0.25">
      <c r="D3977" s="39"/>
      <c r="E3977" s="39"/>
      <c r="F3977" s="98">
        <v>42081</v>
      </c>
      <c r="G3977" s="43">
        <v>1.7599999999999998E-3</v>
      </c>
      <c r="H3977" s="43">
        <v>2.7029999999999997E-3</v>
      </c>
      <c r="I3977" s="43">
        <v>4.091E-3</v>
      </c>
      <c r="J3977" s="43">
        <v>3.2500000000000001E-2</v>
      </c>
      <c r="K3977" s="43">
        <v>1.9199000000000001E-2</v>
      </c>
      <c r="N3977" s="44"/>
    </row>
    <row r="3978" spans="4:14" ht="15.75" customHeight="1" x14ac:dyDescent="0.25">
      <c r="D3978" s="39"/>
      <c r="E3978" s="39"/>
      <c r="F3978" s="98">
        <v>42082</v>
      </c>
      <c r="G3978" s="43">
        <v>1.7324999999999999E-3</v>
      </c>
      <c r="H3978" s="43">
        <v>2.6455000000000003E-3</v>
      </c>
      <c r="I3978" s="43">
        <v>3.9385000000000002E-3</v>
      </c>
      <c r="J3978" s="43">
        <v>3.2500000000000001E-2</v>
      </c>
      <c r="K3978" s="43">
        <v>1.9684999999999998E-2</v>
      </c>
      <c r="N3978" s="44"/>
    </row>
    <row r="3979" spans="4:14" ht="15.75" customHeight="1" x14ac:dyDescent="0.25">
      <c r="D3979" s="39"/>
      <c r="E3979" s="39"/>
      <c r="F3979" s="98">
        <v>42083</v>
      </c>
      <c r="G3979" s="43">
        <v>1.7399999999999998E-3</v>
      </c>
      <c r="H3979" s="43">
        <v>2.6679999999999998E-3</v>
      </c>
      <c r="I3979" s="43">
        <v>3.9734999999999996E-3</v>
      </c>
      <c r="J3979" s="43">
        <v>3.2500000000000001E-2</v>
      </c>
      <c r="K3979" s="43">
        <v>1.9303000000000001E-2</v>
      </c>
      <c r="N3979" s="44"/>
    </row>
    <row r="3980" spans="4:14" ht="15.75" customHeight="1" x14ac:dyDescent="0.25">
      <c r="D3980" s="39"/>
      <c r="E3980" s="39"/>
      <c r="F3980" s="98">
        <v>42086</v>
      </c>
      <c r="G3980" s="43">
        <v>1.7374999999999999E-3</v>
      </c>
      <c r="H3980" s="43">
        <v>2.6679999999999998E-3</v>
      </c>
      <c r="I3980" s="43">
        <v>3.9484999999999998E-3</v>
      </c>
      <c r="J3980" s="43">
        <v>3.2500000000000001E-2</v>
      </c>
      <c r="K3980" s="43">
        <v>1.9119999999999998E-2</v>
      </c>
      <c r="N3980" s="44"/>
    </row>
    <row r="3981" spans="4:14" ht="15.75" customHeight="1" x14ac:dyDescent="0.25">
      <c r="D3981" s="39"/>
      <c r="E3981" s="39"/>
      <c r="F3981" s="98">
        <v>42087</v>
      </c>
      <c r="G3981" s="43">
        <v>1.7274999999999999E-3</v>
      </c>
      <c r="H3981" s="43">
        <v>2.6934999999999997E-3</v>
      </c>
      <c r="I3981" s="43">
        <v>3.9865000000000005E-3</v>
      </c>
      <c r="J3981" s="43">
        <v>3.2500000000000001E-2</v>
      </c>
      <c r="K3981" s="43">
        <v>1.8731000000000001E-2</v>
      </c>
      <c r="N3981" s="44"/>
    </row>
    <row r="3982" spans="4:14" ht="15.75" customHeight="1" x14ac:dyDescent="0.25">
      <c r="D3982" s="39"/>
      <c r="E3982" s="39"/>
      <c r="F3982" s="98">
        <v>42088</v>
      </c>
      <c r="G3982" s="43">
        <v>1.756E-3</v>
      </c>
      <c r="H3982" s="43">
        <v>2.6855E-3</v>
      </c>
      <c r="I3982" s="43">
        <v>3.9789999999999999E-3</v>
      </c>
      <c r="J3982" s="43">
        <v>3.2500000000000001E-2</v>
      </c>
      <c r="K3982" s="43">
        <v>1.925E-2</v>
      </c>
      <c r="N3982" s="44"/>
    </row>
    <row r="3983" spans="4:14" ht="15.75" customHeight="1" x14ac:dyDescent="0.25">
      <c r="D3983" s="39"/>
      <c r="E3983" s="39"/>
      <c r="F3983" s="98">
        <v>42089</v>
      </c>
      <c r="G3983" s="43">
        <v>1.7775E-3</v>
      </c>
      <c r="H3983" s="43">
        <v>2.7305000000000003E-3</v>
      </c>
      <c r="I3983" s="43">
        <v>4.019E-3</v>
      </c>
      <c r="J3983" s="43">
        <v>3.2500000000000001E-2</v>
      </c>
      <c r="K3983" s="43">
        <v>1.9894000000000002E-2</v>
      </c>
      <c r="N3983" s="44"/>
    </row>
    <row r="3984" spans="4:14" ht="15.75" customHeight="1" x14ac:dyDescent="0.25">
      <c r="D3984" s="39"/>
      <c r="E3984" s="39"/>
      <c r="F3984" s="98">
        <v>42090</v>
      </c>
      <c r="G3984" s="43">
        <v>1.7799999999999999E-3</v>
      </c>
      <c r="H3984" s="43">
        <v>2.7539999999999999E-3</v>
      </c>
      <c r="I3984" s="43">
        <v>4.0489999999999996E-3</v>
      </c>
      <c r="J3984" s="43">
        <v>3.2500000000000001E-2</v>
      </c>
      <c r="K3984" s="43">
        <v>1.9615E-2</v>
      </c>
      <c r="N3984" s="44"/>
    </row>
    <row r="3985" spans="4:14" ht="15.75" customHeight="1" x14ac:dyDescent="0.25">
      <c r="D3985" s="39"/>
      <c r="E3985" s="39"/>
      <c r="F3985" s="98">
        <v>42093</v>
      </c>
      <c r="G3985" s="43">
        <v>1.7924999999999998E-3</v>
      </c>
      <c r="H3985" s="43">
        <v>2.7415E-3</v>
      </c>
      <c r="I3985" s="43">
        <v>4.0264999999999997E-3</v>
      </c>
      <c r="J3985" s="43">
        <v>3.2500000000000001E-2</v>
      </c>
      <c r="K3985" s="43">
        <v>1.9474999999999999E-2</v>
      </c>
      <c r="N3985" s="44"/>
    </row>
    <row r="3986" spans="4:14" ht="15.75" customHeight="1" x14ac:dyDescent="0.25">
      <c r="D3986" s="39"/>
      <c r="E3986" s="39"/>
      <c r="F3986" s="98">
        <v>42094</v>
      </c>
      <c r="G3986" s="43">
        <v>1.7625E-3</v>
      </c>
      <c r="H3986" s="43">
        <v>2.7074999999999998E-3</v>
      </c>
      <c r="I3986" s="43">
        <v>4.0064999999999996E-3</v>
      </c>
      <c r="J3986" s="43">
        <v>3.2500000000000001E-2</v>
      </c>
      <c r="K3986" s="43">
        <v>1.9231000000000002E-2</v>
      </c>
      <c r="N3986" s="44"/>
    </row>
    <row r="3987" spans="4:14" ht="15.75" customHeight="1" x14ac:dyDescent="0.25">
      <c r="D3987" s="39"/>
      <c r="E3987" s="39"/>
      <c r="F3987" s="98">
        <v>42095</v>
      </c>
      <c r="G3987" s="43">
        <v>1.7755000000000002E-3</v>
      </c>
      <c r="H3987" s="43">
        <v>2.7074999999999998E-3</v>
      </c>
      <c r="I3987" s="43">
        <v>4.0339999999999994E-3</v>
      </c>
      <c r="J3987" s="43">
        <v>3.2500000000000001E-2</v>
      </c>
      <c r="K3987" s="43">
        <v>1.8572999999999999E-2</v>
      </c>
      <c r="N3987" s="44"/>
    </row>
    <row r="3988" spans="4:14" ht="15.75" customHeight="1" x14ac:dyDescent="0.25">
      <c r="D3988" s="39"/>
      <c r="E3988" s="39"/>
      <c r="F3988" s="98">
        <v>42096</v>
      </c>
      <c r="G3988" s="43">
        <v>1.7974999999999998E-3</v>
      </c>
      <c r="H3988" s="43">
        <v>2.7374999999999999E-3</v>
      </c>
      <c r="I3988" s="43">
        <v>4.0115000000000003E-3</v>
      </c>
      <c r="J3988" s="43">
        <v>3.2500000000000001E-2</v>
      </c>
      <c r="K3988" s="43">
        <v>1.9116999999999999E-2</v>
      </c>
      <c r="N3988" s="44"/>
    </row>
    <row r="3989" spans="4:14" ht="15.75" customHeight="1" x14ac:dyDescent="0.25">
      <c r="D3989" s="39"/>
      <c r="E3989" s="39"/>
      <c r="F3989" s="98">
        <v>42097</v>
      </c>
      <c r="G3989" s="43" t="s">
        <v>30</v>
      </c>
      <c r="H3989" s="43" t="s">
        <v>30</v>
      </c>
      <c r="I3989" s="43" t="s">
        <v>30</v>
      </c>
      <c r="J3989" s="43" t="s">
        <v>30</v>
      </c>
      <c r="K3989" s="43">
        <v>1.9116999999999999E-2</v>
      </c>
      <c r="N3989" s="44"/>
    </row>
    <row r="3990" spans="4:14" ht="15.75" customHeight="1" x14ac:dyDescent="0.25">
      <c r="D3990" s="39"/>
      <c r="E3990" s="39"/>
      <c r="F3990" s="98">
        <v>42100</v>
      </c>
      <c r="G3990" s="43" t="s">
        <v>30</v>
      </c>
      <c r="H3990" s="43" t="s">
        <v>30</v>
      </c>
      <c r="I3990" s="43" t="s">
        <v>30</v>
      </c>
      <c r="J3990" s="43">
        <v>3.2500000000000001E-2</v>
      </c>
      <c r="K3990" s="43">
        <v>1.8952E-2</v>
      </c>
      <c r="N3990" s="44"/>
    </row>
    <row r="3991" spans="4:14" ht="15.75" customHeight="1" x14ac:dyDescent="0.25">
      <c r="D3991" s="39"/>
      <c r="E3991" s="39"/>
      <c r="F3991" s="98">
        <v>42101</v>
      </c>
      <c r="G3991" s="43">
        <v>1.8015000000000001E-3</v>
      </c>
      <c r="H3991" s="43">
        <v>2.7374999999999999E-3</v>
      </c>
      <c r="I3991" s="43">
        <v>3.9839999999999997E-3</v>
      </c>
      <c r="J3991" s="43">
        <v>3.2500000000000001E-2</v>
      </c>
      <c r="K3991" s="43">
        <v>1.8848E-2</v>
      </c>
      <c r="N3991" s="44"/>
    </row>
    <row r="3992" spans="4:14" ht="15.75" customHeight="1" x14ac:dyDescent="0.25">
      <c r="D3992" s="39"/>
      <c r="E3992" s="39"/>
      <c r="F3992" s="98">
        <v>42102</v>
      </c>
      <c r="G3992" s="43">
        <v>1.8094999999999999E-3</v>
      </c>
      <c r="H3992" s="43">
        <v>2.712E-3</v>
      </c>
      <c r="I3992" s="43">
        <v>3.9950000000000003E-3</v>
      </c>
      <c r="J3992" s="43">
        <v>3.2500000000000001E-2</v>
      </c>
      <c r="K3992" s="43">
        <v>1.9047000000000001E-2</v>
      </c>
      <c r="N3992" s="44"/>
    </row>
    <row r="3993" spans="4:14" ht="15.75" customHeight="1" x14ac:dyDescent="0.25">
      <c r="D3993" s="39"/>
      <c r="E3993" s="39"/>
      <c r="F3993" s="98">
        <v>42103</v>
      </c>
      <c r="G3993" s="43">
        <v>1.8E-3</v>
      </c>
      <c r="H3993" s="43">
        <v>2.7589999999999997E-3</v>
      </c>
      <c r="I3993" s="43">
        <v>4.0339999999999994E-3</v>
      </c>
      <c r="J3993" s="43">
        <v>3.2500000000000001E-2</v>
      </c>
      <c r="K3993" s="43">
        <v>1.9595999999999999E-2</v>
      </c>
      <c r="N3993" s="44"/>
    </row>
    <row r="3994" spans="4:14" ht="15.75" customHeight="1" x14ac:dyDescent="0.25">
      <c r="D3994" s="39"/>
      <c r="E3994" s="39"/>
      <c r="F3994" s="98">
        <v>42104</v>
      </c>
      <c r="G3994" s="43">
        <v>1.7849999999999999E-3</v>
      </c>
      <c r="H3994" s="43">
        <v>2.7700000000000003E-3</v>
      </c>
      <c r="I3994" s="43">
        <v>4.0439999999999999E-3</v>
      </c>
      <c r="J3994" s="43">
        <v>3.2500000000000001E-2</v>
      </c>
      <c r="K3994" s="43">
        <v>1.9473000000000001E-2</v>
      </c>
      <c r="N3994" s="44"/>
    </row>
    <row r="3995" spans="4:14" ht="15.75" customHeight="1" x14ac:dyDescent="0.25">
      <c r="D3995" s="39"/>
      <c r="E3995" s="39"/>
      <c r="F3995" s="98">
        <v>42107</v>
      </c>
      <c r="G3995" s="43">
        <v>1.815E-3</v>
      </c>
      <c r="H3995" s="43">
        <v>2.7529999999999998E-3</v>
      </c>
      <c r="I3995" s="43">
        <v>4.0515000000000004E-3</v>
      </c>
      <c r="J3995" s="43">
        <v>3.2500000000000001E-2</v>
      </c>
      <c r="K3995" s="43">
        <v>1.9272000000000001E-2</v>
      </c>
      <c r="N3995" s="44"/>
    </row>
    <row r="3996" spans="4:14" ht="15.75" customHeight="1" x14ac:dyDescent="0.25">
      <c r="D3996" s="39"/>
      <c r="E3996" s="39"/>
      <c r="F3996" s="98">
        <v>42108</v>
      </c>
      <c r="G3996" s="43">
        <v>1.825E-3</v>
      </c>
      <c r="H3996" s="43">
        <v>2.7555000000000001E-3</v>
      </c>
      <c r="I3996" s="43">
        <v>4.0489999999999996E-3</v>
      </c>
      <c r="J3996" s="43">
        <v>3.2500000000000001E-2</v>
      </c>
      <c r="K3996" s="43">
        <v>1.8985000000000002E-2</v>
      </c>
      <c r="N3996" s="44"/>
    </row>
    <row r="3997" spans="4:14" ht="15.75" customHeight="1" x14ac:dyDescent="0.25">
      <c r="D3997" s="39"/>
      <c r="E3997" s="39"/>
      <c r="F3997" s="98">
        <v>42109</v>
      </c>
      <c r="G3997" s="43">
        <v>1.804E-3</v>
      </c>
      <c r="H3997" s="43">
        <v>2.7434999999999998E-3</v>
      </c>
      <c r="I3997" s="43">
        <v>4.0140000000000002E-3</v>
      </c>
      <c r="J3997" s="43">
        <v>3.2500000000000001E-2</v>
      </c>
      <c r="K3997" s="43">
        <v>1.8879999999999997E-2</v>
      </c>
      <c r="N3997" s="44"/>
    </row>
    <row r="3998" spans="4:14" ht="15.75" customHeight="1" x14ac:dyDescent="0.25">
      <c r="D3998" s="39"/>
      <c r="E3998" s="39"/>
      <c r="F3998" s="98">
        <v>42110</v>
      </c>
      <c r="G3998" s="43">
        <v>1.8054999999999998E-3</v>
      </c>
      <c r="H3998" s="43">
        <v>2.751E-3</v>
      </c>
      <c r="I3998" s="43">
        <v>4.0264999999999997E-3</v>
      </c>
      <c r="J3998" s="43">
        <v>3.2500000000000001E-2</v>
      </c>
      <c r="K3998" s="43">
        <v>1.8897000000000001E-2</v>
      </c>
      <c r="N3998" s="44"/>
    </row>
    <row r="3999" spans="4:14" ht="15.75" customHeight="1" x14ac:dyDescent="0.25">
      <c r="D3999" s="39"/>
      <c r="E3999" s="39"/>
      <c r="F3999" s="98">
        <v>42111</v>
      </c>
      <c r="G3999" s="43">
        <v>1.8024999999999998E-3</v>
      </c>
      <c r="H3999" s="43">
        <v>2.7575E-3</v>
      </c>
      <c r="I3999" s="43">
        <v>4.0289999999999996E-3</v>
      </c>
      <c r="J3999" s="43">
        <v>3.2500000000000001E-2</v>
      </c>
      <c r="K3999" s="43">
        <v>1.8652999999999999E-2</v>
      </c>
      <c r="N3999" s="44"/>
    </row>
    <row r="4000" spans="4:14" ht="15.75" customHeight="1" x14ac:dyDescent="0.25">
      <c r="D4000" s="39"/>
      <c r="E4000" s="39"/>
      <c r="F4000" s="98">
        <v>42114</v>
      </c>
      <c r="G4000" s="43">
        <v>1.805E-3</v>
      </c>
      <c r="H4000" s="43">
        <v>2.7600000000000003E-3</v>
      </c>
      <c r="I4000" s="43">
        <v>4.0539999999999994E-3</v>
      </c>
      <c r="J4000" s="43">
        <v>3.2500000000000001E-2</v>
      </c>
      <c r="K4000" s="43">
        <v>1.8896E-2</v>
      </c>
      <c r="N4000" s="44"/>
    </row>
    <row r="4001" spans="4:14" ht="15.75" customHeight="1" x14ac:dyDescent="0.25">
      <c r="D4001" s="39"/>
      <c r="E4001" s="39"/>
      <c r="F4001" s="98">
        <v>42115</v>
      </c>
      <c r="G4001" s="43">
        <v>1.815E-3</v>
      </c>
      <c r="H4001" s="43">
        <v>2.7724999999999998E-3</v>
      </c>
      <c r="I4001" s="43">
        <v>4.0565000000000002E-3</v>
      </c>
      <c r="J4001" s="43">
        <v>3.2500000000000001E-2</v>
      </c>
      <c r="K4001" s="43">
        <v>1.9087E-2</v>
      </c>
      <c r="N4001" s="44"/>
    </row>
    <row r="4002" spans="4:14" ht="15.75" customHeight="1" x14ac:dyDescent="0.25">
      <c r="D4002" s="39"/>
      <c r="E4002" s="39"/>
      <c r="F4002" s="98">
        <v>42116</v>
      </c>
      <c r="G4002" s="43">
        <v>1.8174999999999999E-3</v>
      </c>
      <c r="H4002" s="43">
        <v>2.7750000000000001E-3</v>
      </c>
      <c r="I4002" s="43">
        <v>4.0489999999999996E-3</v>
      </c>
      <c r="J4002" s="43">
        <v>3.2500000000000001E-2</v>
      </c>
      <c r="K4002" s="43">
        <v>1.9788E-2</v>
      </c>
      <c r="N4002" s="44"/>
    </row>
    <row r="4003" spans="4:14" ht="15.75" customHeight="1" x14ac:dyDescent="0.25">
      <c r="D4003" s="39"/>
      <c r="E4003" s="39"/>
      <c r="F4003" s="98">
        <v>42117</v>
      </c>
      <c r="G4003" s="43">
        <v>1.8124999999999999E-3</v>
      </c>
      <c r="H4003" s="43">
        <v>2.7700000000000003E-3</v>
      </c>
      <c r="I4003" s="43">
        <v>4.0864999999999999E-3</v>
      </c>
      <c r="J4003" s="43">
        <v>3.2500000000000001E-2</v>
      </c>
      <c r="K4003" s="43">
        <v>1.9577000000000001E-2</v>
      </c>
      <c r="N4003" s="44"/>
    </row>
    <row r="4004" spans="4:14" ht="15.75" customHeight="1" x14ac:dyDescent="0.25">
      <c r="D4004" s="39"/>
      <c r="E4004" s="39"/>
      <c r="F4004" s="98">
        <v>42118</v>
      </c>
      <c r="G4004" s="43">
        <v>1.815E-3</v>
      </c>
      <c r="H4004" s="43">
        <v>2.7900000000000004E-3</v>
      </c>
      <c r="I4004" s="43">
        <v>4.0889999999999998E-3</v>
      </c>
      <c r="J4004" s="43">
        <v>3.2500000000000001E-2</v>
      </c>
      <c r="K4004" s="43">
        <v>1.9086000000000002E-2</v>
      </c>
      <c r="N4004" s="44"/>
    </row>
    <row r="4005" spans="4:14" ht="15.75" customHeight="1" x14ac:dyDescent="0.25">
      <c r="D4005" s="39"/>
      <c r="E4005" s="39"/>
      <c r="F4005" s="98">
        <v>42121</v>
      </c>
      <c r="G4005" s="43">
        <v>1.8124999999999999E-3</v>
      </c>
      <c r="H4005" s="43">
        <v>2.7900000000000004E-3</v>
      </c>
      <c r="I4005" s="43">
        <v>4.0765000000000003E-3</v>
      </c>
      <c r="J4005" s="43">
        <v>3.2500000000000001E-2</v>
      </c>
      <c r="K4005" s="43">
        <v>1.9207999999999999E-2</v>
      </c>
      <c r="N4005" s="44"/>
    </row>
    <row r="4006" spans="4:14" ht="15.75" customHeight="1" x14ac:dyDescent="0.25">
      <c r="D4006" s="39"/>
      <c r="E4006" s="39"/>
      <c r="F4006" s="98">
        <v>42122</v>
      </c>
      <c r="G4006" s="43">
        <v>1.8425E-3</v>
      </c>
      <c r="H4006" s="43">
        <v>2.7815000000000001E-3</v>
      </c>
      <c r="I4006" s="43">
        <v>4.0615E-3</v>
      </c>
      <c r="J4006" s="43">
        <v>3.2500000000000001E-2</v>
      </c>
      <c r="K4006" s="43">
        <v>2.0034E-2</v>
      </c>
      <c r="N4006" s="44"/>
    </row>
    <row r="4007" spans="4:14" ht="15.75" customHeight="1" x14ac:dyDescent="0.25">
      <c r="D4007" s="39"/>
      <c r="E4007" s="39"/>
      <c r="F4007" s="98">
        <v>42123</v>
      </c>
      <c r="G4007" s="43">
        <v>1.8024999999999998E-3</v>
      </c>
      <c r="H4007" s="43">
        <v>2.7815000000000001E-3</v>
      </c>
      <c r="I4007" s="43">
        <v>4.0765000000000003E-3</v>
      </c>
      <c r="J4007" s="43">
        <v>3.2500000000000001E-2</v>
      </c>
      <c r="K4007" s="43">
        <v>2.0388000000000003E-2</v>
      </c>
      <c r="N4007" s="44"/>
    </row>
    <row r="4008" spans="4:14" ht="15.75" customHeight="1" x14ac:dyDescent="0.25">
      <c r="D4008" s="39"/>
      <c r="E4008" s="39"/>
      <c r="F4008" s="98">
        <v>42124</v>
      </c>
      <c r="G4008" s="43">
        <v>1.81E-3</v>
      </c>
      <c r="H4008" s="43">
        <v>2.7875E-3</v>
      </c>
      <c r="I4008" s="43">
        <v>4.0790000000000002E-3</v>
      </c>
      <c r="J4008" s="43">
        <v>3.2500000000000001E-2</v>
      </c>
      <c r="K4008" s="43">
        <v>2.0316999999999998E-2</v>
      </c>
      <c r="N4008" s="44"/>
    </row>
    <row r="4009" spans="4:14" ht="15.75" customHeight="1" x14ac:dyDescent="0.25">
      <c r="D4009" s="39"/>
      <c r="E4009" s="39"/>
      <c r="F4009" s="98">
        <v>42125</v>
      </c>
      <c r="G4009" s="43">
        <v>1.8224999999999999E-3</v>
      </c>
      <c r="H4009" s="43">
        <v>2.7975000000000001E-3</v>
      </c>
      <c r="I4009" s="43">
        <v>4.1089999999999998E-3</v>
      </c>
      <c r="J4009" s="43">
        <v>3.2500000000000001E-2</v>
      </c>
      <c r="K4009" s="43">
        <v>2.1135000000000001E-2</v>
      </c>
      <c r="N4009" s="44"/>
    </row>
    <row r="4010" spans="4:14" ht="15.75" customHeight="1" x14ac:dyDescent="0.25">
      <c r="D4010" s="39"/>
      <c r="E4010" s="39"/>
      <c r="F4010" s="98">
        <v>42128</v>
      </c>
      <c r="G4010" s="43" t="s">
        <v>30</v>
      </c>
      <c r="H4010" s="43" t="s">
        <v>30</v>
      </c>
      <c r="I4010" s="43" t="s">
        <v>30</v>
      </c>
      <c r="J4010" s="43">
        <v>3.2500000000000001E-2</v>
      </c>
      <c r="K4010" s="43">
        <v>2.1440000000000001E-2</v>
      </c>
      <c r="N4010" s="44"/>
    </row>
    <row r="4011" spans="4:14" ht="15.75" customHeight="1" x14ac:dyDescent="0.25">
      <c r="D4011" s="39"/>
      <c r="E4011" s="39"/>
      <c r="F4011" s="98">
        <v>42129</v>
      </c>
      <c r="G4011" s="43">
        <v>1.805E-3</v>
      </c>
      <c r="H4011" s="43">
        <v>2.7589999999999997E-3</v>
      </c>
      <c r="I4011" s="43">
        <v>4.1275000000000001E-3</v>
      </c>
      <c r="J4011" s="43">
        <v>3.2500000000000001E-2</v>
      </c>
      <c r="K4011" s="43">
        <v>2.1852999999999997E-2</v>
      </c>
      <c r="N4011" s="44"/>
    </row>
    <row r="4012" spans="4:14" ht="15.75" customHeight="1" x14ac:dyDescent="0.25">
      <c r="D4012" s="39"/>
      <c r="E4012" s="39"/>
      <c r="F4012" s="98">
        <v>42130</v>
      </c>
      <c r="G4012" s="43">
        <v>1.8024999999999998E-3</v>
      </c>
      <c r="H4012" s="43">
        <v>2.7600000000000003E-3</v>
      </c>
      <c r="I4012" s="43">
        <v>4.1640000000000002E-3</v>
      </c>
      <c r="J4012" s="43">
        <v>3.2500000000000001E-2</v>
      </c>
      <c r="K4012" s="43">
        <v>2.2431E-2</v>
      </c>
      <c r="N4012" s="44"/>
    </row>
    <row r="4013" spans="4:14" ht="15.75" customHeight="1" x14ac:dyDescent="0.25">
      <c r="D4013" s="39"/>
      <c r="E4013" s="39"/>
      <c r="F4013" s="98">
        <v>42131</v>
      </c>
      <c r="G4013" s="43">
        <v>1.815E-3</v>
      </c>
      <c r="H4013" s="43">
        <v>2.7884999999999997E-3</v>
      </c>
      <c r="I4013" s="43">
        <v>4.1475000000000001E-3</v>
      </c>
      <c r="J4013" s="43">
        <v>3.2500000000000001E-2</v>
      </c>
      <c r="K4013" s="43">
        <v>2.18E-2</v>
      </c>
      <c r="N4013" s="44"/>
    </row>
    <row r="4014" spans="4:14" ht="15.75" customHeight="1" x14ac:dyDescent="0.25">
      <c r="D4014" s="39"/>
      <c r="E4014" s="39"/>
      <c r="F4014" s="98">
        <v>42132</v>
      </c>
      <c r="G4014" s="43">
        <v>1.8475E-3</v>
      </c>
      <c r="H4014" s="43">
        <v>2.7984999999999998E-3</v>
      </c>
      <c r="I4014" s="43">
        <v>4.1425000000000003E-3</v>
      </c>
      <c r="J4014" s="43">
        <v>3.2500000000000001E-2</v>
      </c>
      <c r="K4014" s="43">
        <v>2.1478000000000001E-2</v>
      </c>
      <c r="N4014" s="44"/>
    </row>
    <row r="4015" spans="4:14" ht="15.75" customHeight="1" x14ac:dyDescent="0.25">
      <c r="D4015" s="39"/>
      <c r="E4015" s="39"/>
      <c r="F4015" s="98">
        <v>42135</v>
      </c>
      <c r="G4015" s="43">
        <v>1.8559999999999998E-3</v>
      </c>
      <c r="H4015" s="43">
        <v>2.7660000000000002E-3</v>
      </c>
      <c r="I4015" s="43">
        <v>4.1265E-3</v>
      </c>
      <c r="J4015" s="43">
        <v>3.2500000000000001E-2</v>
      </c>
      <c r="K4015" s="43">
        <v>2.2797000000000001E-2</v>
      </c>
      <c r="N4015" s="44"/>
    </row>
    <row r="4016" spans="4:14" ht="15.75" customHeight="1" x14ac:dyDescent="0.25">
      <c r="D4016" s="39"/>
      <c r="E4016" s="39"/>
      <c r="F4016" s="98">
        <v>42136</v>
      </c>
      <c r="G4016" s="43">
        <v>1.8559999999999998E-3</v>
      </c>
      <c r="H4016" s="43">
        <v>2.7500000000000003E-3</v>
      </c>
      <c r="I4016" s="43">
        <v>4.1454999999999999E-3</v>
      </c>
      <c r="J4016" s="43">
        <v>3.2500000000000001E-2</v>
      </c>
      <c r="K4016" s="43">
        <v>2.2488999999999999E-2</v>
      </c>
      <c r="N4016" s="44"/>
    </row>
    <row r="4017" spans="4:14" ht="15.75" customHeight="1" x14ac:dyDescent="0.25">
      <c r="D4017" s="39"/>
      <c r="E4017" s="39"/>
      <c r="F4017" s="98">
        <v>42137</v>
      </c>
      <c r="G4017" s="43">
        <v>1.8559999999999998E-3</v>
      </c>
      <c r="H4017" s="43">
        <v>2.7389999999999997E-3</v>
      </c>
      <c r="I4017" s="43">
        <v>4.1415000000000002E-3</v>
      </c>
      <c r="J4017" s="43">
        <v>3.2500000000000001E-2</v>
      </c>
      <c r="K4017" s="43">
        <v>2.2926000000000002E-2</v>
      </c>
      <c r="N4017" s="44"/>
    </row>
    <row r="4018" spans="4:14" ht="15.75" customHeight="1" x14ac:dyDescent="0.25">
      <c r="D4018" s="39"/>
      <c r="E4018" s="39"/>
      <c r="F4018" s="98">
        <v>42138</v>
      </c>
      <c r="G4018" s="43">
        <v>1.8335000000000001E-3</v>
      </c>
      <c r="H4018" s="43">
        <v>2.7600000000000003E-3</v>
      </c>
      <c r="I4018" s="43">
        <v>4.1275000000000001E-3</v>
      </c>
      <c r="J4018" s="43">
        <v>3.2500000000000001E-2</v>
      </c>
      <c r="K4018" s="43">
        <v>2.2301000000000001E-2</v>
      </c>
      <c r="N4018" s="44"/>
    </row>
    <row r="4019" spans="4:14" ht="15.75" customHeight="1" x14ac:dyDescent="0.25">
      <c r="D4019" s="39"/>
      <c r="E4019" s="39"/>
      <c r="F4019" s="98">
        <v>42139</v>
      </c>
      <c r="G4019" s="43">
        <v>1.8619999999999999E-3</v>
      </c>
      <c r="H4019" s="43">
        <v>2.7650000000000001E-3</v>
      </c>
      <c r="I4019" s="43">
        <v>4.1275000000000001E-3</v>
      </c>
      <c r="J4019" s="43">
        <v>3.2500000000000001E-2</v>
      </c>
      <c r="K4019" s="43">
        <v>2.1423999999999999E-2</v>
      </c>
      <c r="N4019" s="44"/>
    </row>
    <row r="4020" spans="4:14" ht="15.75" customHeight="1" x14ac:dyDescent="0.25">
      <c r="D4020" s="39"/>
      <c r="E4020" s="39"/>
      <c r="F4020" s="98">
        <v>42142</v>
      </c>
      <c r="G4020" s="43">
        <v>1.8400000000000001E-3</v>
      </c>
      <c r="H4020" s="43">
        <v>2.7600000000000003E-3</v>
      </c>
      <c r="I4020" s="43">
        <v>4.1425000000000003E-3</v>
      </c>
      <c r="J4020" s="43">
        <v>3.2500000000000001E-2</v>
      </c>
      <c r="K4020" s="43">
        <v>2.2336999999999999E-2</v>
      </c>
      <c r="N4020" s="44"/>
    </row>
    <row r="4021" spans="4:14" ht="15.75" customHeight="1" x14ac:dyDescent="0.25">
      <c r="D4021" s="39"/>
      <c r="E4021" s="39"/>
      <c r="F4021" s="98">
        <v>42143</v>
      </c>
      <c r="G4021" s="43">
        <v>1.8675E-3</v>
      </c>
      <c r="H4021" s="43">
        <v>2.8100000000000004E-3</v>
      </c>
      <c r="I4021" s="43">
        <v>4.1549999999999998E-3</v>
      </c>
      <c r="J4021" s="43">
        <v>3.2500000000000001E-2</v>
      </c>
      <c r="K4021" s="43">
        <v>2.2886000000000004E-2</v>
      </c>
      <c r="N4021" s="44"/>
    </row>
    <row r="4022" spans="4:14" ht="15.75" customHeight="1" x14ac:dyDescent="0.25">
      <c r="D4022" s="39"/>
      <c r="E4022" s="39"/>
      <c r="F4022" s="98">
        <v>42144</v>
      </c>
      <c r="G4022" s="43">
        <v>1.8475E-3</v>
      </c>
      <c r="H4022" s="43">
        <v>2.8349999999999998E-3</v>
      </c>
      <c r="I4022" s="43">
        <v>4.1700000000000001E-3</v>
      </c>
      <c r="J4022" s="43">
        <v>3.2500000000000001E-2</v>
      </c>
      <c r="K4022" s="43">
        <v>2.2478999999999999E-2</v>
      </c>
      <c r="N4022" s="44"/>
    </row>
    <row r="4023" spans="4:14" ht="15.75" customHeight="1" x14ac:dyDescent="0.25">
      <c r="D4023" s="39"/>
      <c r="E4023" s="39"/>
      <c r="F4023" s="98">
        <v>42145</v>
      </c>
      <c r="G4023" s="43">
        <v>1.8475E-3</v>
      </c>
      <c r="H4023" s="43">
        <v>2.8199999999999996E-3</v>
      </c>
      <c r="I4023" s="43">
        <v>4.1815000000000003E-3</v>
      </c>
      <c r="J4023" s="43">
        <v>3.2500000000000001E-2</v>
      </c>
      <c r="K4023" s="43">
        <v>2.1898000000000001E-2</v>
      </c>
      <c r="N4023" s="44"/>
    </row>
    <row r="4024" spans="4:14" ht="15.75" customHeight="1" x14ac:dyDescent="0.25">
      <c r="D4024" s="39"/>
      <c r="E4024" s="39"/>
      <c r="F4024" s="98">
        <v>42146</v>
      </c>
      <c r="G4024" s="43">
        <v>1.8484999999999999E-3</v>
      </c>
      <c r="H4024" s="43">
        <v>2.8449999999999999E-3</v>
      </c>
      <c r="I4024" s="43">
        <v>4.1865000000000001E-3</v>
      </c>
      <c r="J4024" s="43">
        <v>3.2500000000000001E-2</v>
      </c>
      <c r="K4024" s="43">
        <v>2.2092000000000001E-2</v>
      </c>
      <c r="N4024" s="44"/>
    </row>
    <row r="4025" spans="4:14" ht="15.75" customHeight="1" x14ac:dyDescent="0.25">
      <c r="D4025" s="39"/>
      <c r="E4025" s="39"/>
      <c r="F4025" s="98">
        <v>42149</v>
      </c>
      <c r="G4025" s="43" t="s">
        <v>30</v>
      </c>
      <c r="H4025" s="43" t="s">
        <v>30</v>
      </c>
      <c r="I4025" s="43" t="s">
        <v>30</v>
      </c>
      <c r="J4025" s="43" t="s">
        <v>30</v>
      </c>
      <c r="K4025" s="43">
        <v>2.2092000000000001E-2</v>
      </c>
      <c r="N4025" s="44"/>
    </row>
    <row r="4026" spans="4:14" ht="15.75" customHeight="1" x14ac:dyDescent="0.25">
      <c r="D4026" s="39"/>
      <c r="E4026" s="39"/>
      <c r="F4026" s="98">
        <v>42150</v>
      </c>
      <c r="G4026" s="43">
        <v>1.8629999999999999E-3</v>
      </c>
      <c r="H4026" s="43">
        <v>2.8584999999999999E-3</v>
      </c>
      <c r="I4026" s="43">
        <v>4.2500000000000003E-3</v>
      </c>
      <c r="J4026" s="43">
        <v>3.2500000000000001E-2</v>
      </c>
      <c r="K4026" s="43">
        <v>2.1389999999999999E-2</v>
      </c>
      <c r="N4026" s="44"/>
    </row>
    <row r="4027" spans="4:14" ht="15.75" customHeight="1" x14ac:dyDescent="0.25">
      <c r="D4027" s="39"/>
      <c r="E4027" s="39"/>
      <c r="F4027" s="98">
        <v>42151</v>
      </c>
      <c r="G4027" s="43">
        <v>1.8534999999999999E-3</v>
      </c>
      <c r="H4027" s="43">
        <v>2.8349999999999998E-3</v>
      </c>
      <c r="I4027" s="43">
        <v>4.2304999999999999E-3</v>
      </c>
      <c r="J4027" s="43">
        <v>3.2500000000000001E-2</v>
      </c>
      <c r="K4027" s="43">
        <v>2.1284999999999998E-2</v>
      </c>
      <c r="N4027" s="44"/>
    </row>
    <row r="4028" spans="4:14" ht="15.75" customHeight="1" x14ac:dyDescent="0.25">
      <c r="D4028" s="39"/>
      <c r="E4028" s="39"/>
      <c r="F4028" s="98">
        <v>42152</v>
      </c>
      <c r="G4028" s="43">
        <v>1.8400000000000001E-3</v>
      </c>
      <c r="H4028" s="43">
        <v>2.8275000000000002E-3</v>
      </c>
      <c r="I4028" s="43">
        <v>4.2315E-3</v>
      </c>
      <c r="J4028" s="43">
        <v>3.2500000000000001E-2</v>
      </c>
      <c r="K4028" s="43">
        <v>2.1354999999999999E-2</v>
      </c>
      <c r="N4028" s="44"/>
    </row>
    <row r="4029" spans="4:14" ht="15.75" customHeight="1" x14ac:dyDescent="0.25">
      <c r="D4029" s="39"/>
      <c r="E4029" s="39"/>
      <c r="F4029" s="98">
        <v>42153</v>
      </c>
      <c r="G4029" s="43">
        <v>1.8400000000000001E-3</v>
      </c>
      <c r="H4029" s="43">
        <v>2.8375000000000002E-3</v>
      </c>
      <c r="I4029" s="43">
        <v>4.2465000000000003E-3</v>
      </c>
      <c r="J4029" s="43">
        <v>3.2500000000000001E-2</v>
      </c>
      <c r="K4029" s="43">
        <v>2.1214E-2</v>
      </c>
      <c r="N4029" s="44"/>
    </row>
    <row r="4030" spans="4:14" ht="15.75" customHeight="1" x14ac:dyDescent="0.25">
      <c r="D4030" s="39"/>
      <c r="E4030" s="39"/>
      <c r="F4030" s="98">
        <v>42156</v>
      </c>
      <c r="G4030" s="43">
        <v>1.83E-3</v>
      </c>
      <c r="H4030" s="43">
        <v>2.8249999999999998E-3</v>
      </c>
      <c r="I4030" s="43">
        <v>4.2365000000000007E-3</v>
      </c>
      <c r="J4030" s="43">
        <v>3.2500000000000001E-2</v>
      </c>
      <c r="K4030" s="43">
        <v>2.1793999999999997E-2</v>
      </c>
      <c r="N4030" s="44"/>
    </row>
    <row r="4031" spans="4:14" ht="15.75" customHeight="1" x14ac:dyDescent="0.25">
      <c r="D4031" s="39"/>
      <c r="E4031" s="39"/>
      <c r="F4031" s="98">
        <v>42157</v>
      </c>
      <c r="G4031" s="43">
        <v>1.8479999999999998E-3</v>
      </c>
      <c r="H4031" s="43">
        <v>2.787E-3</v>
      </c>
      <c r="I4031" s="43">
        <v>4.2189999999999997E-3</v>
      </c>
      <c r="J4031" s="43">
        <v>3.2500000000000001E-2</v>
      </c>
      <c r="K4031" s="43">
        <v>2.2623999999999998E-2</v>
      </c>
      <c r="N4031" s="44"/>
    </row>
    <row r="4032" spans="4:14" ht="15.75" customHeight="1" x14ac:dyDescent="0.25">
      <c r="D4032" s="39"/>
      <c r="E4032" s="39"/>
      <c r="F4032" s="98">
        <v>42158</v>
      </c>
      <c r="G4032" s="43">
        <v>1.8500000000000001E-3</v>
      </c>
      <c r="H4032" s="43">
        <v>2.7920000000000002E-3</v>
      </c>
      <c r="I4032" s="43">
        <v>4.2040000000000003E-3</v>
      </c>
      <c r="J4032" s="43">
        <v>3.2500000000000001E-2</v>
      </c>
      <c r="K4032" s="43">
        <v>2.3642E-2</v>
      </c>
      <c r="N4032" s="44"/>
    </row>
    <row r="4033" spans="4:14" ht="15.75" customHeight="1" x14ac:dyDescent="0.25">
      <c r="D4033" s="39"/>
      <c r="E4033" s="39"/>
      <c r="F4033" s="98">
        <v>42159</v>
      </c>
      <c r="G4033" s="43">
        <v>1.8404999999999999E-3</v>
      </c>
      <c r="H4033" s="43">
        <v>2.7889999999999998E-3</v>
      </c>
      <c r="I4033" s="43">
        <v>4.2185E-3</v>
      </c>
      <c r="J4033" s="43">
        <v>3.2500000000000001E-2</v>
      </c>
      <c r="K4033" s="43">
        <v>2.307E-2</v>
      </c>
      <c r="N4033" s="44"/>
    </row>
    <row r="4034" spans="4:14" ht="15.75" customHeight="1" x14ac:dyDescent="0.25">
      <c r="D4034" s="39"/>
      <c r="E4034" s="39"/>
      <c r="F4034" s="98">
        <v>42160</v>
      </c>
      <c r="G4034" s="43">
        <v>1.83E-3</v>
      </c>
      <c r="H4034" s="43">
        <v>2.8120000000000003E-3</v>
      </c>
      <c r="I4034" s="43">
        <v>4.2389999999999997E-3</v>
      </c>
      <c r="J4034" s="43">
        <v>3.2500000000000001E-2</v>
      </c>
      <c r="K4034" s="43">
        <v>2.4076E-2</v>
      </c>
      <c r="N4034" s="44"/>
    </row>
    <row r="4035" spans="4:14" ht="15.75" customHeight="1" x14ac:dyDescent="0.25">
      <c r="D4035" s="39"/>
      <c r="E4035" s="39"/>
      <c r="F4035" s="98">
        <v>42163</v>
      </c>
      <c r="G4035" s="43">
        <v>1.8540000000000002E-3</v>
      </c>
      <c r="H4035" s="43">
        <v>2.8219999999999999E-3</v>
      </c>
      <c r="I4035" s="43">
        <v>4.3340000000000002E-3</v>
      </c>
      <c r="J4035" s="43">
        <v>3.2500000000000001E-2</v>
      </c>
      <c r="K4035" s="43">
        <v>2.3824000000000001E-2</v>
      </c>
      <c r="N4035" s="44"/>
    </row>
    <row r="4036" spans="4:14" ht="15.75" customHeight="1" x14ac:dyDescent="0.25">
      <c r="D4036" s="39"/>
      <c r="E4036" s="39"/>
      <c r="F4036" s="98">
        <v>42164</v>
      </c>
      <c r="G4036" s="43">
        <v>1.8749999999999999E-3</v>
      </c>
      <c r="H4036" s="43">
        <v>2.8549999999999999E-3</v>
      </c>
      <c r="I4036" s="43">
        <v>4.3794999999999997E-3</v>
      </c>
      <c r="J4036" s="43">
        <v>3.2500000000000001E-2</v>
      </c>
      <c r="K4036" s="43">
        <v>2.4384000000000003E-2</v>
      </c>
      <c r="N4036" s="44"/>
    </row>
    <row r="4037" spans="4:14" ht="15.75" customHeight="1" x14ac:dyDescent="0.25">
      <c r="D4037" s="39"/>
      <c r="E4037" s="39"/>
      <c r="F4037" s="98">
        <v>42165</v>
      </c>
      <c r="G4037" s="43">
        <v>1.8875000000000001E-3</v>
      </c>
      <c r="H4037" s="43">
        <v>2.8785E-3</v>
      </c>
      <c r="I4037" s="43">
        <v>4.4155000000000002E-3</v>
      </c>
      <c r="J4037" s="43">
        <v>3.2500000000000001E-2</v>
      </c>
      <c r="K4037" s="43">
        <v>2.4837999999999999E-2</v>
      </c>
      <c r="N4037" s="44"/>
    </row>
    <row r="4038" spans="4:14" ht="15.75" customHeight="1" x14ac:dyDescent="0.25">
      <c r="D4038" s="39"/>
      <c r="E4038" s="39"/>
      <c r="F4038" s="98">
        <v>42166</v>
      </c>
      <c r="G4038" s="43">
        <v>1.8549999999999999E-3</v>
      </c>
      <c r="H4038" s="43">
        <v>2.8584999999999999E-3</v>
      </c>
      <c r="I4038" s="43">
        <v>4.4479999999999997E-3</v>
      </c>
      <c r="J4038" s="43">
        <v>3.2500000000000001E-2</v>
      </c>
      <c r="K4038" s="43">
        <v>2.3772000000000001E-2</v>
      </c>
      <c r="N4038" s="44"/>
    </row>
    <row r="4039" spans="4:14" ht="15.75" customHeight="1" x14ac:dyDescent="0.25">
      <c r="D4039" s="39"/>
      <c r="E4039" s="39"/>
      <c r="F4039" s="98">
        <v>42167</v>
      </c>
      <c r="G4039" s="43">
        <v>1.8475E-3</v>
      </c>
      <c r="H4039" s="43">
        <v>2.8605000000000002E-3</v>
      </c>
      <c r="I4039" s="43">
        <v>4.4840000000000001E-3</v>
      </c>
      <c r="J4039" s="43">
        <v>3.2500000000000001E-2</v>
      </c>
      <c r="K4039" s="43">
        <v>2.3917999999999998E-2</v>
      </c>
      <c r="N4039" s="44"/>
    </row>
    <row r="4040" spans="4:14" ht="15.75" customHeight="1" x14ac:dyDescent="0.25">
      <c r="D4040" s="39"/>
      <c r="E4040" s="39"/>
      <c r="F4040" s="98">
        <v>42170</v>
      </c>
      <c r="G4040" s="43">
        <v>1.8525E-3</v>
      </c>
      <c r="H4040" s="43">
        <v>2.8324999999999999E-3</v>
      </c>
      <c r="I4040" s="43">
        <v>4.4984999999999999E-3</v>
      </c>
      <c r="J4040" s="43">
        <v>3.2500000000000001E-2</v>
      </c>
      <c r="K4040" s="43">
        <v>2.3559E-2</v>
      </c>
      <c r="N4040" s="44"/>
    </row>
    <row r="4041" spans="4:14" ht="15.75" customHeight="1" x14ac:dyDescent="0.25">
      <c r="D4041" s="39"/>
      <c r="E4041" s="39"/>
      <c r="F4041" s="98">
        <v>42171</v>
      </c>
      <c r="G4041" s="43">
        <v>1.8500000000000001E-3</v>
      </c>
      <c r="H4041" s="43">
        <v>2.8625E-3</v>
      </c>
      <c r="I4041" s="43">
        <v>4.5184999999999999E-3</v>
      </c>
      <c r="J4041" s="43">
        <v>3.2500000000000001E-2</v>
      </c>
      <c r="K4041" s="43">
        <v>2.3092999999999999E-2</v>
      </c>
      <c r="N4041" s="44"/>
    </row>
    <row r="4042" spans="4:14" ht="15.75" customHeight="1" x14ac:dyDescent="0.25">
      <c r="D4042" s="39"/>
      <c r="E4042" s="39"/>
      <c r="F4042" s="98">
        <v>42172</v>
      </c>
      <c r="G4042" s="43">
        <v>1.8749999999999999E-3</v>
      </c>
      <c r="H4042" s="43">
        <v>2.8570000000000002E-3</v>
      </c>
      <c r="I4042" s="43">
        <v>4.5205000000000002E-3</v>
      </c>
      <c r="J4042" s="43">
        <v>3.2500000000000001E-2</v>
      </c>
      <c r="K4042" s="43">
        <v>2.3165000000000002E-2</v>
      </c>
      <c r="N4042" s="44"/>
    </row>
    <row r="4043" spans="4:14" ht="15.75" customHeight="1" x14ac:dyDescent="0.25">
      <c r="D4043" s="39"/>
      <c r="E4043" s="39"/>
      <c r="F4043" s="98">
        <v>42173</v>
      </c>
      <c r="G4043" s="43">
        <v>1.8675E-3</v>
      </c>
      <c r="H4043" s="43">
        <v>2.8079999999999997E-3</v>
      </c>
      <c r="I4043" s="43">
        <v>4.4340000000000004E-3</v>
      </c>
      <c r="J4043" s="43">
        <v>3.2500000000000001E-2</v>
      </c>
      <c r="K4043" s="43">
        <v>2.3344999999999998E-2</v>
      </c>
      <c r="N4043" s="44"/>
    </row>
    <row r="4044" spans="4:14" ht="15.75" customHeight="1" x14ac:dyDescent="0.25">
      <c r="D4044" s="39"/>
      <c r="E4044" s="39"/>
      <c r="F4044" s="98">
        <v>42174</v>
      </c>
      <c r="G4044" s="43">
        <v>1.8699999999999999E-3</v>
      </c>
      <c r="H4044" s="43">
        <v>2.813E-3</v>
      </c>
      <c r="I4044" s="43">
        <v>4.4364999999999995E-3</v>
      </c>
      <c r="J4044" s="43">
        <v>3.2500000000000001E-2</v>
      </c>
      <c r="K4044" s="43">
        <v>2.2577E-2</v>
      </c>
      <c r="N4044" s="44"/>
    </row>
    <row r="4045" spans="4:14" ht="15.75" customHeight="1" x14ac:dyDescent="0.25">
      <c r="D4045" s="39"/>
      <c r="E4045" s="39"/>
      <c r="F4045" s="98">
        <v>42177</v>
      </c>
      <c r="G4045" s="43">
        <v>1.8699999999999999E-3</v>
      </c>
      <c r="H4045" s="43">
        <v>2.8224999999999999E-3</v>
      </c>
      <c r="I4045" s="43">
        <v>4.4405E-3</v>
      </c>
      <c r="J4045" s="43">
        <v>3.2500000000000001E-2</v>
      </c>
      <c r="K4045" s="43">
        <v>2.3725E-2</v>
      </c>
      <c r="N4045" s="44"/>
    </row>
    <row r="4046" spans="4:14" ht="15.75" customHeight="1" x14ac:dyDescent="0.25">
      <c r="D4046" s="39"/>
      <c r="E4046" s="39"/>
      <c r="F4046" s="98">
        <v>42178</v>
      </c>
      <c r="G4046" s="43">
        <v>1.8699999999999999E-3</v>
      </c>
      <c r="H4046" s="43">
        <v>2.8075000000000001E-3</v>
      </c>
      <c r="I4046" s="43">
        <v>4.4380000000000001E-3</v>
      </c>
      <c r="J4046" s="43">
        <v>3.2500000000000001E-2</v>
      </c>
      <c r="K4046" s="43">
        <v>2.4087000000000001E-2</v>
      </c>
      <c r="N4046" s="44"/>
    </row>
    <row r="4047" spans="4:14" ht="15.75" customHeight="1" x14ac:dyDescent="0.25">
      <c r="D4047" s="39"/>
      <c r="E4047" s="39"/>
      <c r="F4047" s="98">
        <v>42179</v>
      </c>
      <c r="G4047" s="43">
        <v>1.8649999999999999E-3</v>
      </c>
      <c r="H4047" s="43">
        <v>2.8075000000000001E-3</v>
      </c>
      <c r="I4047" s="43">
        <v>4.4679999999999997E-3</v>
      </c>
      <c r="J4047" s="43">
        <v>3.2500000000000001E-2</v>
      </c>
      <c r="K4047" s="43">
        <v>2.3671999999999999E-2</v>
      </c>
      <c r="N4047" s="44"/>
    </row>
    <row r="4048" spans="4:14" ht="15.75" customHeight="1" x14ac:dyDescent="0.25">
      <c r="D4048" s="39"/>
      <c r="E4048" s="39"/>
      <c r="F4048" s="98">
        <v>42180</v>
      </c>
      <c r="G4048" s="43">
        <v>1.8599999999999999E-3</v>
      </c>
      <c r="H4048" s="43">
        <v>2.8199999999999996E-3</v>
      </c>
      <c r="I4048" s="43">
        <v>4.4704999999999996E-3</v>
      </c>
      <c r="J4048" s="43">
        <v>3.2500000000000001E-2</v>
      </c>
      <c r="K4048" s="43">
        <v>2.4087999999999998E-2</v>
      </c>
      <c r="N4048" s="44"/>
    </row>
    <row r="4049" spans="4:14" ht="15.75" customHeight="1" x14ac:dyDescent="0.25">
      <c r="D4049" s="39"/>
      <c r="E4049" s="39"/>
      <c r="F4049" s="98">
        <v>42181</v>
      </c>
      <c r="G4049" s="43">
        <v>1.8659999999999998E-3</v>
      </c>
      <c r="H4049" s="43">
        <v>2.8175000000000001E-3</v>
      </c>
      <c r="I4049" s="43">
        <v>4.4640000000000001E-3</v>
      </c>
      <c r="J4049" s="43">
        <v>3.2500000000000001E-2</v>
      </c>
      <c r="K4049" s="43">
        <v>2.4725999999999998E-2</v>
      </c>
      <c r="N4049" s="44"/>
    </row>
    <row r="4050" spans="4:14" ht="15.75" customHeight="1" x14ac:dyDescent="0.25">
      <c r="D4050" s="39"/>
      <c r="E4050" s="39"/>
      <c r="F4050" s="98">
        <v>42184</v>
      </c>
      <c r="G4050" s="43">
        <v>1.8659999999999998E-3</v>
      </c>
      <c r="H4050" s="43">
        <v>2.8370000000000001E-3</v>
      </c>
      <c r="I4050" s="43">
        <v>4.4285000000000001E-3</v>
      </c>
      <c r="J4050" s="43">
        <v>3.2500000000000001E-2</v>
      </c>
      <c r="K4050" s="43">
        <v>2.3241999999999999E-2</v>
      </c>
      <c r="N4050" s="44"/>
    </row>
    <row r="4051" spans="4:14" ht="15.75" customHeight="1" x14ac:dyDescent="0.25">
      <c r="D4051" s="39"/>
      <c r="E4051" s="39"/>
      <c r="F4051" s="98">
        <v>42185</v>
      </c>
      <c r="G4051" s="43">
        <v>1.8649999999999999E-3</v>
      </c>
      <c r="H4051" s="43">
        <v>2.8319999999999999E-3</v>
      </c>
      <c r="I4051" s="43">
        <v>4.4485000000000002E-3</v>
      </c>
      <c r="J4051" s="43">
        <v>3.2500000000000001E-2</v>
      </c>
      <c r="K4051" s="43">
        <v>2.3531E-2</v>
      </c>
      <c r="N4051" s="44"/>
    </row>
    <row r="4052" spans="4:14" ht="15.75" customHeight="1" x14ac:dyDescent="0.25">
      <c r="D4052" s="39"/>
      <c r="E4052" s="39"/>
      <c r="F4052" s="98">
        <v>42186</v>
      </c>
      <c r="G4052" s="43">
        <v>1.8500000000000001E-3</v>
      </c>
      <c r="H4052" s="43">
        <v>2.836E-3</v>
      </c>
      <c r="I4052" s="43">
        <v>4.4835000000000005E-3</v>
      </c>
      <c r="J4052" s="43">
        <v>3.2500000000000001E-2</v>
      </c>
      <c r="K4052" s="43">
        <v>2.4219000000000001E-2</v>
      </c>
      <c r="N4052" s="44"/>
    </row>
    <row r="4053" spans="4:14" ht="15.75" customHeight="1" x14ac:dyDescent="0.25">
      <c r="D4053" s="39"/>
      <c r="E4053" s="39"/>
      <c r="F4053" s="98">
        <v>42187</v>
      </c>
      <c r="G4053" s="43">
        <v>1.8815000000000001E-3</v>
      </c>
      <c r="H4053" s="43">
        <v>2.8349999999999998E-3</v>
      </c>
      <c r="I4053" s="43">
        <v>4.5469999999999998E-3</v>
      </c>
      <c r="J4053" s="43">
        <v>3.2500000000000001E-2</v>
      </c>
      <c r="K4053" s="43">
        <v>2.3822999999999997E-2</v>
      </c>
      <c r="N4053" s="44"/>
    </row>
    <row r="4054" spans="4:14" ht="15.75" customHeight="1" x14ac:dyDescent="0.25">
      <c r="D4054" s="39"/>
      <c r="E4054" s="39"/>
      <c r="F4054" s="98">
        <v>42188</v>
      </c>
      <c r="G4054" s="43">
        <v>1.884E-3</v>
      </c>
      <c r="H4054" s="43">
        <v>2.843E-3</v>
      </c>
      <c r="I4054" s="43">
        <v>4.4800000000000005E-3</v>
      </c>
      <c r="J4054" s="43" t="s">
        <v>30</v>
      </c>
      <c r="K4054" s="43">
        <v>2.3822999999999997E-2</v>
      </c>
      <c r="N4054" s="44"/>
    </row>
    <row r="4055" spans="4:14" ht="15.75" customHeight="1" x14ac:dyDescent="0.25">
      <c r="D4055" s="39"/>
      <c r="E4055" s="39"/>
      <c r="F4055" s="98">
        <v>42191</v>
      </c>
      <c r="G4055" s="43">
        <v>1.8649999999999999E-3</v>
      </c>
      <c r="H4055" s="43">
        <v>2.8425E-3</v>
      </c>
      <c r="I4055" s="43">
        <v>4.4469999999999996E-3</v>
      </c>
      <c r="J4055" s="43">
        <v>3.2500000000000001E-2</v>
      </c>
      <c r="K4055" s="43">
        <v>2.2850000000000002E-2</v>
      </c>
      <c r="N4055" s="44"/>
    </row>
    <row r="4056" spans="4:14" ht="15.75" customHeight="1" x14ac:dyDescent="0.25">
      <c r="D4056" s="39"/>
      <c r="E4056" s="39"/>
      <c r="F4056" s="98">
        <v>42192</v>
      </c>
      <c r="G4056" s="43">
        <v>1.895E-3</v>
      </c>
      <c r="H4056" s="43">
        <v>2.8324999999999999E-3</v>
      </c>
      <c r="I4056" s="43">
        <v>4.4445000000000005E-3</v>
      </c>
      <c r="J4056" s="43">
        <v>3.2500000000000001E-2</v>
      </c>
      <c r="K4056" s="43">
        <v>2.2582000000000001E-2</v>
      </c>
      <c r="N4056" s="44"/>
    </row>
    <row r="4057" spans="4:14" ht="15.75" customHeight="1" x14ac:dyDescent="0.25">
      <c r="D4057" s="39"/>
      <c r="E4057" s="39"/>
      <c r="F4057" s="98">
        <v>42193</v>
      </c>
      <c r="G4057" s="43">
        <v>1.885E-3</v>
      </c>
      <c r="H4057" s="43">
        <v>2.8344999999999998E-3</v>
      </c>
      <c r="I4057" s="43">
        <v>4.4590000000000003E-3</v>
      </c>
      <c r="J4057" s="43">
        <v>3.2500000000000001E-2</v>
      </c>
      <c r="K4057" s="43">
        <v>2.1922000000000001E-2</v>
      </c>
      <c r="N4057" s="44"/>
    </row>
    <row r="4058" spans="4:14" ht="15.75" customHeight="1" x14ac:dyDescent="0.25">
      <c r="D4058" s="39"/>
      <c r="E4058" s="39"/>
      <c r="F4058" s="98">
        <v>42194</v>
      </c>
      <c r="G4058" s="43">
        <v>1.867E-3</v>
      </c>
      <c r="H4058" s="43">
        <v>2.8599999999999997E-3</v>
      </c>
      <c r="I4058" s="43">
        <v>4.4990000000000004E-3</v>
      </c>
      <c r="J4058" s="43">
        <v>3.2500000000000001E-2</v>
      </c>
      <c r="K4058" s="43">
        <v>2.3210999999999999E-2</v>
      </c>
      <c r="N4058" s="44"/>
    </row>
    <row r="4059" spans="4:14" ht="15.75" customHeight="1" x14ac:dyDescent="0.25">
      <c r="D4059" s="39"/>
      <c r="E4059" s="39"/>
      <c r="F4059" s="98">
        <v>42195</v>
      </c>
      <c r="G4059" s="43">
        <v>1.8599999999999999E-3</v>
      </c>
      <c r="H4059" s="43">
        <v>2.8579999999999999E-3</v>
      </c>
      <c r="I4059" s="43">
        <v>4.5399999999999998E-3</v>
      </c>
      <c r="J4059" s="43">
        <v>3.2500000000000001E-2</v>
      </c>
      <c r="K4059" s="43">
        <v>2.3972000000000004E-2</v>
      </c>
      <c r="N4059" s="44"/>
    </row>
    <row r="4060" spans="4:14" ht="15.75" customHeight="1" x14ac:dyDescent="0.25">
      <c r="D4060" s="39"/>
      <c r="E4060" s="39"/>
      <c r="F4060" s="98">
        <v>42198</v>
      </c>
      <c r="G4060" s="43">
        <v>1.8729999999999999E-3</v>
      </c>
      <c r="H4060" s="43">
        <v>2.8879999999999999E-3</v>
      </c>
      <c r="I4060" s="43">
        <v>4.6340000000000001E-3</v>
      </c>
      <c r="J4060" s="43">
        <v>3.2500000000000001E-2</v>
      </c>
      <c r="K4060" s="43">
        <v>2.4538000000000001E-2</v>
      </c>
      <c r="N4060" s="44"/>
    </row>
    <row r="4061" spans="4:14" ht="15.75" customHeight="1" x14ac:dyDescent="0.25">
      <c r="D4061" s="39"/>
      <c r="E4061" s="39"/>
      <c r="F4061" s="98">
        <v>42199</v>
      </c>
      <c r="G4061" s="43">
        <v>1.8699999999999999E-3</v>
      </c>
      <c r="H4061" s="43">
        <v>2.885E-3</v>
      </c>
      <c r="I4061" s="43">
        <v>4.6344999999999997E-3</v>
      </c>
      <c r="J4061" s="43">
        <v>3.2500000000000001E-2</v>
      </c>
      <c r="K4061" s="43">
        <v>2.4009999999999997E-2</v>
      </c>
      <c r="N4061" s="44"/>
    </row>
    <row r="4062" spans="4:14" ht="15.75" customHeight="1" x14ac:dyDescent="0.25">
      <c r="D4062" s="39"/>
      <c r="E4062" s="39"/>
      <c r="F4062" s="98">
        <v>42200</v>
      </c>
      <c r="G4062" s="43">
        <v>1.8599999999999999E-3</v>
      </c>
      <c r="H4062" s="43">
        <v>2.885E-3</v>
      </c>
      <c r="I4062" s="43">
        <v>4.6195000000000003E-3</v>
      </c>
      <c r="J4062" s="43">
        <v>3.2500000000000001E-2</v>
      </c>
      <c r="K4062" s="43">
        <v>2.3521E-2</v>
      </c>
      <c r="N4062" s="44"/>
    </row>
    <row r="4063" spans="4:14" ht="15.75" customHeight="1" x14ac:dyDescent="0.25">
      <c r="D4063" s="39"/>
      <c r="E4063" s="39"/>
      <c r="F4063" s="98">
        <v>42201</v>
      </c>
      <c r="G4063" s="43">
        <v>1.8799999999999999E-3</v>
      </c>
      <c r="H4063" s="43">
        <v>2.8699999999999997E-3</v>
      </c>
      <c r="I4063" s="43">
        <v>4.5570000000000003E-3</v>
      </c>
      <c r="J4063" s="43">
        <v>3.2500000000000001E-2</v>
      </c>
      <c r="K4063" s="43">
        <v>2.3503E-2</v>
      </c>
      <c r="N4063" s="44"/>
    </row>
    <row r="4064" spans="4:14" ht="15.75" customHeight="1" x14ac:dyDescent="0.25">
      <c r="D4064" s="39"/>
      <c r="E4064" s="39"/>
      <c r="F4064" s="98">
        <v>42202</v>
      </c>
      <c r="G4064" s="43">
        <v>1.905E-3</v>
      </c>
      <c r="H4064" s="43">
        <v>2.9175E-3</v>
      </c>
      <c r="I4064" s="43">
        <v>4.6020000000000002E-3</v>
      </c>
      <c r="J4064" s="43">
        <v>3.2500000000000001E-2</v>
      </c>
      <c r="K4064" s="43">
        <v>2.3469000000000004E-2</v>
      </c>
      <c r="N4064" s="44"/>
    </row>
    <row r="4065" spans="4:14" ht="15.75" customHeight="1" x14ac:dyDescent="0.25">
      <c r="D4065" s="39"/>
      <c r="E4065" s="39"/>
      <c r="F4065" s="98">
        <v>42205</v>
      </c>
      <c r="G4065" s="43">
        <v>1.89E-3</v>
      </c>
      <c r="H4065" s="43">
        <v>2.9499999999999999E-3</v>
      </c>
      <c r="I4065" s="43">
        <v>4.6470000000000001E-3</v>
      </c>
      <c r="J4065" s="43">
        <v>3.2500000000000001E-2</v>
      </c>
      <c r="K4065" s="43">
        <v>2.3723000000000001E-2</v>
      </c>
      <c r="N4065" s="44"/>
    </row>
    <row r="4066" spans="4:14" ht="15.75" customHeight="1" x14ac:dyDescent="0.25">
      <c r="D4066" s="39"/>
      <c r="E4066" s="39"/>
      <c r="F4066" s="98">
        <v>42206</v>
      </c>
      <c r="G4066" s="43">
        <v>1.8500000000000001E-3</v>
      </c>
      <c r="H4066" s="43">
        <v>2.9409999999999996E-3</v>
      </c>
      <c r="I4066" s="43">
        <v>4.7070000000000002E-3</v>
      </c>
      <c r="J4066" s="43">
        <v>3.2500000000000001E-2</v>
      </c>
      <c r="K4066" s="43">
        <v>2.3252999999999999E-2</v>
      </c>
      <c r="N4066" s="44"/>
    </row>
    <row r="4067" spans="4:14" ht="15.75" customHeight="1" x14ac:dyDescent="0.25">
      <c r="D4067" s="39"/>
      <c r="E4067" s="39"/>
      <c r="F4067" s="98">
        <v>42207</v>
      </c>
      <c r="G4067" s="43">
        <v>1.8699999999999999E-3</v>
      </c>
      <c r="H4067" s="43">
        <v>2.9249999999999996E-3</v>
      </c>
      <c r="I4067" s="43">
        <v>4.6744999999999998E-3</v>
      </c>
      <c r="J4067" s="43">
        <v>3.2500000000000001E-2</v>
      </c>
      <c r="K4067" s="43">
        <v>2.3235000000000002E-2</v>
      </c>
      <c r="N4067" s="44"/>
    </row>
    <row r="4068" spans="4:14" ht="15.75" customHeight="1" x14ac:dyDescent="0.25">
      <c r="D4068" s="39"/>
      <c r="E4068" s="39"/>
      <c r="F4068" s="98">
        <v>42208</v>
      </c>
      <c r="G4068" s="43">
        <v>1.905E-3</v>
      </c>
      <c r="H4068" s="43">
        <v>2.9509999999999996E-3</v>
      </c>
      <c r="I4068" s="43">
        <v>4.6994999999999997E-3</v>
      </c>
      <c r="J4068" s="43">
        <v>3.2500000000000001E-2</v>
      </c>
      <c r="K4068" s="43">
        <v>2.2676999999999999E-2</v>
      </c>
      <c r="N4068" s="44"/>
    </row>
    <row r="4069" spans="4:14" ht="15.75" customHeight="1" x14ac:dyDescent="0.25">
      <c r="D4069" s="39"/>
      <c r="E4069" s="39"/>
      <c r="F4069" s="98">
        <v>42209</v>
      </c>
      <c r="G4069" s="43">
        <v>1.89E-3</v>
      </c>
      <c r="H4069" s="43">
        <v>2.9360000000000002E-3</v>
      </c>
      <c r="I4069" s="43">
        <v>4.6969999999999998E-3</v>
      </c>
      <c r="J4069" s="43">
        <v>3.2500000000000001E-2</v>
      </c>
      <c r="K4069" s="43">
        <v>2.2623999999999998E-2</v>
      </c>
      <c r="N4069" s="44"/>
    </row>
    <row r="4070" spans="4:14" ht="15.75" customHeight="1" x14ac:dyDescent="0.25">
      <c r="D4070" s="39"/>
      <c r="E4070" s="39"/>
      <c r="F4070" s="98">
        <v>42212</v>
      </c>
      <c r="G4070" s="43">
        <v>1.89E-3</v>
      </c>
      <c r="H4070" s="43">
        <v>2.9409999999999996E-3</v>
      </c>
      <c r="I4070" s="43">
        <v>4.6895000000000001E-3</v>
      </c>
      <c r="J4070" s="43">
        <v>3.2500000000000001E-2</v>
      </c>
      <c r="K4070" s="43">
        <v>2.2174999999999997E-2</v>
      </c>
      <c r="N4070" s="44"/>
    </row>
    <row r="4071" spans="4:14" ht="15.75" customHeight="1" x14ac:dyDescent="0.25">
      <c r="D4071" s="39"/>
      <c r="E4071" s="39"/>
      <c r="F4071" s="98">
        <v>42213</v>
      </c>
      <c r="G4071" s="43">
        <v>1.908E-3</v>
      </c>
      <c r="H4071" s="43">
        <v>2.9680000000000002E-3</v>
      </c>
      <c r="I4071" s="43">
        <v>4.7365000000000003E-3</v>
      </c>
      <c r="J4071" s="43">
        <v>3.2500000000000001E-2</v>
      </c>
      <c r="K4071" s="43">
        <v>2.2498999999999998E-2</v>
      </c>
      <c r="N4071" s="44"/>
    </row>
    <row r="4072" spans="4:14" ht="15.75" customHeight="1" x14ac:dyDescent="0.25">
      <c r="D4072" s="39"/>
      <c r="E4072" s="39"/>
      <c r="F4072" s="98">
        <v>42214</v>
      </c>
      <c r="G4072" s="43">
        <v>1.8955E-3</v>
      </c>
      <c r="H4072" s="43">
        <v>2.9680000000000002E-3</v>
      </c>
      <c r="I4072" s="43">
        <v>4.7464999999999999E-3</v>
      </c>
      <c r="J4072" s="43">
        <v>3.2500000000000001E-2</v>
      </c>
      <c r="K4072" s="43">
        <v>2.2858999999999997E-2</v>
      </c>
      <c r="N4072" s="44"/>
    </row>
    <row r="4073" spans="4:14" ht="15.75" customHeight="1" x14ac:dyDescent="0.25">
      <c r="D4073" s="39"/>
      <c r="E4073" s="39"/>
      <c r="F4073" s="98">
        <v>42215</v>
      </c>
      <c r="G4073" s="43">
        <v>1.885E-3</v>
      </c>
      <c r="H4073" s="43">
        <v>3.0009999999999998E-3</v>
      </c>
      <c r="I4073" s="43">
        <v>4.7990000000000003E-3</v>
      </c>
      <c r="J4073" s="43">
        <v>3.2500000000000001E-2</v>
      </c>
      <c r="K4073" s="43">
        <v>2.2589000000000001E-2</v>
      </c>
      <c r="N4073" s="44"/>
    </row>
    <row r="4074" spans="4:14" ht="15.75" customHeight="1" x14ac:dyDescent="0.25">
      <c r="D4074" s="39"/>
      <c r="E4074" s="39"/>
      <c r="F4074" s="98">
        <v>42216</v>
      </c>
      <c r="G4074" s="43">
        <v>1.9174999999999999E-3</v>
      </c>
      <c r="H4074" s="43">
        <v>3.0859999999999998E-3</v>
      </c>
      <c r="I4074" s="43">
        <v>4.8989999999999997E-3</v>
      </c>
      <c r="J4074" s="43">
        <v>3.2500000000000001E-2</v>
      </c>
      <c r="K4074" s="43">
        <v>2.1801000000000001E-2</v>
      </c>
      <c r="N4074" s="44"/>
    </row>
    <row r="4075" spans="4:14" ht="15.75" customHeight="1" x14ac:dyDescent="0.25">
      <c r="D4075" s="39"/>
      <c r="E4075" s="39"/>
      <c r="F4075" s="98">
        <v>42219</v>
      </c>
      <c r="G4075" s="43">
        <v>1.905E-3</v>
      </c>
      <c r="H4075" s="43">
        <v>3.0370000000000002E-3</v>
      </c>
      <c r="I4075" s="43">
        <v>4.8760000000000001E-3</v>
      </c>
      <c r="J4075" s="43">
        <v>3.2500000000000001E-2</v>
      </c>
      <c r="K4075" s="43">
        <v>2.1480000000000003E-2</v>
      </c>
      <c r="N4075" s="44"/>
    </row>
    <row r="4076" spans="4:14" ht="15.75" customHeight="1" x14ac:dyDescent="0.25">
      <c r="D4076" s="39"/>
      <c r="E4076" s="39"/>
      <c r="F4076" s="98">
        <v>42220</v>
      </c>
      <c r="G4076" s="43">
        <v>1.9075000000000001E-3</v>
      </c>
      <c r="H4076" s="43">
        <v>3.0109999999999998E-3</v>
      </c>
      <c r="I4076" s="43">
        <v>4.8585E-3</v>
      </c>
      <c r="J4076" s="43">
        <v>3.2500000000000001E-2</v>
      </c>
      <c r="K4076" s="43">
        <v>2.2212999999999997E-2</v>
      </c>
      <c r="N4076" s="44"/>
    </row>
    <row r="4077" spans="4:14" ht="15.75" customHeight="1" x14ac:dyDescent="0.25">
      <c r="D4077" s="39"/>
      <c r="E4077" s="39"/>
      <c r="F4077" s="98">
        <v>42221</v>
      </c>
      <c r="G4077" s="43">
        <v>1.9350000000000001E-3</v>
      </c>
      <c r="H4077" s="43">
        <v>3.1090000000000002E-3</v>
      </c>
      <c r="I4077" s="43">
        <v>5.0375000000000003E-3</v>
      </c>
      <c r="J4077" s="43">
        <v>3.2500000000000001E-2</v>
      </c>
      <c r="K4077" s="43">
        <v>2.2698999999999997E-2</v>
      </c>
      <c r="N4077" s="44"/>
    </row>
    <row r="4078" spans="4:14" ht="15.75" customHeight="1" x14ac:dyDescent="0.25">
      <c r="D4078" s="39"/>
      <c r="E4078" s="39"/>
      <c r="F4078" s="98">
        <v>42222</v>
      </c>
      <c r="G4078" s="43">
        <v>1.915E-3</v>
      </c>
      <c r="H4078" s="43">
        <v>3.114E-3</v>
      </c>
      <c r="I4078" s="43">
        <v>5.091E-3</v>
      </c>
      <c r="J4078" s="43">
        <v>3.2500000000000001E-2</v>
      </c>
      <c r="K4078" s="43">
        <v>2.2214000000000001E-2</v>
      </c>
      <c r="N4078" s="44"/>
    </row>
    <row r="4079" spans="4:14" ht="15.75" customHeight="1" x14ac:dyDescent="0.25">
      <c r="D4079" s="39"/>
      <c r="E4079" s="39"/>
      <c r="F4079" s="98">
        <v>42223</v>
      </c>
      <c r="G4079" s="43">
        <v>1.9125000000000001E-3</v>
      </c>
      <c r="H4079" s="43">
        <v>3.1159999999999998E-3</v>
      </c>
      <c r="I4079" s="43">
        <v>5.1005E-3</v>
      </c>
      <c r="J4079" s="43">
        <v>3.2500000000000001E-2</v>
      </c>
      <c r="K4079" s="43">
        <v>2.1623E-2</v>
      </c>
      <c r="N4079" s="44"/>
    </row>
    <row r="4080" spans="4:14" ht="15.75" customHeight="1" x14ac:dyDescent="0.25">
      <c r="D4080" s="39"/>
      <c r="E4080" s="39"/>
      <c r="F4080" s="98">
        <v>42226</v>
      </c>
      <c r="G4080" s="43">
        <v>1.9254999999999999E-3</v>
      </c>
      <c r="H4080" s="43">
        <v>3.1419999999999998E-3</v>
      </c>
      <c r="I4080" s="43">
        <v>5.1970000000000002E-3</v>
      </c>
      <c r="J4080" s="43">
        <v>3.2500000000000001E-2</v>
      </c>
      <c r="K4080" s="43">
        <v>2.2269000000000001E-2</v>
      </c>
      <c r="N4080" s="44"/>
    </row>
    <row r="4081" spans="4:14" ht="15.75" customHeight="1" x14ac:dyDescent="0.25">
      <c r="D4081" s="39"/>
      <c r="E4081" s="39"/>
      <c r="F4081" s="98">
        <v>42227</v>
      </c>
      <c r="G4081" s="43">
        <v>1.9345E-3</v>
      </c>
      <c r="H4081" s="43">
        <v>3.1435E-3</v>
      </c>
      <c r="I4081" s="43">
        <v>5.1830000000000001E-3</v>
      </c>
      <c r="J4081" s="43">
        <v>3.2500000000000001E-2</v>
      </c>
      <c r="K4081" s="43">
        <v>2.1408999999999997E-2</v>
      </c>
      <c r="N4081" s="44"/>
    </row>
    <row r="4082" spans="4:14" ht="15.75" customHeight="1" x14ac:dyDescent="0.25">
      <c r="D4082" s="39"/>
      <c r="E4082" s="39"/>
      <c r="F4082" s="98">
        <v>42228</v>
      </c>
      <c r="G4082" s="43">
        <v>1.9400000000000001E-3</v>
      </c>
      <c r="H4082" s="43">
        <v>3.0930000000000003E-3</v>
      </c>
      <c r="I4082" s="43">
        <v>5.0849999999999992E-3</v>
      </c>
      <c r="J4082" s="43">
        <v>3.2500000000000001E-2</v>
      </c>
      <c r="K4082" s="43">
        <v>2.1480000000000003E-2</v>
      </c>
      <c r="N4082" s="44"/>
    </row>
    <row r="4083" spans="4:14" ht="15.75" customHeight="1" x14ac:dyDescent="0.25">
      <c r="D4083" s="39"/>
      <c r="E4083" s="39"/>
      <c r="F4083" s="98">
        <v>42229</v>
      </c>
      <c r="G4083" s="43">
        <v>1.9759999999999999E-3</v>
      </c>
      <c r="H4083" s="43">
        <v>3.2049999999999999E-3</v>
      </c>
      <c r="I4083" s="43">
        <v>5.1859999999999996E-3</v>
      </c>
      <c r="J4083" s="43">
        <v>3.2500000000000001E-2</v>
      </c>
      <c r="K4083" s="43">
        <v>2.1853999999999998E-2</v>
      </c>
      <c r="N4083" s="44"/>
    </row>
    <row r="4084" spans="4:14" ht="15.75" customHeight="1" x14ac:dyDescent="0.25">
      <c r="D4084" s="39"/>
      <c r="E4084" s="39"/>
      <c r="F4084" s="98">
        <v>42230</v>
      </c>
      <c r="G4084" s="43">
        <v>1.9959999999999999E-3</v>
      </c>
      <c r="H4084" s="43">
        <v>3.2445E-3</v>
      </c>
      <c r="I4084" s="43">
        <v>5.2490000000000002E-3</v>
      </c>
      <c r="J4084" s="43">
        <v>3.2500000000000001E-2</v>
      </c>
      <c r="K4084" s="43">
        <v>2.1977000000000003E-2</v>
      </c>
      <c r="N4084" s="44"/>
    </row>
    <row r="4085" spans="4:14" ht="15.75" customHeight="1" x14ac:dyDescent="0.25">
      <c r="D4085" s="39"/>
      <c r="E4085" s="39"/>
      <c r="F4085" s="98">
        <v>42233</v>
      </c>
      <c r="G4085" s="43">
        <v>2.0460000000000001E-3</v>
      </c>
      <c r="H4085" s="43">
        <v>3.3284999999999999E-3</v>
      </c>
      <c r="I4085" s="43">
        <v>5.2980000000000006E-3</v>
      </c>
      <c r="J4085" s="43">
        <v>3.2500000000000001E-2</v>
      </c>
      <c r="K4085" s="43">
        <v>2.1678000000000003E-2</v>
      </c>
      <c r="N4085" s="44"/>
    </row>
    <row r="4086" spans="4:14" ht="15.75" customHeight="1" x14ac:dyDescent="0.25">
      <c r="D4086" s="39"/>
      <c r="E4086" s="39"/>
      <c r="F4086" s="98">
        <v>42234</v>
      </c>
      <c r="G4086" s="43">
        <v>2.0275000000000002E-3</v>
      </c>
      <c r="H4086" s="43">
        <v>3.3284999999999999E-3</v>
      </c>
      <c r="I4086" s="43">
        <v>5.293E-3</v>
      </c>
      <c r="J4086" s="43">
        <v>3.2500000000000001E-2</v>
      </c>
      <c r="K4086" s="43">
        <v>2.1925E-2</v>
      </c>
      <c r="N4086" s="44"/>
    </row>
    <row r="4087" spans="4:14" ht="15.75" customHeight="1" x14ac:dyDescent="0.25">
      <c r="D4087" s="39"/>
      <c r="E4087" s="39"/>
      <c r="F4087" s="98">
        <v>42235</v>
      </c>
      <c r="G4087" s="43">
        <v>2.0200000000000001E-3</v>
      </c>
      <c r="H4087" s="43">
        <v>3.3334999999999997E-3</v>
      </c>
      <c r="I4087" s="43">
        <v>5.3405000000000006E-3</v>
      </c>
      <c r="J4087" s="43">
        <v>3.2500000000000001E-2</v>
      </c>
      <c r="K4087" s="43">
        <v>2.1256000000000001E-2</v>
      </c>
      <c r="N4087" s="44"/>
    </row>
    <row r="4088" spans="4:14" ht="15.75" customHeight="1" x14ac:dyDescent="0.25">
      <c r="D4088" s="39"/>
      <c r="E4088" s="39"/>
      <c r="F4088" s="98">
        <v>42236</v>
      </c>
      <c r="G4088" s="43">
        <v>2.0040000000000001E-3</v>
      </c>
      <c r="H4088" s="43">
        <v>3.2910000000000001E-3</v>
      </c>
      <c r="I4088" s="43">
        <v>5.3280000000000003E-3</v>
      </c>
      <c r="J4088" s="43">
        <v>3.2500000000000001E-2</v>
      </c>
      <c r="K4088" s="43">
        <v>2.0678999999999999E-2</v>
      </c>
      <c r="N4088" s="44"/>
    </row>
    <row r="4089" spans="4:14" ht="15.75" customHeight="1" x14ac:dyDescent="0.25">
      <c r="D4089" s="39"/>
      <c r="E4089" s="39"/>
      <c r="F4089" s="98">
        <v>42237</v>
      </c>
      <c r="G4089" s="43">
        <v>1.9940000000000001E-3</v>
      </c>
      <c r="H4089" s="43">
        <v>3.2910000000000001E-3</v>
      </c>
      <c r="I4089" s="43">
        <v>5.2980000000000006E-3</v>
      </c>
      <c r="J4089" s="43">
        <v>3.2500000000000001E-2</v>
      </c>
      <c r="K4089" s="43">
        <v>2.0365000000000001E-2</v>
      </c>
      <c r="N4089" s="44"/>
    </row>
    <row r="4090" spans="4:14" ht="15.75" customHeight="1" x14ac:dyDescent="0.25">
      <c r="D4090" s="39"/>
      <c r="E4090" s="39"/>
      <c r="F4090" s="98">
        <v>42240</v>
      </c>
      <c r="G4090" s="43">
        <v>1.9940000000000001E-3</v>
      </c>
      <c r="H4090" s="43">
        <v>3.3159999999999999E-3</v>
      </c>
      <c r="I4090" s="43">
        <v>5.2454999999999993E-3</v>
      </c>
      <c r="J4090" s="43">
        <v>3.2500000000000001E-2</v>
      </c>
      <c r="K4090" s="43">
        <v>2.0034E-2</v>
      </c>
      <c r="N4090" s="44"/>
    </row>
    <row r="4091" spans="4:14" ht="15.75" customHeight="1" x14ac:dyDescent="0.25">
      <c r="D4091" s="39"/>
      <c r="E4091" s="39"/>
      <c r="F4091" s="98">
        <v>42241</v>
      </c>
      <c r="G4091" s="43">
        <v>1.9775000000000001E-3</v>
      </c>
      <c r="H4091" s="43">
        <v>3.2700000000000003E-3</v>
      </c>
      <c r="I4091" s="43">
        <v>5.228E-3</v>
      </c>
      <c r="J4091" s="43">
        <v>3.2500000000000001E-2</v>
      </c>
      <c r="K4091" s="43">
        <v>2.0714E-2</v>
      </c>
      <c r="N4091" s="44"/>
    </row>
    <row r="4092" spans="4:14" ht="15.75" customHeight="1" x14ac:dyDescent="0.25">
      <c r="D4092" s="39"/>
      <c r="E4092" s="39"/>
      <c r="F4092" s="98">
        <v>42242</v>
      </c>
      <c r="G4092" s="43">
        <v>1.98E-3</v>
      </c>
      <c r="H4092" s="43">
        <v>3.2519999999999997E-3</v>
      </c>
      <c r="I4092" s="43">
        <v>5.2849999999999998E-3</v>
      </c>
      <c r="J4092" s="43">
        <v>3.2500000000000001E-2</v>
      </c>
      <c r="K4092" s="43">
        <v>2.1751999999999997E-2</v>
      </c>
      <c r="N4092" s="44"/>
    </row>
    <row r="4093" spans="4:14" ht="15.75" customHeight="1" x14ac:dyDescent="0.25">
      <c r="D4093" s="39"/>
      <c r="E4093" s="39"/>
      <c r="F4093" s="98">
        <v>42243</v>
      </c>
      <c r="G4093" s="43">
        <v>1.97E-3</v>
      </c>
      <c r="H4093" s="43">
        <v>3.2440000000000004E-3</v>
      </c>
      <c r="I4093" s="43">
        <v>5.3500000000000006E-3</v>
      </c>
      <c r="J4093" s="43">
        <v>3.2500000000000001E-2</v>
      </c>
      <c r="K4093" s="43">
        <v>2.1840999999999999E-2</v>
      </c>
      <c r="N4093" s="44"/>
    </row>
    <row r="4094" spans="4:14" ht="15.75" customHeight="1" x14ac:dyDescent="0.25">
      <c r="D4094" s="39"/>
      <c r="E4094" s="39"/>
      <c r="F4094" s="98">
        <v>42244</v>
      </c>
      <c r="G4094" s="43">
        <v>1.9854999999999999E-3</v>
      </c>
      <c r="H4094" s="43">
        <v>3.29E-3</v>
      </c>
      <c r="I4094" s="43">
        <v>5.3425E-3</v>
      </c>
      <c r="J4094" s="43">
        <v>3.2500000000000001E-2</v>
      </c>
      <c r="K4094" s="43">
        <v>2.1806000000000002E-2</v>
      </c>
      <c r="N4094" s="44"/>
    </row>
    <row r="4095" spans="4:14" ht="15.75" customHeight="1" x14ac:dyDescent="0.25">
      <c r="D4095" s="39"/>
      <c r="E4095" s="39"/>
      <c r="F4095" s="98">
        <v>42247</v>
      </c>
      <c r="G4095" s="43" t="s">
        <v>30</v>
      </c>
      <c r="H4095" s="43" t="s">
        <v>30</v>
      </c>
      <c r="I4095" s="43" t="s">
        <v>30</v>
      </c>
      <c r="J4095" s="43">
        <v>3.2500000000000001E-2</v>
      </c>
      <c r="K4095" s="43">
        <v>2.2179000000000001E-2</v>
      </c>
      <c r="N4095" s="44"/>
    </row>
    <row r="4096" spans="4:14" ht="15.75" customHeight="1" x14ac:dyDescent="0.25">
      <c r="D4096" s="39"/>
      <c r="E4096" s="39"/>
      <c r="F4096" s="98">
        <v>42248</v>
      </c>
      <c r="G4096" s="43">
        <v>2.0119999999999999E-3</v>
      </c>
      <c r="H4096" s="43">
        <v>3.3400000000000001E-3</v>
      </c>
      <c r="I4096" s="43">
        <v>5.4274999999999992E-3</v>
      </c>
      <c r="J4096" s="43">
        <v>3.2500000000000001E-2</v>
      </c>
      <c r="K4096" s="43">
        <v>2.1524000000000001E-2</v>
      </c>
      <c r="N4096" s="44"/>
    </row>
    <row r="4097" spans="4:14" ht="15.75" customHeight="1" x14ac:dyDescent="0.25">
      <c r="D4097" s="39"/>
      <c r="E4097" s="39"/>
      <c r="F4097" s="98">
        <v>42249</v>
      </c>
      <c r="G4097" s="43">
        <v>2.0280000000000003E-3</v>
      </c>
      <c r="H4097" s="43">
        <v>3.3250000000000003E-3</v>
      </c>
      <c r="I4097" s="43">
        <v>5.3924999999999997E-3</v>
      </c>
      <c r="J4097" s="43">
        <v>3.2500000000000001E-2</v>
      </c>
      <c r="K4097" s="43">
        <v>2.1842999999999998E-2</v>
      </c>
      <c r="N4097" s="44"/>
    </row>
    <row r="4098" spans="4:14" ht="15.75" customHeight="1" x14ac:dyDescent="0.25">
      <c r="D4098" s="39"/>
      <c r="E4098" s="39"/>
      <c r="F4098" s="98">
        <v>42250</v>
      </c>
      <c r="G4098" s="43">
        <v>2.0430000000000001E-3</v>
      </c>
      <c r="H4098" s="43">
        <v>3.3350000000000003E-3</v>
      </c>
      <c r="I4098" s="43">
        <v>5.3900000000000007E-3</v>
      </c>
      <c r="J4098" s="43">
        <v>3.2500000000000001E-2</v>
      </c>
      <c r="K4098" s="43">
        <v>2.1596000000000001E-2</v>
      </c>
      <c r="N4098" s="44"/>
    </row>
    <row r="4099" spans="4:14" ht="15.75" customHeight="1" x14ac:dyDescent="0.25">
      <c r="D4099" s="39"/>
      <c r="E4099" s="39"/>
      <c r="F4099" s="98">
        <v>42251</v>
      </c>
      <c r="G4099" s="43">
        <v>1.9924999999999999E-3</v>
      </c>
      <c r="H4099" s="43">
        <v>3.32E-3</v>
      </c>
      <c r="I4099" s="43">
        <v>5.3749999999999996E-3</v>
      </c>
      <c r="J4099" s="43">
        <v>3.2500000000000001E-2</v>
      </c>
      <c r="K4099" s="43">
        <v>2.1243999999999999E-2</v>
      </c>
      <c r="N4099" s="44"/>
    </row>
    <row r="4100" spans="4:14" ht="15.75" customHeight="1" x14ac:dyDescent="0.25">
      <c r="D4100" s="39"/>
      <c r="E4100" s="39"/>
      <c r="F4100" s="98">
        <v>42254</v>
      </c>
      <c r="G4100" s="43">
        <v>2.0269999999999997E-3</v>
      </c>
      <c r="H4100" s="43">
        <v>3.3300000000000001E-3</v>
      </c>
      <c r="I4100" s="43">
        <v>5.4174999999999996E-3</v>
      </c>
      <c r="J4100" s="43" t="s">
        <v>30</v>
      </c>
      <c r="K4100" s="43">
        <v>2.1243999999999999E-2</v>
      </c>
      <c r="N4100" s="44"/>
    </row>
    <row r="4101" spans="4:14" ht="15.75" customHeight="1" x14ac:dyDescent="0.25">
      <c r="D4101" s="39"/>
      <c r="E4101" s="39"/>
      <c r="F4101" s="98">
        <v>42255</v>
      </c>
      <c r="G4101" s="43">
        <v>2.0300000000000001E-3</v>
      </c>
      <c r="H4101" s="43">
        <v>3.32E-3</v>
      </c>
      <c r="I4101" s="43">
        <v>5.3800000000000002E-3</v>
      </c>
      <c r="J4101" s="43">
        <v>3.2500000000000001E-2</v>
      </c>
      <c r="K4101" s="43">
        <v>2.1828E-2</v>
      </c>
      <c r="N4101" s="44"/>
    </row>
    <row r="4102" spans="4:14" ht="15.75" customHeight="1" x14ac:dyDescent="0.25">
      <c r="D4102" s="39"/>
      <c r="E4102" s="39"/>
      <c r="F4102" s="98">
        <v>42256</v>
      </c>
      <c r="G4102" s="43">
        <v>2.0399999999999997E-3</v>
      </c>
      <c r="H4102" s="43">
        <v>3.3300000000000001E-3</v>
      </c>
      <c r="I4102" s="43">
        <v>5.3900000000000007E-3</v>
      </c>
      <c r="J4102" s="43">
        <v>3.2500000000000001E-2</v>
      </c>
      <c r="K4102" s="43">
        <v>2.2006000000000001E-2</v>
      </c>
      <c r="N4102" s="44"/>
    </row>
    <row r="4103" spans="4:14" ht="15.75" customHeight="1" x14ac:dyDescent="0.25">
      <c r="D4103" s="39"/>
      <c r="E4103" s="39"/>
      <c r="F4103" s="98">
        <v>42257</v>
      </c>
      <c r="G4103" s="43">
        <v>2.0635000000000002E-3</v>
      </c>
      <c r="H4103" s="43">
        <v>3.3600000000000001E-3</v>
      </c>
      <c r="I4103" s="43">
        <v>5.4050000000000001E-3</v>
      </c>
      <c r="J4103" s="43">
        <v>3.2500000000000001E-2</v>
      </c>
      <c r="K4103" s="43">
        <v>2.222E-2</v>
      </c>
      <c r="N4103" s="44"/>
    </row>
    <row r="4104" spans="4:14" ht="15.75" customHeight="1" x14ac:dyDescent="0.25">
      <c r="D4104" s="39"/>
      <c r="E4104" s="39"/>
      <c r="F4104" s="98">
        <v>42258</v>
      </c>
      <c r="G4104" s="43">
        <v>2.0655000000000001E-3</v>
      </c>
      <c r="H4104" s="43">
        <v>3.372E-3</v>
      </c>
      <c r="I4104" s="43">
        <v>5.4069999999999995E-3</v>
      </c>
      <c r="J4104" s="43">
        <v>3.2500000000000001E-2</v>
      </c>
      <c r="K4104" s="43">
        <v>2.1883E-2</v>
      </c>
      <c r="N4104" s="44"/>
    </row>
    <row r="4105" spans="4:14" ht="15.75" customHeight="1" x14ac:dyDescent="0.25">
      <c r="D4105" s="39"/>
      <c r="E4105" s="39"/>
      <c r="F4105" s="98">
        <v>42261</v>
      </c>
      <c r="G4105" s="43">
        <v>2.0899999999999998E-3</v>
      </c>
      <c r="H4105" s="43">
        <v>3.3550000000000003E-3</v>
      </c>
      <c r="I4105" s="43">
        <v>5.4174999999999996E-3</v>
      </c>
      <c r="J4105" s="43">
        <v>3.2500000000000001E-2</v>
      </c>
      <c r="K4105" s="43">
        <v>2.1831E-2</v>
      </c>
      <c r="N4105" s="44"/>
    </row>
    <row r="4106" spans="4:14" ht="15.75" customHeight="1" x14ac:dyDescent="0.25">
      <c r="D4106" s="39"/>
      <c r="E4106" s="39"/>
      <c r="F4106" s="98">
        <v>42262</v>
      </c>
      <c r="G4106" s="43">
        <v>2.0724999999999997E-3</v>
      </c>
      <c r="H4106" s="43">
        <v>3.3425E-3</v>
      </c>
      <c r="I4106" s="43">
        <v>5.4000000000000003E-3</v>
      </c>
      <c r="J4106" s="43">
        <v>3.2500000000000001E-2</v>
      </c>
      <c r="K4106" s="43">
        <v>2.2867000000000002E-2</v>
      </c>
      <c r="N4106" s="44"/>
    </row>
    <row r="4107" spans="4:14" ht="15.75" customHeight="1" x14ac:dyDescent="0.25">
      <c r="D4107" s="39"/>
      <c r="E4107" s="39"/>
      <c r="F4107" s="98">
        <v>42263</v>
      </c>
      <c r="G4107" s="43">
        <v>2.1279999999999997E-3</v>
      </c>
      <c r="H4107" s="43">
        <v>3.3960000000000001E-3</v>
      </c>
      <c r="I4107" s="43">
        <v>5.4949999999999999E-3</v>
      </c>
      <c r="J4107" s="43">
        <v>3.2500000000000001E-2</v>
      </c>
      <c r="K4107" s="43">
        <v>2.2940000000000002E-2</v>
      </c>
      <c r="N4107" s="44"/>
    </row>
    <row r="4108" spans="4:14" ht="15.75" customHeight="1" x14ac:dyDescent="0.25">
      <c r="D4108" s="39"/>
      <c r="E4108" s="39"/>
      <c r="F4108" s="98">
        <v>42264</v>
      </c>
      <c r="G4108" s="43">
        <v>2.16E-3</v>
      </c>
      <c r="H4108" s="43">
        <v>3.4510000000000001E-3</v>
      </c>
      <c r="I4108" s="43">
        <v>5.5449999999999996E-3</v>
      </c>
      <c r="J4108" s="43">
        <v>3.2500000000000001E-2</v>
      </c>
      <c r="K4108" s="43">
        <v>2.1903000000000002E-2</v>
      </c>
      <c r="N4108" s="44"/>
    </row>
    <row r="4109" spans="4:14" ht="15.75" customHeight="1" x14ac:dyDescent="0.25">
      <c r="D4109" s="39"/>
      <c r="E4109" s="39"/>
      <c r="F4109" s="98">
        <v>42265</v>
      </c>
      <c r="G4109" s="43">
        <v>1.9580000000000001E-3</v>
      </c>
      <c r="H4109" s="43">
        <v>3.192E-3</v>
      </c>
      <c r="I4109" s="43">
        <v>5.2639999999999996E-3</v>
      </c>
      <c r="J4109" s="43">
        <v>3.2500000000000001E-2</v>
      </c>
      <c r="K4109" s="43">
        <v>2.1336000000000001E-2</v>
      </c>
      <c r="N4109" s="44"/>
    </row>
    <row r="4110" spans="4:14" ht="15.75" customHeight="1" x14ac:dyDescent="0.25">
      <c r="D4110" s="39"/>
      <c r="E4110" s="39"/>
      <c r="F4110" s="98">
        <v>42268</v>
      </c>
      <c r="G4110" s="43">
        <v>1.9500000000000001E-3</v>
      </c>
      <c r="H4110" s="43">
        <v>3.2600000000000003E-3</v>
      </c>
      <c r="I4110" s="43">
        <v>5.2549999999999993E-3</v>
      </c>
      <c r="J4110" s="43">
        <v>3.2500000000000001E-2</v>
      </c>
      <c r="K4110" s="43">
        <v>2.2012E-2</v>
      </c>
      <c r="N4110" s="44"/>
    </row>
    <row r="4111" spans="4:14" ht="15.75" customHeight="1" x14ac:dyDescent="0.25">
      <c r="D4111" s="39"/>
      <c r="E4111" s="39"/>
      <c r="F4111" s="98">
        <v>42269</v>
      </c>
      <c r="G4111" s="43">
        <v>1.9559999999999998E-3</v>
      </c>
      <c r="H4111" s="43">
        <v>3.2650000000000001E-3</v>
      </c>
      <c r="I4111" s="43">
        <v>5.2725000000000003E-3</v>
      </c>
      <c r="J4111" s="43">
        <v>3.2500000000000001E-2</v>
      </c>
      <c r="K4111" s="43">
        <v>2.1337000000000002E-2</v>
      </c>
      <c r="N4111" s="44"/>
    </row>
    <row r="4112" spans="4:14" ht="15.75" customHeight="1" x14ac:dyDescent="0.25">
      <c r="D4112" s="39"/>
      <c r="E4112" s="39"/>
      <c r="F4112" s="98">
        <v>42270</v>
      </c>
      <c r="G4112" s="43">
        <v>1.939E-3</v>
      </c>
      <c r="H4112" s="43">
        <v>3.2550000000000001E-3</v>
      </c>
      <c r="I4112" s="43">
        <v>5.2680000000000001E-3</v>
      </c>
      <c r="J4112" s="43">
        <v>3.2500000000000001E-2</v>
      </c>
      <c r="K4112" s="43">
        <v>2.1497000000000002E-2</v>
      </c>
      <c r="N4112" s="44"/>
    </row>
    <row r="4113" spans="4:14" ht="15.75" customHeight="1" x14ac:dyDescent="0.25">
      <c r="D4113" s="39"/>
      <c r="E4113" s="39"/>
      <c r="F4113" s="98">
        <v>42271</v>
      </c>
      <c r="G4113" s="43">
        <v>1.9430000000000001E-3</v>
      </c>
      <c r="H4113" s="43">
        <v>3.2640000000000004E-3</v>
      </c>
      <c r="I4113" s="43">
        <v>5.2975000000000001E-3</v>
      </c>
      <c r="J4113" s="43">
        <v>3.2500000000000001E-2</v>
      </c>
      <c r="K4113" s="43">
        <v>2.1265999999999997E-2</v>
      </c>
      <c r="N4113" s="44"/>
    </row>
    <row r="4114" spans="4:14" ht="15.75" customHeight="1" x14ac:dyDescent="0.25">
      <c r="D4114" s="39"/>
      <c r="E4114" s="39"/>
      <c r="F4114" s="98">
        <v>42272</v>
      </c>
      <c r="G4114" s="43">
        <v>1.9430000000000001E-3</v>
      </c>
      <c r="H4114" s="43">
        <v>3.261E-3</v>
      </c>
      <c r="I4114" s="43">
        <v>5.3610000000000003E-3</v>
      </c>
      <c r="J4114" s="43">
        <v>3.2500000000000001E-2</v>
      </c>
      <c r="K4114" s="43">
        <v>2.1623E-2</v>
      </c>
      <c r="N4114" s="44"/>
    </row>
    <row r="4115" spans="4:14" ht="15.75" customHeight="1" x14ac:dyDescent="0.25">
      <c r="D4115" s="39"/>
      <c r="E4115" s="39"/>
      <c r="F4115" s="98">
        <v>42275</v>
      </c>
      <c r="G4115" s="43">
        <v>1.936E-3</v>
      </c>
      <c r="H4115" s="43">
        <v>3.2659999999999998E-3</v>
      </c>
      <c r="I4115" s="43">
        <v>5.3309999999999998E-3</v>
      </c>
      <c r="J4115" s="43">
        <v>3.2500000000000001E-2</v>
      </c>
      <c r="K4115" s="43">
        <v>2.0948999999999999E-2</v>
      </c>
      <c r="N4115" s="44"/>
    </row>
    <row r="4116" spans="4:14" ht="15.75" customHeight="1" x14ac:dyDescent="0.25">
      <c r="D4116" s="39"/>
      <c r="E4116" s="39"/>
      <c r="F4116" s="98">
        <v>42276</v>
      </c>
      <c r="G4116" s="43">
        <v>1.9300000000000001E-3</v>
      </c>
      <c r="H4116" s="43">
        <v>3.2550000000000001E-3</v>
      </c>
      <c r="I4116" s="43">
        <v>5.3460000000000001E-3</v>
      </c>
      <c r="J4116" s="43">
        <v>3.2500000000000001E-2</v>
      </c>
      <c r="K4116" s="43">
        <v>2.0508000000000002E-2</v>
      </c>
      <c r="N4116" s="44"/>
    </row>
    <row r="4117" spans="4:14" ht="15.75" customHeight="1" x14ac:dyDescent="0.25">
      <c r="D4117" s="39"/>
      <c r="E4117" s="39"/>
      <c r="F4117" s="98">
        <v>42277</v>
      </c>
      <c r="G4117" s="43">
        <v>1.9300000000000001E-3</v>
      </c>
      <c r="H4117" s="43">
        <v>3.2500000000000003E-3</v>
      </c>
      <c r="I4117" s="43">
        <v>5.3400000000000001E-3</v>
      </c>
      <c r="J4117" s="43">
        <v>3.2500000000000001E-2</v>
      </c>
      <c r="K4117" s="43">
        <v>2.0368000000000001E-2</v>
      </c>
      <c r="N4117" s="44"/>
    </row>
    <row r="4118" spans="4:14" ht="15.75" customHeight="1" x14ac:dyDescent="0.25">
      <c r="D4118" s="39"/>
      <c r="E4118" s="39"/>
      <c r="F4118" s="98">
        <v>42278</v>
      </c>
      <c r="G4118" s="43">
        <v>1.9400000000000001E-3</v>
      </c>
      <c r="H4118" s="43">
        <v>3.2400000000000003E-3</v>
      </c>
      <c r="I4118" s="43">
        <v>5.3100000000000005E-3</v>
      </c>
      <c r="J4118" s="43">
        <v>3.2500000000000001E-2</v>
      </c>
      <c r="K4118" s="43">
        <v>2.0368000000000001E-2</v>
      </c>
      <c r="N4118" s="44"/>
    </row>
    <row r="4119" spans="4:14" ht="15.75" customHeight="1" x14ac:dyDescent="0.25">
      <c r="D4119" s="39"/>
      <c r="E4119" s="39"/>
      <c r="F4119" s="98">
        <v>42279</v>
      </c>
      <c r="G4119" s="43">
        <v>1.9470000000000002E-3</v>
      </c>
      <c r="H4119" s="43">
        <v>3.271E-3</v>
      </c>
      <c r="I4119" s="43">
        <v>5.3449999999999999E-3</v>
      </c>
      <c r="J4119" s="43">
        <v>3.2500000000000001E-2</v>
      </c>
      <c r="K4119" s="43">
        <v>1.9928999999999999E-2</v>
      </c>
      <c r="N4119" s="44"/>
    </row>
    <row r="4120" spans="4:14" ht="15.75" customHeight="1" x14ac:dyDescent="0.25">
      <c r="D4120" s="39"/>
      <c r="E4120" s="39"/>
      <c r="F4120" s="98">
        <v>42282</v>
      </c>
      <c r="G4120" s="43">
        <v>1.9375E-3</v>
      </c>
      <c r="H4120" s="43">
        <v>3.2320000000000001E-3</v>
      </c>
      <c r="I4120" s="43">
        <v>5.2325000000000002E-3</v>
      </c>
      <c r="J4120" s="43">
        <v>3.2500000000000001E-2</v>
      </c>
      <c r="K4120" s="43">
        <v>2.0562E-2</v>
      </c>
      <c r="N4120" s="44"/>
    </row>
    <row r="4121" spans="4:14" ht="15.75" customHeight="1" x14ac:dyDescent="0.25">
      <c r="D4121" s="39"/>
      <c r="E4121" s="39"/>
      <c r="F4121" s="98">
        <v>42283</v>
      </c>
      <c r="G4121" s="43">
        <v>1.941E-3</v>
      </c>
      <c r="H4121" s="43">
        <v>3.1800000000000001E-3</v>
      </c>
      <c r="I4121" s="43">
        <v>5.2500000000000003E-3</v>
      </c>
      <c r="J4121" s="43">
        <v>3.2500000000000001E-2</v>
      </c>
      <c r="K4121" s="43">
        <v>2.0315E-2</v>
      </c>
      <c r="N4121" s="44"/>
    </row>
    <row r="4122" spans="4:14" ht="15.75" customHeight="1" x14ac:dyDescent="0.25">
      <c r="D4122" s="39"/>
      <c r="E4122" s="39"/>
      <c r="F4122" s="98">
        <v>42284</v>
      </c>
      <c r="G4122" s="43">
        <v>1.9605E-3</v>
      </c>
      <c r="H4122" s="43">
        <v>3.186E-3</v>
      </c>
      <c r="I4122" s="43">
        <v>5.2659999999999998E-3</v>
      </c>
      <c r="J4122" s="43">
        <v>3.2500000000000001E-2</v>
      </c>
      <c r="K4122" s="43">
        <v>2.0668000000000002E-2</v>
      </c>
      <c r="N4122" s="44"/>
    </row>
    <row r="4123" spans="4:14" ht="15.75" customHeight="1" x14ac:dyDescent="0.25">
      <c r="D4123" s="39"/>
      <c r="E4123" s="39"/>
      <c r="F4123" s="98">
        <v>42285</v>
      </c>
      <c r="G4123" s="43">
        <v>1.9545000000000001E-3</v>
      </c>
      <c r="H4123" s="43">
        <v>3.1960000000000001E-3</v>
      </c>
      <c r="I4123" s="43">
        <v>5.2659999999999998E-3</v>
      </c>
      <c r="J4123" s="43">
        <v>3.2500000000000001E-2</v>
      </c>
      <c r="K4123" s="43">
        <v>2.104E-2</v>
      </c>
      <c r="N4123" s="44"/>
    </row>
    <row r="4124" spans="4:14" ht="15.75" customHeight="1" x14ac:dyDescent="0.25">
      <c r="D4124" s="39"/>
      <c r="E4124" s="39"/>
      <c r="F4124" s="98">
        <v>42286</v>
      </c>
      <c r="G4124" s="43">
        <v>1.9684999999999998E-3</v>
      </c>
      <c r="H4124" s="43">
        <v>3.2060000000000001E-3</v>
      </c>
      <c r="I4124" s="43">
        <v>5.2824999999999999E-3</v>
      </c>
      <c r="J4124" s="43">
        <v>3.2500000000000001E-2</v>
      </c>
      <c r="K4124" s="43">
        <v>2.0880999999999997E-2</v>
      </c>
      <c r="N4124" s="44"/>
    </row>
    <row r="4125" spans="4:14" ht="15.75" customHeight="1" x14ac:dyDescent="0.25">
      <c r="D4125" s="39"/>
      <c r="E4125" s="39"/>
      <c r="F4125" s="98">
        <v>42289</v>
      </c>
      <c r="G4125" s="43">
        <v>1.9325E-3</v>
      </c>
      <c r="H4125" s="43">
        <v>3.2074999999999998E-3</v>
      </c>
      <c r="I4125" s="43">
        <v>5.2624999999999998E-3</v>
      </c>
      <c r="J4125" s="43" t="s">
        <v>30</v>
      </c>
      <c r="K4125" s="43">
        <v>2.0880999999999997E-2</v>
      </c>
      <c r="N4125" s="44"/>
    </row>
    <row r="4126" spans="4:14" ht="15.75" customHeight="1" x14ac:dyDescent="0.25">
      <c r="D4126" s="39"/>
      <c r="E4126" s="39"/>
      <c r="F4126" s="98">
        <v>42290</v>
      </c>
      <c r="G4126" s="43">
        <v>1.9575E-3</v>
      </c>
      <c r="H4126" s="43">
        <v>3.2049999999999999E-3</v>
      </c>
      <c r="I4126" s="43">
        <v>5.2449999999999997E-3</v>
      </c>
      <c r="J4126" s="43">
        <v>3.2500000000000001E-2</v>
      </c>
      <c r="K4126" s="43">
        <v>2.0438999999999999E-2</v>
      </c>
      <c r="N4126" s="44"/>
    </row>
    <row r="4127" spans="4:14" ht="15.75" customHeight="1" x14ac:dyDescent="0.25">
      <c r="D4127" s="39"/>
      <c r="E4127" s="39"/>
      <c r="F4127" s="98">
        <v>42291</v>
      </c>
      <c r="G4127" s="43">
        <v>1.99E-3</v>
      </c>
      <c r="H4127" s="43">
        <v>3.1705000000000001E-3</v>
      </c>
      <c r="I4127" s="43">
        <v>5.2015000000000004E-3</v>
      </c>
      <c r="J4127" s="43">
        <v>3.2500000000000001E-2</v>
      </c>
      <c r="K4127" s="43">
        <v>1.9717999999999999E-2</v>
      </c>
      <c r="N4127" s="44"/>
    </row>
    <row r="4128" spans="4:14" ht="15.75" customHeight="1" x14ac:dyDescent="0.25">
      <c r="D4128" s="39"/>
      <c r="E4128" s="39"/>
      <c r="F4128" s="98">
        <v>42292</v>
      </c>
      <c r="G4128" s="43">
        <v>1.9675000000000001E-3</v>
      </c>
      <c r="H4128" s="43">
        <v>3.1514999999999998E-3</v>
      </c>
      <c r="I4128" s="43">
        <v>5.1590000000000004E-3</v>
      </c>
      <c r="J4128" s="43">
        <v>3.2500000000000001E-2</v>
      </c>
      <c r="K4128" s="43">
        <v>2.0175000000000002E-2</v>
      </c>
      <c r="N4128" s="44"/>
    </row>
    <row r="4129" spans="4:14" ht="15.75" customHeight="1" x14ac:dyDescent="0.25">
      <c r="D4129" s="39"/>
      <c r="E4129" s="39"/>
      <c r="F4129" s="98">
        <v>42293</v>
      </c>
      <c r="G4129" s="43">
        <v>1.9425E-3</v>
      </c>
      <c r="H4129" s="43">
        <v>3.1714999999999998E-3</v>
      </c>
      <c r="I4129" s="43">
        <v>5.1839999999999994E-3</v>
      </c>
      <c r="J4129" s="43">
        <v>3.2500000000000001E-2</v>
      </c>
      <c r="K4129" s="43">
        <v>2.0333999999999998E-2</v>
      </c>
      <c r="N4129" s="44"/>
    </row>
    <row r="4130" spans="4:14" ht="15.75" customHeight="1" x14ac:dyDescent="0.25">
      <c r="D4130" s="39"/>
      <c r="E4130" s="39"/>
      <c r="F4130" s="98">
        <v>42296</v>
      </c>
      <c r="G4130" s="43">
        <v>1.9599999999999999E-3</v>
      </c>
      <c r="H4130" s="43">
        <v>3.1665E-3</v>
      </c>
      <c r="I4130" s="43">
        <v>5.1790000000000004E-3</v>
      </c>
      <c r="J4130" s="43">
        <v>3.2500000000000001E-2</v>
      </c>
      <c r="K4130" s="43">
        <v>2.0228000000000003E-2</v>
      </c>
      <c r="N4130" s="44"/>
    </row>
    <row r="4131" spans="4:14" ht="15.75" customHeight="1" x14ac:dyDescent="0.25">
      <c r="D4131" s="39"/>
      <c r="E4131" s="39"/>
      <c r="F4131" s="98">
        <v>42297</v>
      </c>
      <c r="G4131" s="43">
        <v>1.9650000000000002E-3</v>
      </c>
      <c r="H4131" s="43">
        <v>3.2040000000000003E-3</v>
      </c>
      <c r="I4131" s="43">
        <v>5.2439999999999995E-3</v>
      </c>
      <c r="J4131" s="43">
        <v>3.2500000000000001E-2</v>
      </c>
      <c r="K4131" s="43">
        <v>2.0670000000000001E-2</v>
      </c>
      <c r="N4131" s="44"/>
    </row>
    <row r="4132" spans="4:14" ht="15.75" customHeight="1" x14ac:dyDescent="0.25">
      <c r="D4132" s="39"/>
      <c r="E4132" s="39"/>
      <c r="F4132" s="98">
        <v>42298</v>
      </c>
      <c r="G4132" s="43">
        <v>1.9480000000000001E-3</v>
      </c>
      <c r="H4132" s="43">
        <v>3.1640000000000001E-3</v>
      </c>
      <c r="I4132" s="43">
        <v>5.2690000000000002E-3</v>
      </c>
      <c r="J4132" s="43">
        <v>3.2500000000000001E-2</v>
      </c>
      <c r="K4132" s="43">
        <v>2.0228000000000003E-2</v>
      </c>
      <c r="N4132" s="44"/>
    </row>
    <row r="4133" spans="4:14" ht="15.75" customHeight="1" x14ac:dyDescent="0.25">
      <c r="D4133" s="39"/>
      <c r="E4133" s="39"/>
      <c r="F4133" s="98">
        <v>42299</v>
      </c>
      <c r="G4133" s="43">
        <v>1.9694999999999999E-3</v>
      </c>
      <c r="H4133" s="43">
        <v>3.199E-3</v>
      </c>
      <c r="I4133" s="43">
        <v>5.2839999999999996E-3</v>
      </c>
      <c r="J4133" s="43">
        <v>3.2500000000000001E-2</v>
      </c>
      <c r="K4133" s="43">
        <v>2.0263E-2</v>
      </c>
      <c r="N4133" s="44"/>
    </row>
    <row r="4134" spans="4:14" ht="15.75" customHeight="1" x14ac:dyDescent="0.25">
      <c r="D4134" s="39"/>
      <c r="E4134" s="39"/>
      <c r="F4134" s="98">
        <v>42300</v>
      </c>
      <c r="G4134" s="43">
        <v>1.9350000000000001E-3</v>
      </c>
      <c r="H4134" s="43">
        <v>3.2290000000000001E-3</v>
      </c>
      <c r="I4134" s="43">
        <v>5.2690000000000002E-3</v>
      </c>
      <c r="J4134" s="43">
        <v>3.2500000000000001E-2</v>
      </c>
      <c r="K4134" s="43">
        <v>2.0865999999999999E-2</v>
      </c>
      <c r="N4134" s="44"/>
    </row>
    <row r="4135" spans="4:14" ht="15.75" customHeight="1" x14ac:dyDescent="0.25">
      <c r="D4135" s="39"/>
      <c r="E4135" s="39"/>
      <c r="F4135" s="98">
        <v>42303</v>
      </c>
      <c r="G4135" s="43">
        <v>1.9354999999999999E-3</v>
      </c>
      <c r="H4135" s="43">
        <v>3.2315E-3</v>
      </c>
      <c r="I4135" s="43">
        <v>5.3164999999999992E-3</v>
      </c>
      <c r="J4135" s="43">
        <v>3.2500000000000001E-2</v>
      </c>
      <c r="K4135" s="43">
        <v>2.0563999999999999E-2</v>
      </c>
      <c r="N4135" s="44"/>
    </row>
    <row r="4136" spans="4:14" ht="15.75" customHeight="1" x14ac:dyDescent="0.25">
      <c r="D4136" s="39"/>
      <c r="E4136" s="39"/>
      <c r="F4136" s="98">
        <v>42304</v>
      </c>
      <c r="G4136" s="43">
        <v>1.9075000000000001E-3</v>
      </c>
      <c r="H4136" s="43">
        <v>3.2390000000000001E-3</v>
      </c>
      <c r="I4136" s="43">
        <v>5.3464999999999997E-3</v>
      </c>
      <c r="J4136" s="43">
        <v>3.2500000000000001E-2</v>
      </c>
      <c r="K4136" s="43">
        <v>2.0369999999999999E-2</v>
      </c>
      <c r="N4136" s="44"/>
    </row>
    <row r="4137" spans="4:14" ht="15.75" customHeight="1" x14ac:dyDescent="0.25">
      <c r="D4137" s="39"/>
      <c r="E4137" s="39"/>
      <c r="F4137" s="98">
        <v>42305</v>
      </c>
      <c r="G4137" s="43">
        <v>1.8829999999999999E-3</v>
      </c>
      <c r="H4137" s="43">
        <v>3.2190000000000001E-3</v>
      </c>
      <c r="I4137" s="43">
        <v>5.3364999999999992E-3</v>
      </c>
      <c r="J4137" s="43">
        <v>3.2500000000000001E-2</v>
      </c>
      <c r="K4137" s="43">
        <v>2.1009000000000003E-2</v>
      </c>
      <c r="N4137" s="44"/>
    </row>
    <row r="4138" spans="4:14" ht="15.75" customHeight="1" x14ac:dyDescent="0.25">
      <c r="D4138" s="39"/>
      <c r="E4138" s="39"/>
      <c r="F4138" s="98">
        <v>42306</v>
      </c>
      <c r="G4138" s="43">
        <v>1.9300000000000001E-3</v>
      </c>
      <c r="H4138" s="43">
        <v>3.2890000000000003E-3</v>
      </c>
      <c r="I4138" s="43">
        <v>5.4890000000000008E-3</v>
      </c>
      <c r="J4138" s="43">
        <v>3.2500000000000001E-2</v>
      </c>
      <c r="K4138" s="43">
        <v>2.1724999999999998E-2</v>
      </c>
      <c r="N4138" s="44"/>
    </row>
    <row r="4139" spans="4:14" ht="15.75" customHeight="1" x14ac:dyDescent="0.25">
      <c r="D4139" s="39"/>
      <c r="E4139" s="39"/>
      <c r="F4139" s="98">
        <v>42307</v>
      </c>
      <c r="G4139" s="43">
        <v>1.92E-3</v>
      </c>
      <c r="H4139" s="43">
        <v>3.3410000000000002E-3</v>
      </c>
      <c r="I4139" s="43">
        <v>5.5164999999999997E-3</v>
      </c>
      <c r="J4139" s="43">
        <v>3.2500000000000001E-2</v>
      </c>
      <c r="K4139" s="43">
        <v>2.1421000000000003E-2</v>
      </c>
      <c r="N4139" s="44"/>
    </row>
    <row r="4140" spans="4:14" ht="15.75" customHeight="1" x14ac:dyDescent="0.25">
      <c r="D4140" s="39"/>
      <c r="E4140" s="39"/>
      <c r="F4140" s="98">
        <v>42310</v>
      </c>
      <c r="G4140" s="43">
        <v>1.9E-3</v>
      </c>
      <c r="H4140" s="43">
        <v>3.3410000000000002E-3</v>
      </c>
      <c r="I4140" s="43">
        <v>5.5615000000000005E-3</v>
      </c>
      <c r="J4140" s="43">
        <v>3.2500000000000001E-2</v>
      </c>
      <c r="K4140" s="43">
        <v>2.1708999999999999E-2</v>
      </c>
      <c r="N4140" s="44"/>
    </row>
    <row r="4141" spans="4:14" ht="15.75" customHeight="1" x14ac:dyDescent="0.25">
      <c r="D4141" s="39"/>
      <c r="E4141" s="39"/>
      <c r="F4141" s="98">
        <v>42311</v>
      </c>
      <c r="G4141" s="43">
        <v>1.9220000000000001E-3</v>
      </c>
      <c r="H4141" s="43">
        <v>3.336E-3</v>
      </c>
      <c r="I4141" s="43">
        <v>5.574E-3</v>
      </c>
      <c r="J4141" s="43">
        <v>3.2500000000000001E-2</v>
      </c>
      <c r="K4141" s="43">
        <v>2.2105E-2</v>
      </c>
      <c r="N4141" s="44"/>
    </row>
    <row r="4142" spans="4:14" ht="15.75" customHeight="1" x14ac:dyDescent="0.25">
      <c r="D4142" s="39"/>
      <c r="E4142" s="39"/>
      <c r="F4142" s="98">
        <v>42312</v>
      </c>
      <c r="G4142" s="43">
        <v>1.9320000000000001E-3</v>
      </c>
      <c r="H4142" s="43">
        <v>3.3660000000000001E-3</v>
      </c>
      <c r="I4142" s="43">
        <v>5.6064999999999995E-3</v>
      </c>
      <c r="J4142" s="43">
        <v>3.2500000000000001E-2</v>
      </c>
      <c r="K4142" s="43">
        <v>2.2250000000000002E-2</v>
      </c>
      <c r="N4142" s="44"/>
    </row>
    <row r="4143" spans="4:14" ht="15.75" customHeight="1" x14ac:dyDescent="0.25">
      <c r="D4143" s="39"/>
      <c r="E4143" s="39"/>
      <c r="F4143" s="98">
        <v>42313</v>
      </c>
      <c r="G4143" s="43">
        <v>1.9475E-3</v>
      </c>
      <c r="H4143" s="43">
        <v>3.4389999999999998E-3</v>
      </c>
      <c r="I4143" s="43">
        <v>5.7070000000000003E-3</v>
      </c>
      <c r="J4143" s="43">
        <v>3.2500000000000001E-2</v>
      </c>
      <c r="K4143" s="43">
        <v>2.2322999999999999E-2</v>
      </c>
      <c r="N4143" s="44"/>
    </row>
    <row r="4144" spans="4:14" ht="15.75" customHeight="1" x14ac:dyDescent="0.25">
      <c r="D4144" s="39"/>
      <c r="E4144" s="39"/>
      <c r="F4144" s="98">
        <v>42314</v>
      </c>
      <c r="G4144" s="43">
        <v>1.9450000000000001E-3</v>
      </c>
      <c r="H4144" s="43">
        <v>3.4139999999999999E-3</v>
      </c>
      <c r="I4144" s="43">
        <v>5.7079999999999995E-3</v>
      </c>
      <c r="J4144" s="43">
        <v>3.2500000000000001E-2</v>
      </c>
      <c r="K4144" s="43">
        <v>2.3252000000000002E-2</v>
      </c>
      <c r="N4144" s="44"/>
    </row>
    <row r="4145" spans="4:14" ht="15.75" customHeight="1" x14ac:dyDescent="0.25">
      <c r="D4145" s="39"/>
      <c r="E4145" s="39"/>
      <c r="F4145" s="98">
        <v>42317</v>
      </c>
      <c r="G4145" s="43">
        <v>1.97E-3</v>
      </c>
      <c r="H4145" s="43">
        <v>3.5560000000000001E-3</v>
      </c>
      <c r="I4145" s="43">
        <v>5.9499999999999996E-3</v>
      </c>
      <c r="J4145" s="43">
        <v>3.2500000000000001E-2</v>
      </c>
      <c r="K4145" s="43">
        <v>2.3435999999999998E-2</v>
      </c>
      <c r="N4145" s="44"/>
    </row>
    <row r="4146" spans="4:14" ht="15.75" customHeight="1" x14ac:dyDescent="0.25">
      <c r="D4146" s="39"/>
      <c r="E4146" s="39"/>
      <c r="F4146" s="98">
        <v>42318</v>
      </c>
      <c r="G4146" s="43">
        <v>1.9550000000000001E-3</v>
      </c>
      <c r="H4146" s="43">
        <v>3.5610000000000004E-3</v>
      </c>
      <c r="I4146" s="43">
        <v>5.9175E-3</v>
      </c>
      <c r="J4146" s="43">
        <v>3.2500000000000001E-2</v>
      </c>
      <c r="K4146" s="43">
        <v>2.3418999999999999E-2</v>
      </c>
      <c r="N4146" s="44"/>
    </row>
    <row r="4147" spans="4:14" ht="15.75" customHeight="1" x14ac:dyDescent="0.25">
      <c r="D4147" s="39"/>
      <c r="E4147" s="39"/>
      <c r="F4147" s="98">
        <v>42319</v>
      </c>
      <c r="G4147" s="43">
        <v>1.9575E-3</v>
      </c>
      <c r="H4147" s="43">
        <v>3.5909999999999996E-3</v>
      </c>
      <c r="I4147" s="43">
        <v>5.9499999999999996E-3</v>
      </c>
      <c r="J4147" s="43" t="s">
        <v>30</v>
      </c>
      <c r="K4147" s="43">
        <v>2.3418999999999999E-2</v>
      </c>
      <c r="N4147" s="44"/>
    </row>
    <row r="4148" spans="4:14" ht="15.75" customHeight="1" x14ac:dyDescent="0.25">
      <c r="D4148" s="39"/>
      <c r="E4148" s="39"/>
      <c r="F4148" s="98">
        <v>42320</v>
      </c>
      <c r="G4148" s="43">
        <v>1.97E-3</v>
      </c>
      <c r="H4148" s="43">
        <v>3.6159999999999999E-3</v>
      </c>
      <c r="I4148" s="43">
        <v>6.0049999999999999E-3</v>
      </c>
      <c r="J4148" s="43">
        <v>3.2500000000000001E-2</v>
      </c>
      <c r="K4148" s="43">
        <v>2.3115999999999998E-2</v>
      </c>
      <c r="N4148" s="44"/>
    </row>
    <row r="4149" spans="4:14" ht="15.75" customHeight="1" x14ac:dyDescent="0.25">
      <c r="D4149" s="39"/>
      <c r="E4149" s="39"/>
      <c r="F4149" s="98">
        <v>42321</v>
      </c>
      <c r="G4149" s="43">
        <v>1.9725000000000003E-3</v>
      </c>
      <c r="H4149" s="43">
        <v>3.6359999999999999E-3</v>
      </c>
      <c r="I4149" s="43">
        <v>6.0375000000000003E-3</v>
      </c>
      <c r="J4149" s="43">
        <v>3.2500000000000001E-2</v>
      </c>
      <c r="K4149" s="43">
        <v>2.2658000000000001E-2</v>
      </c>
      <c r="N4149" s="44"/>
    </row>
    <row r="4150" spans="4:14" ht="15.75" customHeight="1" x14ac:dyDescent="0.25">
      <c r="D4150" s="39"/>
      <c r="E4150" s="39"/>
      <c r="F4150" s="98">
        <v>42324</v>
      </c>
      <c r="G4150" s="43">
        <v>1.9924999999999999E-3</v>
      </c>
      <c r="H4150" s="43">
        <v>3.6409999999999997E-3</v>
      </c>
      <c r="I4150" s="43">
        <v>6.0274999999999999E-3</v>
      </c>
      <c r="J4150" s="43">
        <v>3.2500000000000001E-2</v>
      </c>
      <c r="K4150" s="43">
        <v>2.2675999999999998E-2</v>
      </c>
      <c r="N4150" s="44"/>
    </row>
    <row r="4151" spans="4:14" ht="15.75" customHeight="1" x14ac:dyDescent="0.25">
      <c r="D4151" s="39"/>
      <c r="E4151" s="39"/>
      <c r="F4151" s="98">
        <v>42325</v>
      </c>
      <c r="G4151" s="43">
        <v>2.0250000000000003E-3</v>
      </c>
      <c r="H4151" s="43">
        <v>3.6709999999999998E-3</v>
      </c>
      <c r="I4151" s="43">
        <v>6.0175000000000003E-3</v>
      </c>
      <c r="J4151" s="43">
        <v>3.2500000000000001E-2</v>
      </c>
      <c r="K4151" s="43">
        <v>2.2658000000000001E-2</v>
      </c>
      <c r="N4151" s="44"/>
    </row>
    <row r="4152" spans="4:14" ht="15.75" customHeight="1" x14ac:dyDescent="0.25">
      <c r="D4152" s="39"/>
      <c r="E4152" s="39"/>
      <c r="F4152" s="98">
        <v>42326</v>
      </c>
      <c r="G4152" s="43">
        <v>2.0674999999999999E-3</v>
      </c>
      <c r="H4152" s="43">
        <v>3.6959999999999996E-3</v>
      </c>
      <c r="I4152" s="43">
        <v>6.0599999999999994E-3</v>
      </c>
      <c r="J4152" s="43">
        <v>3.2500000000000001E-2</v>
      </c>
      <c r="K4152" s="43">
        <v>2.2728000000000002E-2</v>
      </c>
      <c r="N4152" s="44"/>
    </row>
    <row r="4153" spans="4:14" ht="15.75" customHeight="1" x14ac:dyDescent="0.25">
      <c r="D4153" s="39"/>
      <c r="E4153" s="39"/>
      <c r="F4153" s="98">
        <v>42327</v>
      </c>
      <c r="G4153" s="43">
        <v>2.1324999999999998E-3</v>
      </c>
      <c r="H4153" s="43">
        <v>3.7759999999999998E-3</v>
      </c>
      <c r="I4153" s="43">
        <v>6.1175000000000005E-3</v>
      </c>
      <c r="J4153" s="43">
        <v>3.2500000000000001E-2</v>
      </c>
      <c r="K4153" s="43">
        <v>2.2482000000000002E-2</v>
      </c>
      <c r="N4153" s="44"/>
    </row>
    <row r="4154" spans="4:14" ht="15.75" customHeight="1" x14ac:dyDescent="0.25">
      <c r="D4154" s="39"/>
      <c r="E4154" s="39"/>
      <c r="F4154" s="98">
        <v>42328</v>
      </c>
      <c r="G4154" s="43">
        <v>2.1150000000000001E-3</v>
      </c>
      <c r="H4154" s="43">
        <v>3.8209999999999997E-3</v>
      </c>
      <c r="I4154" s="43">
        <v>6.1865000000000002E-3</v>
      </c>
      <c r="J4154" s="43">
        <v>3.2500000000000001E-2</v>
      </c>
      <c r="K4154" s="43">
        <v>2.2623000000000001E-2</v>
      </c>
      <c r="N4154" s="44"/>
    </row>
    <row r="4155" spans="4:14" ht="15.75" customHeight="1" x14ac:dyDescent="0.25">
      <c r="D4155" s="39"/>
      <c r="E4155" s="39"/>
      <c r="F4155" s="98">
        <v>42331</v>
      </c>
      <c r="G4155" s="43">
        <v>2.2100000000000002E-3</v>
      </c>
      <c r="H4155" s="43">
        <v>3.9319999999999997E-3</v>
      </c>
      <c r="I4155" s="43">
        <v>6.3315000000000003E-3</v>
      </c>
      <c r="J4155" s="43">
        <v>3.2500000000000001E-2</v>
      </c>
      <c r="K4155" s="43">
        <v>2.2376999999999998E-2</v>
      </c>
      <c r="N4155" s="44"/>
    </row>
    <row r="4156" spans="4:14" ht="15.75" customHeight="1" x14ac:dyDescent="0.25">
      <c r="D4156" s="39"/>
      <c r="E4156" s="39"/>
      <c r="F4156" s="98">
        <v>42332</v>
      </c>
      <c r="G4156" s="43">
        <v>2.2500000000000003E-3</v>
      </c>
      <c r="H4156" s="43">
        <v>4.0229999999999997E-3</v>
      </c>
      <c r="I4156" s="43">
        <v>6.4075E-3</v>
      </c>
      <c r="J4156" s="43">
        <v>3.2500000000000001E-2</v>
      </c>
      <c r="K4156" s="43">
        <v>2.2376999999999998E-2</v>
      </c>
      <c r="N4156" s="44"/>
    </row>
    <row r="4157" spans="4:14" ht="15.75" customHeight="1" x14ac:dyDescent="0.25">
      <c r="D4157" s="39"/>
      <c r="E4157" s="39"/>
      <c r="F4157" s="98">
        <v>42333</v>
      </c>
      <c r="G4157" s="43">
        <v>2.3150000000000002E-3</v>
      </c>
      <c r="H4157" s="43">
        <v>4.0670000000000003E-3</v>
      </c>
      <c r="I4157" s="43">
        <v>6.4864999999999992E-3</v>
      </c>
      <c r="J4157" s="43">
        <v>3.2500000000000001E-2</v>
      </c>
      <c r="K4157" s="43">
        <v>2.2341000000000003E-2</v>
      </c>
      <c r="N4157" s="44"/>
    </row>
    <row r="4158" spans="4:14" ht="15.75" customHeight="1" x14ac:dyDescent="0.25">
      <c r="D4158" s="39"/>
      <c r="E4158" s="39"/>
      <c r="F4158" s="98">
        <v>42334</v>
      </c>
      <c r="G4158" s="43">
        <v>2.3275000000000001E-3</v>
      </c>
      <c r="H4158" s="43">
        <v>4.117E-3</v>
      </c>
      <c r="I4158" s="43">
        <v>6.5490000000000001E-3</v>
      </c>
      <c r="J4158" s="43" t="s">
        <v>30</v>
      </c>
      <c r="K4158" s="43">
        <v>2.2341000000000003E-2</v>
      </c>
      <c r="N4158" s="44"/>
    </row>
    <row r="4159" spans="4:14" ht="15.75" customHeight="1" x14ac:dyDescent="0.25">
      <c r="D4159" s="39"/>
      <c r="E4159" s="39"/>
      <c r="F4159" s="98">
        <v>42335</v>
      </c>
      <c r="G4159" s="43">
        <v>2.4375E-3</v>
      </c>
      <c r="H4159" s="43">
        <v>4.1419999999999998E-3</v>
      </c>
      <c r="I4159" s="43">
        <v>6.5390000000000005E-3</v>
      </c>
      <c r="J4159" s="43">
        <v>3.2500000000000001E-2</v>
      </c>
      <c r="K4159" s="43">
        <v>2.2200999999999999E-2</v>
      </c>
      <c r="N4159" s="44"/>
    </row>
    <row r="4160" spans="4:14" ht="15.75" customHeight="1" x14ac:dyDescent="0.25">
      <c r="D4160" s="39"/>
      <c r="E4160" s="39"/>
      <c r="F4160" s="98">
        <v>42338</v>
      </c>
      <c r="G4160" s="43">
        <v>2.4299999999999999E-3</v>
      </c>
      <c r="H4160" s="43">
        <v>4.1619999999999999E-3</v>
      </c>
      <c r="I4160" s="43">
        <v>6.5990000000000007E-3</v>
      </c>
      <c r="J4160" s="43">
        <v>3.2500000000000001E-2</v>
      </c>
      <c r="K4160" s="43">
        <v>2.206E-2</v>
      </c>
      <c r="N4160" s="44"/>
    </row>
    <row r="4161" spans="4:14" ht="15.75" customHeight="1" x14ac:dyDescent="0.25">
      <c r="D4161" s="39"/>
      <c r="E4161" s="39"/>
      <c r="F4161" s="98">
        <v>42339</v>
      </c>
      <c r="G4161" s="43">
        <v>2.4375E-3</v>
      </c>
      <c r="H4161" s="43">
        <v>4.2220000000000001E-3</v>
      </c>
      <c r="I4161" s="43">
        <v>6.6340000000000001E-3</v>
      </c>
      <c r="J4161" s="43">
        <v>3.2500000000000001E-2</v>
      </c>
      <c r="K4161" s="43">
        <v>2.1430999999999999E-2</v>
      </c>
      <c r="N4161" s="44"/>
    </row>
    <row r="4162" spans="4:14" ht="15.75" customHeight="1" x14ac:dyDescent="0.25">
      <c r="D4162" s="39"/>
      <c r="E4162" s="39"/>
      <c r="F4162" s="98">
        <v>42340</v>
      </c>
      <c r="G4162" s="43">
        <v>2.5100000000000001E-3</v>
      </c>
      <c r="H4162" s="43">
        <v>4.3600000000000002E-3</v>
      </c>
      <c r="I4162" s="43">
        <v>6.6944999999999999E-3</v>
      </c>
      <c r="J4162" s="43">
        <v>3.2500000000000001E-2</v>
      </c>
      <c r="K4162" s="43">
        <v>2.1797E-2</v>
      </c>
      <c r="N4162" s="44"/>
    </row>
    <row r="4163" spans="4:14" ht="15.75" customHeight="1" x14ac:dyDescent="0.25">
      <c r="D4163" s="39"/>
      <c r="E4163" s="39"/>
      <c r="F4163" s="98">
        <v>42341</v>
      </c>
      <c r="G4163" s="43">
        <v>2.686E-3</v>
      </c>
      <c r="H4163" s="43">
        <v>4.5199999999999997E-3</v>
      </c>
      <c r="I4163" s="43">
        <v>6.8465000000000002E-3</v>
      </c>
      <c r="J4163" s="43">
        <v>3.2500000000000001E-2</v>
      </c>
      <c r="K4163" s="43">
        <v>2.3136E-2</v>
      </c>
      <c r="N4163" s="44"/>
    </row>
    <row r="4164" spans="4:14" ht="15.75" customHeight="1" x14ac:dyDescent="0.25">
      <c r="D4164" s="39"/>
      <c r="E4164" s="39"/>
      <c r="F4164" s="98">
        <v>42342</v>
      </c>
      <c r="G4164" s="43">
        <v>2.7550000000000001E-3</v>
      </c>
      <c r="H4164" s="43">
        <v>4.62E-3</v>
      </c>
      <c r="I4164" s="43">
        <v>6.9240000000000005E-3</v>
      </c>
      <c r="J4164" s="43">
        <v>3.2500000000000001E-2</v>
      </c>
      <c r="K4164" s="43">
        <v>2.2692999999999998E-2</v>
      </c>
      <c r="N4164" s="44"/>
    </row>
    <row r="4165" spans="4:14" ht="15.75" customHeight="1" x14ac:dyDescent="0.25">
      <c r="D4165" s="39"/>
      <c r="E4165" s="39"/>
      <c r="F4165" s="98">
        <v>42345</v>
      </c>
      <c r="G4165" s="43">
        <v>2.8699999999999997E-3</v>
      </c>
      <c r="H4165" s="43">
        <v>4.7699999999999999E-3</v>
      </c>
      <c r="I4165" s="43">
        <v>7.1214999999999994E-3</v>
      </c>
      <c r="J4165" s="43">
        <v>3.2500000000000001E-2</v>
      </c>
      <c r="K4165" s="43">
        <v>2.2288000000000002E-2</v>
      </c>
      <c r="N4165" s="44"/>
    </row>
    <row r="4166" spans="4:14" ht="15.75" customHeight="1" x14ac:dyDescent="0.25">
      <c r="D4166" s="39"/>
      <c r="E4166" s="39"/>
      <c r="F4166" s="98">
        <v>42346</v>
      </c>
      <c r="G4166" s="43">
        <v>2.9310000000000004E-3</v>
      </c>
      <c r="H4166" s="43">
        <v>4.8649999999999995E-3</v>
      </c>
      <c r="I4166" s="43">
        <v>7.2114999999999992E-3</v>
      </c>
      <c r="J4166" s="43">
        <v>3.2500000000000001E-2</v>
      </c>
      <c r="K4166" s="43">
        <v>2.2182E-2</v>
      </c>
      <c r="N4166" s="44"/>
    </row>
    <row r="4167" spans="4:14" ht="15.75" customHeight="1" x14ac:dyDescent="0.25">
      <c r="D4167" s="39"/>
      <c r="E4167" s="39"/>
      <c r="F4167" s="98">
        <v>42347</v>
      </c>
      <c r="G4167" s="43">
        <v>3.0049999999999999E-3</v>
      </c>
      <c r="H4167" s="43">
        <v>4.9199999999999999E-3</v>
      </c>
      <c r="I4167" s="43">
        <v>7.2965E-3</v>
      </c>
      <c r="J4167" s="43">
        <v>3.2500000000000001E-2</v>
      </c>
      <c r="K4167" s="43">
        <v>2.2164000000000003E-2</v>
      </c>
      <c r="N4167" s="44"/>
    </row>
    <row r="4168" spans="4:14" ht="15.75" customHeight="1" x14ac:dyDescent="0.25">
      <c r="D4168" s="39"/>
      <c r="E4168" s="39"/>
      <c r="F4168" s="98">
        <v>42348</v>
      </c>
      <c r="G4168" s="43">
        <v>3.1700000000000001E-3</v>
      </c>
      <c r="H4168" s="43">
        <v>5.0200000000000002E-3</v>
      </c>
      <c r="I4168" s="43">
        <v>7.3590000000000001E-3</v>
      </c>
      <c r="J4168" s="43">
        <v>3.2500000000000001E-2</v>
      </c>
      <c r="K4168" s="43">
        <v>2.2305000000000002E-2</v>
      </c>
      <c r="N4168" s="44"/>
    </row>
    <row r="4169" spans="4:14" ht="15.75" customHeight="1" x14ac:dyDescent="0.25">
      <c r="D4169" s="39"/>
      <c r="E4169" s="39"/>
      <c r="F4169" s="98">
        <v>42349</v>
      </c>
      <c r="G4169" s="43">
        <v>3.3050000000000002E-3</v>
      </c>
      <c r="H4169" s="43">
        <v>5.1200000000000004E-3</v>
      </c>
      <c r="I4169" s="43">
        <v>7.4650000000000003E-3</v>
      </c>
      <c r="J4169" s="43">
        <v>3.2500000000000001E-2</v>
      </c>
      <c r="K4169" s="43">
        <v>2.1269999999999997E-2</v>
      </c>
      <c r="N4169" s="44"/>
    </row>
    <row r="4170" spans="4:14" ht="15.75" customHeight="1" x14ac:dyDescent="0.25">
      <c r="D4170" s="39"/>
      <c r="E4170" s="39"/>
      <c r="F4170" s="98">
        <v>42352</v>
      </c>
      <c r="G4170" s="43">
        <v>3.4449999999999997E-3</v>
      </c>
      <c r="H4170" s="43">
        <v>5.1775000000000007E-3</v>
      </c>
      <c r="I4170" s="43">
        <v>7.4850000000000003E-3</v>
      </c>
      <c r="J4170" s="43">
        <v>3.2500000000000001E-2</v>
      </c>
      <c r="K4170" s="43">
        <v>2.2216999999999997E-2</v>
      </c>
      <c r="N4170" s="44"/>
    </row>
    <row r="4171" spans="4:14" ht="15.75" customHeight="1" x14ac:dyDescent="0.25">
      <c r="D4171" s="39"/>
      <c r="E4171" s="39"/>
      <c r="F4171" s="98">
        <v>42353</v>
      </c>
      <c r="G4171" s="43">
        <v>3.5049999999999999E-3</v>
      </c>
      <c r="H4171" s="43">
        <v>5.2575000000000009E-3</v>
      </c>
      <c r="I4171" s="43">
        <v>7.5500000000000003E-3</v>
      </c>
      <c r="J4171" s="43">
        <v>3.2500000000000001E-2</v>
      </c>
      <c r="K4171" s="43">
        <v>2.2658000000000001E-2</v>
      </c>
      <c r="N4171" s="44"/>
    </row>
    <row r="4172" spans="4:14" ht="15.75" customHeight="1" x14ac:dyDescent="0.25">
      <c r="D4172" s="39"/>
      <c r="E4172" s="39"/>
      <c r="F4172" s="98">
        <v>42354</v>
      </c>
      <c r="G4172" s="43">
        <v>3.5999999999999999E-3</v>
      </c>
      <c r="H4172" s="43">
        <v>5.3249999999999999E-3</v>
      </c>
      <c r="I4172" s="43">
        <v>7.6990000000000001E-3</v>
      </c>
      <c r="J4172" s="43">
        <v>3.2500000000000001E-2</v>
      </c>
      <c r="K4172" s="43">
        <v>2.2959999999999998E-2</v>
      </c>
      <c r="N4172" s="44"/>
    </row>
    <row r="4173" spans="4:14" ht="15.75" customHeight="1" x14ac:dyDescent="0.25">
      <c r="D4173" s="39"/>
      <c r="E4173" s="39"/>
      <c r="F4173" s="98">
        <v>42355</v>
      </c>
      <c r="G4173" s="43">
        <v>4.0210000000000003E-3</v>
      </c>
      <c r="H4173" s="43">
        <v>5.6950000000000004E-3</v>
      </c>
      <c r="I4173" s="43">
        <v>7.9500000000000005E-3</v>
      </c>
      <c r="J4173" s="43">
        <v>3.5000000000000003E-2</v>
      </c>
      <c r="K4173" s="43">
        <v>2.2233999999999997E-2</v>
      </c>
      <c r="N4173" s="44"/>
    </row>
    <row r="4174" spans="4:14" ht="15.75" customHeight="1" x14ac:dyDescent="0.25">
      <c r="D4174" s="39"/>
      <c r="E4174" s="39"/>
      <c r="F4174" s="98">
        <v>42356</v>
      </c>
      <c r="G4174" s="43">
        <v>4.13E-3</v>
      </c>
      <c r="H4174" s="43">
        <v>5.855E-3</v>
      </c>
      <c r="I4174" s="43">
        <v>8.0700000000000008E-3</v>
      </c>
      <c r="J4174" s="43">
        <v>3.5000000000000003E-2</v>
      </c>
      <c r="K4174" s="43">
        <v>2.2040000000000001E-2</v>
      </c>
      <c r="N4174" s="44"/>
    </row>
    <row r="4175" spans="4:14" ht="15.75" customHeight="1" x14ac:dyDescent="0.25">
      <c r="D4175" s="39"/>
      <c r="E4175" s="39"/>
      <c r="F4175" s="98">
        <v>42359</v>
      </c>
      <c r="G4175" s="43">
        <v>4.1949999999999999E-3</v>
      </c>
      <c r="H4175" s="43">
        <v>5.9309999999999996E-3</v>
      </c>
      <c r="I4175" s="43">
        <v>8.1150000000000007E-3</v>
      </c>
      <c r="J4175" s="43">
        <v>3.5000000000000003E-2</v>
      </c>
      <c r="K4175" s="43">
        <v>2.1916999999999999E-2</v>
      </c>
      <c r="N4175" s="44"/>
    </row>
    <row r="4176" spans="4:14" ht="15.75" customHeight="1" x14ac:dyDescent="0.25">
      <c r="D4176" s="39"/>
      <c r="E4176" s="39"/>
      <c r="F4176" s="98">
        <v>42360</v>
      </c>
      <c r="G4176" s="43">
        <v>4.1749999999999999E-3</v>
      </c>
      <c r="H4176" s="43">
        <v>5.9435000000000009E-3</v>
      </c>
      <c r="I4176" s="43">
        <v>8.1950000000000009E-3</v>
      </c>
      <c r="J4176" s="43">
        <v>3.5000000000000003E-2</v>
      </c>
      <c r="K4176" s="43">
        <v>2.2357000000000002E-2</v>
      </c>
      <c r="N4176" s="44"/>
    </row>
    <row r="4177" spans="4:15" ht="15.75" customHeight="1" x14ac:dyDescent="0.25">
      <c r="D4177" s="39"/>
      <c r="E4177" s="39"/>
      <c r="F4177" s="98">
        <v>42361</v>
      </c>
      <c r="G4177" s="43">
        <v>4.2160000000000001E-3</v>
      </c>
      <c r="H4177" s="43">
        <v>6.0309999999999999E-3</v>
      </c>
      <c r="I4177" s="43">
        <v>8.2749999999999994E-3</v>
      </c>
      <c r="J4177" s="43">
        <v>3.5000000000000003E-2</v>
      </c>
      <c r="K4177" s="43">
        <v>2.2534000000000002E-2</v>
      </c>
      <c r="N4177" s="44"/>
    </row>
    <row r="4178" spans="4:15" ht="15.75" customHeight="1" x14ac:dyDescent="0.25">
      <c r="D4178" s="39"/>
      <c r="E4178" s="39"/>
      <c r="F4178" s="98">
        <v>42362</v>
      </c>
      <c r="G4178" s="43">
        <v>4.2189999999999997E-3</v>
      </c>
      <c r="H4178" s="43">
        <v>6.0309999999999999E-3</v>
      </c>
      <c r="I4178" s="43">
        <v>8.2730000000000008E-3</v>
      </c>
      <c r="J4178" s="43">
        <v>3.5000000000000003E-2</v>
      </c>
      <c r="K4178" s="43">
        <v>2.2409999999999999E-2</v>
      </c>
      <c r="N4178" s="44"/>
    </row>
    <row r="4179" spans="4:15" ht="15.75" customHeight="1" x14ac:dyDescent="0.25">
      <c r="D4179" s="39"/>
      <c r="E4179" s="39"/>
      <c r="F4179" s="98">
        <v>42363</v>
      </c>
      <c r="G4179" s="43" t="s">
        <v>30</v>
      </c>
      <c r="H4179" s="43" t="s">
        <v>30</v>
      </c>
      <c r="I4179" s="43" t="s">
        <v>30</v>
      </c>
      <c r="J4179" s="43" t="s">
        <v>30</v>
      </c>
      <c r="K4179" s="43">
        <v>2.2409999999999999E-2</v>
      </c>
      <c r="N4179" s="44"/>
    </row>
    <row r="4180" spans="4:15" ht="15.75" customHeight="1" x14ac:dyDescent="0.25">
      <c r="D4180" s="39"/>
      <c r="E4180" s="39"/>
      <c r="F4180" s="98">
        <v>42366</v>
      </c>
      <c r="G4180" s="43" t="s">
        <v>30</v>
      </c>
      <c r="H4180" s="43" t="s">
        <v>30</v>
      </c>
      <c r="I4180" s="43" t="s">
        <v>30</v>
      </c>
      <c r="J4180" s="43">
        <v>3.5000000000000003E-2</v>
      </c>
      <c r="K4180" s="43">
        <v>2.2304000000000001E-2</v>
      </c>
      <c r="N4180" s="44"/>
    </row>
    <row r="4181" spans="4:15" ht="15.75" customHeight="1" x14ac:dyDescent="0.25">
      <c r="D4181" s="39"/>
      <c r="E4181" s="39"/>
      <c r="F4181" s="98">
        <v>42367</v>
      </c>
      <c r="G4181" s="43">
        <v>4.2389999999999997E-3</v>
      </c>
      <c r="H4181" s="43">
        <v>6.0670000000000003E-3</v>
      </c>
      <c r="I4181" s="43">
        <v>8.3340000000000011E-3</v>
      </c>
      <c r="J4181" s="43">
        <v>3.5000000000000003E-2</v>
      </c>
      <c r="K4181" s="43">
        <v>2.3050000000000001E-2</v>
      </c>
      <c r="N4181" s="44"/>
    </row>
    <row r="4182" spans="4:15" ht="15.75" customHeight="1" x14ac:dyDescent="0.25">
      <c r="D4182" s="39"/>
      <c r="E4182" s="39"/>
      <c r="F4182" s="98">
        <v>42368</v>
      </c>
      <c r="G4182" s="43">
        <v>4.2750000000000002E-3</v>
      </c>
      <c r="H4182" s="43">
        <v>6.1219999999999998E-3</v>
      </c>
      <c r="I4182" s="43">
        <v>8.4440000000000001E-3</v>
      </c>
      <c r="J4182" s="43">
        <v>3.5000000000000003E-2</v>
      </c>
      <c r="K4182" s="43">
        <v>2.2942999999999998E-2</v>
      </c>
      <c r="N4182" s="44"/>
    </row>
    <row r="4183" spans="4:15" ht="15.75" customHeight="1" x14ac:dyDescent="0.25">
      <c r="D4183" s="39"/>
      <c r="E4183" s="39"/>
      <c r="F4183" s="98">
        <v>42369</v>
      </c>
      <c r="G4183" s="43">
        <v>4.2950000000000002E-3</v>
      </c>
      <c r="H4183" s="43">
        <v>6.1270000000000005E-3</v>
      </c>
      <c r="I4183" s="43">
        <v>8.4615000000000003E-3</v>
      </c>
      <c r="J4183" s="43">
        <v>3.5000000000000003E-2</v>
      </c>
      <c r="K4183" s="43">
        <v>2.2694000000000002E-2</v>
      </c>
      <c r="N4183" s="44"/>
    </row>
    <row r="4184" spans="4:15" ht="15.75" customHeight="1" x14ac:dyDescent="0.25">
      <c r="D4184" s="39"/>
      <c r="E4184" s="39"/>
      <c r="F4184" s="98">
        <v>42370</v>
      </c>
      <c r="G4184" s="43" t="s">
        <v>30</v>
      </c>
      <c r="H4184" s="43" t="s">
        <v>30</v>
      </c>
      <c r="I4184" s="43" t="s">
        <v>30</v>
      </c>
      <c r="J4184" s="43" t="s">
        <v>30</v>
      </c>
      <c r="K4184" s="43">
        <v>2.2694000000000002E-2</v>
      </c>
      <c r="N4184" s="44"/>
    </row>
    <row r="4185" spans="4:15" ht="15.75" customHeight="1" x14ac:dyDescent="0.25">
      <c r="D4185" s="39"/>
      <c r="E4185" s="39"/>
      <c r="F4185" s="98">
        <v>42373</v>
      </c>
      <c r="G4185" s="43">
        <v>4.2249999999999996E-3</v>
      </c>
      <c r="H4185" s="43">
        <v>6.117E-3</v>
      </c>
      <c r="I4185" s="43">
        <v>8.4225000000000012E-3</v>
      </c>
      <c r="J4185" s="43">
        <v>3.5000000000000003E-2</v>
      </c>
      <c r="K4185" s="43">
        <v>2.2428E-2</v>
      </c>
      <c r="N4185" s="44"/>
    </row>
    <row r="4186" spans="4:15" ht="15.75" customHeight="1" x14ac:dyDescent="0.25">
      <c r="D4186" s="39"/>
      <c r="E4186" s="39"/>
      <c r="F4186" s="98">
        <v>42374</v>
      </c>
      <c r="G4186" s="43">
        <v>4.2199999999999998E-3</v>
      </c>
      <c r="H4186" s="43">
        <v>6.1709999999999994E-3</v>
      </c>
      <c r="I4186" s="43">
        <v>8.5119999999999987E-3</v>
      </c>
      <c r="J4186" s="43">
        <v>3.5000000000000003E-2</v>
      </c>
      <c r="K4186" s="43">
        <v>2.2357000000000002E-2</v>
      </c>
      <c r="N4186" s="44"/>
    </row>
    <row r="4187" spans="4:15" ht="15.75" customHeight="1" x14ac:dyDescent="0.25">
      <c r="D4187" s="39"/>
      <c r="E4187" s="39"/>
      <c r="F4187" s="98">
        <v>42375</v>
      </c>
      <c r="G4187" s="43">
        <v>4.235E-3</v>
      </c>
      <c r="H4187" s="43">
        <v>6.2009999999999999E-3</v>
      </c>
      <c r="I4187" s="43">
        <v>8.5129999999999997E-3</v>
      </c>
      <c r="J4187" s="43">
        <v>3.5000000000000003E-2</v>
      </c>
      <c r="K4187" s="43">
        <v>2.1701999999999999E-2</v>
      </c>
      <c r="L4187" s="43">
        <v>4.0471999999999999E-3</v>
      </c>
      <c r="N4187" s="44"/>
      <c r="O4187" s="114"/>
    </row>
    <row r="4188" spans="4:15" ht="15.75" customHeight="1" x14ac:dyDescent="0.25">
      <c r="D4188" s="39"/>
      <c r="E4188" s="39"/>
      <c r="F4188" s="98">
        <v>42376</v>
      </c>
      <c r="G4188" s="43">
        <v>4.235E-3</v>
      </c>
      <c r="H4188" s="43">
        <v>6.1685000000000004E-3</v>
      </c>
      <c r="I4188" s="43">
        <v>8.4480000000000006E-3</v>
      </c>
      <c r="J4188" s="43">
        <v>3.5000000000000003E-2</v>
      </c>
      <c r="K4188" s="43">
        <v>2.1455000000000002E-2</v>
      </c>
      <c r="L4188" s="43">
        <v>4.0471999999999999E-3</v>
      </c>
      <c r="N4188" s="44"/>
      <c r="O4188" s="114"/>
    </row>
    <row r="4189" spans="4:15" ht="15.75" customHeight="1" x14ac:dyDescent="0.25">
      <c r="D4189" s="39"/>
      <c r="E4189" s="39"/>
      <c r="F4189" s="98">
        <v>42377</v>
      </c>
      <c r="G4189" s="43">
        <v>4.2380000000000004E-3</v>
      </c>
      <c r="H4189" s="43">
        <v>6.2109999999999995E-3</v>
      </c>
      <c r="I4189" s="43">
        <v>8.5079999999999999E-3</v>
      </c>
      <c r="J4189" s="43">
        <v>3.5000000000000003E-2</v>
      </c>
      <c r="K4189" s="43">
        <v>2.1156000000000001E-2</v>
      </c>
      <c r="L4189" s="43">
        <v>4.0994999999999998E-3</v>
      </c>
      <c r="N4189" s="44"/>
      <c r="O4189" s="114"/>
    </row>
    <row r="4190" spans="4:15" ht="15.75" customHeight="1" x14ac:dyDescent="0.25">
      <c r="D4190" s="39"/>
      <c r="E4190" s="39"/>
      <c r="F4190" s="98">
        <v>42380</v>
      </c>
      <c r="G4190" s="43">
        <v>4.2399999999999998E-3</v>
      </c>
      <c r="H4190" s="43">
        <v>6.221E-3</v>
      </c>
      <c r="I4190" s="43">
        <v>8.5129999999999997E-3</v>
      </c>
      <c r="J4190" s="43">
        <v>3.5000000000000003E-2</v>
      </c>
      <c r="K4190" s="43">
        <v>2.1753999999999999E-2</v>
      </c>
      <c r="L4190" s="43">
        <v>4.0267999999999997E-3</v>
      </c>
      <c r="N4190" s="44"/>
      <c r="O4190" s="114"/>
    </row>
    <row r="4191" spans="4:15" ht="15.75" customHeight="1" x14ac:dyDescent="0.25">
      <c r="D4191" s="39"/>
      <c r="E4191" s="39"/>
      <c r="F4191" s="98">
        <v>42381</v>
      </c>
      <c r="G4191" s="43">
        <v>4.2449999999999996E-3</v>
      </c>
      <c r="H4191" s="43">
        <v>6.2360000000000002E-3</v>
      </c>
      <c r="I4191" s="43">
        <v>8.548E-3</v>
      </c>
      <c r="J4191" s="43">
        <v>3.5000000000000003E-2</v>
      </c>
      <c r="K4191" s="43">
        <v>2.1032000000000002E-2</v>
      </c>
      <c r="L4191" s="43">
        <v>3.9741999999999998E-3</v>
      </c>
      <c r="N4191" s="44"/>
      <c r="O4191" s="114"/>
    </row>
    <row r="4192" spans="4:15" ht="15.75" customHeight="1" x14ac:dyDescent="0.25">
      <c r="D4192" s="39"/>
      <c r="E4192" s="39"/>
      <c r="F4192" s="98">
        <v>42382</v>
      </c>
      <c r="G4192" s="43">
        <v>4.2550000000000001E-3</v>
      </c>
      <c r="H4192" s="43">
        <v>6.2199999999999998E-3</v>
      </c>
      <c r="I4192" s="43">
        <v>8.5970000000000005E-3</v>
      </c>
      <c r="J4192" s="43">
        <v>3.5000000000000003E-2</v>
      </c>
      <c r="K4192" s="43">
        <v>2.0926999999999998E-2</v>
      </c>
      <c r="L4192" s="43">
        <v>3.9689999999999994E-3</v>
      </c>
      <c r="N4192" s="44"/>
      <c r="O4192" s="114"/>
    </row>
    <row r="4193" spans="4:15" ht="15.75" customHeight="1" x14ac:dyDescent="0.25">
      <c r="D4193" s="39"/>
      <c r="E4193" s="39"/>
      <c r="F4193" s="98">
        <v>42383</v>
      </c>
      <c r="G4193" s="43">
        <v>4.2550000000000001E-3</v>
      </c>
      <c r="H4193" s="43">
        <v>6.2109999999999995E-3</v>
      </c>
      <c r="I4193" s="43">
        <v>8.572999999999999E-3</v>
      </c>
      <c r="J4193" s="43">
        <v>3.5000000000000003E-2</v>
      </c>
      <c r="K4193" s="43">
        <v>2.0874E-2</v>
      </c>
      <c r="L4193" s="43">
        <v>4.0006E-3</v>
      </c>
      <c r="N4193" s="44"/>
      <c r="O4193" s="114"/>
    </row>
    <row r="4194" spans="4:15" ht="15.75" customHeight="1" x14ac:dyDescent="0.25">
      <c r="D4194" s="39"/>
      <c r="E4194" s="39"/>
      <c r="F4194" s="98">
        <v>42384</v>
      </c>
      <c r="G4194" s="43">
        <v>4.2550000000000001E-3</v>
      </c>
      <c r="H4194" s="43">
        <v>6.1960000000000001E-3</v>
      </c>
      <c r="I4194" s="43">
        <v>8.4904999999999998E-3</v>
      </c>
      <c r="J4194" s="43">
        <v>3.5000000000000003E-2</v>
      </c>
      <c r="K4194" s="43">
        <v>2.0347000000000001E-2</v>
      </c>
      <c r="L4194" s="43">
        <v>4.0404999999999998E-3</v>
      </c>
      <c r="N4194" s="44"/>
      <c r="O4194" s="114"/>
    </row>
    <row r="4195" spans="4:15" ht="15.75" customHeight="1" x14ac:dyDescent="0.25">
      <c r="D4195" s="39"/>
      <c r="E4195" s="39"/>
      <c r="F4195" s="98">
        <v>42387</v>
      </c>
      <c r="G4195" s="43">
        <v>4.2599999999999999E-3</v>
      </c>
      <c r="H4195" s="43">
        <v>6.2380000000000005E-3</v>
      </c>
      <c r="I4195" s="43">
        <v>8.5325000000000002E-3</v>
      </c>
      <c r="J4195" s="43" t="s">
        <v>30</v>
      </c>
      <c r="K4195" s="43">
        <v>2.0347000000000001E-2</v>
      </c>
      <c r="L4195" s="43" t="s">
        <v>30</v>
      </c>
      <c r="N4195" s="44"/>
      <c r="O4195" s="114"/>
    </row>
    <row r="4196" spans="4:15" ht="15.75" customHeight="1" x14ac:dyDescent="0.25">
      <c r="D4196" s="39"/>
      <c r="E4196" s="39"/>
      <c r="F4196" s="98">
        <v>42388</v>
      </c>
      <c r="G4196" s="43">
        <v>4.2500000000000003E-3</v>
      </c>
      <c r="H4196" s="43">
        <v>6.2429999999999994E-3</v>
      </c>
      <c r="I4196" s="43">
        <v>8.5775000000000001E-3</v>
      </c>
      <c r="J4196" s="43">
        <v>3.5000000000000003E-2</v>
      </c>
      <c r="K4196" s="43">
        <v>2.0556000000000001E-2</v>
      </c>
      <c r="L4196" s="43">
        <v>4.0178000000000002E-3</v>
      </c>
      <c r="N4196" s="44"/>
      <c r="O4196" s="114"/>
    </row>
    <row r="4197" spans="4:15" ht="15.75" customHeight="1" x14ac:dyDescent="0.25">
      <c r="D4197" s="39"/>
      <c r="E4197" s="39"/>
      <c r="F4197" s="98">
        <v>42389</v>
      </c>
      <c r="G4197" s="43">
        <v>4.2529999999999998E-3</v>
      </c>
      <c r="H4197" s="43">
        <v>6.2129999999999998E-3</v>
      </c>
      <c r="I4197" s="43">
        <v>8.5325000000000002E-3</v>
      </c>
      <c r="J4197" s="43">
        <v>3.5000000000000003E-2</v>
      </c>
      <c r="K4197" s="43">
        <v>1.9823999999999998E-2</v>
      </c>
      <c r="L4197" s="43">
        <v>4.0232000000000002E-3</v>
      </c>
      <c r="N4197" s="44"/>
      <c r="O4197" s="114"/>
    </row>
    <row r="4198" spans="4:15" ht="15.75" customHeight="1" x14ac:dyDescent="0.25">
      <c r="D4198" s="39"/>
      <c r="E4198" s="39"/>
      <c r="F4198" s="98">
        <v>42390</v>
      </c>
      <c r="G4198" s="43">
        <v>4.2649999999999997E-3</v>
      </c>
      <c r="H4198" s="43">
        <v>6.1860000000000005E-3</v>
      </c>
      <c r="I4198" s="43">
        <v>8.5775000000000001E-3</v>
      </c>
      <c r="J4198" s="43">
        <v>3.5000000000000003E-2</v>
      </c>
      <c r="K4198" s="43">
        <v>2.0310999999999999E-2</v>
      </c>
      <c r="L4198" s="43">
        <v>3.9788000000000002E-3</v>
      </c>
      <c r="N4198" s="44"/>
      <c r="O4198" s="114"/>
    </row>
    <row r="4199" spans="4:15" ht="15.75" customHeight="1" x14ac:dyDescent="0.25">
      <c r="D4199" s="39"/>
      <c r="E4199" s="39"/>
      <c r="F4199" s="98">
        <v>42391</v>
      </c>
      <c r="G4199" s="43">
        <v>4.2550000000000001E-3</v>
      </c>
      <c r="H4199" s="43">
        <v>6.1909999999999995E-3</v>
      </c>
      <c r="I4199" s="43">
        <v>8.6499999999999997E-3</v>
      </c>
      <c r="J4199" s="43">
        <v>3.5000000000000003E-2</v>
      </c>
      <c r="K4199" s="43">
        <v>2.0518999999999999E-2</v>
      </c>
      <c r="L4199" s="43">
        <v>4.1581000000000005E-3</v>
      </c>
      <c r="N4199" s="44"/>
      <c r="O4199" s="114"/>
    </row>
    <row r="4200" spans="4:15" ht="15.75" customHeight="1" x14ac:dyDescent="0.25">
      <c r="D4200" s="39"/>
      <c r="E4200" s="39"/>
      <c r="F4200" s="98">
        <v>42394</v>
      </c>
      <c r="G4200" s="43">
        <v>4.3059999999999999E-3</v>
      </c>
      <c r="H4200" s="43">
        <v>6.2129999999999998E-3</v>
      </c>
      <c r="I4200" s="43">
        <v>8.6569999999999998E-3</v>
      </c>
      <c r="J4200" s="43">
        <v>3.5000000000000003E-2</v>
      </c>
      <c r="K4200" s="43">
        <v>2.0011999999999999E-2</v>
      </c>
      <c r="L4200" s="43">
        <v>4.0730999999999996E-3</v>
      </c>
      <c r="N4200" s="44"/>
      <c r="O4200" s="114"/>
    </row>
    <row r="4201" spans="4:15" ht="15.75" customHeight="1" x14ac:dyDescent="0.25">
      <c r="D4201" s="39"/>
      <c r="E4201" s="39"/>
      <c r="F4201" s="98">
        <v>42395</v>
      </c>
      <c r="G4201" s="43">
        <v>4.3059999999999999E-3</v>
      </c>
      <c r="H4201" s="43">
        <v>6.2109999999999995E-3</v>
      </c>
      <c r="I4201" s="43">
        <v>8.6424999999999991E-3</v>
      </c>
      <c r="J4201" s="43">
        <v>3.5000000000000003E-2</v>
      </c>
      <c r="K4201" s="43">
        <v>1.9942000000000001E-2</v>
      </c>
      <c r="L4201" s="43">
        <v>4.0921999999999998E-3</v>
      </c>
      <c r="N4201" s="44"/>
      <c r="O4201" s="114"/>
    </row>
    <row r="4202" spans="4:15" ht="15.75" customHeight="1" x14ac:dyDescent="0.25">
      <c r="D4202" s="39"/>
      <c r="E4202" s="39"/>
      <c r="F4202" s="98">
        <v>42396</v>
      </c>
      <c r="G4202" s="43">
        <v>4.28E-3</v>
      </c>
      <c r="H4202" s="43">
        <v>6.1809999999999999E-3</v>
      </c>
      <c r="I4202" s="43">
        <v>8.6499999999999997E-3</v>
      </c>
      <c r="J4202" s="43">
        <v>3.5000000000000003E-2</v>
      </c>
      <c r="K4202" s="43">
        <v>1.9993E-2</v>
      </c>
      <c r="L4202" s="43">
        <v>4.1031000000000001E-3</v>
      </c>
      <c r="N4202" s="44"/>
      <c r="O4202" s="114"/>
    </row>
    <row r="4203" spans="4:15" ht="15.75" customHeight="1" x14ac:dyDescent="0.25">
      <c r="D4203" s="39"/>
      <c r="E4203" s="39"/>
      <c r="F4203" s="98">
        <v>42397</v>
      </c>
      <c r="G4203" s="43">
        <v>4.2620000000000002E-3</v>
      </c>
      <c r="H4203" s="43">
        <v>6.156E-3</v>
      </c>
      <c r="I4203" s="43">
        <v>8.6575000000000003E-3</v>
      </c>
      <c r="J4203" s="43">
        <v>3.5000000000000003E-2</v>
      </c>
      <c r="K4203" s="43">
        <v>1.9784E-2</v>
      </c>
      <c r="L4203" s="43">
        <v>4.0848999999999998E-3</v>
      </c>
      <c r="N4203" s="44"/>
      <c r="O4203" s="114"/>
    </row>
    <row r="4204" spans="4:15" ht="15.75" customHeight="1" x14ac:dyDescent="0.25">
      <c r="D4204" s="39"/>
      <c r="E4204" s="39"/>
      <c r="F4204" s="98">
        <v>42398</v>
      </c>
      <c r="G4204" s="43">
        <v>4.2500000000000003E-3</v>
      </c>
      <c r="H4204" s="43">
        <v>6.1260000000000004E-3</v>
      </c>
      <c r="I4204" s="43">
        <v>8.602499999999999E-3</v>
      </c>
      <c r="J4204" s="43">
        <v>3.5000000000000003E-2</v>
      </c>
      <c r="K4204" s="43">
        <v>1.9209E-2</v>
      </c>
      <c r="L4204" s="43">
        <v>4.1193000000000002E-3</v>
      </c>
      <c r="N4204" s="44"/>
      <c r="O4204" s="114"/>
    </row>
    <row r="4205" spans="4:15" ht="15.75" customHeight="1" x14ac:dyDescent="0.25">
      <c r="D4205" s="39"/>
      <c r="E4205" s="39"/>
      <c r="F4205" s="98">
        <v>42401</v>
      </c>
      <c r="G4205" s="43">
        <v>4.2699999999999995E-3</v>
      </c>
      <c r="H4205" s="43">
        <v>6.1860000000000005E-3</v>
      </c>
      <c r="I4205" s="43">
        <v>8.6499999999999997E-3</v>
      </c>
      <c r="J4205" s="43">
        <v>3.5000000000000003E-2</v>
      </c>
      <c r="K4205" s="43">
        <v>1.9486E-2</v>
      </c>
      <c r="L4205" s="43">
        <v>4.0528999999999999E-3</v>
      </c>
      <c r="N4205" s="44"/>
      <c r="O4205" s="114"/>
    </row>
    <row r="4206" spans="4:15" ht="15.75" customHeight="1" x14ac:dyDescent="0.25">
      <c r="D4206" s="39"/>
      <c r="E4206" s="39"/>
      <c r="F4206" s="98">
        <v>42402</v>
      </c>
      <c r="G4206" s="43">
        <v>4.2849999999999997E-3</v>
      </c>
      <c r="H4206" s="43">
        <v>6.1919999999999996E-3</v>
      </c>
      <c r="I4206" s="43">
        <v>8.6484999999999999E-3</v>
      </c>
      <c r="J4206" s="43">
        <v>3.5000000000000003E-2</v>
      </c>
      <c r="K4206" s="43">
        <v>1.8447999999999999E-2</v>
      </c>
      <c r="L4206" s="43">
        <v>4.0346999999999996E-3</v>
      </c>
      <c r="N4206" s="44"/>
      <c r="O4206" s="114"/>
    </row>
    <row r="4207" spans="4:15" ht="15.75" customHeight="1" x14ac:dyDescent="0.25">
      <c r="D4207" s="39"/>
      <c r="E4207" s="39"/>
      <c r="F4207" s="98">
        <v>42403</v>
      </c>
      <c r="G4207" s="43">
        <v>4.2849999999999997E-3</v>
      </c>
      <c r="H4207" s="43">
        <v>6.2060000000000006E-3</v>
      </c>
      <c r="I4207" s="43">
        <v>8.6265000000000005E-3</v>
      </c>
      <c r="J4207" s="43">
        <v>3.5000000000000003E-2</v>
      </c>
      <c r="K4207" s="43">
        <v>1.8861000000000003E-2</v>
      </c>
      <c r="L4207" s="43">
        <v>4.0352000000000001E-3</v>
      </c>
      <c r="N4207" s="44"/>
      <c r="O4207" s="114"/>
    </row>
    <row r="4208" spans="4:15" ht="15.75" customHeight="1" x14ac:dyDescent="0.25">
      <c r="D4208" s="39"/>
      <c r="E4208" s="39"/>
      <c r="F4208" s="98">
        <v>42404</v>
      </c>
      <c r="G4208" s="43">
        <v>4.2770000000000004E-3</v>
      </c>
      <c r="H4208" s="43">
        <v>6.202E-3</v>
      </c>
      <c r="I4208" s="43">
        <v>8.6490000000000004E-3</v>
      </c>
      <c r="J4208" s="43">
        <v>3.5000000000000003E-2</v>
      </c>
      <c r="K4208" s="43">
        <v>1.8394999999999998E-2</v>
      </c>
      <c r="L4208" s="43">
        <v>4.1384999999999998E-3</v>
      </c>
      <c r="N4208" s="44"/>
      <c r="O4208" s="114"/>
    </row>
    <row r="4209" spans="4:15" ht="15.75" customHeight="1" x14ac:dyDescent="0.25">
      <c r="D4209" s="39"/>
      <c r="E4209" s="39"/>
      <c r="F4209" s="98">
        <v>42405</v>
      </c>
      <c r="G4209" s="43">
        <v>4.2890000000000003E-3</v>
      </c>
      <c r="H4209" s="43">
        <v>6.1970000000000003E-3</v>
      </c>
      <c r="I4209" s="43">
        <v>8.6719999999999992E-3</v>
      </c>
      <c r="J4209" s="43">
        <v>3.5000000000000003E-2</v>
      </c>
      <c r="K4209" s="43">
        <v>1.8357000000000002E-2</v>
      </c>
      <c r="L4209" s="43">
        <v>4.1589999999999995E-3</v>
      </c>
      <c r="N4209" s="44"/>
      <c r="O4209" s="114"/>
    </row>
    <row r="4210" spans="4:15" ht="15.75" customHeight="1" x14ac:dyDescent="0.25">
      <c r="D4210" s="39"/>
      <c r="E4210" s="39"/>
      <c r="F4210" s="98">
        <v>42408</v>
      </c>
      <c r="G4210" s="43">
        <v>4.2925000000000003E-3</v>
      </c>
      <c r="H4210" s="43">
        <v>6.2100000000000002E-3</v>
      </c>
      <c r="I4210" s="43">
        <v>8.7060000000000002E-3</v>
      </c>
      <c r="J4210" s="43">
        <v>3.5000000000000003E-2</v>
      </c>
      <c r="K4210" s="43">
        <v>1.7482999999999999E-2</v>
      </c>
      <c r="L4210" s="43">
        <v>4.1538999999999994E-3</v>
      </c>
      <c r="N4210" s="44"/>
      <c r="O4210" s="114"/>
    </row>
    <row r="4211" spans="4:15" ht="15.75" customHeight="1" x14ac:dyDescent="0.25">
      <c r="D4211" s="39"/>
      <c r="E4211" s="39"/>
      <c r="F4211" s="98">
        <v>42409</v>
      </c>
      <c r="G4211" s="43">
        <v>4.2849999999999997E-3</v>
      </c>
      <c r="H4211" s="43">
        <v>6.2050000000000004E-3</v>
      </c>
      <c r="I4211" s="43">
        <v>8.659E-3</v>
      </c>
      <c r="J4211" s="43">
        <v>3.5000000000000003E-2</v>
      </c>
      <c r="K4211" s="43">
        <v>1.7260000000000001E-2</v>
      </c>
      <c r="L4211" s="43">
        <v>4.1124999999999998E-3</v>
      </c>
      <c r="N4211" s="44"/>
      <c r="O4211" s="114"/>
    </row>
    <row r="4212" spans="4:15" ht="15.75" customHeight="1" x14ac:dyDescent="0.25">
      <c r="D4212" s="39"/>
      <c r="E4212" s="39"/>
      <c r="F4212" s="98">
        <v>42410</v>
      </c>
      <c r="G4212" s="43">
        <v>4.2649999999999997E-3</v>
      </c>
      <c r="H4212" s="43">
        <v>6.1760000000000001E-3</v>
      </c>
      <c r="I4212" s="43">
        <v>8.6550000000000012E-3</v>
      </c>
      <c r="J4212" s="43">
        <v>3.5000000000000003E-2</v>
      </c>
      <c r="K4212" s="43">
        <v>1.6680999999999998E-2</v>
      </c>
      <c r="L4212" s="43">
        <v>4.1491000000000002E-3</v>
      </c>
      <c r="N4212" s="44"/>
      <c r="O4212" s="114"/>
    </row>
    <row r="4213" spans="4:15" ht="15.75" customHeight="1" x14ac:dyDescent="0.25">
      <c r="D4213" s="39"/>
      <c r="E4213" s="39"/>
      <c r="F4213" s="98">
        <v>42411</v>
      </c>
      <c r="G4213" s="43">
        <v>4.2699999999999995E-3</v>
      </c>
      <c r="H4213" s="43">
        <v>6.1719999999999995E-3</v>
      </c>
      <c r="I4213" s="43">
        <v>8.5834999999999991E-3</v>
      </c>
      <c r="J4213" s="43">
        <v>3.5000000000000003E-2</v>
      </c>
      <c r="K4213" s="43">
        <v>1.6590000000000001E-2</v>
      </c>
      <c r="L4213" s="43">
        <v>4.1755999999999998E-3</v>
      </c>
      <c r="N4213" s="44"/>
      <c r="O4213" s="114"/>
    </row>
    <row r="4214" spans="4:15" ht="15.75" customHeight="1" x14ac:dyDescent="0.25">
      <c r="D4214" s="39"/>
      <c r="E4214" s="39"/>
      <c r="F4214" s="98">
        <v>42412</v>
      </c>
      <c r="G4214" s="43">
        <v>4.3049999999999998E-3</v>
      </c>
      <c r="H4214" s="43">
        <v>6.182E-3</v>
      </c>
      <c r="I4214" s="43">
        <v>8.5784999999999993E-3</v>
      </c>
      <c r="J4214" s="43">
        <v>3.5000000000000003E-2</v>
      </c>
      <c r="K4214" s="43">
        <v>1.7481E-2</v>
      </c>
      <c r="L4214" s="43">
        <v>4.1782999999999994E-3</v>
      </c>
      <c r="N4214" s="44"/>
      <c r="O4214" s="114"/>
    </row>
    <row r="4215" spans="4:15" ht="15.75" customHeight="1" x14ac:dyDescent="0.25">
      <c r="D4215" s="39"/>
      <c r="E4215" s="39"/>
      <c r="F4215" s="98">
        <v>42415</v>
      </c>
      <c r="G4215" s="43">
        <v>4.2925000000000003E-3</v>
      </c>
      <c r="H4215" s="43">
        <v>6.182E-3</v>
      </c>
      <c r="I4215" s="43">
        <v>8.6359999999999996E-3</v>
      </c>
      <c r="J4215" s="43" t="s">
        <v>30</v>
      </c>
      <c r="K4215" s="43">
        <v>1.7481E-2</v>
      </c>
      <c r="L4215" s="43" t="s">
        <v>30</v>
      </c>
      <c r="N4215" s="44"/>
      <c r="O4215" s="114"/>
    </row>
    <row r="4216" spans="4:15" ht="15.75" customHeight="1" x14ac:dyDescent="0.25">
      <c r="D4216" s="39"/>
      <c r="E4216" s="39"/>
      <c r="F4216" s="98">
        <v>42416</v>
      </c>
      <c r="G4216" s="43">
        <v>4.2950000000000002E-3</v>
      </c>
      <c r="H4216" s="43">
        <v>6.182E-3</v>
      </c>
      <c r="I4216" s="43">
        <v>8.6584999999999995E-3</v>
      </c>
      <c r="J4216" s="43">
        <v>3.5000000000000003E-2</v>
      </c>
      <c r="K4216" s="43">
        <v>1.7722999999999999E-2</v>
      </c>
      <c r="L4216" s="43">
        <v>4.1941000000000001E-3</v>
      </c>
      <c r="N4216" s="44"/>
      <c r="O4216" s="114"/>
    </row>
    <row r="4217" spans="4:15" ht="15.75" customHeight="1" x14ac:dyDescent="0.25">
      <c r="D4217" s="39"/>
      <c r="E4217" s="39"/>
      <c r="F4217" s="98">
        <v>42417</v>
      </c>
      <c r="G4217" s="43">
        <v>4.3004999999999996E-3</v>
      </c>
      <c r="H4217" s="43">
        <v>6.1939999999999999E-3</v>
      </c>
      <c r="I4217" s="43">
        <v>8.6660000000000001E-3</v>
      </c>
      <c r="J4217" s="43">
        <v>3.5000000000000003E-2</v>
      </c>
      <c r="K4217" s="43">
        <v>1.8189999999999998E-2</v>
      </c>
      <c r="L4217" s="43">
        <v>4.1231000000000002E-3</v>
      </c>
      <c r="N4217" s="44"/>
      <c r="O4217" s="114"/>
    </row>
    <row r="4218" spans="4:15" ht="15.75" customHeight="1" x14ac:dyDescent="0.25">
      <c r="D4218" s="39"/>
      <c r="E4218" s="39"/>
      <c r="F4218" s="98">
        <v>42418</v>
      </c>
      <c r="G4218" s="43">
        <v>4.3200000000000001E-3</v>
      </c>
      <c r="H4218" s="43">
        <v>6.182E-3</v>
      </c>
      <c r="I4218" s="43">
        <v>8.7039999999999999E-3</v>
      </c>
      <c r="J4218" s="43">
        <v>3.5000000000000003E-2</v>
      </c>
      <c r="K4218" s="43">
        <v>1.7396000000000002E-2</v>
      </c>
      <c r="L4218" s="43">
        <v>4.1277000000000006E-3</v>
      </c>
      <c r="N4218" s="44"/>
      <c r="O4218" s="114"/>
    </row>
    <row r="4219" spans="4:15" ht="15.75" customHeight="1" x14ac:dyDescent="0.25">
      <c r="D4219" s="39"/>
      <c r="E4219" s="39"/>
      <c r="F4219" s="98">
        <v>42419</v>
      </c>
      <c r="G4219" s="43">
        <v>4.3350000000000003E-3</v>
      </c>
      <c r="H4219" s="43">
        <v>6.182E-3</v>
      </c>
      <c r="I4219" s="43">
        <v>8.6789999999999992E-3</v>
      </c>
      <c r="J4219" s="43">
        <v>3.5000000000000003E-2</v>
      </c>
      <c r="K4219" s="43">
        <v>1.7448999999999999E-2</v>
      </c>
      <c r="L4219" s="43">
        <v>4.1118999999999999E-3</v>
      </c>
      <c r="N4219" s="44"/>
      <c r="O4219" s="114"/>
    </row>
    <row r="4220" spans="4:15" ht="15.75" customHeight="1" x14ac:dyDescent="0.25">
      <c r="D4220" s="39"/>
      <c r="E4220" s="39"/>
      <c r="F4220" s="98">
        <v>42422</v>
      </c>
      <c r="G4220" s="43">
        <v>4.3350000000000003E-3</v>
      </c>
      <c r="H4220" s="43">
        <v>6.2460000000000007E-3</v>
      </c>
      <c r="I4220" s="43">
        <v>8.8154999999999987E-3</v>
      </c>
      <c r="J4220" s="43">
        <v>3.5000000000000003E-2</v>
      </c>
      <c r="K4220" s="43">
        <v>1.7517999999999999E-2</v>
      </c>
      <c r="L4220" s="43">
        <v>4.1238000000000004E-3</v>
      </c>
      <c r="N4220" s="44"/>
      <c r="O4220" s="114"/>
    </row>
    <row r="4221" spans="4:15" ht="15.75" customHeight="1" x14ac:dyDescent="0.25">
      <c r="D4221" s="39"/>
      <c r="E4221" s="39"/>
      <c r="F4221" s="98">
        <v>42423</v>
      </c>
      <c r="G4221" s="43">
        <v>4.3579999999999999E-3</v>
      </c>
      <c r="H4221" s="43">
        <v>6.2909999999999997E-3</v>
      </c>
      <c r="I4221" s="43">
        <v>8.8105000000000006E-3</v>
      </c>
      <c r="J4221" s="43">
        <v>3.5000000000000003E-2</v>
      </c>
      <c r="K4221" s="43">
        <v>1.7225000000000001E-2</v>
      </c>
      <c r="L4221" s="43">
        <v>4.1108000000000004E-3</v>
      </c>
      <c r="N4221" s="44"/>
      <c r="O4221" s="114"/>
    </row>
    <row r="4222" spans="4:15" ht="15.75" customHeight="1" x14ac:dyDescent="0.25">
      <c r="D4222" s="39"/>
      <c r="E4222" s="39"/>
      <c r="F4222" s="98">
        <v>42424</v>
      </c>
      <c r="G4222" s="43">
        <v>4.3379999999999998E-3</v>
      </c>
      <c r="H4222" s="43">
        <v>6.3460000000000009E-3</v>
      </c>
      <c r="I4222" s="43">
        <v>8.7829999999999991E-3</v>
      </c>
      <c r="J4222" s="43">
        <v>3.5000000000000003E-2</v>
      </c>
      <c r="K4222" s="43">
        <v>1.7484E-2</v>
      </c>
      <c r="L4222" s="43">
        <v>4.1146999999999998E-3</v>
      </c>
      <c r="N4222" s="44"/>
      <c r="O4222" s="114"/>
    </row>
    <row r="4223" spans="4:15" ht="15.75" customHeight="1" x14ac:dyDescent="0.25">
      <c r="D4223" s="39"/>
      <c r="E4223" s="39"/>
      <c r="F4223" s="98">
        <v>42425</v>
      </c>
      <c r="G4223" s="43">
        <v>4.385E-3</v>
      </c>
      <c r="H4223" s="43">
        <v>6.3560000000000005E-3</v>
      </c>
      <c r="I4223" s="43">
        <v>8.8044999999999998E-3</v>
      </c>
      <c r="J4223" s="43">
        <v>3.5000000000000003E-2</v>
      </c>
      <c r="K4223" s="43">
        <v>1.7156999999999999E-2</v>
      </c>
      <c r="L4223" s="43">
        <v>4.0744000000000006E-3</v>
      </c>
      <c r="N4223" s="44"/>
      <c r="O4223" s="114"/>
    </row>
    <row r="4224" spans="4:15" ht="15.75" customHeight="1" x14ac:dyDescent="0.25">
      <c r="D4224" s="39"/>
      <c r="E4224" s="39"/>
      <c r="F4224" s="98">
        <v>42426</v>
      </c>
      <c r="G4224" s="43">
        <v>4.385E-3</v>
      </c>
      <c r="H4224" s="43">
        <v>6.3509999999999999E-3</v>
      </c>
      <c r="I4224" s="43">
        <v>8.8065000000000001E-3</v>
      </c>
      <c r="J4224" s="43">
        <v>3.5000000000000003E-2</v>
      </c>
      <c r="K4224" s="43">
        <v>1.7623E-2</v>
      </c>
      <c r="L4224" s="43">
        <v>4.0758000000000001E-3</v>
      </c>
      <c r="N4224" s="44"/>
      <c r="O4224" s="114"/>
    </row>
    <row r="4225" spans="4:15" ht="15.75" customHeight="1" x14ac:dyDescent="0.25">
      <c r="D4225" s="39"/>
      <c r="E4225" s="39"/>
      <c r="F4225" s="98">
        <v>42429</v>
      </c>
      <c r="G4225" s="43">
        <v>4.4050000000000001E-3</v>
      </c>
      <c r="H4225" s="43">
        <v>6.3309999999999998E-3</v>
      </c>
      <c r="I4225" s="43">
        <v>8.8590000000000006E-3</v>
      </c>
      <c r="J4225" s="43">
        <v>3.5000000000000003E-2</v>
      </c>
      <c r="K4225" s="43">
        <v>1.7346999999999998E-2</v>
      </c>
      <c r="L4225" s="43">
        <v>4.0828000000000001E-3</v>
      </c>
      <c r="N4225" s="44"/>
      <c r="O4225" s="114"/>
    </row>
    <row r="4226" spans="4:15" ht="15.75" customHeight="1" x14ac:dyDescent="0.25">
      <c r="D4226" s="39"/>
      <c r="E4226" s="39"/>
      <c r="F4226" s="98">
        <v>42430</v>
      </c>
      <c r="G4226" s="43">
        <v>4.3525000000000005E-3</v>
      </c>
      <c r="H4226" s="43">
        <v>6.3160000000000004E-3</v>
      </c>
      <c r="I4226" s="43">
        <v>8.826500000000001E-3</v>
      </c>
      <c r="J4226" s="43">
        <v>3.5000000000000003E-2</v>
      </c>
      <c r="K4226" s="43">
        <v>1.8249000000000001E-2</v>
      </c>
      <c r="L4226" s="43">
        <v>4.0717999999999996E-3</v>
      </c>
      <c r="N4226" s="44"/>
      <c r="O4226" s="114"/>
    </row>
    <row r="4227" spans="4:15" ht="15.75" customHeight="1" x14ac:dyDescent="0.25">
      <c r="D4227" s="39"/>
      <c r="E4227" s="39"/>
      <c r="F4227" s="98">
        <v>42431</v>
      </c>
      <c r="G4227" s="43">
        <v>4.3759999999999997E-3</v>
      </c>
      <c r="H4227" s="43">
        <v>6.3485E-3</v>
      </c>
      <c r="I4227" s="43">
        <v>8.8900000000000003E-3</v>
      </c>
      <c r="J4227" s="43">
        <v>3.5000000000000003E-2</v>
      </c>
      <c r="K4227" s="43">
        <v>1.8405999999999999E-2</v>
      </c>
      <c r="L4227" s="43">
        <v>4.0888000000000001E-3</v>
      </c>
      <c r="N4227" s="44"/>
      <c r="O4227" s="114"/>
    </row>
    <row r="4228" spans="4:15" ht="15.75" customHeight="1" x14ac:dyDescent="0.25">
      <c r="D4228" s="39"/>
      <c r="E4228" s="39"/>
      <c r="F4228" s="98">
        <v>42432</v>
      </c>
      <c r="G4228" s="43">
        <v>4.4050000000000001E-3</v>
      </c>
      <c r="H4228" s="43">
        <v>6.3560000000000005E-3</v>
      </c>
      <c r="I4228" s="43">
        <v>8.9490000000000004E-3</v>
      </c>
      <c r="J4228" s="43">
        <v>3.5000000000000003E-2</v>
      </c>
      <c r="K4228" s="43">
        <v>1.8337000000000003E-2</v>
      </c>
      <c r="L4228" s="43">
        <v>4.1055000000000006E-3</v>
      </c>
      <c r="N4228" s="44"/>
      <c r="O4228" s="114"/>
    </row>
    <row r="4229" spans="4:15" ht="15.75" customHeight="1" x14ac:dyDescent="0.25">
      <c r="D4229" s="39"/>
      <c r="E4229" s="39"/>
      <c r="F4229" s="98">
        <v>42433</v>
      </c>
      <c r="G4229" s="43">
        <v>4.3800000000000002E-3</v>
      </c>
      <c r="H4229" s="43">
        <v>6.3349999999999995E-3</v>
      </c>
      <c r="I4229" s="43">
        <v>8.9204999999999996E-3</v>
      </c>
      <c r="J4229" s="43">
        <v>3.5000000000000003E-2</v>
      </c>
      <c r="K4229" s="43">
        <v>1.8741000000000001E-2</v>
      </c>
      <c r="L4229" s="43">
        <v>4.1177000000000002E-3</v>
      </c>
      <c r="N4229" s="44"/>
      <c r="O4229" s="114"/>
    </row>
    <row r="4230" spans="4:15" ht="15.75" customHeight="1" x14ac:dyDescent="0.25">
      <c r="D4230" s="39"/>
      <c r="E4230" s="39"/>
      <c r="F4230" s="98">
        <v>42436</v>
      </c>
      <c r="G4230" s="43">
        <v>4.4050000000000001E-3</v>
      </c>
      <c r="H4230" s="43">
        <v>6.3610000000000003E-3</v>
      </c>
      <c r="I4230" s="43">
        <v>9.0064999999999989E-3</v>
      </c>
      <c r="J4230" s="43">
        <v>3.5000000000000003E-2</v>
      </c>
      <c r="K4230" s="43">
        <v>1.9057000000000001E-2</v>
      </c>
      <c r="L4230" s="43">
        <v>4.0704000000000001E-3</v>
      </c>
      <c r="N4230" s="44"/>
      <c r="O4230" s="114"/>
    </row>
    <row r="4231" spans="4:15" ht="15.75" customHeight="1" x14ac:dyDescent="0.25">
      <c r="D4231" s="39"/>
      <c r="E4231" s="39"/>
      <c r="F4231" s="98">
        <v>42437</v>
      </c>
      <c r="G4231" s="43">
        <v>4.4185000000000006E-3</v>
      </c>
      <c r="H4231" s="43">
        <v>6.3514999999999995E-3</v>
      </c>
      <c r="I4231" s="43">
        <v>8.9770000000000006E-3</v>
      </c>
      <c r="J4231" s="43">
        <v>3.5000000000000003E-2</v>
      </c>
      <c r="K4231" s="43">
        <v>1.8287000000000001E-2</v>
      </c>
      <c r="L4231" s="43">
        <v>4.2135000000000002E-3</v>
      </c>
      <c r="N4231" s="44"/>
      <c r="O4231" s="114"/>
    </row>
    <row r="4232" spans="4:15" ht="15.75" customHeight="1" x14ac:dyDescent="0.25">
      <c r="D4232" s="39"/>
      <c r="E4232" s="39"/>
      <c r="F4232" s="98">
        <v>42438</v>
      </c>
      <c r="G4232" s="43">
        <v>4.3800000000000002E-3</v>
      </c>
      <c r="H4232" s="43">
        <v>6.3460000000000009E-3</v>
      </c>
      <c r="I4232" s="43">
        <v>8.9839999999999989E-3</v>
      </c>
      <c r="J4232" s="43">
        <v>3.5000000000000003E-2</v>
      </c>
      <c r="K4232" s="43">
        <v>1.8759999999999999E-2</v>
      </c>
      <c r="L4232" s="43">
        <v>4.3425999999999994E-3</v>
      </c>
      <c r="N4232" s="44"/>
      <c r="O4232" s="114"/>
    </row>
    <row r="4233" spans="4:15" ht="15.75" customHeight="1" x14ac:dyDescent="0.25">
      <c r="D4233" s="39"/>
      <c r="E4233" s="39"/>
      <c r="F4233" s="98">
        <v>42439</v>
      </c>
      <c r="G4233" s="43">
        <v>4.3809999999999995E-3</v>
      </c>
      <c r="H4233" s="43">
        <v>6.3234999999999993E-3</v>
      </c>
      <c r="I4233" s="43">
        <v>9.0049999999999991E-3</v>
      </c>
      <c r="J4233" s="43">
        <v>3.5000000000000003E-2</v>
      </c>
      <c r="K4233" s="43">
        <v>1.9323E-2</v>
      </c>
      <c r="L4233" s="43">
        <v>4.4248999999999998E-3</v>
      </c>
      <c r="N4233" s="44"/>
      <c r="O4233" s="114"/>
    </row>
    <row r="4234" spans="4:15" ht="15.75" customHeight="1" x14ac:dyDescent="0.25">
      <c r="D4234" s="39"/>
      <c r="E4234" s="39"/>
      <c r="F4234" s="98">
        <v>42440</v>
      </c>
      <c r="G4234" s="43">
        <v>4.3619999999999996E-3</v>
      </c>
      <c r="H4234" s="43">
        <v>6.3385000000000004E-3</v>
      </c>
      <c r="I4234" s="43">
        <v>9.0550000000000005E-3</v>
      </c>
      <c r="J4234" s="43">
        <v>3.5000000000000003E-2</v>
      </c>
      <c r="K4234" s="43">
        <v>1.9838999999999999E-2</v>
      </c>
      <c r="L4234" s="43">
        <v>4.3921999999999998E-3</v>
      </c>
      <c r="N4234" s="44"/>
      <c r="O4234" s="114"/>
    </row>
    <row r="4235" spans="4:15" ht="15.75" customHeight="1" x14ac:dyDescent="0.25">
      <c r="D4235" s="39"/>
      <c r="E4235" s="39"/>
      <c r="F4235" s="98">
        <v>42443</v>
      </c>
      <c r="G4235" s="43">
        <v>4.4130000000000003E-3</v>
      </c>
      <c r="H4235" s="43">
        <v>6.3954999999999993E-3</v>
      </c>
      <c r="I4235" s="43">
        <v>9.1039999999999992E-3</v>
      </c>
      <c r="J4235" s="43">
        <v>3.5000000000000003E-2</v>
      </c>
      <c r="K4235" s="43">
        <v>1.9592000000000002E-2</v>
      </c>
      <c r="L4235" s="43">
        <v>4.3461000000000003E-3</v>
      </c>
      <c r="N4235" s="44"/>
      <c r="O4235" s="114"/>
    </row>
    <row r="4236" spans="4:15" ht="15.75" customHeight="1" x14ac:dyDescent="0.25">
      <c r="D4236" s="39"/>
      <c r="E4236" s="39"/>
      <c r="F4236" s="98">
        <v>42444</v>
      </c>
      <c r="G4236" s="43">
        <v>4.4124999999999998E-3</v>
      </c>
      <c r="H4236" s="43">
        <v>6.4194999999999999E-3</v>
      </c>
      <c r="I4236" s="43">
        <v>9.1229999999999992E-3</v>
      </c>
      <c r="J4236" s="43">
        <v>3.5000000000000003E-2</v>
      </c>
      <c r="K4236" s="43">
        <v>1.9699000000000001E-2</v>
      </c>
      <c r="L4236" s="43">
        <v>4.4178000000000004E-3</v>
      </c>
      <c r="N4236" s="44"/>
      <c r="O4236" s="114"/>
    </row>
    <row r="4237" spans="4:15" ht="15.75" customHeight="1" x14ac:dyDescent="0.25">
      <c r="D4237" s="39"/>
      <c r="E4237" s="39"/>
      <c r="F4237" s="98">
        <v>42445</v>
      </c>
      <c r="G4237" s="43">
        <v>4.3990000000000001E-3</v>
      </c>
      <c r="H4237" s="43">
        <v>6.3899999999999998E-3</v>
      </c>
      <c r="I4237" s="43">
        <v>9.1739999999999999E-3</v>
      </c>
      <c r="J4237" s="43">
        <v>3.5000000000000003E-2</v>
      </c>
      <c r="K4237" s="43">
        <v>1.9081000000000001E-2</v>
      </c>
      <c r="L4237" s="43">
        <v>4.3433999999999999E-3</v>
      </c>
      <c r="N4237" s="44"/>
      <c r="O4237" s="114"/>
    </row>
    <row r="4238" spans="4:15" ht="15.75" customHeight="1" x14ac:dyDescent="0.25">
      <c r="D4238" s="39"/>
      <c r="E4238" s="39"/>
      <c r="F4238" s="98">
        <v>42446</v>
      </c>
      <c r="G4238" s="43">
        <v>4.3210000000000002E-3</v>
      </c>
      <c r="H4238" s="43">
        <v>6.234E-3</v>
      </c>
      <c r="I4238" s="43">
        <v>8.8830000000000003E-3</v>
      </c>
      <c r="J4238" s="43">
        <v>3.5000000000000003E-2</v>
      </c>
      <c r="K4238" s="43">
        <v>1.8957999999999999E-2</v>
      </c>
      <c r="L4238" s="43">
        <v>4.3179000000000004E-3</v>
      </c>
      <c r="N4238" s="44"/>
      <c r="O4238" s="114"/>
    </row>
    <row r="4239" spans="4:15" ht="15.75" customHeight="1" x14ac:dyDescent="0.25">
      <c r="D4239" s="39"/>
      <c r="E4239" s="39"/>
      <c r="F4239" s="98">
        <v>42447</v>
      </c>
      <c r="G4239" s="43">
        <v>4.2830000000000003E-3</v>
      </c>
      <c r="H4239" s="43">
        <v>6.2429999999999994E-3</v>
      </c>
      <c r="I4239" s="43">
        <v>8.9119999999999998E-3</v>
      </c>
      <c r="J4239" s="43">
        <v>3.5000000000000003E-2</v>
      </c>
      <c r="K4239" s="43">
        <v>1.8731999999999999E-2</v>
      </c>
      <c r="L4239" s="43">
        <v>4.2763000000000002E-3</v>
      </c>
      <c r="N4239" s="44"/>
      <c r="O4239" s="114"/>
    </row>
    <row r="4240" spans="4:15" ht="15.75" customHeight="1" x14ac:dyDescent="0.25">
      <c r="D4240" s="39"/>
      <c r="E4240" s="39"/>
      <c r="F4240" s="98">
        <v>42450</v>
      </c>
      <c r="G4240" s="43">
        <v>4.3179999999999998E-3</v>
      </c>
      <c r="H4240" s="43">
        <v>6.2460000000000007E-3</v>
      </c>
      <c r="I4240" s="43">
        <v>8.9814999999999999E-3</v>
      </c>
      <c r="J4240" s="43">
        <v>3.5000000000000003E-2</v>
      </c>
      <c r="K4240" s="43">
        <v>1.9154999999999998E-2</v>
      </c>
      <c r="L4240" s="43">
        <v>4.3115999999999996E-3</v>
      </c>
      <c r="N4240" s="44"/>
      <c r="O4240" s="114"/>
    </row>
    <row r="4241" spans="4:15" ht="15.75" customHeight="1" x14ac:dyDescent="0.25">
      <c r="D4241" s="39"/>
      <c r="E4241" s="39"/>
      <c r="F4241" s="98">
        <v>42451</v>
      </c>
      <c r="G4241" s="43">
        <v>4.3150000000000003E-3</v>
      </c>
      <c r="H4241" s="43">
        <v>6.2835E-3</v>
      </c>
      <c r="I4241" s="43">
        <v>9.0489999999999998E-3</v>
      </c>
      <c r="J4241" s="43">
        <v>3.5000000000000003E-2</v>
      </c>
      <c r="K4241" s="43">
        <v>1.9403E-2</v>
      </c>
      <c r="L4241" s="43">
        <v>4.4094E-3</v>
      </c>
      <c r="N4241" s="44"/>
      <c r="O4241" s="114"/>
    </row>
    <row r="4242" spans="4:15" ht="15.75" customHeight="1" x14ac:dyDescent="0.25">
      <c r="D4242" s="39"/>
      <c r="E4242" s="39"/>
      <c r="F4242" s="98">
        <v>42452</v>
      </c>
      <c r="G4242" s="43">
        <v>4.3299999999999996E-3</v>
      </c>
      <c r="H4242" s="43">
        <v>6.3010000000000002E-3</v>
      </c>
      <c r="I4242" s="43">
        <v>9.1310000000000002E-3</v>
      </c>
      <c r="J4242" s="43">
        <v>3.5000000000000003E-2</v>
      </c>
      <c r="K4242" s="43">
        <v>1.8786000000000001E-2</v>
      </c>
      <c r="L4242" s="43">
        <v>4.4917000000000004E-3</v>
      </c>
      <c r="N4242" s="44"/>
      <c r="O4242" s="114"/>
    </row>
    <row r="4243" spans="4:15" ht="15.75" customHeight="1" x14ac:dyDescent="0.25">
      <c r="D4243" s="39"/>
      <c r="E4243" s="39"/>
      <c r="F4243" s="98">
        <v>42453</v>
      </c>
      <c r="G4243" s="43">
        <v>4.3499999999999997E-3</v>
      </c>
      <c r="H4243" s="43">
        <v>6.2860000000000008E-3</v>
      </c>
      <c r="I4243" s="43">
        <v>9.1090000000000008E-3</v>
      </c>
      <c r="J4243" s="43">
        <v>3.5000000000000003E-2</v>
      </c>
      <c r="K4243" s="43">
        <v>1.9E-2</v>
      </c>
      <c r="L4243" s="43">
        <v>4.4467000000000005E-3</v>
      </c>
      <c r="N4243" s="44"/>
      <c r="O4243" s="114"/>
    </row>
    <row r="4244" spans="4:15" ht="15.75" customHeight="1" x14ac:dyDescent="0.25">
      <c r="D4244" s="39"/>
      <c r="E4244" s="39"/>
      <c r="F4244" s="98">
        <v>42454</v>
      </c>
      <c r="G4244" s="43" t="s">
        <v>30</v>
      </c>
      <c r="H4244" s="43" t="s">
        <v>30</v>
      </c>
      <c r="I4244" s="43" t="s">
        <v>30</v>
      </c>
      <c r="J4244" s="43" t="s">
        <v>30</v>
      </c>
      <c r="K4244" s="43">
        <v>1.9E-2</v>
      </c>
      <c r="L4244" s="43" t="s">
        <v>30</v>
      </c>
      <c r="N4244" s="44"/>
      <c r="O4244" s="114"/>
    </row>
    <row r="4245" spans="4:15" ht="15.75" customHeight="1" x14ac:dyDescent="0.25">
      <c r="D4245" s="39"/>
      <c r="E4245" s="39"/>
      <c r="F4245" s="98">
        <v>42457</v>
      </c>
      <c r="G4245" s="43" t="s">
        <v>30</v>
      </c>
      <c r="H4245" s="43" t="s">
        <v>30</v>
      </c>
      <c r="I4245" s="43" t="s">
        <v>30</v>
      </c>
      <c r="J4245" s="43">
        <v>3.5000000000000003E-2</v>
      </c>
      <c r="K4245" s="43">
        <v>1.8859999999999998E-2</v>
      </c>
      <c r="L4245" s="43">
        <v>4.4210999999999999E-3</v>
      </c>
      <c r="N4245" s="44"/>
      <c r="O4245" s="114"/>
    </row>
    <row r="4246" spans="4:15" ht="15.75" customHeight="1" x14ac:dyDescent="0.25">
      <c r="D4246" s="39"/>
      <c r="E4246" s="39"/>
      <c r="F4246" s="98">
        <v>42458</v>
      </c>
      <c r="G4246" s="43">
        <v>4.3290000000000004E-3</v>
      </c>
      <c r="H4246" s="43">
        <v>6.3084999999999999E-3</v>
      </c>
      <c r="I4246" s="43">
        <v>9.1390000000000013E-3</v>
      </c>
      <c r="J4246" s="43">
        <v>3.5000000000000003E-2</v>
      </c>
      <c r="K4246" s="43">
        <v>1.8035000000000002E-2</v>
      </c>
      <c r="L4246" s="43">
        <v>4.3816999999999997E-3</v>
      </c>
      <c r="N4246" s="44"/>
      <c r="O4246" s="114"/>
    </row>
    <row r="4247" spans="4:15" ht="15.75" customHeight="1" x14ac:dyDescent="0.25">
      <c r="D4247" s="39"/>
      <c r="E4247" s="39"/>
      <c r="F4247" s="98">
        <v>42459</v>
      </c>
      <c r="G4247" s="43">
        <v>4.3400000000000001E-3</v>
      </c>
      <c r="H4247" s="43">
        <v>6.2509999999999996E-3</v>
      </c>
      <c r="I4247" s="43">
        <v>8.9890000000000005E-3</v>
      </c>
      <c r="J4247" s="43">
        <v>3.5000000000000003E-2</v>
      </c>
      <c r="K4247" s="43">
        <v>1.8228000000000001E-2</v>
      </c>
      <c r="L4247" s="43">
        <v>4.5034999999999997E-3</v>
      </c>
      <c r="N4247" s="44"/>
      <c r="O4247" s="114"/>
    </row>
    <row r="4248" spans="4:15" ht="15.75" customHeight="1" x14ac:dyDescent="0.25">
      <c r="D4248" s="39"/>
      <c r="E4248" s="39"/>
      <c r="F4248" s="98">
        <v>42460</v>
      </c>
      <c r="G4248" s="43">
        <v>4.3725000000000005E-3</v>
      </c>
      <c r="H4248" s="43">
        <v>6.2860000000000008E-3</v>
      </c>
      <c r="I4248" s="43">
        <v>8.9969999999999998E-3</v>
      </c>
      <c r="J4248" s="43">
        <v>3.5000000000000003E-2</v>
      </c>
      <c r="K4248" s="43">
        <v>1.7686999999999998E-2</v>
      </c>
      <c r="L4248" s="43">
        <v>4.5355000000000005E-3</v>
      </c>
      <c r="N4248" s="44"/>
      <c r="O4248" s="114"/>
    </row>
    <row r="4249" spans="4:15" ht="15.75" customHeight="1" x14ac:dyDescent="0.25">
      <c r="D4249" s="39"/>
      <c r="E4249" s="39"/>
      <c r="F4249" s="98">
        <v>42461</v>
      </c>
      <c r="G4249" s="43">
        <v>4.3734999999999998E-3</v>
      </c>
      <c r="H4249" s="43">
        <v>6.2909999999999997E-3</v>
      </c>
      <c r="I4249" s="43">
        <v>9.0109999999999999E-3</v>
      </c>
      <c r="J4249" s="43">
        <v>3.5000000000000003E-2</v>
      </c>
      <c r="K4249" s="43">
        <v>1.7704999999999999E-2</v>
      </c>
      <c r="L4249" s="43">
        <v>4.5637999999999998E-3</v>
      </c>
      <c r="N4249" s="44"/>
      <c r="O4249" s="114"/>
    </row>
    <row r="4250" spans="4:15" ht="15.75" customHeight="1" x14ac:dyDescent="0.25">
      <c r="D4250" s="39"/>
      <c r="E4250" s="39"/>
      <c r="F4250" s="98">
        <v>42464</v>
      </c>
      <c r="G4250" s="43">
        <v>4.4019999999999997E-3</v>
      </c>
      <c r="H4250" s="43">
        <v>6.3010000000000002E-3</v>
      </c>
      <c r="I4250" s="43">
        <v>9.0410000000000004E-3</v>
      </c>
      <c r="J4250" s="43">
        <v>3.5000000000000003E-2</v>
      </c>
      <c r="K4250" s="43">
        <v>1.7618000000000002E-2</v>
      </c>
      <c r="L4250" s="43">
        <v>4.4667000000000005E-3</v>
      </c>
      <c r="N4250" s="44"/>
      <c r="O4250" s="114"/>
    </row>
    <row r="4251" spans="4:15" ht="15.75" customHeight="1" x14ac:dyDescent="0.25">
      <c r="D4251" s="39"/>
      <c r="E4251" s="39"/>
      <c r="F4251" s="98">
        <v>42465</v>
      </c>
      <c r="G4251" s="43">
        <v>4.385E-3</v>
      </c>
      <c r="H4251" s="43">
        <v>6.2660000000000007E-3</v>
      </c>
      <c r="I4251" s="43">
        <v>8.9189999999999998E-3</v>
      </c>
      <c r="J4251" s="43">
        <v>3.5000000000000003E-2</v>
      </c>
      <c r="K4251" s="43">
        <v>1.7201000000000001E-2</v>
      </c>
      <c r="L4251" s="43">
        <v>4.3658000000000004E-3</v>
      </c>
      <c r="N4251" s="44"/>
      <c r="O4251" s="114"/>
    </row>
    <row r="4252" spans="4:15" ht="15.75" customHeight="1" x14ac:dyDescent="0.25">
      <c r="D4252" s="39"/>
      <c r="E4252" s="39"/>
      <c r="F4252" s="98">
        <v>42466</v>
      </c>
      <c r="G4252" s="43">
        <v>4.3899999999999998E-3</v>
      </c>
      <c r="H4252" s="43">
        <v>6.3060000000000008E-3</v>
      </c>
      <c r="I4252" s="43">
        <v>8.9720000000000008E-3</v>
      </c>
      <c r="J4252" s="43">
        <v>3.5000000000000003E-2</v>
      </c>
      <c r="K4252" s="43">
        <v>1.7548999999999999E-2</v>
      </c>
      <c r="L4252" s="43">
        <v>4.3838999999999996E-3</v>
      </c>
      <c r="N4252" s="44"/>
      <c r="O4252" s="114"/>
    </row>
    <row r="4253" spans="4:15" ht="15.75" customHeight="1" x14ac:dyDescent="0.25">
      <c r="D4253" s="39"/>
      <c r="E4253" s="39"/>
      <c r="F4253" s="98">
        <v>42467</v>
      </c>
      <c r="G4253" s="43">
        <v>4.3645000000000003E-3</v>
      </c>
      <c r="H4253" s="43">
        <v>6.2880000000000002E-3</v>
      </c>
      <c r="I4253" s="43">
        <v>8.9464999999999996E-3</v>
      </c>
      <c r="J4253" s="43">
        <v>3.5000000000000003E-2</v>
      </c>
      <c r="K4253" s="43">
        <v>1.6889000000000001E-2</v>
      </c>
      <c r="L4253" s="43">
        <v>4.3832000000000003E-3</v>
      </c>
      <c r="N4253" s="44"/>
      <c r="O4253" s="114"/>
    </row>
    <row r="4254" spans="4:15" ht="15.75" customHeight="1" x14ac:dyDescent="0.25">
      <c r="D4254" s="39"/>
      <c r="E4254" s="39"/>
      <c r="F4254" s="98">
        <v>42468</v>
      </c>
      <c r="G4254" s="43">
        <v>4.3470000000000002E-3</v>
      </c>
      <c r="H4254" s="43">
        <v>6.3080000000000002E-3</v>
      </c>
      <c r="I4254" s="43">
        <v>8.9490000000000004E-3</v>
      </c>
      <c r="J4254" s="43">
        <v>3.5000000000000003E-2</v>
      </c>
      <c r="K4254" s="43">
        <v>1.7166999999999998E-2</v>
      </c>
      <c r="L4254" s="43">
        <v>4.3490000000000004E-3</v>
      </c>
      <c r="N4254" s="44"/>
      <c r="O4254" s="114"/>
    </row>
    <row r="4255" spans="4:15" ht="15.75" customHeight="1" x14ac:dyDescent="0.25">
      <c r="D4255" s="39"/>
      <c r="E4255" s="39"/>
      <c r="F4255" s="98">
        <v>42471</v>
      </c>
      <c r="G4255" s="43">
        <v>4.359E-3</v>
      </c>
      <c r="H4255" s="43">
        <v>6.2985000000000003E-3</v>
      </c>
      <c r="I4255" s="43">
        <v>8.9639999999999997E-3</v>
      </c>
      <c r="J4255" s="43">
        <v>3.5000000000000003E-2</v>
      </c>
      <c r="K4255" s="43">
        <v>1.7254000000000002E-2</v>
      </c>
      <c r="L4255" s="43">
        <v>4.3122999999999998E-3</v>
      </c>
      <c r="N4255" s="44"/>
      <c r="O4255" s="114"/>
    </row>
    <row r="4256" spans="4:15" ht="15.75" customHeight="1" x14ac:dyDescent="0.25">
      <c r="D4256" s="39"/>
      <c r="E4256" s="39"/>
      <c r="F4256" s="98">
        <v>42472</v>
      </c>
      <c r="G4256" s="43">
        <v>4.3714999999999995E-3</v>
      </c>
      <c r="H4256" s="43">
        <v>6.2960000000000004E-3</v>
      </c>
      <c r="I4256" s="43">
        <v>8.9414999999999998E-3</v>
      </c>
      <c r="J4256" s="43">
        <v>3.5000000000000003E-2</v>
      </c>
      <c r="K4256" s="43">
        <v>1.7760999999999999E-2</v>
      </c>
      <c r="L4256" s="43">
        <v>4.3359000000000002E-3</v>
      </c>
      <c r="N4256" s="44"/>
      <c r="O4256" s="114"/>
    </row>
    <row r="4257" spans="4:15" ht="15.75" customHeight="1" x14ac:dyDescent="0.25">
      <c r="D4257" s="39"/>
      <c r="E4257" s="39"/>
      <c r="F4257" s="98">
        <v>42473</v>
      </c>
      <c r="G4257" s="43">
        <v>4.3275000000000006E-3</v>
      </c>
      <c r="H4257" s="43">
        <v>6.2835E-3</v>
      </c>
      <c r="I4257" s="43">
        <v>8.9914999999999995E-3</v>
      </c>
      <c r="J4257" s="43">
        <v>3.5000000000000003E-2</v>
      </c>
      <c r="K4257" s="43">
        <v>1.7639000000000002E-2</v>
      </c>
      <c r="L4257" s="43">
        <v>4.3902999999999998E-3</v>
      </c>
      <c r="N4257" s="44"/>
      <c r="O4257" s="114"/>
    </row>
    <row r="4258" spans="4:15" ht="15.75" customHeight="1" x14ac:dyDescent="0.25">
      <c r="D4258" s="39"/>
      <c r="E4258" s="39"/>
      <c r="F4258" s="98">
        <v>42474</v>
      </c>
      <c r="G4258" s="43">
        <v>4.3625000000000001E-3</v>
      </c>
      <c r="H4258" s="43">
        <v>6.3284999999999999E-3</v>
      </c>
      <c r="I4258" s="43">
        <v>9.023999999999999E-3</v>
      </c>
      <c r="J4258" s="43">
        <v>3.5000000000000003E-2</v>
      </c>
      <c r="K4258" s="43">
        <v>1.7919000000000001E-2</v>
      </c>
      <c r="L4258" s="43">
        <v>4.4542000000000002E-3</v>
      </c>
      <c r="N4258" s="44"/>
      <c r="O4258" s="114"/>
    </row>
    <row r="4259" spans="4:15" ht="15.75" customHeight="1" x14ac:dyDescent="0.25">
      <c r="D4259" s="39"/>
      <c r="E4259" s="39"/>
      <c r="F4259" s="98">
        <v>42475</v>
      </c>
      <c r="G4259" s="43">
        <v>4.3625000000000001E-3</v>
      </c>
      <c r="H4259" s="43">
        <v>6.3309999999999998E-3</v>
      </c>
      <c r="I4259" s="43">
        <v>9.019000000000001E-3</v>
      </c>
      <c r="J4259" s="43">
        <v>3.5000000000000003E-2</v>
      </c>
      <c r="K4259" s="43">
        <v>1.7517999999999999E-2</v>
      </c>
      <c r="L4259" s="43">
        <v>4.3939000000000001E-3</v>
      </c>
      <c r="N4259" s="44"/>
      <c r="O4259" s="114"/>
    </row>
    <row r="4260" spans="4:15" ht="15.75" customHeight="1" x14ac:dyDescent="0.25">
      <c r="D4260" s="39"/>
      <c r="E4260" s="39"/>
      <c r="F4260" s="98">
        <v>42478</v>
      </c>
      <c r="G4260" s="43">
        <v>4.3874999999999999E-3</v>
      </c>
      <c r="H4260" s="43">
        <v>6.3434999999999993E-3</v>
      </c>
      <c r="I4260" s="43">
        <v>9.0089999999999996E-3</v>
      </c>
      <c r="J4260" s="43">
        <v>3.5000000000000003E-2</v>
      </c>
      <c r="K4260" s="43">
        <v>1.7710999999999998E-2</v>
      </c>
      <c r="L4260" s="43">
        <v>4.3958999999999995E-3</v>
      </c>
      <c r="N4260" s="44"/>
      <c r="O4260" s="114"/>
    </row>
    <row r="4261" spans="4:15" ht="15.75" customHeight="1" x14ac:dyDescent="0.25">
      <c r="D4261" s="39"/>
      <c r="E4261" s="39"/>
      <c r="F4261" s="98">
        <v>42479</v>
      </c>
      <c r="G4261" s="43">
        <v>4.4114999999999996E-3</v>
      </c>
      <c r="H4261" s="43">
        <v>6.3485E-3</v>
      </c>
      <c r="I4261" s="43">
        <v>9.0364999999999994E-3</v>
      </c>
      <c r="J4261" s="43">
        <v>3.5000000000000003E-2</v>
      </c>
      <c r="K4261" s="43">
        <v>1.7850999999999999E-2</v>
      </c>
      <c r="L4261" s="43">
        <v>4.3422000000000001E-3</v>
      </c>
      <c r="N4261" s="44"/>
      <c r="O4261" s="114"/>
    </row>
    <row r="4262" spans="4:15" ht="15.75" customHeight="1" x14ac:dyDescent="0.25">
      <c r="D4262" s="39"/>
      <c r="E4262" s="39"/>
      <c r="F4262" s="98">
        <v>42480</v>
      </c>
      <c r="G4262" s="43">
        <v>4.4124999999999998E-3</v>
      </c>
      <c r="H4262" s="43">
        <v>6.3509999999999999E-3</v>
      </c>
      <c r="I4262" s="43">
        <v>9.0415000000000009E-3</v>
      </c>
      <c r="J4262" s="43">
        <v>3.5000000000000003E-2</v>
      </c>
      <c r="K4262" s="43">
        <v>1.8450000000000001E-2</v>
      </c>
      <c r="L4262" s="43">
        <v>4.3931999999999999E-3</v>
      </c>
      <c r="N4262" s="44"/>
      <c r="O4262" s="114"/>
    </row>
    <row r="4263" spans="4:15" ht="15.75" customHeight="1" x14ac:dyDescent="0.25">
      <c r="D4263" s="39"/>
      <c r="E4263" s="39"/>
      <c r="F4263" s="98">
        <v>42481</v>
      </c>
      <c r="G4263" s="43">
        <v>4.3885E-3</v>
      </c>
      <c r="H4263" s="43">
        <v>6.3810000000000004E-3</v>
      </c>
      <c r="I4263" s="43">
        <v>9.1315000000000007E-3</v>
      </c>
      <c r="J4263" s="43">
        <v>3.5000000000000003E-2</v>
      </c>
      <c r="K4263" s="43">
        <v>1.8610000000000002E-2</v>
      </c>
      <c r="L4263" s="43">
        <v>4.3926E-3</v>
      </c>
      <c r="N4263" s="44"/>
      <c r="O4263" s="114"/>
    </row>
    <row r="4264" spans="4:15" ht="15.75" customHeight="1" x14ac:dyDescent="0.25">
      <c r="D4264" s="39"/>
      <c r="E4264" s="39"/>
      <c r="F4264" s="98">
        <v>42482</v>
      </c>
      <c r="G4264" s="43">
        <v>4.3645000000000003E-3</v>
      </c>
      <c r="H4264" s="43">
        <v>6.3585000000000004E-3</v>
      </c>
      <c r="I4264" s="43">
        <v>9.0864999999999991E-3</v>
      </c>
      <c r="J4264" s="43">
        <v>3.5000000000000003E-2</v>
      </c>
      <c r="K4264" s="43">
        <v>1.8877999999999999E-2</v>
      </c>
      <c r="L4264" s="43">
        <v>4.4035000000000003E-3</v>
      </c>
      <c r="N4264" s="44"/>
      <c r="O4264" s="114"/>
    </row>
    <row r="4265" spans="4:15" ht="15.75" customHeight="1" x14ac:dyDescent="0.25">
      <c r="D4265" s="39"/>
      <c r="E4265" s="39"/>
      <c r="F4265" s="98">
        <v>42485</v>
      </c>
      <c r="G4265" s="43">
        <v>4.3695000000000001E-3</v>
      </c>
      <c r="H4265" s="43">
        <v>6.3385000000000004E-3</v>
      </c>
      <c r="I4265" s="43">
        <v>9.1039999999999992E-3</v>
      </c>
      <c r="J4265" s="43">
        <v>3.5000000000000003E-2</v>
      </c>
      <c r="K4265" s="43">
        <v>1.9127999999999999E-2</v>
      </c>
      <c r="L4265" s="43">
        <v>4.4302000000000005E-3</v>
      </c>
      <c r="N4265" s="44"/>
      <c r="O4265" s="114"/>
    </row>
    <row r="4266" spans="4:15" ht="15.75" customHeight="1" x14ac:dyDescent="0.25">
      <c r="D4266" s="39"/>
      <c r="E4266" s="39"/>
      <c r="F4266" s="98">
        <v>42486</v>
      </c>
      <c r="G4266" s="43">
        <v>4.3769999999999998E-3</v>
      </c>
      <c r="H4266" s="43">
        <v>6.3434999999999993E-3</v>
      </c>
      <c r="I4266" s="43">
        <v>9.1190000000000004E-3</v>
      </c>
      <c r="J4266" s="43">
        <v>3.5000000000000003E-2</v>
      </c>
      <c r="K4266" s="43">
        <v>1.9271E-2</v>
      </c>
      <c r="L4266" s="43">
        <v>4.4632999999999999E-3</v>
      </c>
      <c r="N4266" s="44"/>
      <c r="O4266" s="114"/>
    </row>
    <row r="4267" spans="4:15" ht="15.75" customHeight="1" x14ac:dyDescent="0.25">
      <c r="D4267" s="39"/>
      <c r="E4267" s="39"/>
      <c r="F4267" s="98">
        <v>42487</v>
      </c>
      <c r="G4267" s="43">
        <v>4.352E-3</v>
      </c>
      <c r="H4267" s="43">
        <v>6.3834999999999994E-3</v>
      </c>
      <c r="I4267" s="43">
        <v>9.1390000000000013E-3</v>
      </c>
      <c r="J4267" s="43">
        <v>3.5000000000000003E-2</v>
      </c>
      <c r="K4267" s="43">
        <v>1.8506999999999999E-2</v>
      </c>
      <c r="L4267" s="43">
        <v>4.5076999999999999E-3</v>
      </c>
      <c r="N4267" s="44"/>
      <c r="O4267" s="114"/>
    </row>
    <row r="4268" spans="4:15" ht="15.75" customHeight="1" x14ac:dyDescent="0.25">
      <c r="D4268" s="39"/>
      <c r="E4268" s="39"/>
      <c r="F4268" s="98">
        <v>42488</v>
      </c>
      <c r="G4268" s="43">
        <v>4.3880000000000004E-3</v>
      </c>
      <c r="H4268" s="43">
        <v>6.3660000000000001E-3</v>
      </c>
      <c r="I4268" s="43">
        <v>9.046499999999999E-3</v>
      </c>
      <c r="J4268" s="43">
        <v>3.5000000000000003E-2</v>
      </c>
      <c r="K4268" s="43">
        <v>1.8242999999999999E-2</v>
      </c>
      <c r="L4268" s="43">
        <v>4.5325000000000001E-3</v>
      </c>
      <c r="N4268" s="44"/>
      <c r="O4268" s="114"/>
    </row>
    <row r="4269" spans="4:15" ht="15.75" customHeight="1" x14ac:dyDescent="0.25">
      <c r="D4269" s="39"/>
      <c r="E4269" s="39"/>
      <c r="F4269" s="98">
        <v>42489</v>
      </c>
      <c r="G4269" s="43">
        <v>4.3575000000000003E-3</v>
      </c>
      <c r="H4269" s="43">
        <v>6.3660000000000001E-3</v>
      </c>
      <c r="I4269" s="43">
        <v>9.0415000000000009E-3</v>
      </c>
      <c r="J4269" s="43">
        <v>3.5000000000000003E-2</v>
      </c>
      <c r="K4269" s="43">
        <v>1.8332999999999999E-2</v>
      </c>
      <c r="L4269" s="43">
        <v>4.6118000000000001E-3</v>
      </c>
      <c r="N4269" s="44"/>
      <c r="O4269" s="114"/>
    </row>
    <row r="4270" spans="4:15" ht="15.75" customHeight="1" x14ac:dyDescent="0.25">
      <c r="D4270" s="39"/>
      <c r="E4270" s="39"/>
      <c r="F4270" s="98">
        <v>42492</v>
      </c>
      <c r="G4270" s="43" t="s">
        <v>30</v>
      </c>
      <c r="H4270" s="43" t="s">
        <v>30</v>
      </c>
      <c r="I4270" s="43" t="s">
        <v>30</v>
      </c>
      <c r="J4270" s="43">
        <v>3.5000000000000003E-2</v>
      </c>
      <c r="K4270" s="43">
        <v>1.8723E-2</v>
      </c>
      <c r="L4270" s="43">
        <v>4.5770999999999997E-3</v>
      </c>
      <c r="N4270" s="44"/>
      <c r="O4270" s="114"/>
    </row>
    <row r="4271" spans="4:15" ht="15.75" customHeight="1" x14ac:dyDescent="0.25">
      <c r="D4271" s="39"/>
      <c r="E4271" s="39"/>
      <c r="F4271" s="98">
        <v>42493</v>
      </c>
      <c r="G4271" s="43">
        <v>4.359E-3</v>
      </c>
      <c r="H4271" s="43">
        <v>6.3290000000000004E-3</v>
      </c>
      <c r="I4271" s="43">
        <v>9.0714999999999997E-3</v>
      </c>
      <c r="J4271" s="43">
        <v>3.5000000000000003E-2</v>
      </c>
      <c r="K4271" s="43">
        <v>1.7963E-2</v>
      </c>
      <c r="L4271" s="43">
        <v>4.5820000000000001E-3</v>
      </c>
      <c r="N4271" s="44"/>
      <c r="O4271" s="114"/>
    </row>
    <row r="4272" spans="4:15" ht="15.75" customHeight="1" x14ac:dyDescent="0.25">
      <c r="D4272" s="39"/>
      <c r="E4272" s="39"/>
      <c r="F4272" s="98">
        <v>42494</v>
      </c>
      <c r="G4272" s="43">
        <v>4.359E-3</v>
      </c>
      <c r="H4272" s="43">
        <v>6.3410000000000003E-3</v>
      </c>
      <c r="I4272" s="43">
        <v>9.0710000000000009E-3</v>
      </c>
      <c r="J4272" s="43">
        <v>3.5000000000000003E-2</v>
      </c>
      <c r="K4272" s="43">
        <v>1.7752E-2</v>
      </c>
      <c r="L4272" s="43">
        <v>4.4083999999999998E-3</v>
      </c>
      <c r="N4272" s="44"/>
      <c r="O4272" s="114"/>
    </row>
    <row r="4273" spans="4:15" ht="15.75" customHeight="1" x14ac:dyDescent="0.25">
      <c r="D4273" s="39"/>
      <c r="E4273" s="39"/>
      <c r="F4273" s="98">
        <v>42495</v>
      </c>
      <c r="G4273" s="43">
        <v>4.3714999999999995E-3</v>
      </c>
      <c r="H4273" s="43">
        <v>6.3180000000000007E-3</v>
      </c>
      <c r="I4273" s="43">
        <v>9.0830000000000008E-3</v>
      </c>
      <c r="J4273" s="43">
        <v>3.5000000000000003E-2</v>
      </c>
      <c r="K4273" s="43">
        <v>1.7453E-2</v>
      </c>
      <c r="L4273" s="43">
        <v>4.3934999999999998E-3</v>
      </c>
      <c r="N4273" s="44"/>
      <c r="O4273" s="114"/>
    </row>
    <row r="4274" spans="4:15" ht="15.75" customHeight="1" x14ac:dyDescent="0.25">
      <c r="D4274" s="39"/>
      <c r="E4274" s="39"/>
      <c r="F4274" s="98">
        <v>42496</v>
      </c>
      <c r="G4274" s="43">
        <v>4.3790000000000001E-3</v>
      </c>
      <c r="H4274" s="43">
        <v>6.2960000000000004E-3</v>
      </c>
      <c r="I4274" s="43">
        <v>9.0714999999999997E-3</v>
      </c>
      <c r="J4274" s="43">
        <v>3.5000000000000003E-2</v>
      </c>
      <c r="K4274" s="43">
        <v>1.7788999999999999E-2</v>
      </c>
      <c r="L4274" s="43">
        <v>4.3503999999999999E-3</v>
      </c>
      <c r="N4274" s="44"/>
      <c r="O4274" s="114"/>
    </row>
    <row r="4275" spans="4:15" ht="15.75" customHeight="1" x14ac:dyDescent="0.25">
      <c r="D4275" s="39"/>
      <c r="E4275" s="39"/>
      <c r="F4275" s="98">
        <v>42499</v>
      </c>
      <c r="G4275" s="43">
        <v>4.3864999999999998E-3</v>
      </c>
      <c r="H4275" s="43">
        <v>6.2960000000000004E-3</v>
      </c>
      <c r="I4275" s="43">
        <v>9.0539999999999995E-3</v>
      </c>
      <c r="J4275" s="43">
        <v>3.5000000000000003E-2</v>
      </c>
      <c r="K4275" s="43">
        <v>1.7506999999999998E-2</v>
      </c>
      <c r="L4275" s="43">
        <v>4.3484999999999999E-3</v>
      </c>
      <c r="N4275" s="44"/>
      <c r="O4275" s="114"/>
    </row>
    <row r="4276" spans="4:15" ht="15.75" customHeight="1" x14ac:dyDescent="0.25">
      <c r="D4276" s="39"/>
      <c r="E4276" s="39"/>
      <c r="F4276" s="98">
        <v>42500</v>
      </c>
      <c r="G4276" s="43">
        <v>4.3730000000000002E-3</v>
      </c>
      <c r="H4276" s="43">
        <v>6.2810000000000001E-3</v>
      </c>
      <c r="I4276" s="43">
        <v>9.0489999999999998E-3</v>
      </c>
      <c r="J4276" s="43">
        <v>3.5000000000000003E-2</v>
      </c>
      <c r="K4276" s="43">
        <v>1.7613E-2</v>
      </c>
      <c r="L4276" s="43">
        <v>4.3112000000000003E-3</v>
      </c>
      <c r="N4276" s="44"/>
      <c r="O4276" s="114"/>
    </row>
    <row r="4277" spans="4:15" ht="15.75" customHeight="1" x14ac:dyDescent="0.25">
      <c r="D4277" s="39"/>
      <c r="E4277" s="39"/>
      <c r="F4277" s="98">
        <v>42501</v>
      </c>
      <c r="G4277" s="43">
        <v>4.3464999999999997E-3</v>
      </c>
      <c r="H4277" s="43">
        <v>6.2660000000000007E-3</v>
      </c>
      <c r="I4277" s="43">
        <v>9.0489999999999998E-3</v>
      </c>
      <c r="J4277" s="43">
        <v>3.5000000000000003E-2</v>
      </c>
      <c r="K4277" s="43">
        <v>1.7367E-2</v>
      </c>
      <c r="L4277" s="43">
        <v>4.2735000000000004E-3</v>
      </c>
      <c r="N4277" s="44"/>
      <c r="O4277" s="114"/>
    </row>
    <row r="4278" spans="4:15" ht="15.75" customHeight="1" x14ac:dyDescent="0.25">
      <c r="D4278" s="39"/>
      <c r="E4278" s="39"/>
      <c r="F4278" s="98">
        <v>42502</v>
      </c>
      <c r="G4278" s="43">
        <v>4.3445000000000003E-3</v>
      </c>
      <c r="H4278" s="43">
        <v>6.2610000000000001E-3</v>
      </c>
      <c r="I4278" s="43">
        <v>9.0664999999999999E-3</v>
      </c>
      <c r="J4278" s="43">
        <v>3.5000000000000003E-2</v>
      </c>
      <c r="K4278" s="43">
        <v>1.7516E-2</v>
      </c>
      <c r="L4278" s="43">
        <v>4.3195000000000004E-3</v>
      </c>
      <c r="N4278" s="44"/>
      <c r="O4278" s="114"/>
    </row>
    <row r="4279" spans="4:15" ht="15.75" customHeight="1" x14ac:dyDescent="0.25">
      <c r="D4279" s="39"/>
      <c r="E4279" s="39"/>
      <c r="F4279" s="98">
        <v>42503</v>
      </c>
      <c r="G4279" s="43">
        <v>4.3394999999999996E-3</v>
      </c>
      <c r="H4279" s="43">
        <v>6.2760000000000003E-3</v>
      </c>
      <c r="I4279" s="43">
        <v>9.0690000000000007E-3</v>
      </c>
      <c r="J4279" s="43">
        <v>3.5000000000000003E-2</v>
      </c>
      <c r="K4279" s="43">
        <v>1.7000999999999999E-2</v>
      </c>
      <c r="L4279" s="43">
        <v>4.3178000000000001E-3</v>
      </c>
      <c r="N4279" s="44"/>
      <c r="O4279" s="114"/>
    </row>
    <row r="4280" spans="4:15" ht="15.75" customHeight="1" x14ac:dyDescent="0.25">
      <c r="D4280" s="39"/>
      <c r="E4280" s="39"/>
      <c r="F4280" s="98">
        <v>42506</v>
      </c>
      <c r="G4280" s="43">
        <v>4.3619999999999996E-3</v>
      </c>
      <c r="H4280" s="43">
        <v>6.2610000000000001E-3</v>
      </c>
      <c r="I4280" s="43">
        <v>9.0639999999999991E-3</v>
      </c>
      <c r="J4280" s="43">
        <v>3.5000000000000003E-2</v>
      </c>
      <c r="K4280" s="43">
        <v>1.7533E-2</v>
      </c>
      <c r="L4280" s="43">
        <v>4.4226999999999999E-3</v>
      </c>
      <c r="N4280" s="44"/>
      <c r="O4280" s="114"/>
    </row>
    <row r="4281" spans="4:15" ht="15.75" customHeight="1" x14ac:dyDescent="0.25">
      <c r="D4281" s="39"/>
      <c r="E4281" s="39"/>
      <c r="F4281" s="98">
        <v>42507</v>
      </c>
      <c r="G4281" s="43">
        <v>4.3869999999999994E-3</v>
      </c>
      <c r="H4281" s="43">
        <v>6.2509999999999996E-3</v>
      </c>
      <c r="I4281" s="43">
        <v>9.1159999999999991E-3</v>
      </c>
      <c r="J4281" s="43">
        <v>3.5000000000000003E-2</v>
      </c>
      <c r="K4281" s="43">
        <v>1.7722999999999999E-2</v>
      </c>
      <c r="L4281" s="43">
        <v>4.4561000000000002E-3</v>
      </c>
      <c r="N4281" s="44"/>
      <c r="O4281" s="114"/>
    </row>
    <row r="4282" spans="4:15" ht="15.75" customHeight="1" x14ac:dyDescent="0.25">
      <c r="D4282" s="39"/>
      <c r="E4282" s="39"/>
      <c r="F4282" s="98">
        <v>42508</v>
      </c>
      <c r="G4282" s="43">
        <v>4.3845000000000004E-3</v>
      </c>
      <c r="H4282" s="43">
        <v>6.3560000000000005E-3</v>
      </c>
      <c r="I4282" s="43">
        <v>9.3084999999999991E-3</v>
      </c>
      <c r="J4282" s="43">
        <v>3.5000000000000003E-2</v>
      </c>
      <c r="K4282" s="43">
        <v>1.8537999999999999E-2</v>
      </c>
      <c r="L4282" s="43">
        <v>4.5060999999999999E-3</v>
      </c>
      <c r="N4282" s="44"/>
      <c r="O4282" s="114"/>
    </row>
    <row r="4283" spans="4:15" ht="15.75" customHeight="1" x14ac:dyDescent="0.25">
      <c r="D4283" s="39"/>
      <c r="E4283" s="39"/>
      <c r="F4283" s="98">
        <v>42509</v>
      </c>
      <c r="G4283" s="43">
        <v>4.4299999999999999E-3</v>
      </c>
      <c r="H4283" s="43">
        <v>6.5390000000000005E-3</v>
      </c>
      <c r="I4283" s="43">
        <v>9.5709999999999996E-3</v>
      </c>
      <c r="J4283" s="43">
        <v>3.5000000000000003E-2</v>
      </c>
      <c r="K4283" s="43">
        <v>1.8487E-2</v>
      </c>
      <c r="L4283" s="43">
        <v>4.4809999999999997E-3</v>
      </c>
      <c r="N4283" s="44"/>
      <c r="O4283" s="114"/>
    </row>
    <row r="4284" spans="4:15" ht="15.75" customHeight="1" x14ac:dyDescent="0.25">
      <c r="D4284" s="39"/>
      <c r="E4284" s="39"/>
      <c r="F4284" s="98">
        <v>42510</v>
      </c>
      <c r="G4284" s="43">
        <v>4.4324999999999998E-3</v>
      </c>
      <c r="H4284" s="43">
        <v>6.613E-3</v>
      </c>
      <c r="I4284" s="43">
        <v>9.554E-3</v>
      </c>
      <c r="J4284" s="43">
        <v>3.5000000000000003E-2</v>
      </c>
      <c r="K4284" s="43">
        <v>1.8384000000000001E-2</v>
      </c>
      <c r="L4284" s="43">
        <v>4.4740000000000005E-3</v>
      </c>
      <c r="N4284" s="44"/>
      <c r="O4284" s="114"/>
    </row>
    <row r="4285" spans="4:15" ht="15.75" customHeight="1" x14ac:dyDescent="0.25">
      <c r="D4285" s="39"/>
      <c r="E4285" s="39"/>
      <c r="F4285" s="98">
        <v>42513</v>
      </c>
      <c r="G4285" s="43">
        <v>4.4600000000000004E-3</v>
      </c>
      <c r="H4285" s="43">
        <v>6.6230000000000004E-3</v>
      </c>
      <c r="I4285" s="43">
        <v>9.578999999999999E-3</v>
      </c>
      <c r="J4285" s="43">
        <v>3.5000000000000003E-2</v>
      </c>
      <c r="K4285" s="43">
        <v>1.8349999999999998E-2</v>
      </c>
      <c r="L4285" s="43">
        <v>4.4272000000000001E-3</v>
      </c>
      <c r="N4285" s="44"/>
      <c r="O4285" s="114"/>
    </row>
    <row r="4286" spans="4:15" ht="15.75" customHeight="1" x14ac:dyDescent="0.25">
      <c r="D4286" s="39"/>
      <c r="E4286" s="39"/>
      <c r="F4286" s="98">
        <v>42514</v>
      </c>
      <c r="G4286" s="43">
        <v>4.4419999999999998E-3</v>
      </c>
      <c r="H4286" s="43">
        <v>6.6530000000000001E-3</v>
      </c>
      <c r="I4286" s="43">
        <v>9.6814999999999991E-3</v>
      </c>
      <c r="J4286" s="43">
        <v>3.5000000000000003E-2</v>
      </c>
      <c r="K4286" s="43">
        <v>1.8629E-2</v>
      </c>
      <c r="L4286" s="43">
        <v>4.4796000000000002E-3</v>
      </c>
      <c r="N4286" s="44"/>
      <c r="O4286" s="114"/>
    </row>
    <row r="4287" spans="4:15" ht="15.75" customHeight="1" x14ac:dyDescent="0.25">
      <c r="D4287" s="39"/>
      <c r="E4287" s="39"/>
      <c r="F4287" s="98">
        <v>42515</v>
      </c>
      <c r="G4287" s="43">
        <v>4.4970000000000001E-3</v>
      </c>
      <c r="H4287" s="43">
        <v>6.6654999999999996E-3</v>
      </c>
      <c r="I4287" s="43">
        <v>9.7560000000000008E-3</v>
      </c>
      <c r="J4287" s="43">
        <v>3.5000000000000003E-2</v>
      </c>
      <c r="K4287" s="43">
        <v>1.8664E-2</v>
      </c>
      <c r="L4287" s="43">
        <v>4.4663000000000003E-3</v>
      </c>
      <c r="N4287" s="44"/>
      <c r="O4287" s="114"/>
    </row>
    <row r="4288" spans="4:15" ht="15.75" customHeight="1" x14ac:dyDescent="0.25">
      <c r="D4288" s="39"/>
      <c r="E4288" s="39"/>
      <c r="F4288" s="98">
        <v>42516</v>
      </c>
      <c r="G4288" s="43">
        <v>4.5444999999999999E-3</v>
      </c>
      <c r="H4288" s="43">
        <v>6.7405E-3</v>
      </c>
      <c r="I4288" s="43">
        <v>9.7710000000000002E-3</v>
      </c>
      <c r="J4288" s="43">
        <v>3.5000000000000003E-2</v>
      </c>
      <c r="K4288" s="43">
        <v>1.8282E-2</v>
      </c>
      <c r="L4288" s="43">
        <v>4.4983000000000002E-3</v>
      </c>
      <c r="N4288" s="44"/>
      <c r="O4288" s="114"/>
    </row>
    <row r="4289" spans="4:15" ht="15.75" customHeight="1" x14ac:dyDescent="0.25">
      <c r="D4289" s="39"/>
      <c r="E4289" s="39"/>
      <c r="F4289" s="98">
        <v>42517</v>
      </c>
      <c r="G4289" s="43">
        <v>4.5665000000000002E-3</v>
      </c>
      <c r="H4289" s="43">
        <v>6.7305000000000004E-3</v>
      </c>
      <c r="I4289" s="43">
        <v>9.7809999999999998E-3</v>
      </c>
      <c r="J4289" s="43">
        <v>3.5000000000000003E-2</v>
      </c>
      <c r="K4289" s="43">
        <v>1.8509999999999999E-2</v>
      </c>
      <c r="L4289" s="43">
        <v>4.3830000000000006E-3</v>
      </c>
      <c r="N4289" s="44"/>
      <c r="O4289" s="114"/>
    </row>
    <row r="4290" spans="4:15" ht="15.75" customHeight="1" x14ac:dyDescent="0.25">
      <c r="D4290" s="39"/>
      <c r="E4290" s="39"/>
      <c r="F4290" s="98">
        <v>42520</v>
      </c>
      <c r="G4290" s="43" t="s">
        <v>30</v>
      </c>
      <c r="H4290" s="43" t="s">
        <v>30</v>
      </c>
      <c r="I4290" s="43" t="s">
        <v>30</v>
      </c>
      <c r="J4290" s="43" t="s">
        <v>30</v>
      </c>
      <c r="K4290" s="43">
        <v>1.8509999999999999E-2</v>
      </c>
      <c r="L4290" s="43" t="s">
        <v>30</v>
      </c>
      <c r="N4290" s="44"/>
      <c r="O4290" s="114"/>
    </row>
    <row r="4291" spans="4:15" ht="15.75" customHeight="1" x14ac:dyDescent="0.25">
      <c r="D4291" s="39"/>
      <c r="E4291" s="39"/>
      <c r="F4291" s="98">
        <v>42521</v>
      </c>
      <c r="G4291" s="43">
        <v>4.6885E-3</v>
      </c>
      <c r="H4291" s="43">
        <v>6.8579999999999995E-3</v>
      </c>
      <c r="I4291" s="43">
        <v>9.9310000000000006E-3</v>
      </c>
      <c r="J4291" s="43">
        <v>3.5000000000000003E-2</v>
      </c>
      <c r="K4291" s="43">
        <v>1.8458000000000002E-2</v>
      </c>
      <c r="L4291" s="43">
        <v>4.4548000000000001E-3</v>
      </c>
      <c r="N4291" s="44"/>
      <c r="O4291" s="114"/>
    </row>
    <row r="4292" spans="4:15" ht="15.75" customHeight="1" x14ac:dyDescent="0.25">
      <c r="D4292" s="39"/>
      <c r="E4292" s="39"/>
      <c r="F4292" s="98">
        <v>42522</v>
      </c>
      <c r="G4292" s="43">
        <v>4.6955E-3</v>
      </c>
      <c r="H4292" s="43">
        <v>6.8130000000000005E-3</v>
      </c>
      <c r="I4292" s="43">
        <v>9.8539999999999999E-3</v>
      </c>
      <c r="J4292" s="43">
        <v>3.5000000000000003E-2</v>
      </c>
      <c r="K4292" s="43">
        <v>1.8353999999999999E-2</v>
      </c>
      <c r="L4292" s="43">
        <v>4.4885999999999997E-3</v>
      </c>
      <c r="N4292" s="44"/>
      <c r="O4292" s="114"/>
    </row>
    <row r="4293" spans="4:15" ht="15.75" customHeight="1" x14ac:dyDescent="0.25">
      <c r="D4293" s="39"/>
      <c r="E4293" s="39"/>
      <c r="F4293" s="98">
        <v>42523</v>
      </c>
      <c r="G4293" s="43">
        <v>4.6305000000000001E-3</v>
      </c>
      <c r="H4293" s="43">
        <v>6.8010000000000006E-3</v>
      </c>
      <c r="I4293" s="43">
        <v>9.8390000000000005E-3</v>
      </c>
      <c r="J4293" s="43">
        <v>3.5000000000000003E-2</v>
      </c>
      <c r="K4293" s="43">
        <v>1.7988999999999998E-2</v>
      </c>
      <c r="L4293" s="43">
        <v>4.6670000000000001E-3</v>
      </c>
      <c r="N4293" s="44"/>
      <c r="O4293" s="114"/>
    </row>
    <row r="4294" spans="4:15" ht="15.75" customHeight="1" x14ac:dyDescent="0.25">
      <c r="D4294" s="39"/>
      <c r="E4294" s="39"/>
      <c r="F4294" s="98">
        <v>42524</v>
      </c>
      <c r="G4294" s="43">
        <v>4.6480000000000002E-3</v>
      </c>
      <c r="H4294" s="43">
        <v>6.8215000000000003E-3</v>
      </c>
      <c r="I4294" s="43">
        <v>9.8569999999999994E-3</v>
      </c>
      <c r="J4294" s="43">
        <v>3.5000000000000003E-2</v>
      </c>
      <c r="K4294" s="43">
        <v>1.7003999999999998E-2</v>
      </c>
      <c r="L4294" s="43">
        <v>4.6061999999999995E-3</v>
      </c>
      <c r="N4294" s="44"/>
      <c r="O4294" s="114"/>
    </row>
    <row r="4295" spans="4:15" ht="15.75" customHeight="1" x14ac:dyDescent="0.25">
      <c r="D4295" s="39"/>
      <c r="E4295" s="39"/>
      <c r="F4295" s="98">
        <v>42527</v>
      </c>
      <c r="G4295" s="43">
        <v>4.4704999999999996E-3</v>
      </c>
      <c r="H4295" s="43">
        <v>6.6064999999999995E-3</v>
      </c>
      <c r="I4295" s="43">
        <v>9.5420000000000001E-3</v>
      </c>
      <c r="J4295" s="43">
        <v>3.5000000000000003E-2</v>
      </c>
      <c r="K4295" s="43">
        <v>1.7367E-2</v>
      </c>
      <c r="L4295" s="43">
        <v>4.6106000000000003E-3</v>
      </c>
      <c r="N4295" s="44"/>
      <c r="O4295" s="114"/>
    </row>
    <row r="4296" spans="4:15" ht="15.75" customHeight="1" x14ac:dyDescent="0.25">
      <c r="D4296" s="39"/>
      <c r="E4296" s="39"/>
      <c r="F4296" s="98">
        <v>42528</v>
      </c>
      <c r="G4296" s="43">
        <v>4.4580000000000002E-3</v>
      </c>
      <c r="H4296" s="43">
        <v>6.5659999999999998E-3</v>
      </c>
      <c r="I4296" s="43">
        <v>9.4889999999999992E-3</v>
      </c>
      <c r="J4296" s="43">
        <v>3.5000000000000003E-2</v>
      </c>
      <c r="K4296" s="43">
        <v>1.7177000000000001E-2</v>
      </c>
      <c r="L4296" s="43">
        <v>4.6059999999999999E-3</v>
      </c>
      <c r="N4296" s="44"/>
      <c r="O4296" s="114"/>
    </row>
    <row r="4297" spans="4:15" ht="15.75" customHeight="1" x14ac:dyDescent="0.25">
      <c r="D4297" s="39"/>
      <c r="E4297" s="39"/>
      <c r="F4297" s="98">
        <v>42529</v>
      </c>
      <c r="G4297" s="43">
        <v>4.4529999999999995E-3</v>
      </c>
      <c r="H4297" s="43">
        <v>6.5799999999999999E-3</v>
      </c>
      <c r="I4297" s="43">
        <v>9.4699999999999993E-3</v>
      </c>
      <c r="J4297" s="43">
        <v>3.5000000000000003E-2</v>
      </c>
      <c r="K4297" s="43">
        <v>1.7021999999999999E-2</v>
      </c>
      <c r="L4297" s="43">
        <v>4.6372999999999996E-3</v>
      </c>
      <c r="N4297" s="44"/>
      <c r="O4297" s="114"/>
    </row>
    <row r="4298" spans="4:15" ht="15.75" customHeight="1" x14ac:dyDescent="0.25">
      <c r="D4298" s="39"/>
      <c r="E4298" s="39"/>
      <c r="F4298" s="98">
        <v>42530</v>
      </c>
      <c r="G4298" s="43">
        <v>4.4704999999999996E-3</v>
      </c>
      <c r="H4298" s="43">
        <v>6.5605000000000004E-3</v>
      </c>
      <c r="I4298" s="43">
        <v>9.4389999999999995E-3</v>
      </c>
      <c r="J4298" s="43">
        <v>3.5000000000000003E-2</v>
      </c>
      <c r="K4298" s="43">
        <v>1.6867E-2</v>
      </c>
      <c r="L4298" s="43">
        <v>4.4906E-3</v>
      </c>
      <c r="N4298" s="44"/>
      <c r="O4298" s="114"/>
    </row>
    <row r="4299" spans="4:15" ht="15.75" customHeight="1" x14ac:dyDescent="0.25">
      <c r="D4299" s="39"/>
      <c r="E4299" s="39"/>
      <c r="F4299" s="98">
        <v>42531</v>
      </c>
      <c r="G4299" s="43">
        <v>4.4654999999999999E-3</v>
      </c>
      <c r="H4299" s="43">
        <v>6.5559999999999993E-3</v>
      </c>
      <c r="I4299" s="43">
        <v>9.4415000000000002E-3</v>
      </c>
      <c r="J4299" s="43">
        <v>3.5000000000000003E-2</v>
      </c>
      <c r="K4299" s="43">
        <v>1.6404000000000002E-2</v>
      </c>
      <c r="L4299" s="43">
        <v>4.4318000000000005E-3</v>
      </c>
      <c r="N4299" s="44"/>
      <c r="O4299" s="114"/>
    </row>
    <row r="4300" spans="4:15" ht="15.75" customHeight="1" x14ac:dyDescent="0.25">
      <c r="D4300" s="39"/>
      <c r="E4300" s="39"/>
      <c r="F4300" s="98">
        <v>42534</v>
      </c>
      <c r="G4300" s="43">
        <v>4.4205E-3</v>
      </c>
      <c r="H4300" s="43">
        <v>6.5249999999999996E-3</v>
      </c>
      <c r="I4300" s="43">
        <v>9.3640000000000008E-3</v>
      </c>
      <c r="J4300" s="43">
        <v>3.5000000000000003E-2</v>
      </c>
      <c r="K4300" s="43">
        <v>1.6095999999999999E-2</v>
      </c>
      <c r="L4300" s="43">
        <v>4.4104000000000001E-3</v>
      </c>
      <c r="N4300" s="44"/>
      <c r="O4300" s="114"/>
    </row>
    <row r="4301" spans="4:15" ht="15.75" customHeight="1" x14ac:dyDescent="0.25">
      <c r="D4301" s="39"/>
      <c r="E4301" s="39"/>
      <c r="F4301" s="98">
        <v>42535</v>
      </c>
      <c r="G4301" s="43">
        <v>4.4229999999999998E-3</v>
      </c>
      <c r="H4301" s="43">
        <v>6.5480000000000009E-3</v>
      </c>
      <c r="I4301" s="43">
        <v>9.3390000000000001E-3</v>
      </c>
      <c r="J4301" s="43">
        <v>3.5000000000000003E-2</v>
      </c>
      <c r="K4301" s="43">
        <v>1.6129999999999999E-2</v>
      </c>
      <c r="L4301" s="43">
        <v>4.4662E-3</v>
      </c>
      <c r="N4301" s="44"/>
      <c r="O4301" s="114"/>
    </row>
    <row r="4302" spans="4:15" ht="15.75" customHeight="1" x14ac:dyDescent="0.25">
      <c r="D4302" s="39"/>
      <c r="E4302" s="39"/>
      <c r="F4302" s="98">
        <v>42536</v>
      </c>
      <c r="G4302" s="43">
        <v>4.4605000000000001E-3</v>
      </c>
      <c r="H4302" s="43">
        <v>6.5634999999999999E-3</v>
      </c>
      <c r="I4302" s="43">
        <v>9.4289999999999999E-3</v>
      </c>
      <c r="J4302" s="43">
        <v>3.5000000000000003E-2</v>
      </c>
      <c r="K4302" s="43">
        <v>1.5720000000000001E-2</v>
      </c>
      <c r="L4302" s="43">
        <v>4.5030000000000001E-3</v>
      </c>
      <c r="N4302" s="44"/>
      <c r="O4302" s="114"/>
    </row>
    <row r="4303" spans="4:15" ht="15.75" customHeight="1" x14ac:dyDescent="0.25">
      <c r="D4303" s="39"/>
      <c r="E4303" s="39"/>
      <c r="F4303" s="98">
        <v>42537</v>
      </c>
      <c r="G4303" s="43">
        <v>4.4805000000000001E-3</v>
      </c>
      <c r="H4303" s="43">
        <v>6.4659999999999995E-3</v>
      </c>
      <c r="I4303" s="43">
        <v>9.245999999999999E-3</v>
      </c>
      <c r="J4303" s="43">
        <v>3.5000000000000003E-2</v>
      </c>
      <c r="K4303" s="43">
        <v>1.5788E-2</v>
      </c>
      <c r="L4303" s="43">
        <v>4.5088999999999997E-3</v>
      </c>
      <c r="N4303" s="44"/>
      <c r="O4303" s="114"/>
    </row>
    <row r="4304" spans="4:15" ht="15.75" customHeight="1" x14ac:dyDescent="0.25">
      <c r="D4304" s="39"/>
      <c r="E4304" s="39"/>
      <c r="F4304" s="98">
        <v>42538</v>
      </c>
      <c r="G4304" s="43">
        <v>4.4779999999999993E-3</v>
      </c>
      <c r="H4304" s="43">
        <v>6.4440000000000001E-3</v>
      </c>
      <c r="I4304" s="43">
        <v>9.2464999999999995E-3</v>
      </c>
      <c r="J4304" s="43">
        <v>3.5000000000000003E-2</v>
      </c>
      <c r="K4304" s="43">
        <v>1.6077999999999999E-2</v>
      </c>
      <c r="L4304" s="43">
        <v>4.5501999999999999E-3</v>
      </c>
      <c r="N4304" s="44"/>
      <c r="O4304" s="114"/>
    </row>
    <row r="4305" spans="4:15" ht="15.75" customHeight="1" x14ac:dyDescent="0.25">
      <c r="D4305" s="39"/>
      <c r="E4305" s="39"/>
      <c r="F4305" s="98">
        <v>42541</v>
      </c>
      <c r="G4305" s="43">
        <v>4.4805000000000001E-3</v>
      </c>
      <c r="H4305" s="43">
        <v>6.4649999999999994E-3</v>
      </c>
      <c r="I4305" s="43">
        <v>9.3065000000000005E-3</v>
      </c>
      <c r="J4305" s="43">
        <v>3.5000000000000003E-2</v>
      </c>
      <c r="K4305" s="43">
        <v>1.6886000000000002E-2</v>
      </c>
      <c r="L4305" s="43">
        <v>4.5136999999999998E-3</v>
      </c>
      <c r="N4305" s="44"/>
      <c r="O4305" s="114"/>
    </row>
    <row r="4306" spans="4:15" ht="15.75" customHeight="1" x14ac:dyDescent="0.25">
      <c r="D4306" s="39"/>
      <c r="E4306" s="39"/>
      <c r="F4306" s="98">
        <v>42542</v>
      </c>
      <c r="G4306" s="43">
        <v>4.5079999999999999E-3</v>
      </c>
      <c r="H4306" s="43">
        <v>6.4185000000000006E-3</v>
      </c>
      <c r="I4306" s="43">
        <v>9.3115000000000003E-3</v>
      </c>
      <c r="J4306" s="43">
        <v>3.5000000000000003E-2</v>
      </c>
      <c r="K4306" s="43">
        <v>1.7059000000000001E-2</v>
      </c>
      <c r="L4306" s="43">
        <v>4.5462999999999996E-3</v>
      </c>
      <c r="N4306" s="44"/>
      <c r="O4306" s="114"/>
    </row>
    <row r="4307" spans="4:15" ht="15.75" customHeight="1" x14ac:dyDescent="0.25">
      <c r="D4307" s="39"/>
      <c r="E4307" s="39"/>
      <c r="F4307" s="98">
        <v>42543</v>
      </c>
      <c r="G4307" s="43">
        <v>4.5205000000000002E-3</v>
      </c>
      <c r="H4307" s="43">
        <v>6.4010000000000004E-3</v>
      </c>
      <c r="I4307" s="43">
        <v>9.2964999999999992E-3</v>
      </c>
      <c r="J4307" s="43">
        <v>3.5000000000000003E-2</v>
      </c>
      <c r="K4307" s="43">
        <v>1.6851999999999999E-2</v>
      </c>
      <c r="L4307" s="43">
        <v>4.5560000000000002E-3</v>
      </c>
      <c r="N4307" s="44"/>
      <c r="O4307" s="114"/>
    </row>
    <row r="4308" spans="4:15" ht="15.75" customHeight="1" x14ac:dyDescent="0.25">
      <c r="D4308" s="39"/>
      <c r="E4308" s="39"/>
      <c r="F4308" s="98">
        <v>42544</v>
      </c>
      <c r="G4308" s="43">
        <v>4.5329999999999997E-3</v>
      </c>
      <c r="H4308" s="43">
        <v>6.4010000000000004E-3</v>
      </c>
      <c r="I4308" s="43">
        <v>9.2889999999999986E-3</v>
      </c>
      <c r="J4308" s="43">
        <v>3.5000000000000003E-2</v>
      </c>
      <c r="K4308" s="43">
        <v>1.7458000000000001E-2</v>
      </c>
      <c r="L4308" s="43">
        <v>4.6509000000000003E-3</v>
      </c>
      <c r="N4308" s="44"/>
      <c r="O4308" s="114"/>
    </row>
    <row r="4309" spans="4:15" ht="15.75" customHeight="1" x14ac:dyDescent="0.25">
      <c r="D4309" s="39"/>
      <c r="E4309" s="39"/>
      <c r="F4309" s="98">
        <v>42545</v>
      </c>
      <c r="G4309" s="43">
        <v>4.4929999999999996E-3</v>
      </c>
      <c r="H4309" s="43">
        <v>6.2360000000000002E-3</v>
      </c>
      <c r="I4309" s="43">
        <v>8.9409999999999993E-3</v>
      </c>
      <c r="J4309" s="43">
        <v>3.5000000000000003E-2</v>
      </c>
      <c r="K4309" s="43">
        <v>1.5599E-2</v>
      </c>
      <c r="L4309" s="43">
        <v>4.6030999999999997E-3</v>
      </c>
      <c r="N4309" s="44"/>
      <c r="O4309" s="114"/>
    </row>
    <row r="4310" spans="4:15" ht="15.75" customHeight="1" x14ac:dyDescent="0.25">
      <c r="D4310" s="39"/>
      <c r="E4310" s="39"/>
      <c r="F4310" s="98">
        <v>42548</v>
      </c>
      <c r="G4310" s="43">
        <v>4.5880000000000001E-3</v>
      </c>
      <c r="H4310" s="43">
        <v>6.2709999999999997E-3</v>
      </c>
      <c r="I4310" s="43">
        <v>8.8684999999999996E-3</v>
      </c>
      <c r="J4310" s="43">
        <v>3.5000000000000003E-2</v>
      </c>
      <c r="K4310" s="43">
        <v>1.4376999999999999E-2</v>
      </c>
      <c r="L4310" s="43">
        <v>4.6405000000000005E-3</v>
      </c>
      <c r="N4310" s="44"/>
      <c r="O4310" s="114"/>
    </row>
    <row r="4311" spans="4:15" ht="15.75" customHeight="1" x14ac:dyDescent="0.25">
      <c r="D4311" s="39"/>
      <c r="E4311" s="39"/>
      <c r="F4311" s="98">
        <v>42549</v>
      </c>
      <c r="G4311" s="43">
        <v>4.6029999999999995E-3</v>
      </c>
      <c r="H4311" s="43">
        <v>6.3109999999999998E-3</v>
      </c>
      <c r="I4311" s="43">
        <v>8.9814999999999999E-3</v>
      </c>
      <c r="J4311" s="43">
        <v>3.5000000000000003E-2</v>
      </c>
      <c r="K4311" s="43">
        <v>1.4664E-2</v>
      </c>
      <c r="L4311" s="43">
        <v>4.6975000000000003E-3</v>
      </c>
      <c r="N4311" s="44"/>
      <c r="O4311" s="114"/>
    </row>
    <row r="4312" spans="4:15" ht="15.75" customHeight="1" x14ac:dyDescent="0.25">
      <c r="D4312" s="39"/>
      <c r="E4312" s="39"/>
      <c r="F4312" s="98">
        <v>42550</v>
      </c>
      <c r="G4312" s="43">
        <v>4.6655000000000004E-3</v>
      </c>
      <c r="H4312" s="43">
        <v>6.4609999999999997E-3</v>
      </c>
      <c r="I4312" s="43">
        <v>9.1364999999999988E-3</v>
      </c>
      <c r="J4312" s="43">
        <v>3.5000000000000003E-2</v>
      </c>
      <c r="K4312" s="43">
        <v>1.5155E-2</v>
      </c>
      <c r="L4312" s="43">
        <v>4.7955999999999997E-3</v>
      </c>
      <c r="N4312" s="44"/>
      <c r="O4312" s="114"/>
    </row>
    <row r="4313" spans="4:15" ht="15.75" customHeight="1" x14ac:dyDescent="0.25">
      <c r="D4313" s="39"/>
      <c r="E4313" s="39"/>
      <c r="F4313" s="98">
        <v>42551</v>
      </c>
      <c r="G4313" s="43">
        <v>4.6505000000000001E-3</v>
      </c>
      <c r="H4313" s="43">
        <v>6.5409999999999999E-3</v>
      </c>
      <c r="I4313" s="43">
        <v>9.2414999999999997E-3</v>
      </c>
      <c r="J4313" s="43">
        <v>3.5000000000000003E-2</v>
      </c>
      <c r="K4313" s="43">
        <v>1.4697E-2</v>
      </c>
      <c r="L4313" s="43">
        <v>4.8345999999999997E-3</v>
      </c>
      <c r="N4313" s="44"/>
      <c r="O4313" s="114"/>
    </row>
    <row r="4314" spans="4:15" ht="15.75" customHeight="1" x14ac:dyDescent="0.25">
      <c r="D4314" s="39"/>
      <c r="E4314" s="39"/>
      <c r="F4314" s="98">
        <v>42552</v>
      </c>
      <c r="G4314" s="43">
        <v>4.6755E-3</v>
      </c>
      <c r="H4314" s="43">
        <v>6.5335000000000002E-3</v>
      </c>
      <c r="I4314" s="43">
        <v>9.2364999999999999E-3</v>
      </c>
      <c r="J4314" s="43">
        <v>3.5000000000000003E-2</v>
      </c>
      <c r="K4314" s="43">
        <v>1.4440999999999999E-2</v>
      </c>
      <c r="L4314" s="43">
        <v>4.9664000000000002E-3</v>
      </c>
      <c r="N4314" s="44"/>
      <c r="O4314" s="114"/>
    </row>
    <row r="4315" spans="4:15" ht="15.75" customHeight="1" x14ac:dyDescent="0.25">
      <c r="D4315" s="39"/>
      <c r="E4315" s="39"/>
      <c r="F4315" s="98">
        <v>42555</v>
      </c>
      <c r="G4315" s="43">
        <v>4.6955E-3</v>
      </c>
      <c r="H4315" s="43">
        <v>6.5634999999999999E-3</v>
      </c>
      <c r="I4315" s="43">
        <v>9.2814999999999998E-3</v>
      </c>
      <c r="J4315" s="43" t="s">
        <v>30</v>
      </c>
      <c r="K4315" s="43">
        <v>1.4440999999999999E-2</v>
      </c>
      <c r="L4315" s="43" t="s">
        <v>30</v>
      </c>
      <c r="N4315" s="44"/>
      <c r="O4315" s="114"/>
    </row>
    <row r="4316" spans="4:15" ht="15.75" customHeight="1" x14ac:dyDescent="0.25">
      <c r="D4316" s="39"/>
      <c r="E4316" s="39"/>
      <c r="F4316" s="98">
        <v>42556</v>
      </c>
      <c r="G4316" s="43">
        <v>4.7029999999999997E-3</v>
      </c>
      <c r="H4316" s="43">
        <v>6.5710000000000005E-3</v>
      </c>
      <c r="I4316" s="43">
        <v>9.2739999999999993E-3</v>
      </c>
      <c r="J4316" s="43">
        <v>3.5000000000000003E-2</v>
      </c>
      <c r="K4316" s="43">
        <v>1.375E-2</v>
      </c>
      <c r="L4316" s="43">
        <v>4.8282999999999998E-3</v>
      </c>
      <c r="N4316" s="44"/>
      <c r="O4316" s="114"/>
    </row>
    <row r="4317" spans="4:15" ht="15.75" customHeight="1" x14ac:dyDescent="0.25">
      <c r="D4317" s="39"/>
      <c r="E4317" s="39"/>
      <c r="F4317" s="98">
        <v>42557</v>
      </c>
      <c r="G4317" s="43">
        <v>4.7255000000000005E-3</v>
      </c>
      <c r="H4317" s="43">
        <v>6.6110000000000006E-3</v>
      </c>
      <c r="I4317" s="43">
        <v>9.2414999999999997E-3</v>
      </c>
      <c r="J4317" s="43">
        <v>3.5000000000000003E-2</v>
      </c>
      <c r="K4317" s="43">
        <v>1.3682000000000001E-2</v>
      </c>
      <c r="L4317" s="43">
        <v>4.7568000000000003E-3</v>
      </c>
      <c r="N4317" s="44"/>
      <c r="O4317" s="114"/>
    </row>
    <row r="4318" spans="4:15" ht="15.75" customHeight="1" x14ac:dyDescent="0.25">
      <c r="D4318" s="39"/>
      <c r="E4318" s="39"/>
      <c r="F4318" s="98">
        <v>42558</v>
      </c>
      <c r="G4318" s="43">
        <v>4.7429999999999998E-3</v>
      </c>
      <c r="H4318" s="43">
        <v>6.646E-3</v>
      </c>
      <c r="I4318" s="43">
        <v>9.3489999999999997E-3</v>
      </c>
      <c r="J4318" s="43">
        <v>3.5000000000000003E-2</v>
      </c>
      <c r="K4318" s="43">
        <v>1.3849999999999999E-2</v>
      </c>
      <c r="L4318" s="43">
        <v>4.6683000000000002E-3</v>
      </c>
      <c r="N4318" s="44"/>
      <c r="O4318" s="114"/>
    </row>
    <row r="4319" spans="4:15" ht="15.75" customHeight="1" x14ac:dyDescent="0.25">
      <c r="D4319" s="39"/>
      <c r="E4319" s="39"/>
      <c r="F4319" s="98">
        <v>42559</v>
      </c>
      <c r="G4319" s="43">
        <v>4.7580000000000001E-3</v>
      </c>
      <c r="H4319" s="43">
        <v>6.6709999999999998E-3</v>
      </c>
      <c r="I4319" s="43">
        <v>9.3740000000000004E-3</v>
      </c>
      <c r="J4319" s="43">
        <v>3.5000000000000003E-2</v>
      </c>
      <c r="K4319" s="43">
        <v>1.3579000000000001E-2</v>
      </c>
      <c r="L4319" s="43">
        <v>4.7139999999999994E-3</v>
      </c>
      <c r="N4319" s="44"/>
      <c r="O4319" s="114"/>
    </row>
    <row r="4320" spans="4:15" ht="15.75" customHeight="1" x14ac:dyDescent="0.25">
      <c r="D4320" s="39"/>
      <c r="E4320" s="39"/>
      <c r="F4320" s="98">
        <v>42562</v>
      </c>
      <c r="G4320" s="43">
        <v>4.7784999999999998E-3</v>
      </c>
      <c r="H4320" s="43">
        <v>6.6909999999999999E-3</v>
      </c>
      <c r="I4320" s="43">
        <v>9.5139999999999999E-3</v>
      </c>
      <c r="J4320" s="43">
        <v>3.5000000000000003E-2</v>
      </c>
      <c r="K4320" s="43">
        <v>1.4303E-2</v>
      </c>
      <c r="L4320" s="43">
        <v>4.7152000000000001E-3</v>
      </c>
      <c r="N4320" s="44"/>
      <c r="O4320" s="114"/>
    </row>
    <row r="4321" spans="4:15" ht="15.75" customHeight="1" x14ac:dyDescent="0.25">
      <c r="D4321" s="39"/>
      <c r="E4321" s="39"/>
      <c r="F4321" s="98">
        <v>42563</v>
      </c>
      <c r="G4321" s="43">
        <v>4.7935E-3</v>
      </c>
      <c r="H4321" s="43">
        <v>6.7334999999999999E-3</v>
      </c>
      <c r="I4321" s="43">
        <v>9.6600000000000002E-3</v>
      </c>
      <c r="J4321" s="43">
        <v>3.5000000000000003E-2</v>
      </c>
      <c r="K4321" s="43">
        <v>1.5100000000000001E-2</v>
      </c>
      <c r="L4321" s="43">
        <v>4.8618000000000003E-3</v>
      </c>
      <c r="N4321" s="44"/>
      <c r="O4321" s="114"/>
    </row>
    <row r="4322" spans="4:15" ht="15.75" customHeight="1" x14ac:dyDescent="0.25">
      <c r="D4322" s="39"/>
      <c r="E4322" s="39"/>
      <c r="F4322" s="98">
        <v>42564</v>
      </c>
      <c r="G4322" s="43">
        <v>4.8135000000000001E-3</v>
      </c>
      <c r="H4322" s="43">
        <v>6.8010000000000006E-3</v>
      </c>
      <c r="I4322" s="43">
        <v>9.8009999999999989E-3</v>
      </c>
      <c r="J4322" s="43">
        <v>3.5000000000000003E-2</v>
      </c>
      <c r="K4322" s="43">
        <v>1.4742999999999999E-2</v>
      </c>
      <c r="L4322" s="43">
        <v>4.8928000000000001E-3</v>
      </c>
      <c r="N4322" s="44"/>
      <c r="O4322" s="114"/>
    </row>
    <row r="4323" spans="4:15" ht="15.75" customHeight="1" x14ac:dyDescent="0.25">
      <c r="D4323" s="39"/>
      <c r="E4323" s="39"/>
      <c r="F4323" s="98">
        <v>42565</v>
      </c>
      <c r="G4323" s="43">
        <v>4.8209999999999998E-3</v>
      </c>
      <c r="H4323" s="43">
        <v>6.7910000000000002E-3</v>
      </c>
      <c r="I4323" s="43">
        <v>9.8335000000000002E-3</v>
      </c>
      <c r="J4323" s="43">
        <v>3.5000000000000003E-2</v>
      </c>
      <c r="K4323" s="43">
        <v>1.5356000000000002E-2</v>
      </c>
      <c r="L4323" s="43">
        <v>4.9423000000000002E-3</v>
      </c>
      <c r="N4323" s="44"/>
      <c r="O4323" s="114"/>
    </row>
    <row r="4324" spans="4:15" ht="15.75" customHeight="1" x14ac:dyDescent="0.25">
      <c r="D4324" s="39"/>
      <c r="E4324" s="39"/>
      <c r="F4324" s="98">
        <v>42566</v>
      </c>
      <c r="G4324" s="43">
        <v>4.8330000000000005E-3</v>
      </c>
      <c r="H4324" s="43">
        <v>6.8784999999999992E-3</v>
      </c>
      <c r="I4324" s="43">
        <v>9.9380000000000007E-3</v>
      </c>
      <c r="J4324" s="43">
        <v>3.5000000000000003E-2</v>
      </c>
      <c r="K4324" s="43">
        <v>1.5509E-2</v>
      </c>
      <c r="L4324" s="43">
        <v>4.8888999999999998E-3</v>
      </c>
      <c r="N4324" s="44"/>
      <c r="O4324" s="114"/>
    </row>
    <row r="4325" spans="4:15" ht="15.75" customHeight="1" x14ac:dyDescent="0.25">
      <c r="D4325" s="39"/>
      <c r="E4325" s="39"/>
      <c r="F4325" s="98">
        <v>42569</v>
      </c>
      <c r="G4325" s="43">
        <v>4.8655E-3</v>
      </c>
      <c r="H4325" s="43">
        <v>6.9560000000000004E-3</v>
      </c>
      <c r="I4325" s="43">
        <v>1.0027999999999999E-2</v>
      </c>
      <c r="J4325" s="43">
        <v>3.5000000000000003E-2</v>
      </c>
      <c r="K4325" s="43">
        <v>1.5818000000000002E-2</v>
      </c>
      <c r="L4325" s="43">
        <v>4.9160000000000002E-3</v>
      </c>
      <c r="N4325" s="44"/>
      <c r="O4325" s="114"/>
    </row>
    <row r="4326" spans="4:15" ht="15.75" customHeight="1" x14ac:dyDescent="0.25">
      <c r="D4326" s="39"/>
      <c r="E4326" s="39"/>
      <c r="F4326" s="98">
        <v>42570</v>
      </c>
      <c r="G4326" s="43">
        <v>4.8529999999999997E-3</v>
      </c>
      <c r="H4326" s="43">
        <v>6.9710000000000006E-3</v>
      </c>
      <c r="I4326" s="43">
        <v>1.0073E-2</v>
      </c>
      <c r="J4326" s="43">
        <v>3.5000000000000003E-2</v>
      </c>
      <c r="K4326" s="43">
        <v>1.5526E-2</v>
      </c>
      <c r="L4326" s="43">
        <v>4.9262999999999998E-3</v>
      </c>
      <c r="N4326" s="44"/>
      <c r="O4326" s="114"/>
    </row>
    <row r="4327" spans="4:15" ht="15.75" customHeight="1" x14ac:dyDescent="0.25">
      <c r="D4327" s="39"/>
      <c r="E4327" s="39"/>
      <c r="F4327" s="98">
        <v>42571</v>
      </c>
      <c r="G4327" s="43">
        <v>4.8739999999999999E-3</v>
      </c>
      <c r="H4327" s="43">
        <v>7.0159999999999997E-3</v>
      </c>
      <c r="I4327" s="43">
        <v>1.0201999999999999E-2</v>
      </c>
      <c r="J4327" s="43">
        <v>3.5000000000000003E-2</v>
      </c>
      <c r="K4327" s="43">
        <v>1.5800999999999999E-2</v>
      </c>
      <c r="L4327" s="43">
        <v>5.0121999999999996E-3</v>
      </c>
      <c r="N4327" s="44"/>
      <c r="O4327" s="114"/>
    </row>
    <row r="4328" spans="4:15" ht="15.75" customHeight="1" x14ac:dyDescent="0.25">
      <c r="D4328" s="39"/>
      <c r="E4328" s="39"/>
      <c r="F4328" s="98">
        <v>42572</v>
      </c>
      <c r="G4328" s="43">
        <v>4.8789999999999997E-3</v>
      </c>
      <c r="H4328" s="43">
        <v>7.1450000000000003E-3</v>
      </c>
      <c r="I4328" s="43">
        <v>1.0319E-2</v>
      </c>
      <c r="J4328" s="43">
        <v>3.5000000000000003E-2</v>
      </c>
      <c r="K4328" s="43">
        <v>1.5560000000000001E-2</v>
      </c>
      <c r="L4328" s="43">
        <v>4.9727E-3</v>
      </c>
      <c r="N4328" s="44"/>
      <c r="O4328" s="114"/>
    </row>
    <row r="4329" spans="4:15" ht="15.75" customHeight="1" x14ac:dyDescent="0.25">
      <c r="D4329" s="39"/>
      <c r="E4329" s="39"/>
      <c r="F4329" s="98">
        <v>42573</v>
      </c>
      <c r="G4329" s="43">
        <v>4.9040000000000004E-3</v>
      </c>
      <c r="H4329" s="43">
        <v>7.2099999999999994E-3</v>
      </c>
      <c r="I4329" s="43">
        <v>1.0444E-2</v>
      </c>
      <c r="J4329" s="43">
        <v>3.5000000000000003E-2</v>
      </c>
      <c r="K4329" s="43">
        <v>1.5663E-2</v>
      </c>
      <c r="L4329" s="43">
        <v>4.9836999999999998E-3</v>
      </c>
      <c r="N4329" s="44"/>
      <c r="O4329" s="114"/>
    </row>
    <row r="4330" spans="4:15" ht="15.75" customHeight="1" x14ac:dyDescent="0.25">
      <c r="D4330" s="39"/>
      <c r="E4330" s="39"/>
      <c r="F4330" s="98">
        <v>42576</v>
      </c>
      <c r="G4330" s="43">
        <v>4.9090000000000002E-3</v>
      </c>
      <c r="H4330" s="43">
        <v>7.3350000000000004E-3</v>
      </c>
      <c r="I4330" s="43">
        <v>1.0597000000000001E-2</v>
      </c>
      <c r="J4330" s="43">
        <v>3.5000000000000003E-2</v>
      </c>
      <c r="K4330" s="43">
        <v>1.5730999999999998E-2</v>
      </c>
      <c r="L4330" s="43">
        <v>4.8910999999999998E-3</v>
      </c>
      <c r="N4330" s="44"/>
      <c r="O4330" s="114"/>
    </row>
    <row r="4331" spans="4:15" ht="15.75" customHeight="1" x14ac:dyDescent="0.25">
      <c r="D4331" s="39"/>
      <c r="E4331" s="39"/>
      <c r="F4331" s="98">
        <v>42577</v>
      </c>
      <c r="G4331" s="43">
        <v>4.9264999999999995E-3</v>
      </c>
      <c r="H4331" s="43">
        <v>7.43E-3</v>
      </c>
      <c r="I4331" s="43">
        <v>1.0731999999999998E-2</v>
      </c>
      <c r="J4331" s="43">
        <v>3.5000000000000003E-2</v>
      </c>
      <c r="K4331" s="43">
        <v>1.5611E-2</v>
      </c>
      <c r="L4331" s="43">
        <v>4.9275000000000005E-3</v>
      </c>
      <c r="N4331" s="44"/>
      <c r="O4331" s="114"/>
    </row>
    <row r="4332" spans="4:15" ht="15.75" customHeight="1" x14ac:dyDescent="0.25">
      <c r="D4332" s="39"/>
      <c r="E4332" s="39"/>
      <c r="F4332" s="98">
        <v>42578</v>
      </c>
      <c r="G4332" s="43">
        <v>4.9565E-3</v>
      </c>
      <c r="H4332" s="43">
        <v>7.5149999999999991E-3</v>
      </c>
      <c r="I4332" s="43">
        <v>1.0867E-2</v>
      </c>
      <c r="J4332" s="43">
        <v>3.5000000000000003E-2</v>
      </c>
      <c r="K4332" s="43">
        <v>1.4976E-2</v>
      </c>
      <c r="L4332" s="43">
        <v>4.9478999999999999E-3</v>
      </c>
      <c r="N4332" s="44"/>
      <c r="O4332" s="114"/>
    </row>
    <row r="4333" spans="4:15" ht="15.75" customHeight="1" x14ac:dyDescent="0.25">
      <c r="D4333" s="39"/>
      <c r="E4333" s="39"/>
      <c r="F4333" s="98">
        <v>42579</v>
      </c>
      <c r="G4333" s="43">
        <v>4.9389999999999998E-3</v>
      </c>
      <c r="H4333" s="43">
        <v>7.5649999999999997E-3</v>
      </c>
      <c r="I4333" s="43">
        <v>1.0922000000000001E-2</v>
      </c>
      <c r="J4333" s="43">
        <v>3.5000000000000003E-2</v>
      </c>
      <c r="K4333" s="43">
        <v>1.5044E-2</v>
      </c>
      <c r="L4333" s="43">
        <v>5.1295999999999998E-3</v>
      </c>
      <c r="N4333" s="44"/>
      <c r="O4333" s="114"/>
    </row>
    <row r="4334" spans="4:15" ht="15.75" customHeight="1" x14ac:dyDescent="0.25">
      <c r="D4334" s="39"/>
      <c r="E4334" s="39"/>
      <c r="F4334" s="98">
        <v>42580</v>
      </c>
      <c r="G4334" s="43">
        <v>4.9589999999999999E-3</v>
      </c>
      <c r="H4334" s="43">
        <v>7.5909999999999997E-3</v>
      </c>
      <c r="I4334" s="43">
        <v>1.1116999999999998E-2</v>
      </c>
      <c r="J4334" s="43">
        <v>3.5000000000000003E-2</v>
      </c>
      <c r="K4334" s="43">
        <v>1.4531000000000001E-2</v>
      </c>
      <c r="L4334" s="43">
        <v>4.9902999999999996E-3</v>
      </c>
      <c r="N4334" s="44"/>
      <c r="O4334" s="114"/>
    </row>
    <row r="4335" spans="4:15" ht="15.75" customHeight="1" x14ac:dyDescent="0.25">
      <c r="D4335" s="39"/>
      <c r="E4335" s="39"/>
      <c r="F4335" s="98">
        <v>42583</v>
      </c>
      <c r="G4335" s="43">
        <v>4.9389999999999998E-3</v>
      </c>
      <c r="H4335" s="43">
        <v>7.5909999999999997E-3</v>
      </c>
      <c r="I4335" s="43">
        <v>1.1147000000000001E-2</v>
      </c>
      <c r="J4335" s="43">
        <v>3.5000000000000003E-2</v>
      </c>
      <c r="K4335" s="43">
        <v>1.5214E-2</v>
      </c>
      <c r="L4335" s="43">
        <v>4.9397E-3</v>
      </c>
      <c r="N4335" s="44"/>
      <c r="O4335" s="114"/>
    </row>
    <row r="4336" spans="4:15" ht="15.75" customHeight="1" x14ac:dyDescent="0.25">
      <c r="D4336" s="39"/>
      <c r="E4336" s="39"/>
      <c r="F4336" s="98">
        <v>42584</v>
      </c>
      <c r="G4336" s="43">
        <v>4.9389999999999998E-3</v>
      </c>
      <c r="H4336" s="43">
        <v>7.6759999999999997E-3</v>
      </c>
      <c r="I4336" s="43">
        <v>1.1271999999999999E-2</v>
      </c>
      <c r="J4336" s="43">
        <v>3.5000000000000003E-2</v>
      </c>
      <c r="K4336" s="43">
        <v>1.5558000000000001E-2</v>
      </c>
      <c r="L4336" s="43">
        <v>4.8904999999999999E-3</v>
      </c>
      <c r="N4336" s="44"/>
      <c r="O4336" s="114"/>
    </row>
    <row r="4337" spans="4:15" ht="15.75" customHeight="1" x14ac:dyDescent="0.25">
      <c r="D4337" s="39"/>
      <c r="E4337" s="39"/>
      <c r="F4337" s="98">
        <v>42585</v>
      </c>
      <c r="G4337" s="43">
        <v>4.9690000000000003E-3</v>
      </c>
      <c r="H4337" s="43">
        <v>7.7759999999999999E-3</v>
      </c>
      <c r="I4337" s="43">
        <v>1.1442000000000001E-2</v>
      </c>
      <c r="J4337" s="43">
        <v>3.5000000000000003E-2</v>
      </c>
      <c r="K4337" s="43">
        <v>1.542E-2</v>
      </c>
      <c r="L4337" s="43">
        <v>5.0669E-3</v>
      </c>
      <c r="N4337" s="44"/>
      <c r="O4337" s="114"/>
    </row>
    <row r="4338" spans="4:15" ht="15.75" customHeight="1" x14ac:dyDescent="0.25">
      <c r="D4338" s="39"/>
      <c r="E4338" s="39"/>
      <c r="F4338" s="98">
        <v>42586</v>
      </c>
      <c r="G4338" s="43">
        <v>4.9839999999999997E-3</v>
      </c>
      <c r="H4338" s="43">
        <v>7.8759999999999993E-3</v>
      </c>
      <c r="I4338" s="43">
        <v>1.1581999999999999E-2</v>
      </c>
      <c r="J4338" s="43">
        <v>3.5000000000000003E-2</v>
      </c>
      <c r="K4338" s="43">
        <v>1.5007999999999999E-2</v>
      </c>
      <c r="L4338" s="43">
        <v>5.1088999999999996E-3</v>
      </c>
      <c r="N4338" s="44"/>
      <c r="O4338" s="114"/>
    </row>
    <row r="4339" spans="4:15" ht="15.75" customHeight="1" x14ac:dyDescent="0.25">
      <c r="D4339" s="39"/>
      <c r="E4339" s="39"/>
      <c r="F4339" s="98">
        <v>42587</v>
      </c>
      <c r="G4339" s="43">
        <v>5.0390000000000001E-3</v>
      </c>
      <c r="H4339" s="43">
        <v>7.9235E-3</v>
      </c>
      <c r="I4339" s="43">
        <v>1.1607000000000001E-2</v>
      </c>
      <c r="J4339" s="43">
        <v>3.5000000000000003E-2</v>
      </c>
      <c r="K4339" s="43">
        <v>1.5885E-2</v>
      </c>
      <c r="L4339" s="43">
        <v>5.0143000000000002E-3</v>
      </c>
      <c r="N4339" s="44"/>
      <c r="O4339" s="114"/>
    </row>
    <row r="4340" spans="4:15" ht="15.75" customHeight="1" x14ac:dyDescent="0.25">
      <c r="D4340" s="39"/>
      <c r="E4340" s="39"/>
      <c r="F4340" s="98">
        <v>42590</v>
      </c>
      <c r="G4340" s="43">
        <v>5.1190000000000003E-3</v>
      </c>
      <c r="H4340" s="43">
        <v>8.0649999999999993E-3</v>
      </c>
      <c r="I4340" s="43">
        <v>1.1852E-2</v>
      </c>
      <c r="J4340" s="43">
        <v>3.5000000000000003E-2</v>
      </c>
      <c r="K4340" s="43">
        <v>1.592E-2</v>
      </c>
      <c r="L4340" s="43">
        <v>4.8387000000000005E-3</v>
      </c>
      <c r="N4340" s="44"/>
      <c r="O4340" s="114"/>
    </row>
    <row r="4341" spans="4:15" ht="15.75" customHeight="1" x14ac:dyDescent="0.25">
      <c r="D4341" s="39"/>
      <c r="E4341" s="39"/>
      <c r="F4341" s="98">
        <v>42591</v>
      </c>
      <c r="G4341" s="43">
        <v>5.1314999999999998E-3</v>
      </c>
      <c r="H4341" s="43">
        <v>8.1599999999999989E-3</v>
      </c>
      <c r="I4341" s="43">
        <v>1.1961999999999999E-2</v>
      </c>
      <c r="J4341" s="43">
        <v>3.5000000000000003E-2</v>
      </c>
      <c r="K4341" s="43">
        <v>1.5469999999999999E-2</v>
      </c>
      <c r="L4341" s="43">
        <v>4.8679999999999999E-3</v>
      </c>
      <c r="N4341" s="44"/>
      <c r="O4341" s="114"/>
    </row>
    <row r="4342" spans="4:15" ht="15.75" customHeight="1" x14ac:dyDescent="0.25">
      <c r="D4342" s="39"/>
      <c r="E4342" s="39"/>
      <c r="F4342" s="98">
        <v>42592</v>
      </c>
      <c r="G4342" s="43">
        <v>5.1765000000000005E-3</v>
      </c>
      <c r="H4342" s="43">
        <v>8.1759999999999992E-3</v>
      </c>
      <c r="I4342" s="43">
        <v>1.2036999999999999E-2</v>
      </c>
      <c r="J4342" s="43">
        <v>3.5000000000000003E-2</v>
      </c>
      <c r="K4342" s="43">
        <v>1.5074000000000001E-2</v>
      </c>
      <c r="L4342" s="43">
        <v>4.9217000000000002E-3</v>
      </c>
      <c r="N4342" s="44"/>
      <c r="O4342" s="114"/>
    </row>
    <row r="4343" spans="4:15" ht="15.75" customHeight="1" x14ac:dyDescent="0.25">
      <c r="D4343" s="39"/>
      <c r="E4343" s="39"/>
      <c r="F4343" s="98">
        <v>42593</v>
      </c>
      <c r="G4343" s="43">
        <v>5.0765000000000003E-3</v>
      </c>
      <c r="H4343" s="43">
        <v>8.1700000000000002E-3</v>
      </c>
      <c r="I4343" s="43">
        <v>1.2039500000000002E-2</v>
      </c>
      <c r="J4343" s="43">
        <v>3.5000000000000003E-2</v>
      </c>
      <c r="K4343" s="43">
        <v>1.5592999999999999E-2</v>
      </c>
      <c r="L4343" s="43">
        <v>4.9410000000000001E-3</v>
      </c>
      <c r="N4343" s="44"/>
      <c r="O4343" s="114"/>
    </row>
    <row r="4344" spans="4:15" ht="15.75" customHeight="1" x14ac:dyDescent="0.25">
      <c r="D4344" s="39"/>
      <c r="E4344" s="39"/>
      <c r="F4344" s="98">
        <v>42594</v>
      </c>
      <c r="G4344" s="43">
        <v>5.0665000000000007E-3</v>
      </c>
      <c r="H4344" s="43">
        <v>8.1825000000000005E-3</v>
      </c>
      <c r="I4344" s="43">
        <v>1.2067000000000001E-2</v>
      </c>
      <c r="J4344" s="43">
        <v>3.5000000000000003E-2</v>
      </c>
      <c r="K4344" s="43">
        <v>1.5135000000000001E-2</v>
      </c>
      <c r="L4344" s="43">
        <v>4.8861E-3</v>
      </c>
      <c r="N4344" s="44"/>
      <c r="O4344" s="114"/>
    </row>
    <row r="4345" spans="4:15" ht="15.75" customHeight="1" x14ac:dyDescent="0.25">
      <c r="D4345" s="39"/>
      <c r="E4345" s="39"/>
      <c r="F4345" s="98">
        <v>42597</v>
      </c>
      <c r="G4345" s="43">
        <v>5.0743999999999997E-3</v>
      </c>
      <c r="H4345" s="43">
        <v>8.0411000000000007E-3</v>
      </c>
      <c r="I4345" s="43">
        <v>1.1974400000000001E-2</v>
      </c>
      <c r="J4345" s="43">
        <v>3.5000000000000003E-2</v>
      </c>
      <c r="K4345" s="43">
        <v>1.5576000000000001E-2</v>
      </c>
      <c r="L4345" s="43">
        <v>4.8441000000000005E-3</v>
      </c>
      <c r="N4345" s="44"/>
      <c r="O4345" s="114"/>
    </row>
    <row r="4346" spans="4:15" ht="15.75" customHeight="1" x14ac:dyDescent="0.25">
      <c r="D4346" s="39"/>
      <c r="E4346" s="39"/>
      <c r="F4346" s="98">
        <v>42598</v>
      </c>
      <c r="G4346" s="43">
        <v>5.0743999999999997E-3</v>
      </c>
      <c r="H4346" s="43">
        <v>8.0128000000000005E-3</v>
      </c>
      <c r="I4346" s="43">
        <v>1.1945600000000001E-2</v>
      </c>
      <c r="J4346" s="43">
        <v>3.5000000000000003E-2</v>
      </c>
      <c r="K4346" s="43">
        <v>1.5746E-2</v>
      </c>
      <c r="L4346" s="43">
        <v>4.8476999999999999E-3</v>
      </c>
      <c r="N4346" s="44"/>
      <c r="O4346" s="114"/>
    </row>
    <row r="4347" spans="4:15" ht="15.75" customHeight="1" x14ac:dyDescent="0.25">
      <c r="D4347" s="39"/>
      <c r="E4347" s="39"/>
      <c r="F4347" s="98">
        <v>42599</v>
      </c>
      <c r="G4347" s="43">
        <v>5.1410999999999991E-3</v>
      </c>
      <c r="H4347" s="43">
        <v>8.1127999999999999E-3</v>
      </c>
      <c r="I4347" s="43">
        <v>1.20678E-2</v>
      </c>
      <c r="J4347" s="43">
        <v>3.5000000000000003E-2</v>
      </c>
      <c r="K4347" s="43">
        <v>1.5491E-2</v>
      </c>
      <c r="L4347" s="43">
        <v>4.8713000000000003E-3</v>
      </c>
      <c r="N4347" s="44"/>
      <c r="O4347" s="114"/>
    </row>
    <row r="4348" spans="4:15" ht="15.75" customHeight="1" x14ac:dyDescent="0.25">
      <c r="D4348" s="39"/>
      <c r="E4348" s="39"/>
      <c r="F4348" s="98">
        <v>42600</v>
      </c>
      <c r="G4348" s="43">
        <v>5.1244000000000003E-3</v>
      </c>
      <c r="H4348" s="43">
        <v>8.1100000000000009E-3</v>
      </c>
      <c r="I4348" s="43">
        <v>1.21011E-2</v>
      </c>
      <c r="J4348" s="43">
        <v>3.5000000000000003E-2</v>
      </c>
      <c r="K4348" s="43">
        <v>1.5356000000000002E-2</v>
      </c>
      <c r="L4348" s="43">
        <v>4.849E-3</v>
      </c>
      <c r="N4348" s="44"/>
      <c r="O4348" s="114"/>
    </row>
    <row r="4349" spans="4:15" ht="15.75" customHeight="1" x14ac:dyDescent="0.25">
      <c r="D4349" s="39"/>
      <c r="E4349" s="39"/>
      <c r="F4349" s="98">
        <v>42601</v>
      </c>
      <c r="G4349" s="43">
        <v>5.2105999999999993E-3</v>
      </c>
      <c r="H4349" s="43">
        <v>8.1711000000000006E-3</v>
      </c>
      <c r="I4349" s="43">
        <v>1.2145600000000001E-2</v>
      </c>
      <c r="J4349" s="43">
        <v>3.5000000000000003E-2</v>
      </c>
      <c r="K4349" s="43">
        <v>1.5781E-2</v>
      </c>
      <c r="L4349" s="43">
        <v>4.8539999999999998E-3</v>
      </c>
      <c r="N4349" s="44"/>
      <c r="O4349" s="114"/>
    </row>
    <row r="4350" spans="4:15" ht="15.75" customHeight="1" x14ac:dyDescent="0.25">
      <c r="D4350" s="39"/>
      <c r="E4350" s="39"/>
      <c r="F4350" s="98">
        <v>42604</v>
      </c>
      <c r="G4350" s="43">
        <v>5.2217000000000001E-3</v>
      </c>
      <c r="H4350" s="43">
        <v>8.2544000000000003E-3</v>
      </c>
      <c r="I4350" s="43">
        <v>1.2290000000000001E-2</v>
      </c>
      <c r="J4350" s="43">
        <v>3.5000000000000003E-2</v>
      </c>
      <c r="K4350" s="43">
        <v>1.5424E-2</v>
      </c>
      <c r="L4350" s="43">
        <v>4.8869999999999999E-3</v>
      </c>
      <c r="N4350" s="44"/>
      <c r="O4350" s="114"/>
    </row>
    <row r="4351" spans="4:15" ht="15.75" customHeight="1" x14ac:dyDescent="0.25">
      <c r="D4351" s="39"/>
      <c r="E4351" s="39"/>
      <c r="F4351" s="98">
        <v>42605</v>
      </c>
      <c r="G4351" s="43">
        <v>5.2439000000000001E-3</v>
      </c>
      <c r="H4351" s="43">
        <v>8.2544000000000003E-3</v>
      </c>
      <c r="I4351" s="43">
        <v>1.2290000000000001E-2</v>
      </c>
      <c r="J4351" s="43">
        <v>3.5000000000000003E-2</v>
      </c>
      <c r="K4351" s="43">
        <v>1.5458000000000001E-2</v>
      </c>
      <c r="L4351" s="43">
        <v>4.973E-3</v>
      </c>
      <c r="N4351" s="44"/>
      <c r="O4351" s="114"/>
    </row>
    <row r="4352" spans="4:15" ht="15.75" customHeight="1" x14ac:dyDescent="0.25">
      <c r="D4352" s="39"/>
      <c r="E4352" s="39"/>
      <c r="F4352" s="98">
        <v>42606</v>
      </c>
      <c r="G4352" s="43">
        <v>5.1993999999999999E-3</v>
      </c>
      <c r="H4352" s="43">
        <v>8.2544000000000003E-3</v>
      </c>
      <c r="I4352" s="43">
        <v>1.2234400000000001E-2</v>
      </c>
      <c r="J4352" s="43">
        <v>3.5000000000000003E-2</v>
      </c>
      <c r="K4352" s="43">
        <v>1.5611E-2</v>
      </c>
      <c r="L4352" s="43">
        <v>4.9824999999999999E-3</v>
      </c>
      <c r="N4352" s="44"/>
      <c r="O4352" s="114"/>
    </row>
    <row r="4353" spans="4:15" ht="15.75" customHeight="1" x14ac:dyDescent="0.25">
      <c r="D4353" s="39"/>
      <c r="E4353" s="39"/>
      <c r="F4353" s="98">
        <v>42607</v>
      </c>
      <c r="G4353" s="43">
        <v>5.2383000000000004E-3</v>
      </c>
      <c r="H4353" s="43">
        <v>8.2933E-3</v>
      </c>
      <c r="I4353" s="43">
        <v>1.22428E-2</v>
      </c>
      <c r="J4353" s="43">
        <v>3.5000000000000003E-2</v>
      </c>
      <c r="K4353" s="43">
        <v>1.5730999999999998E-2</v>
      </c>
      <c r="L4353" s="43">
        <v>5.0361E-3</v>
      </c>
      <c r="N4353" s="44"/>
      <c r="O4353" s="114"/>
    </row>
    <row r="4354" spans="4:15" ht="15.75" customHeight="1" x14ac:dyDescent="0.25">
      <c r="D4354" s="39"/>
      <c r="E4354" s="39"/>
      <c r="F4354" s="98">
        <v>42608</v>
      </c>
      <c r="G4354" s="43">
        <v>5.2439000000000001E-3</v>
      </c>
      <c r="H4354" s="43">
        <v>8.3343999999999988E-3</v>
      </c>
      <c r="I4354" s="43">
        <v>1.2315E-2</v>
      </c>
      <c r="J4354" s="43">
        <v>3.5000000000000003E-2</v>
      </c>
      <c r="K4354" s="43">
        <v>1.6295999999999998E-2</v>
      </c>
      <c r="L4354" s="43">
        <v>5.0502000000000003E-3</v>
      </c>
      <c r="N4354" s="44"/>
      <c r="O4354" s="114"/>
    </row>
    <row r="4355" spans="4:15" ht="15.75" customHeight="1" x14ac:dyDescent="0.25">
      <c r="D4355" s="39"/>
      <c r="E4355" s="39"/>
      <c r="F4355" s="98">
        <v>42611</v>
      </c>
      <c r="G4355" s="43" t="s">
        <v>30</v>
      </c>
      <c r="H4355" s="43" t="s">
        <v>30</v>
      </c>
      <c r="I4355" s="43" t="s">
        <v>30</v>
      </c>
      <c r="J4355" s="43">
        <v>3.5000000000000003E-2</v>
      </c>
      <c r="K4355" s="43">
        <v>1.5595000000000001E-2</v>
      </c>
      <c r="L4355" s="43">
        <v>5.0887000000000007E-3</v>
      </c>
      <c r="N4355" s="44"/>
      <c r="O4355" s="114"/>
    </row>
    <row r="4356" spans="4:15" ht="15.75" customHeight="1" x14ac:dyDescent="0.25">
      <c r="D4356" s="39"/>
      <c r="E4356" s="39"/>
      <c r="F4356" s="98">
        <v>42612</v>
      </c>
      <c r="G4356" s="43">
        <v>5.2322000000000002E-3</v>
      </c>
      <c r="H4356" s="43">
        <v>8.4211000000000008E-3</v>
      </c>
      <c r="I4356" s="43">
        <v>1.2444999999999999E-2</v>
      </c>
      <c r="J4356" s="43">
        <v>3.5000000000000003E-2</v>
      </c>
      <c r="K4356" s="43">
        <v>1.5663E-2</v>
      </c>
      <c r="L4356" s="43">
        <v>5.0654999999999997E-3</v>
      </c>
      <c r="N4356" s="44"/>
      <c r="O4356" s="114"/>
    </row>
    <row r="4357" spans="4:15" ht="15.75" customHeight="1" x14ac:dyDescent="0.25">
      <c r="D4357" s="39"/>
      <c r="E4357" s="39"/>
      <c r="F4357" s="98">
        <v>42613</v>
      </c>
      <c r="G4357" s="43">
        <v>5.2488999999999999E-3</v>
      </c>
      <c r="H4357" s="43">
        <v>8.3932999999999994E-3</v>
      </c>
      <c r="I4357" s="43">
        <v>1.2444999999999999E-2</v>
      </c>
      <c r="J4357" s="43">
        <v>3.5000000000000003E-2</v>
      </c>
      <c r="K4357" s="43">
        <v>1.5800000000000002E-2</v>
      </c>
      <c r="L4357" s="43">
        <v>5.0083000000000003E-3</v>
      </c>
      <c r="N4357" s="44"/>
      <c r="O4357" s="114"/>
    </row>
    <row r="4358" spans="4:15" ht="15.75" customHeight="1" x14ac:dyDescent="0.25">
      <c r="D4358" s="39"/>
      <c r="E4358" s="39"/>
      <c r="F4358" s="98">
        <v>42614</v>
      </c>
      <c r="G4358" s="43">
        <v>5.2293999999999995E-3</v>
      </c>
      <c r="H4358" s="43">
        <v>8.3566999999999999E-3</v>
      </c>
      <c r="I4358" s="43">
        <v>1.2512199999999999E-2</v>
      </c>
      <c r="J4358" s="43">
        <v>3.5000000000000003E-2</v>
      </c>
      <c r="K4358" s="43">
        <v>1.5681E-2</v>
      </c>
      <c r="L4358" s="43">
        <v>5.0046000000000005E-3</v>
      </c>
      <c r="N4358" s="44"/>
      <c r="O4358" s="114"/>
    </row>
    <row r="4359" spans="4:15" ht="15.75" customHeight="1" x14ac:dyDescent="0.25">
      <c r="D4359" s="39"/>
      <c r="E4359" s="39"/>
      <c r="F4359" s="98">
        <v>42615</v>
      </c>
      <c r="G4359" s="43">
        <v>5.2572000000000001E-3</v>
      </c>
      <c r="H4359" s="43">
        <v>8.3511000000000002E-3</v>
      </c>
      <c r="I4359" s="43">
        <v>1.24706E-2</v>
      </c>
      <c r="J4359" s="43">
        <v>3.5000000000000003E-2</v>
      </c>
      <c r="K4359" s="43">
        <v>1.6024E-2</v>
      </c>
      <c r="L4359" s="43">
        <v>5.0188000000000003E-3</v>
      </c>
      <c r="N4359" s="44"/>
      <c r="O4359" s="114"/>
    </row>
    <row r="4360" spans="4:15" ht="15.75" customHeight="1" x14ac:dyDescent="0.25">
      <c r="D4360" s="39"/>
      <c r="E4360" s="39"/>
      <c r="F4360" s="98">
        <v>42618</v>
      </c>
      <c r="G4360" s="43">
        <v>5.1932999999999997E-3</v>
      </c>
      <c r="H4360" s="43">
        <v>8.3343999999999988E-3</v>
      </c>
      <c r="I4360" s="43">
        <v>1.24867E-2</v>
      </c>
      <c r="J4360" s="43" t="s">
        <v>30</v>
      </c>
      <c r="K4360" s="43">
        <v>1.6024E-2</v>
      </c>
      <c r="L4360" s="43" t="s">
        <v>30</v>
      </c>
      <c r="N4360" s="44"/>
      <c r="O4360" s="114"/>
    </row>
    <row r="4361" spans="4:15" ht="15.75" customHeight="1" x14ac:dyDescent="0.25">
      <c r="D4361" s="39"/>
      <c r="E4361" s="39"/>
      <c r="F4361" s="98">
        <v>42619</v>
      </c>
      <c r="G4361" s="43">
        <v>5.1656000000000002E-3</v>
      </c>
      <c r="H4361" s="43">
        <v>8.4066999999999996E-3</v>
      </c>
      <c r="I4361" s="43">
        <v>1.2500599999999999E-2</v>
      </c>
      <c r="J4361" s="43">
        <v>3.5000000000000003E-2</v>
      </c>
      <c r="K4361" s="43">
        <v>1.5339999999999999E-2</v>
      </c>
      <c r="L4361" s="43">
        <v>5.1593000000000003E-3</v>
      </c>
      <c r="N4361" s="44"/>
      <c r="O4361" s="114"/>
    </row>
    <row r="4362" spans="4:15" ht="15.75" customHeight="1" x14ac:dyDescent="0.25">
      <c r="D4362" s="39"/>
      <c r="E4362" s="39"/>
      <c r="F4362" s="98">
        <v>42620</v>
      </c>
      <c r="G4362" s="43">
        <v>5.1322E-3</v>
      </c>
      <c r="H4362" s="43">
        <v>8.3356000000000003E-3</v>
      </c>
      <c r="I4362" s="43">
        <v>1.2336100000000001E-2</v>
      </c>
      <c r="J4362" s="43">
        <v>3.5000000000000003E-2</v>
      </c>
      <c r="K4362" s="43">
        <v>1.5390999999999998E-2</v>
      </c>
      <c r="L4362" s="43">
        <v>5.0978000000000004E-3</v>
      </c>
      <c r="N4362" s="44"/>
      <c r="O4362" s="114"/>
    </row>
    <row r="4363" spans="4:15" ht="15.75" customHeight="1" x14ac:dyDescent="0.25">
      <c r="D4363" s="39"/>
      <c r="E4363" s="39"/>
      <c r="F4363" s="98">
        <v>42621</v>
      </c>
      <c r="G4363" s="43">
        <v>5.1822000000000005E-3</v>
      </c>
      <c r="H4363" s="43">
        <v>8.4543999999999991E-3</v>
      </c>
      <c r="I4363" s="43">
        <v>1.2347200000000001E-2</v>
      </c>
      <c r="J4363" s="43">
        <v>3.5000000000000003E-2</v>
      </c>
      <c r="K4363" s="43">
        <v>1.5990000000000001E-2</v>
      </c>
      <c r="L4363" s="43">
        <v>5.1824999999999996E-3</v>
      </c>
      <c r="N4363" s="44"/>
      <c r="O4363" s="114"/>
    </row>
    <row r="4364" spans="4:15" ht="15.75" customHeight="1" x14ac:dyDescent="0.25">
      <c r="D4364" s="39"/>
      <c r="E4364" s="39"/>
      <c r="F4364" s="98">
        <v>42622</v>
      </c>
      <c r="G4364" s="43">
        <v>5.2689E-3</v>
      </c>
      <c r="H4364" s="43">
        <v>8.5222000000000006E-3</v>
      </c>
      <c r="I4364" s="43">
        <v>1.2500000000000001E-2</v>
      </c>
      <c r="J4364" s="43">
        <v>3.5000000000000003E-2</v>
      </c>
      <c r="K4364" s="43">
        <v>1.6749E-2</v>
      </c>
      <c r="L4364" s="43">
        <v>4.9670000000000001E-3</v>
      </c>
      <c r="N4364" s="44"/>
      <c r="O4364" s="114"/>
    </row>
    <row r="4365" spans="4:15" ht="15.75" customHeight="1" x14ac:dyDescent="0.25">
      <c r="D4365" s="39"/>
      <c r="E4365" s="39"/>
      <c r="F4365" s="98">
        <v>42625</v>
      </c>
      <c r="G4365" s="43">
        <v>5.2771999999999993E-3</v>
      </c>
      <c r="H4365" s="43">
        <v>8.5577999999999991E-3</v>
      </c>
      <c r="I4365" s="43">
        <v>1.2552799999999999E-2</v>
      </c>
      <c r="J4365" s="43">
        <v>3.5000000000000003E-2</v>
      </c>
      <c r="K4365" s="43">
        <v>1.6629000000000001E-2</v>
      </c>
      <c r="L4365" s="43">
        <v>4.9845000000000002E-3</v>
      </c>
      <c r="N4365" s="44"/>
      <c r="O4365" s="114"/>
    </row>
    <row r="4366" spans="4:15" ht="15.75" customHeight="1" x14ac:dyDescent="0.25">
      <c r="D4366" s="39"/>
      <c r="E4366" s="39"/>
      <c r="F4366" s="98">
        <v>42626</v>
      </c>
      <c r="G4366" s="43">
        <v>5.2427999999999997E-3</v>
      </c>
      <c r="H4366" s="43">
        <v>8.5027999999999996E-3</v>
      </c>
      <c r="I4366" s="43">
        <v>1.2489399999999999E-2</v>
      </c>
      <c r="J4366" s="43">
        <v>3.5000000000000003E-2</v>
      </c>
      <c r="K4366" s="43">
        <v>1.7271000000000002E-2</v>
      </c>
      <c r="L4366" s="43">
        <v>4.9957000000000005E-3</v>
      </c>
      <c r="N4366" s="44"/>
      <c r="O4366" s="114"/>
    </row>
    <row r="4367" spans="4:15" ht="15.75" customHeight="1" x14ac:dyDescent="0.25">
      <c r="D4367" s="39"/>
      <c r="E4367" s="39"/>
      <c r="F4367" s="98">
        <v>42627</v>
      </c>
      <c r="G4367" s="43">
        <v>5.2956000000000001E-3</v>
      </c>
      <c r="H4367" s="43">
        <v>8.5389000000000003E-3</v>
      </c>
      <c r="I4367" s="43">
        <v>1.2528300000000001E-2</v>
      </c>
      <c r="J4367" s="43">
        <v>3.5000000000000003E-2</v>
      </c>
      <c r="K4367" s="43">
        <v>1.6976000000000002E-2</v>
      </c>
      <c r="L4367" s="43">
        <v>5.1173999999999994E-3</v>
      </c>
      <c r="N4367" s="44"/>
      <c r="O4367" s="114"/>
    </row>
    <row r="4368" spans="4:15" ht="15.75" customHeight="1" x14ac:dyDescent="0.25">
      <c r="D4368" s="39"/>
      <c r="E4368" s="39"/>
      <c r="F4368" s="98">
        <v>42628</v>
      </c>
      <c r="G4368" s="43">
        <v>5.3093999999999997E-3</v>
      </c>
      <c r="H4368" s="43">
        <v>8.5655999999999996E-3</v>
      </c>
      <c r="I4368" s="43">
        <v>1.25217E-2</v>
      </c>
      <c r="J4368" s="43">
        <v>3.5000000000000003E-2</v>
      </c>
      <c r="K4368" s="43">
        <v>1.6907000000000002E-2</v>
      </c>
      <c r="L4368" s="43">
        <v>5.1893E-3</v>
      </c>
      <c r="N4368" s="44"/>
      <c r="O4368" s="114"/>
    </row>
    <row r="4369" spans="4:15" ht="15.75" customHeight="1" x14ac:dyDescent="0.25">
      <c r="D4369" s="39"/>
      <c r="E4369" s="39"/>
      <c r="F4369" s="98">
        <v>42629</v>
      </c>
      <c r="G4369" s="43">
        <v>5.3178000000000001E-3</v>
      </c>
      <c r="H4369" s="43">
        <v>8.5710999999999999E-3</v>
      </c>
      <c r="I4369" s="43">
        <v>1.24733E-2</v>
      </c>
      <c r="J4369" s="43">
        <v>3.5000000000000003E-2</v>
      </c>
      <c r="K4369" s="43">
        <v>1.6926E-2</v>
      </c>
      <c r="L4369" s="43">
        <v>5.2507000000000005E-3</v>
      </c>
      <c r="N4369" s="44"/>
      <c r="O4369" s="114"/>
    </row>
    <row r="4370" spans="4:15" ht="15.75" customHeight="1" x14ac:dyDescent="0.25">
      <c r="D4370" s="39"/>
      <c r="E4370" s="39"/>
      <c r="F4370" s="98">
        <v>42632</v>
      </c>
      <c r="G4370" s="43">
        <v>5.3617000000000005E-3</v>
      </c>
      <c r="H4370" s="43">
        <v>8.6067000000000001E-3</v>
      </c>
      <c r="I4370" s="43">
        <v>1.25656E-2</v>
      </c>
      <c r="J4370" s="43">
        <v>3.5000000000000003E-2</v>
      </c>
      <c r="K4370" s="43">
        <v>1.7118000000000001E-2</v>
      </c>
      <c r="L4370" s="43">
        <v>5.3159000000000001E-3</v>
      </c>
      <c r="N4370" s="44"/>
      <c r="O4370" s="114"/>
    </row>
    <row r="4371" spans="4:15" ht="15.75" customHeight="1" x14ac:dyDescent="0.25">
      <c r="D4371" s="39"/>
      <c r="E4371" s="39"/>
      <c r="F4371" s="98">
        <v>42633</v>
      </c>
      <c r="G4371" s="43">
        <v>5.4305999999999998E-3</v>
      </c>
      <c r="H4371" s="43">
        <v>8.6589000000000006E-3</v>
      </c>
      <c r="I4371" s="43">
        <v>1.25939E-2</v>
      </c>
      <c r="J4371" s="43">
        <v>3.5000000000000003E-2</v>
      </c>
      <c r="K4371" s="43">
        <v>1.6892000000000001E-2</v>
      </c>
      <c r="L4371" s="43">
        <v>5.1639999999999993E-3</v>
      </c>
      <c r="N4371" s="44"/>
      <c r="O4371" s="114"/>
    </row>
    <row r="4372" spans="4:15" ht="15.75" customHeight="1" x14ac:dyDescent="0.25">
      <c r="D4372" s="39"/>
      <c r="E4372" s="39"/>
      <c r="F4372" s="98">
        <v>42634</v>
      </c>
      <c r="G4372" s="43">
        <v>5.4632999999999999E-3</v>
      </c>
      <c r="H4372" s="43">
        <v>8.6333E-3</v>
      </c>
      <c r="I4372" s="43">
        <v>1.25878E-2</v>
      </c>
      <c r="J4372" s="43">
        <v>3.5000000000000003E-2</v>
      </c>
      <c r="K4372" s="43">
        <v>1.6511000000000001E-2</v>
      </c>
      <c r="L4372" s="43">
        <v>5.2015999999999998E-3</v>
      </c>
      <c r="N4372" s="44"/>
      <c r="O4372" s="114"/>
    </row>
    <row r="4373" spans="4:15" ht="15.75" customHeight="1" x14ac:dyDescent="0.25">
      <c r="D4373" s="39"/>
      <c r="E4373" s="39"/>
      <c r="F4373" s="98">
        <v>42635</v>
      </c>
      <c r="G4373" s="43">
        <v>5.2527999999999993E-3</v>
      </c>
      <c r="H4373" s="43">
        <v>8.5672000000000005E-3</v>
      </c>
      <c r="I4373" s="43">
        <v>1.2483299999999999E-2</v>
      </c>
      <c r="J4373" s="43">
        <v>3.5000000000000003E-2</v>
      </c>
      <c r="K4373" s="43">
        <v>1.6182999999999999E-2</v>
      </c>
      <c r="L4373" s="43">
        <v>5.2078000000000003E-3</v>
      </c>
      <c r="N4373" s="44"/>
      <c r="O4373" s="114"/>
    </row>
    <row r="4374" spans="4:15" ht="15.75" customHeight="1" x14ac:dyDescent="0.25">
      <c r="D4374" s="39"/>
      <c r="E4374" s="39"/>
      <c r="F4374" s="98">
        <v>42636</v>
      </c>
      <c r="G4374" s="43">
        <v>5.2221999999999998E-3</v>
      </c>
      <c r="H4374" s="43">
        <v>8.5293999999999995E-3</v>
      </c>
      <c r="I4374" s="43">
        <v>1.24472E-2</v>
      </c>
      <c r="J4374" s="43">
        <v>3.5000000000000003E-2</v>
      </c>
      <c r="K4374" s="43">
        <v>1.6184E-2</v>
      </c>
      <c r="L4374" s="43">
        <v>5.2483999999999994E-3</v>
      </c>
      <c r="N4374" s="44"/>
      <c r="O4374" s="114"/>
    </row>
    <row r="4375" spans="4:15" ht="15.75" customHeight="1" x14ac:dyDescent="0.25">
      <c r="D4375" s="39"/>
      <c r="E4375" s="39"/>
      <c r="F4375" s="98">
        <v>42639</v>
      </c>
      <c r="G4375" s="43">
        <v>5.2443999999999998E-3</v>
      </c>
      <c r="H4375" s="43">
        <v>8.5293999999999995E-3</v>
      </c>
      <c r="I4375" s="43">
        <v>1.24444E-2</v>
      </c>
      <c r="J4375" s="43">
        <v>3.5000000000000003E-2</v>
      </c>
      <c r="K4375" s="43">
        <v>1.5839000000000002E-2</v>
      </c>
      <c r="L4375" s="43">
        <v>5.3029000000000001E-3</v>
      </c>
      <c r="N4375" s="44"/>
      <c r="O4375" s="114"/>
    </row>
    <row r="4376" spans="4:15" ht="15.75" customHeight="1" x14ac:dyDescent="0.25">
      <c r="D4376" s="39"/>
      <c r="E4376" s="39"/>
      <c r="F4376" s="98">
        <v>42640</v>
      </c>
      <c r="G4376" s="43">
        <v>5.2667E-3</v>
      </c>
      <c r="H4376" s="43">
        <v>8.5377999999999999E-3</v>
      </c>
      <c r="I4376" s="43">
        <v>1.2419400000000001E-2</v>
      </c>
      <c r="J4376" s="43">
        <v>3.5000000000000003E-2</v>
      </c>
      <c r="K4376" s="43">
        <v>1.5564E-2</v>
      </c>
      <c r="L4376" s="43">
        <v>5.4532999999999995E-3</v>
      </c>
      <c r="N4376" s="44"/>
      <c r="O4376" s="114"/>
    </row>
    <row r="4377" spans="4:15" ht="15.75" customHeight="1" x14ac:dyDescent="0.25">
      <c r="D4377" s="39"/>
      <c r="E4377" s="39"/>
      <c r="F4377" s="98">
        <v>42641</v>
      </c>
      <c r="G4377" s="43">
        <v>5.2437999999999999E-3</v>
      </c>
      <c r="H4377" s="43">
        <v>8.3768999999999996E-3</v>
      </c>
      <c r="I4377" s="43">
        <v>1.23363E-2</v>
      </c>
      <c r="J4377" s="43">
        <v>3.5000000000000003E-2</v>
      </c>
      <c r="K4377" s="43">
        <v>1.5719E-2</v>
      </c>
      <c r="L4377" s="43">
        <v>5.5189000000000002E-3</v>
      </c>
      <c r="N4377" s="44"/>
      <c r="O4377" s="114"/>
    </row>
    <row r="4378" spans="4:15" ht="15.75" customHeight="1" x14ac:dyDescent="0.25">
      <c r="D4378" s="39"/>
      <c r="E4378" s="39"/>
      <c r="F4378" s="98">
        <v>42642</v>
      </c>
      <c r="G4378" s="43">
        <v>5.2722000000000003E-3</v>
      </c>
      <c r="H4378" s="43">
        <v>8.4560999999999994E-3</v>
      </c>
      <c r="I4378" s="43">
        <v>1.2377800000000001E-2</v>
      </c>
      <c r="J4378" s="43">
        <v>3.5000000000000003E-2</v>
      </c>
      <c r="K4378" s="43">
        <v>1.5599E-2</v>
      </c>
      <c r="L4378" s="43">
        <v>5.4819999999999999E-3</v>
      </c>
      <c r="N4378" s="44"/>
      <c r="O4378" s="114"/>
    </row>
    <row r="4379" spans="4:15" ht="15.75" customHeight="1" x14ac:dyDescent="0.25">
      <c r="D4379" s="39"/>
      <c r="E4379" s="39"/>
      <c r="F4379" s="98">
        <v>42643</v>
      </c>
      <c r="G4379" s="43">
        <v>5.3111E-3</v>
      </c>
      <c r="H4379" s="43">
        <v>8.5367000000000012E-3</v>
      </c>
      <c r="I4379" s="43">
        <v>1.2397199999999999E-2</v>
      </c>
      <c r="J4379" s="43">
        <v>3.5000000000000003E-2</v>
      </c>
      <c r="K4379" s="43">
        <v>1.5944E-2</v>
      </c>
      <c r="L4379" s="43">
        <v>5.2488000000000005E-3</v>
      </c>
      <c r="N4379" s="44"/>
      <c r="O4379" s="114"/>
    </row>
    <row r="4380" spans="4:15" ht="15.75" customHeight="1" x14ac:dyDescent="0.25">
      <c r="D4380" s="39"/>
      <c r="E4380" s="39"/>
      <c r="F4380" s="98">
        <v>42646</v>
      </c>
      <c r="G4380" s="43">
        <v>5.2832999999999995E-3</v>
      </c>
      <c r="H4380" s="43">
        <v>8.5789000000000004E-3</v>
      </c>
      <c r="I4380" s="43">
        <v>1.2477799999999999E-2</v>
      </c>
      <c r="J4380" s="43">
        <v>3.5000000000000003E-2</v>
      </c>
      <c r="K4380" s="43">
        <v>1.6220999999999999E-2</v>
      </c>
      <c r="L4380" s="43">
        <v>5.2139000000000005E-3</v>
      </c>
      <c r="N4380" s="44"/>
      <c r="O4380" s="114"/>
    </row>
    <row r="4381" spans="4:15" ht="15.75" customHeight="1" x14ac:dyDescent="0.25">
      <c r="D4381" s="39"/>
      <c r="E4381" s="39"/>
      <c r="F4381" s="98">
        <v>42647</v>
      </c>
      <c r="G4381" s="43">
        <v>5.2722000000000003E-3</v>
      </c>
      <c r="H4381" s="43">
        <v>8.6432999999999996E-3</v>
      </c>
      <c r="I4381" s="43">
        <v>1.25139E-2</v>
      </c>
      <c r="J4381" s="43">
        <v>3.5000000000000003E-2</v>
      </c>
      <c r="K4381" s="43">
        <v>1.6864000000000001E-2</v>
      </c>
      <c r="L4381" s="43">
        <v>5.1315999999999992E-3</v>
      </c>
      <c r="N4381" s="44"/>
      <c r="O4381" s="114"/>
    </row>
    <row r="4382" spans="4:15" ht="15.75" customHeight="1" x14ac:dyDescent="0.25">
      <c r="D4382" s="39"/>
      <c r="E4382" s="39"/>
      <c r="F4382" s="98">
        <v>42648</v>
      </c>
      <c r="G4382" s="43">
        <v>5.2566999999999996E-3</v>
      </c>
      <c r="H4382" s="43">
        <v>8.6794000000000003E-3</v>
      </c>
      <c r="I4382" s="43">
        <v>1.2557799999999999E-2</v>
      </c>
      <c r="J4382" s="43">
        <v>3.5000000000000003E-2</v>
      </c>
      <c r="K4382" s="43">
        <v>1.7020999999999998E-2</v>
      </c>
      <c r="L4382" s="43">
        <v>5.1219999999999998E-3</v>
      </c>
      <c r="N4382" s="44"/>
      <c r="O4382" s="114"/>
    </row>
    <row r="4383" spans="4:15" ht="15.75" customHeight="1" x14ac:dyDescent="0.25">
      <c r="D4383" s="39"/>
      <c r="E4383" s="39"/>
      <c r="F4383" s="98">
        <v>42649</v>
      </c>
      <c r="G4383" s="43">
        <v>5.2956000000000001E-3</v>
      </c>
      <c r="H4383" s="43">
        <v>8.7156000000000004E-3</v>
      </c>
      <c r="I4383" s="43">
        <v>1.2624400000000001E-2</v>
      </c>
      <c r="J4383" s="43">
        <v>3.5000000000000003E-2</v>
      </c>
      <c r="K4383" s="43">
        <v>1.7372000000000002E-2</v>
      </c>
      <c r="L4383" s="43">
        <v>5.0688E-3</v>
      </c>
      <c r="N4383" s="44"/>
      <c r="O4383" s="114"/>
    </row>
    <row r="4384" spans="4:15" ht="15.75" customHeight="1" x14ac:dyDescent="0.25">
      <c r="D4384" s="39"/>
      <c r="E4384" s="39"/>
      <c r="F4384" s="98">
        <v>42650</v>
      </c>
      <c r="G4384" s="43">
        <v>5.2900000000000004E-3</v>
      </c>
      <c r="H4384" s="43">
        <v>8.7606000000000003E-3</v>
      </c>
      <c r="I4384" s="43">
        <v>1.2622199999999998E-2</v>
      </c>
      <c r="J4384" s="43">
        <v>3.5000000000000003E-2</v>
      </c>
      <c r="K4384" s="43">
        <v>1.7180999999999998E-2</v>
      </c>
      <c r="L4384" s="43">
        <v>5.0634E-3</v>
      </c>
      <c r="N4384" s="44"/>
      <c r="O4384" s="114"/>
    </row>
    <row r="4385" spans="4:15" ht="15.75" customHeight="1" x14ac:dyDescent="0.25">
      <c r="D4385" s="39"/>
      <c r="E4385" s="39"/>
      <c r="F4385" s="98">
        <v>42653</v>
      </c>
      <c r="G4385" s="43">
        <v>5.2956000000000001E-3</v>
      </c>
      <c r="H4385" s="43">
        <v>8.7388999999999991E-3</v>
      </c>
      <c r="I4385" s="43">
        <v>1.26033E-2</v>
      </c>
      <c r="J4385" s="43" t="s">
        <v>30</v>
      </c>
      <c r="K4385" s="43">
        <v>1.7180999999999998E-2</v>
      </c>
      <c r="L4385" s="43" t="s">
        <v>30</v>
      </c>
      <c r="N4385" s="44"/>
      <c r="O4385" s="114"/>
    </row>
    <row r="4386" spans="4:15" ht="15.75" customHeight="1" x14ac:dyDescent="0.25">
      <c r="D4386" s="39"/>
      <c r="E4386" s="39"/>
      <c r="F4386" s="98">
        <v>42654</v>
      </c>
      <c r="G4386" s="43">
        <v>5.3067000000000001E-3</v>
      </c>
      <c r="H4386" s="43">
        <v>8.7749999999999998E-3</v>
      </c>
      <c r="I4386" s="43">
        <v>1.2635E-2</v>
      </c>
      <c r="J4386" s="43">
        <v>3.5000000000000003E-2</v>
      </c>
      <c r="K4386" s="43">
        <v>1.7638000000000001E-2</v>
      </c>
      <c r="L4386" s="43">
        <v>5.0693999999999991E-3</v>
      </c>
      <c r="N4386" s="44"/>
      <c r="O4386" s="114"/>
    </row>
    <row r="4387" spans="4:15" ht="15.75" customHeight="1" x14ac:dyDescent="0.25">
      <c r="D4387" s="39"/>
      <c r="E4387" s="39"/>
      <c r="F4387" s="98">
        <v>42655</v>
      </c>
      <c r="G4387" s="43">
        <v>5.3456000000000007E-3</v>
      </c>
      <c r="H4387" s="43">
        <v>8.8110999999999988E-3</v>
      </c>
      <c r="I4387" s="43">
        <v>1.2636700000000001E-2</v>
      </c>
      <c r="J4387" s="43">
        <v>3.5000000000000003E-2</v>
      </c>
      <c r="K4387" s="43">
        <v>1.7691999999999999E-2</v>
      </c>
      <c r="L4387" s="43">
        <v>5.1066999999999996E-3</v>
      </c>
      <c r="N4387" s="44"/>
      <c r="O4387" s="114"/>
    </row>
    <row r="4388" spans="4:15" ht="15.75" customHeight="1" x14ac:dyDescent="0.25">
      <c r="D4388" s="39"/>
      <c r="E4388" s="39"/>
      <c r="F4388" s="98">
        <v>42656</v>
      </c>
      <c r="G4388" s="43">
        <v>5.3456000000000007E-3</v>
      </c>
      <c r="H4388" s="43">
        <v>8.8000000000000005E-3</v>
      </c>
      <c r="I4388" s="43">
        <v>1.26228E-2</v>
      </c>
      <c r="J4388" s="43">
        <v>3.5000000000000003E-2</v>
      </c>
      <c r="K4388" s="43">
        <v>1.7410999999999999E-2</v>
      </c>
      <c r="L4388" s="43">
        <v>5.1583999999999996E-3</v>
      </c>
      <c r="N4388" s="44"/>
      <c r="O4388" s="114"/>
    </row>
    <row r="4389" spans="4:15" ht="15.75" customHeight="1" x14ac:dyDescent="0.25">
      <c r="D4389" s="39"/>
      <c r="E4389" s="39"/>
      <c r="F4389" s="98">
        <v>42657</v>
      </c>
      <c r="G4389" s="43">
        <v>5.3566999999999998E-3</v>
      </c>
      <c r="H4389" s="43">
        <v>8.8167000000000002E-3</v>
      </c>
      <c r="I4389" s="43">
        <v>1.26228E-2</v>
      </c>
      <c r="J4389" s="43">
        <v>3.5000000000000003E-2</v>
      </c>
      <c r="K4389" s="43">
        <v>1.7977E-2</v>
      </c>
      <c r="L4389" s="43">
        <v>5.215E-3</v>
      </c>
      <c r="N4389" s="44"/>
      <c r="O4389" s="114"/>
    </row>
    <row r="4390" spans="4:15" ht="15.75" customHeight="1" x14ac:dyDescent="0.25">
      <c r="D4390" s="39"/>
      <c r="E4390" s="39"/>
      <c r="F4390" s="98">
        <v>42660</v>
      </c>
      <c r="G4390" s="43">
        <v>5.2788999999999996E-3</v>
      </c>
      <c r="H4390" s="43">
        <v>8.7761000000000002E-3</v>
      </c>
      <c r="I4390" s="43">
        <v>1.26433E-2</v>
      </c>
      <c r="J4390" s="43">
        <v>3.5000000000000003E-2</v>
      </c>
      <c r="K4390" s="43">
        <v>1.7659999999999999E-2</v>
      </c>
      <c r="L4390" s="43">
        <v>5.2085000000000005E-3</v>
      </c>
      <c r="N4390" s="44"/>
      <c r="O4390" s="114"/>
    </row>
    <row r="4391" spans="4:15" ht="15.75" customHeight="1" x14ac:dyDescent="0.25">
      <c r="D4391" s="39"/>
      <c r="E4391" s="39"/>
      <c r="F4391" s="98">
        <v>42661</v>
      </c>
      <c r="G4391" s="43">
        <v>5.2566999999999996E-3</v>
      </c>
      <c r="H4391" s="43">
        <v>8.8121999999999992E-3</v>
      </c>
      <c r="I4391" s="43">
        <v>1.2607200000000001E-2</v>
      </c>
      <c r="J4391" s="43">
        <v>3.5000000000000003E-2</v>
      </c>
      <c r="K4391" s="43">
        <v>1.7378999999999999E-2</v>
      </c>
      <c r="L4391" s="43">
        <v>5.2170999999999997E-3</v>
      </c>
      <c r="N4391" s="44"/>
      <c r="O4391" s="114"/>
    </row>
    <row r="4392" spans="4:15" ht="15.75" customHeight="1" x14ac:dyDescent="0.25">
      <c r="D4392" s="39"/>
      <c r="E4392" s="39"/>
      <c r="F4392" s="98">
        <v>42662</v>
      </c>
      <c r="G4392" s="43">
        <v>5.2456000000000004E-3</v>
      </c>
      <c r="H4392" s="43">
        <v>8.8066999999999989E-3</v>
      </c>
      <c r="I4392" s="43">
        <v>1.2557199999999999E-2</v>
      </c>
      <c r="J4392" s="43">
        <v>3.5000000000000003E-2</v>
      </c>
      <c r="K4392" s="43">
        <v>1.7432E-2</v>
      </c>
      <c r="L4392" s="43">
        <v>5.2561999999999999E-3</v>
      </c>
      <c r="N4392" s="44"/>
      <c r="O4392" s="114"/>
    </row>
    <row r="4393" spans="4:15" ht="15.75" customHeight="1" x14ac:dyDescent="0.25">
      <c r="D4393" s="39"/>
      <c r="E4393" s="39"/>
      <c r="F4393" s="98">
        <v>42663</v>
      </c>
      <c r="G4393" s="43">
        <v>5.2399999999999999E-3</v>
      </c>
      <c r="H4393" s="43">
        <v>8.8178000000000006E-3</v>
      </c>
      <c r="I4393" s="43">
        <v>1.2562800000000001E-2</v>
      </c>
      <c r="J4393" s="43">
        <v>3.5000000000000003E-2</v>
      </c>
      <c r="K4393" s="43">
        <v>1.7556000000000002E-2</v>
      </c>
      <c r="L4393" s="43">
        <v>5.3419000000000001E-3</v>
      </c>
      <c r="N4393" s="44"/>
      <c r="O4393" s="114"/>
    </row>
    <row r="4394" spans="4:15" ht="15.75" customHeight="1" x14ac:dyDescent="0.25">
      <c r="D4394" s="39"/>
      <c r="E4394" s="39"/>
      <c r="F4394" s="98">
        <v>42664</v>
      </c>
      <c r="G4394" s="43">
        <v>5.3400000000000001E-3</v>
      </c>
      <c r="H4394" s="43">
        <v>8.8178000000000006E-3</v>
      </c>
      <c r="I4394" s="43">
        <v>1.25711E-2</v>
      </c>
      <c r="J4394" s="43">
        <v>3.5000000000000003E-2</v>
      </c>
      <c r="K4394" s="43">
        <v>1.7346999999999998E-2</v>
      </c>
      <c r="L4394" s="43">
        <v>5.3078000000000005E-3</v>
      </c>
      <c r="N4394" s="44"/>
      <c r="O4394" s="114"/>
    </row>
    <row r="4395" spans="4:15" ht="15.75" customHeight="1" x14ac:dyDescent="0.25">
      <c r="D4395" s="39"/>
      <c r="E4395" s="39"/>
      <c r="F4395" s="98">
        <v>42667</v>
      </c>
      <c r="G4395" s="43">
        <v>5.3400000000000001E-3</v>
      </c>
      <c r="H4395" s="43">
        <v>8.8371999999999999E-3</v>
      </c>
      <c r="I4395" s="43">
        <v>1.2557199999999999E-2</v>
      </c>
      <c r="J4395" s="43">
        <v>3.5000000000000003E-2</v>
      </c>
      <c r="K4395" s="43">
        <v>1.7646999999999999E-2</v>
      </c>
      <c r="L4395" s="43">
        <v>5.2268000000000002E-3</v>
      </c>
      <c r="N4395" s="44"/>
      <c r="O4395" s="114"/>
    </row>
    <row r="4396" spans="4:15" ht="15.75" customHeight="1" x14ac:dyDescent="0.25">
      <c r="D4396" s="39"/>
      <c r="E4396" s="39"/>
      <c r="F4396" s="98">
        <v>42668</v>
      </c>
      <c r="G4396" s="43">
        <v>5.3588999999999998E-3</v>
      </c>
      <c r="H4396" s="43">
        <v>8.8567000000000003E-3</v>
      </c>
      <c r="I4396" s="43">
        <v>1.26044E-2</v>
      </c>
      <c r="J4396" s="43">
        <v>3.5000000000000003E-2</v>
      </c>
      <c r="K4396" s="43">
        <v>1.7559999999999999E-2</v>
      </c>
      <c r="L4396" s="43">
        <v>5.1178999999999999E-3</v>
      </c>
      <c r="N4396" s="44"/>
      <c r="O4396" s="114"/>
    </row>
    <row r="4397" spans="4:15" ht="15.75" customHeight="1" x14ac:dyDescent="0.25">
      <c r="D4397" s="39"/>
      <c r="E4397" s="39"/>
      <c r="F4397" s="98">
        <v>42669</v>
      </c>
      <c r="G4397" s="43">
        <v>5.3478000000000006E-3</v>
      </c>
      <c r="H4397" s="43">
        <v>8.9038999999999993E-3</v>
      </c>
      <c r="I4397" s="43">
        <v>1.261E-2</v>
      </c>
      <c r="J4397" s="43">
        <v>3.5000000000000003E-2</v>
      </c>
      <c r="K4397" s="43">
        <v>1.7930999999999999E-2</v>
      </c>
      <c r="L4397" s="43">
        <v>5.2034999999999998E-3</v>
      </c>
      <c r="N4397" s="44"/>
      <c r="O4397" s="114"/>
    </row>
    <row r="4398" spans="4:15" ht="15.75" customHeight="1" x14ac:dyDescent="0.25">
      <c r="D4398" s="39"/>
      <c r="E4398" s="39"/>
      <c r="F4398" s="98">
        <v>42670</v>
      </c>
      <c r="G4398" s="43">
        <v>5.3432999999999996E-3</v>
      </c>
      <c r="H4398" s="43">
        <v>8.8732999999999989E-3</v>
      </c>
      <c r="I4398" s="43">
        <v>1.25878E-2</v>
      </c>
      <c r="J4398" s="43">
        <v>3.5000000000000003E-2</v>
      </c>
      <c r="K4398" s="43">
        <v>1.8536E-2</v>
      </c>
      <c r="L4398" s="43">
        <v>5.1795000000000001E-3</v>
      </c>
      <c r="N4398" s="44"/>
      <c r="O4398" s="114"/>
    </row>
    <row r="4399" spans="4:15" ht="15.75" customHeight="1" x14ac:dyDescent="0.25">
      <c r="D4399" s="39"/>
      <c r="E4399" s="39"/>
      <c r="F4399" s="98">
        <v>42671</v>
      </c>
      <c r="G4399" s="43">
        <v>5.3267000000000002E-3</v>
      </c>
      <c r="H4399" s="43">
        <v>8.8593999999999999E-3</v>
      </c>
      <c r="I4399" s="43">
        <v>1.2582199999999998E-2</v>
      </c>
      <c r="J4399" s="43">
        <v>3.5000000000000003E-2</v>
      </c>
      <c r="K4399" s="43">
        <v>1.8467999999999998E-2</v>
      </c>
      <c r="L4399" s="43">
        <v>5.2059999999999997E-3</v>
      </c>
      <c r="N4399" s="44"/>
      <c r="O4399" s="114"/>
    </row>
    <row r="4400" spans="4:15" ht="15.75" customHeight="1" x14ac:dyDescent="0.25">
      <c r="D4400" s="39"/>
      <c r="E4400" s="39"/>
      <c r="F4400" s="98">
        <v>42674</v>
      </c>
      <c r="G4400" s="43">
        <v>5.3378000000000002E-3</v>
      </c>
      <c r="H4400" s="43">
        <v>8.8427999999999996E-3</v>
      </c>
      <c r="I4400" s="43">
        <v>1.256E-2</v>
      </c>
      <c r="J4400" s="43">
        <v>3.5000000000000003E-2</v>
      </c>
      <c r="K4400" s="43">
        <v>1.8255E-2</v>
      </c>
      <c r="L4400" s="43">
        <v>5.1248000000000005E-3</v>
      </c>
      <c r="N4400" s="44"/>
      <c r="O4400" s="114"/>
    </row>
    <row r="4401" spans="4:15" ht="15.75" customHeight="1" x14ac:dyDescent="0.25">
      <c r="D4401" s="39"/>
      <c r="E4401" s="39"/>
      <c r="F4401" s="98">
        <v>42675</v>
      </c>
      <c r="G4401" s="43">
        <v>5.3043999999999999E-3</v>
      </c>
      <c r="H4401" s="43">
        <v>8.8094000000000002E-3</v>
      </c>
      <c r="I4401" s="43">
        <v>1.25656E-2</v>
      </c>
      <c r="J4401" s="43">
        <v>3.5000000000000003E-2</v>
      </c>
      <c r="K4401" s="43">
        <v>1.8273999999999999E-2</v>
      </c>
      <c r="L4401" s="43">
        <v>5.1895999999999999E-3</v>
      </c>
      <c r="N4401" s="44"/>
      <c r="O4401" s="114"/>
    </row>
    <row r="4402" spans="4:15" ht="15.75" customHeight="1" x14ac:dyDescent="0.25">
      <c r="D4402" s="39"/>
      <c r="E4402" s="39"/>
      <c r="F4402" s="98">
        <v>42676</v>
      </c>
      <c r="G4402" s="43">
        <v>5.3200000000000001E-3</v>
      </c>
      <c r="H4402" s="43">
        <v>8.7566999999999992E-3</v>
      </c>
      <c r="I4402" s="43">
        <v>1.2482200000000001E-2</v>
      </c>
      <c r="J4402" s="43">
        <v>3.5000000000000003E-2</v>
      </c>
      <c r="K4402" s="43">
        <v>1.8024999999999999E-2</v>
      </c>
      <c r="L4402" s="43">
        <v>5.2620999999999996E-3</v>
      </c>
      <c r="N4402" s="44"/>
      <c r="O4402" s="114"/>
    </row>
    <row r="4403" spans="4:15" ht="15.75" customHeight="1" x14ac:dyDescent="0.25">
      <c r="D4403" s="39"/>
      <c r="E4403" s="39"/>
      <c r="F4403" s="98">
        <v>42677</v>
      </c>
      <c r="G4403" s="43">
        <v>5.3256000000000006E-3</v>
      </c>
      <c r="H4403" s="43">
        <v>8.8094000000000002E-3</v>
      </c>
      <c r="I4403" s="43">
        <v>1.2471099999999999E-2</v>
      </c>
      <c r="J4403" s="43">
        <v>3.5000000000000003E-2</v>
      </c>
      <c r="K4403" s="43">
        <v>1.8115000000000003E-2</v>
      </c>
      <c r="L4403" s="43">
        <v>5.2246000000000003E-3</v>
      </c>
      <c r="N4403" s="44"/>
      <c r="O4403" s="114"/>
    </row>
    <row r="4404" spans="4:15" ht="15.75" customHeight="1" x14ac:dyDescent="0.25">
      <c r="D4404" s="39"/>
      <c r="E4404" s="39"/>
      <c r="F4404" s="98">
        <v>42678</v>
      </c>
      <c r="G4404" s="43">
        <v>5.3533000000000001E-3</v>
      </c>
      <c r="H4404" s="43">
        <v>8.8260999999999999E-3</v>
      </c>
      <c r="I4404" s="43">
        <v>1.2454400000000001E-2</v>
      </c>
      <c r="J4404" s="43">
        <v>3.5000000000000003E-2</v>
      </c>
      <c r="K4404" s="43">
        <v>1.7762E-2</v>
      </c>
      <c r="L4404" s="43">
        <v>5.2071000000000001E-3</v>
      </c>
      <c r="N4404" s="44"/>
      <c r="O4404" s="114"/>
    </row>
    <row r="4405" spans="4:15" ht="15.75" customHeight="1" x14ac:dyDescent="0.25">
      <c r="D4405" s="39"/>
      <c r="E4405" s="39"/>
      <c r="F4405" s="98">
        <v>42681</v>
      </c>
      <c r="G4405" s="43">
        <v>5.3533000000000001E-3</v>
      </c>
      <c r="H4405" s="43">
        <v>8.8678000000000003E-3</v>
      </c>
      <c r="I4405" s="43">
        <v>1.25156E-2</v>
      </c>
      <c r="J4405" s="43">
        <v>3.5000000000000003E-2</v>
      </c>
      <c r="K4405" s="43">
        <v>1.8260999999999999E-2</v>
      </c>
      <c r="L4405" s="43">
        <v>5.1627000000000001E-3</v>
      </c>
      <c r="N4405" s="44"/>
      <c r="O4405" s="114"/>
    </row>
    <row r="4406" spans="4:15" ht="15.75" customHeight="1" x14ac:dyDescent="0.25">
      <c r="D4406" s="39"/>
      <c r="E4406" s="39"/>
      <c r="F4406" s="98">
        <v>42682</v>
      </c>
      <c r="G4406" s="43">
        <v>5.3700000000000006E-3</v>
      </c>
      <c r="H4406" s="43">
        <v>8.8232999999999992E-3</v>
      </c>
      <c r="I4406" s="43">
        <v>1.2537799999999998E-2</v>
      </c>
      <c r="J4406" s="43">
        <v>3.5000000000000003E-2</v>
      </c>
      <c r="K4406" s="43">
        <v>1.8547000000000001E-2</v>
      </c>
      <c r="L4406" s="43">
        <v>5.1571000000000004E-3</v>
      </c>
      <c r="N4406" s="44"/>
      <c r="O4406" s="114"/>
    </row>
    <row r="4407" spans="4:15" ht="15.75" customHeight="1" x14ac:dyDescent="0.25">
      <c r="D4407" s="39"/>
      <c r="E4407" s="39"/>
      <c r="F4407" s="98">
        <v>42683</v>
      </c>
      <c r="G4407" s="43">
        <v>5.3644000000000001E-3</v>
      </c>
      <c r="H4407" s="43">
        <v>8.8649999999999996E-3</v>
      </c>
      <c r="I4407" s="43">
        <v>1.2426699999999999E-2</v>
      </c>
      <c r="J4407" s="43">
        <v>3.5000000000000003E-2</v>
      </c>
      <c r="K4407" s="43">
        <v>2.0571000000000002E-2</v>
      </c>
      <c r="L4407" s="43">
        <v>5.1075000000000001E-3</v>
      </c>
      <c r="N4407" s="44"/>
      <c r="O4407" s="114"/>
    </row>
    <row r="4408" spans="4:15" ht="15.75" customHeight="1" x14ac:dyDescent="0.25">
      <c r="D4408" s="39"/>
      <c r="E4408" s="39"/>
      <c r="F4408" s="98">
        <v>42684</v>
      </c>
      <c r="G4408" s="43">
        <v>5.3817000000000005E-3</v>
      </c>
      <c r="H4408" s="43">
        <v>9.0206000000000001E-3</v>
      </c>
      <c r="I4408" s="43">
        <v>1.2582199999999998E-2</v>
      </c>
      <c r="J4408" s="43">
        <v>3.5000000000000003E-2</v>
      </c>
      <c r="K4408" s="43">
        <v>2.1501000000000003E-2</v>
      </c>
      <c r="L4408" s="43">
        <v>5.1336000000000003E-3</v>
      </c>
      <c r="N4408" s="44"/>
      <c r="O4408" s="114"/>
    </row>
    <row r="4409" spans="4:15" ht="15.75" customHeight="1" x14ac:dyDescent="0.25">
      <c r="D4409" s="39"/>
      <c r="E4409" s="39"/>
      <c r="F4409" s="98">
        <v>42685</v>
      </c>
      <c r="G4409" s="43">
        <v>5.3817000000000005E-3</v>
      </c>
      <c r="H4409" s="43">
        <v>9.0566999999999991E-3</v>
      </c>
      <c r="I4409" s="43">
        <v>1.2621100000000001E-2</v>
      </c>
      <c r="J4409" s="43" t="s">
        <v>30</v>
      </c>
      <c r="K4409" s="43">
        <v>2.1501000000000003E-2</v>
      </c>
      <c r="L4409" s="43" t="s">
        <v>30</v>
      </c>
      <c r="N4409" s="44"/>
      <c r="O4409" s="114"/>
    </row>
    <row r="4410" spans="4:15" ht="15.75" customHeight="1" x14ac:dyDescent="0.25">
      <c r="D4410" s="39"/>
      <c r="E4410" s="39"/>
      <c r="F4410" s="98">
        <v>42688</v>
      </c>
      <c r="G4410" s="43">
        <v>5.4206000000000002E-3</v>
      </c>
      <c r="H4410" s="43">
        <v>9.1122000000000009E-3</v>
      </c>
      <c r="I4410" s="43">
        <v>1.2748900000000001E-2</v>
      </c>
      <c r="J4410" s="43">
        <v>3.5000000000000003E-2</v>
      </c>
      <c r="K4410" s="43">
        <v>2.2614000000000002E-2</v>
      </c>
      <c r="L4410" s="43">
        <v>5.1893999999999994E-3</v>
      </c>
      <c r="N4410" s="44"/>
      <c r="O4410" s="114"/>
    </row>
    <row r="4411" spans="4:15" ht="15.75" customHeight="1" x14ac:dyDescent="0.25">
      <c r="D4411" s="39"/>
      <c r="E4411" s="39"/>
      <c r="F4411" s="98">
        <v>42689</v>
      </c>
      <c r="G4411" s="43">
        <v>5.5011000000000001E-3</v>
      </c>
      <c r="H4411" s="43">
        <v>9.0621999999999994E-3</v>
      </c>
      <c r="I4411" s="43">
        <v>1.2721100000000001E-2</v>
      </c>
      <c r="J4411" s="43">
        <v>3.5000000000000003E-2</v>
      </c>
      <c r="K4411" s="43">
        <v>2.2189E-2</v>
      </c>
      <c r="L4411" s="43">
        <v>5.3198000000000004E-3</v>
      </c>
      <c r="N4411" s="44"/>
      <c r="O4411" s="114"/>
    </row>
    <row r="4412" spans="4:15" ht="15.75" customHeight="1" x14ac:dyDescent="0.25">
      <c r="D4412" s="39"/>
      <c r="E4412" s="39"/>
      <c r="F4412" s="98">
        <v>42690</v>
      </c>
      <c r="G4412" s="43">
        <v>5.5456000000000004E-3</v>
      </c>
      <c r="H4412" s="43">
        <v>9.0872000000000001E-3</v>
      </c>
      <c r="I4412" s="43">
        <v>1.2754399999999999E-2</v>
      </c>
      <c r="J4412" s="43">
        <v>3.5000000000000003E-2</v>
      </c>
      <c r="K4412" s="43">
        <v>2.2225000000000002E-2</v>
      </c>
      <c r="L4412" s="43">
        <v>5.4439000000000006E-3</v>
      </c>
      <c r="N4412" s="44"/>
      <c r="O4412" s="114"/>
    </row>
    <row r="4413" spans="4:15" ht="15.75" customHeight="1" x14ac:dyDescent="0.25">
      <c r="D4413" s="39"/>
      <c r="E4413" s="39"/>
      <c r="F4413" s="98">
        <v>42691</v>
      </c>
      <c r="G4413" s="43">
        <v>5.6177999999999992E-3</v>
      </c>
      <c r="H4413" s="43">
        <v>9.1122000000000009E-3</v>
      </c>
      <c r="I4413" s="43">
        <v>1.2748900000000001E-2</v>
      </c>
      <c r="J4413" s="43">
        <v>3.5000000000000003E-2</v>
      </c>
      <c r="K4413" s="43">
        <v>2.3026000000000001E-2</v>
      </c>
      <c r="L4413" s="43">
        <v>5.4462E-3</v>
      </c>
      <c r="N4413" s="44"/>
      <c r="O4413" s="114"/>
    </row>
    <row r="4414" spans="4:15" ht="15.75" customHeight="1" x14ac:dyDescent="0.25">
      <c r="D4414" s="39"/>
      <c r="E4414" s="39"/>
      <c r="F4414" s="98">
        <v>42692</v>
      </c>
      <c r="G4414" s="43">
        <v>5.6599999999999992E-3</v>
      </c>
      <c r="H4414" s="43">
        <v>9.1622000000000006E-3</v>
      </c>
      <c r="I4414" s="43">
        <v>1.2793300000000001E-2</v>
      </c>
      <c r="J4414" s="43">
        <v>3.5000000000000003E-2</v>
      </c>
      <c r="K4414" s="43">
        <v>2.3547999999999999E-2</v>
      </c>
      <c r="L4414" s="43">
        <v>5.5100000000000001E-3</v>
      </c>
      <c r="N4414" s="44"/>
      <c r="O4414" s="114"/>
    </row>
    <row r="4415" spans="4:15" ht="15.75" customHeight="1" x14ac:dyDescent="0.25">
      <c r="D4415" s="39"/>
      <c r="E4415" s="39"/>
      <c r="F4415" s="98">
        <v>42695</v>
      </c>
      <c r="G4415" s="43">
        <v>5.6777999999999993E-3</v>
      </c>
      <c r="H4415" s="43">
        <v>9.1982999999999995E-3</v>
      </c>
      <c r="I4415" s="43">
        <v>1.2743299999999999E-2</v>
      </c>
      <c r="J4415" s="43">
        <v>3.5000000000000003E-2</v>
      </c>
      <c r="K4415" s="43">
        <v>2.3153999999999997E-2</v>
      </c>
      <c r="L4415" s="43">
        <v>5.4735999999999995E-3</v>
      </c>
      <c r="N4415" s="44"/>
      <c r="O4415" s="114"/>
    </row>
    <row r="4416" spans="4:15" ht="15.75" customHeight="1" x14ac:dyDescent="0.25">
      <c r="D4416" s="39"/>
      <c r="E4416" s="39"/>
      <c r="F4416" s="98">
        <v>42696</v>
      </c>
      <c r="G4416" s="43">
        <v>5.8421999999999997E-3</v>
      </c>
      <c r="H4416" s="43">
        <v>9.248300000000001E-3</v>
      </c>
      <c r="I4416" s="43">
        <v>1.2782199999999999E-2</v>
      </c>
      <c r="J4416" s="43">
        <v>3.5000000000000003E-2</v>
      </c>
      <c r="K4416" s="43">
        <v>2.3119000000000001E-2</v>
      </c>
      <c r="L4416" s="43">
        <v>5.6246999999999998E-3</v>
      </c>
      <c r="N4416" s="44"/>
      <c r="O4416" s="114"/>
    </row>
    <row r="4417" spans="4:15" ht="15.75" customHeight="1" x14ac:dyDescent="0.25">
      <c r="D4417" s="39"/>
      <c r="E4417" s="39"/>
      <c r="F4417" s="98">
        <v>42697</v>
      </c>
      <c r="G4417" s="43">
        <v>5.9199999999999999E-3</v>
      </c>
      <c r="H4417" s="43">
        <v>9.3010999999999996E-3</v>
      </c>
      <c r="I4417" s="43">
        <v>1.27989E-2</v>
      </c>
      <c r="J4417" s="43">
        <v>3.5000000000000003E-2</v>
      </c>
      <c r="K4417" s="43">
        <v>2.3498000000000002E-2</v>
      </c>
      <c r="L4417" s="43">
        <v>5.4973000000000001E-3</v>
      </c>
      <c r="N4417" s="44"/>
      <c r="O4417" s="114"/>
    </row>
    <row r="4418" spans="4:15" ht="15.75" customHeight="1" x14ac:dyDescent="0.25">
      <c r="D4418" s="39"/>
      <c r="E4418" s="39"/>
      <c r="F4418" s="98">
        <v>42698</v>
      </c>
      <c r="G4418" s="43">
        <v>6.0255999999999999E-3</v>
      </c>
      <c r="H4418" s="43">
        <v>9.3705999999999998E-3</v>
      </c>
      <c r="I4418" s="43">
        <v>1.28878E-2</v>
      </c>
      <c r="J4418" s="43" t="s">
        <v>30</v>
      </c>
      <c r="K4418" s="43">
        <v>2.3498000000000002E-2</v>
      </c>
      <c r="L4418" s="43" t="s">
        <v>30</v>
      </c>
      <c r="N4418" s="44"/>
      <c r="O4418" s="114"/>
    </row>
    <row r="4419" spans="4:15" ht="15.75" customHeight="1" x14ac:dyDescent="0.25">
      <c r="D4419" s="39"/>
      <c r="E4419" s="39"/>
      <c r="F4419" s="98">
        <v>42699</v>
      </c>
      <c r="G4419" s="43">
        <v>6.0589000000000007E-3</v>
      </c>
      <c r="H4419" s="43">
        <v>9.3732999999999993E-3</v>
      </c>
      <c r="I4419" s="43">
        <v>1.28989E-2</v>
      </c>
      <c r="J4419" s="43">
        <v>3.5000000000000003E-2</v>
      </c>
      <c r="K4419" s="43">
        <v>2.3572000000000003E-2</v>
      </c>
      <c r="L4419" s="43">
        <v>5.4108000000000003E-3</v>
      </c>
      <c r="N4419" s="44"/>
      <c r="O4419" s="114"/>
    </row>
    <row r="4420" spans="4:15" ht="15.75" customHeight="1" x14ac:dyDescent="0.25">
      <c r="D4420" s="39"/>
      <c r="E4420" s="39"/>
      <c r="F4420" s="98">
        <v>42702</v>
      </c>
      <c r="G4420" s="43">
        <v>6.0561E-3</v>
      </c>
      <c r="H4420" s="43">
        <v>9.3510999999999993E-3</v>
      </c>
      <c r="I4420" s="43">
        <v>1.28989E-2</v>
      </c>
      <c r="J4420" s="43">
        <v>3.5000000000000003E-2</v>
      </c>
      <c r="K4420" s="43">
        <v>2.3123999999999999E-2</v>
      </c>
      <c r="L4420" s="43">
        <v>5.5640000000000004E-3</v>
      </c>
      <c r="N4420" s="44"/>
      <c r="O4420" s="114"/>
    </row>
    <row r="4421" spans="4:15" ht="15.75" customHeight="1" x14ac:dyDescent="0.25">
      <c r="D4421" s="39"/>
      <c r="E4421" s="39"/>
      <c r="F4421" s="98">
        <v>42703</v>
      </c>
      <c r="G4421" s="43">
        <v>6.1672000000000003E-3</v>
      </c>
      <c r="H4421" s="43">
        <v>9.3066999999999993E-3</v>
      </c>
      <c r="I4421" s="43">
        <v>1.2926699999999999E-2</v>
      </c>
      <c r="J4421" s="43">
        <v>3.5000000000000003E-2</v>
      </c>
      <c r="K4421" s="43">
        <v>2.291E-2</v>
      </c>
      <c r="L4421" s="43">
        <v>5.6565000000000001E-3</v>
      </c>
      <c r="N4421" s="44"/>
      <c r="O4421" s="114"/>
    </row>
    <row r="4422" spans="4:15" ht="15.75" customHeight="1" x14ac:dyDescent="0.25">
      <c r="D4422" s="39"/>
      <c r="E4422" s="39"/>
      <c r="F4422" s="98">
        <v>42704</v>
      </c>
      <c r="G4422" s="43">
        <v>6.2366999999999995E-3</v>
      </c>
      <c r="H4422" s="43">
        <v>9.3416999999999997E-3</v>
      </c>
      <c r="I4422" s="43">
        <v>1.28878E-2</v>
      </c>
      <c r="J4422" s="43">
        <v>3.5000000000000003E-2</v>
      </c>
      <c r="K4422" s="43">
        <v>2.3809E-2</v>
      </c>
      <c r="L4422" s="43">
        <v>5.6254E-3</v>
      </c>
      <c r="N4422" s="44"/>
      <c r="O4422" s="114"/>
    </row>
    <row r="4423" spans="4:15" ht="15.75" customHeight="1" x14ac:dyDescent="0.25">
      <c r="D4423" s="39"/>
      <c r="E4423" s="39"/>
      <c r="F4423" s="98">
        <v>42705</v>
      </c>
      <c r="G4423" s="43">
        <v>6.3449999999999999E-3</v>
      </c>
      <c r="H4423" s="43">
        <v>9.4167000000000001E-3</v>
      </c>
      <c r="I4423" s="43">
        <v>1.291E-2</v>
      </c>
      <c r="J4423" s="43">
        <v>3.5000000000000003E-2</v>
      </c>
      <c r="K4423" s="43">
        <v>2.4481000000000003E-2</v>
      </c>
      <c r="L4423" s="43">
        <v>5.6005999999999998E-3</v>
      </c>
      <c r="N4423" s="44"/>
      <c r="O4423" s="114"/>
    </row>
    <row r="4424" spans="4:15" ht="15.75" customHeight="1" x14ac:dyDescent="0.25">
      <c r="D4424" s="39"/>
      <c r="E4424" s="39"/>
      <c r="F4424" s="98">
        <v>42706</v>
      </c>
      <c r="G4424" s="43">
        <v>6.4666999999999997E-3</v>
      </c>
      <c r="H4424" s="43">
        <v>9.463899999999999E-3</v>
      </c>
      <c r="I4424" s="43">
        <v>1.2915600000000001E-2</v>
      </c>
      <c r="J4424" s="43">
        <v>3.5000000000000003E-2</v>
      </c>
      <c r="K4424" s="43">
        <v>2.3831000000000001E-2</v>
      </c>
      <c r="L4424" s="43">
        <v>5.5998000000000003E-3</v>
      </c>
      <c r="N4424" s="44"/>
      <c r="O4424" s="114"/>
    </row>
    <row r="4425" spans="4:15" ht="15.75" customHeight="1" x14ac:dyDescent="0.25">
      <c r="D4425" s="39"/>
      <c r="E4425" s="39"/>
      <c r="F4425" s="98">
        <v>42709</v>
      </c>
      <c r="G4425" s="43">
        <v>6.5193999999999998E-3</v>
      </c>
      <c r="H4425" s="43">
        <v>9.4806000000000005E-3</v>
      </c>
      <c r="I4425" s="43">
        <v>1.291E-2</v>
      </c>
      <c r="J4425" s="43">
        <v>3.5000000000000003E-2</v>
      </c>
      <c r="K4425" s="43">
        <v>2.3941E-2</v>
      </c>
      <c r="L4425" s="43">
        <v>5.6342000000000007E-3</v>
      </c>
      <c r="N4425" s="44"/>
      <c r="O4425" s="114"/>
    </row>
    <row r="4426" spans="4:15" ht="15.75" customHeight="1" x14ac:dyDescent="0.25">
      <c r="D4426" s="39"/>
      <c r="E4426" s="39"/>
      <c r="F4426" s="98">
        <v>42710</v>
      </c>
      <c r="G4426" s="43">
        <v>6.4888999999999997E-3</v>
      </c>
      <c r="H4426" s="43">
        <v>9.508299999999999E-3</v>
      </c>
      <c r="I4426" s="43">
        <v>1.29322E-2</v>
      </c>
      <c r="J4426" s="43">
        <v>3.5000000000000003E-2</v>
      </c>
      <c r="K4426" s="43">
        <v>2.3887000000000002E-2</v>
      </c>
      <c r="L4426" s="43">
        <v>5.8247000000000004E-3</v>
      </c>
      <c r="N4426" s="44"/>
      <c r="O4426" s="114"/>
    </row>
    <row r="4427" spans="4:15" ht="15.75" customHeight="1" x14ac:dyDescent="0.25">
      <c r="D4427" s="39"/>
      <c r="E4427" s="39"/>
      <c r="F4427" s="98">
        <v>42711</v>
      </c>
      <c r="G4427" s="43">
        <v>6.5417000000000001E-3</v>
      </c>
      <c r="H4427" s="43">
        <v>9.508299999999999E-3</v>
      </c>
      <c r="I4427" s="43">
        <v>1.29322E-2</v>
      </c>
      <c r="J4427" s="43">
        <v>3.5000000000000003E-2</v>
      </c>
      <c r="K4427" s="43">
        <v>2.3401000000000002E-2</v>
      </c>
      <c r="L4427" s="43">
        <v>5.9172999999999995E-3</v>
      </c>
      <c r="N4427" s="44"/>
      <c r="O4427" s="114"/>
    </row>
    <row r="4428" spans="4:15" ht="15.75" customHeight="1" x14ac:dyDescent="0.25">
      <c r="D4428" s="39"/>
      <c r="E4428" s="39"/>
      <c r="F4428" s="98">
        <v>42712</v>
      </c>
      <c r="G4428" s="43">
        <v>6.6388999999999997E-3</v>
      </c>
      <c r="H4428" s="43">
        <v>9.5306000000000002E-3</v>
      </c>
      <c r="I4428" s="43">
        <v>1.29322E-2</v>
      </c>
      <c r="J4428" s="43">
        <v>3.5000000000000003E-2</v>
      </c>
      <c r="K4428" s="43">
        <v>2.4070999999999999E-2</v>
      </c>
      <c r="L4428" s="43">
        <v>6.2031999999999999E-3</v>
      </c>
      <c r="N4428" s="44"/>
      <c r="O4428" s="114"/>
    </row>
    <row r="4429" spans="4:15" ht="15.75" customHeight="1" x14ac:dyDescent="0.25">
      <c r="D4429" s="39"/>
      <c r="E4429" s="39"/>
      <c r="F4429" s="98">
        <v>42713</v>
      </c>
      <c r="G4429" s="43">
        <v>6.8000000000000005E-3</v>
      </c>
      <c r="H4429" s="43">
        <v>9.5650000000000006E-3</v>
      </c>
      <c r="I4429" s="43">
        <v>1.2960000000000001E-2</v>
      </c>
      <c r="J4429" s="43">
        <v>3.5000000000000003E-2</v>
      </c>
      <c r="K4429" s="43">
        <v>2.4674999999999999E-2</v>
      </c>
      <c r="L4429" s="43">
        <v>6.1354000000000001E-3</v>
      </c>
      <c r="N4429" s="44"/>
      <c r="O4429" s="114"/>
    </row>
    <row r="4430" spans="4:15" ht="15.75" customHeight="1" x14ac:dyDescent="0.25">
      <c r="D4430" s="39"/>
      <c r="E4430" s="39"/>
      <c r="F4430" s="98">
        <v>42716</v>
      </c>
      <c r="G4430" s="43">
        <v>6.9471999999999997E-3</v>
      </c>
      <c r="H4430" s="43">
        <v>9.5872000000000006E-3</v>
      </c>
      <c r="I4430" s="43">
        <v>1.2987800000000001E-2</v>
      </c>
      <c r="J4430" s="43">
        <v>3.5000000000000003E-2</v>
      </c>
      <c r="K4430" s="43">
        <v>2.4712000000000001E-2</v>
      </c>
      <c r="L4430" s="43">
        <v>6.1612000000000004E-3</v>
      </c>
      <c r="N4430" s="44"/>
      <c r="O4430" s="114"/>
    </row>
    <row r="4431" spans="4:15" ht="15.75" customHeight="1" x14ac:dyDescent="0.25">
      <c r="D4431" s="39"/>
      <c r="E4431" s="39"/>
      <c r="F4431" s="98">
        <v>42717</v>
      </c>
      <c r="G4431" s="43">
        <v>7.0388999999999998E-3</v>
      </c>
      <c r="H4431" s="43">
        <v>9.6343999999999996E-3</v>
      </c>
      <c r="I4431" s="43">
        <v>1.2982199999999999E-2</v>
      </c>
      <c r="J4431" s="43">
        <v>3.5000000000000003E-2</v>
      </c>
      <c r="K4431" s="43">
        <v>2.4712999999999999E-2</v>
      </c>
      <c r="L4431" s="43">
        <v>6.2493000000000002E-3</v>
      </c>
      <c r="N4431" s="44"/>
      <c r="O4431" s="114"/>
    </row>
    <row r="4432" spans="4:15" ht="15.75" customHeight="1" x14ac:dyDescent="0.25">
      <c r="D4432" s="39"/>
      <c r="E4432" s="39"/>
      <c r="F4432" s="98">
        <v>42718</v>
      </c>
      <c r="G4432" s="43">
        <v>7.0728000000000006E-3</v>
      </c>
      <c r="H4432" s="43">
        <v>9.7038999999999997E-3</v>
      </c>
      <c r="I4432" s="43">
        <v>1.2982199999999999E-2</v>
      </c>
      <c r="J4432" s="43">
        <v>3.5000000000000003E-2</v>
      </c>
      <c r="K4432" s="43">
        <v>2.5707000000000001E-2</v>
      </c>
      <c r="L4432" s="43">
        <v>6.6152999999999993E-3</v>
      </c>
      <c r="N4432" s="44"/>
      <c r="O4432" s="114"/>
    </row>
    <row r="4433" spans="4:15" ht="15.75" customHeight="1" x14ac:dyDescent="0.25">
      <c r="D4433" s="39"/>
      <c r="E4433" s="39"/>
      <c r="F4433" s="98">
        <v>42719</v>
      </c>
      <c r="G4433" s="43">
        <v>7.3622000000000002E-3</v>
      </c>
      <c r="H4433" s="43">
        <v>9.9316999999999999E-3</v>
      </c>
      <c r="I4433" s="43">
        <v>1.3226700000000001E-2</v>
      </c>
      <c r="J4433" s="43">
        <v>3.7499999999999999E-2</v>
      </c>
      <c r="K4433" s="43">
        <v>2.5966999999999997E-2</v>
      </c>
      <c r="L4433" s="43">
        <v>6.8649000000000002E-3</v>
      </c>
      <c r="N4433" s="44"/>
      <c r="O4433" s="114"/>
    </row>
    <row r="4434" spans="4:15" ht="15.75" customHeight="1" x14ac:dyDescent="0.25">
      <c r="D4434" s="39"/>
      <c r="E4434" s="39"/>
      <c r="F4434" s="98">
        <v>42720</v>
      </c>
      <c r="G4434" s="43">
        <v>7.3899999999999999E-3</v>
      </c>
      <c r="H4434" s="43">
        <v>9.9733000000000009E-3</v>
      </c>
      <c r="I4434" s="43">
        <v>1.31989E-2</v>
      </c>
      <c r="J4434" s="43">
        <v>3.7499999999999999E-2</v>
      </c>
      <c r="K4434" s="43">
        <v>2.5916000000000002E-2</v>
      </c>
      <c r="L4434" s="43">
        <v>7.3465000000000006E-3</v>
      </c>
      <c r="N4434" s="44"/>
      <c r="O4434" s="114"/>
    </row>
    <row r="4435" spans="4:15" ht="15.75" customHeight="1" x14ac:dyDescent="0.25">
      <c r="D4435" s="39"/>
      <c r="E4435" s="39"/>
      <c r="F4435" s="98">
        <v>42723</v>
      </c>
      <c r="G4435" s="43">
        <v>7.4399999999999996E-3</v>
      </c>
      <c r="H4435" s="43">
        <v>9.9427999999999999E-3</v>
      </c>
      <c r="I4435" s="43">
        <v>1.31767E-2</v>
      </c>
      <c r="J4435" s="43">
        <v>3.7499999999999999E-2</v>
      </c>
      <c r="K4435" s="43">
        <v>2.5381999999999998E-2</v>
      </c>
      <c r="L4435" s="43">
        <v>7.6108E-3</v>
      </c>
      <c r="N4435" s="44"/>
      <c r="O4435" s="114"/>
    </row>
    <row r="4436" spans="4:15" ht="15.75" customHeight="1" x14ac:dyDescent="0.25">
      <c r="D4436" s="39"/>
      <c r="E4436" s="39"/>
      <c r="F4436" s="98">
        <v>42724</v>
      </c>
      <c r="G4436" s="43">
        <v>7.4900000000000001E-3</v>
      </c>
      <c r="H4436" s="43">
        <v>9.9621999999999992E-3</v>
      </c>
      <c r="I4436" s="43">
        <v>1.32044E-2</v>
      </c>
      <c r="J4436" s="43">
        <v>3.7499999999999999E-2</v>
      </c>
      <c r="K4436" s="43">
        <v>2.5586000000000001E-2</v>
      </c>
      <c r="L4436" s="43">
        <v>7.9344000000000012E-3</v>
      </c>
      <c r="N4436" s="44"/>
      <c r="O4436" s="114"/>
    </row>
    <row r="4437" spans="4:15" ht="15.75" customHeight="1" x14ac:dyDescent="0.25">
      <c r="D4437" s="39"/>
      <c r="E4437" s="39"/>
      <c r="F4437" s="98">
        <v>42725</v>
      </c>
      <c r="G4437" s="43">
        <v>7.5500000000000003E-3</v>
      </c>
      <c r="H4437" s="43">
        <v>9.9760999999999999E-3</v>
      </c>
      <c r="I4437" s="43">
        <v>1.316E-2</v>
      </c>
      <c r="J4437" s="43">
        <v>3.7499999999999999E-2</v>
      </c>
      <c r="K4437" s="43">
        <v>2.5348000000000002E-2</v>
      </c>
      <c r="L4437" s="43">
        <v>7.8508999999999992E-3</v>
      </c>
      <c r="N4437" s="44"/>
      <c r="O4437" s="114"/>
    </row>
    <row r="4438" spans="4:15" ht="15.75" customHeight="1" x14ac:dyDescent="0.25">
      <c r="D4438" s="39"/>
      <c r="E4438" s="39"/>
      <c r="F4438" s="98">
        <v>42726</v>
      </c>
      <c r="G4438" s="43">
        <v>7.5610999999999994E-3</v>
      </c>
      <c r="H4438" s="43">
        <v>9.9705999999999996E-3</v>
      </c>
      <c r="I4438" s="43">
        <v>1.316E-2</v>
      </c>
      <c r="J4438" s="43">
        <v>3.7499999999999999E-2</v>
      </c>
      <c r="K4438" s="43">
        <v>2.5514999999999999E-2</v>
      </c>
      <c r="L4438" s="43">
        <v>7.7285000000000001E-3</v>
      </c>
      <c r="N4438" s="44"/>
      <c r="O4438" s="114"/>
    </row>
    <row r="4439" spans="4:15" ht="15.75" customHeight="1" x14ac:dyDescent="0.25">
      <c r="D4439" s="39"/>
      <c r="E4439" s="39"/>
      <c r="F4439" s="98">
        <v>42727</v>
      </c>
      <c r="G4439" s="43">
        <v>7.6110999999999991E-3</v>
      </c>
      <c r="H4439" s="43">
        <v>9.9705999999999996E-3</v>
      </c>
      <c r="I4439" s="43">
        <v>1.31656E-2</v>
      </c>
      <c r="J4439" s="43">
        <v>3.7499999999999999E-2</v>
      </c>
      <c r="K4439" s="43">
        <v>2.5373E-2</v>
      </c>
      <c r="L4439" s="43">
        <v>7.6444999999999994E-3</v>
      </c>
      <c r="N4439" s="44"/>
      <c r="O4439" s="114"/>
    </row>
    <row r="4440" spans="4:15" ht="15.75" customHeight="1" x14ac:dyDescent="0.25">
      <c r="D4440" s="39"/>
      <c r="E4440" s="39"/>
      <c r="F4440" s="98">
        <v>42730</v>
      </c>
      <c r="G4440" s="43" t="s">
        <v>30</v>
      </c>
      <c r="H4440" s="43" t="s">
        <v>30</v>
      </c>
      <c r="I4440" s="43" t="s">
        <v>30</v>
      </c>
      <c r="J4440" s="43" t="s">
        <v>30</v>
      </c>
      <c r="K4440" s="43">
        <v>2.5373E-2</v>
      </c>
      <c r="L4440" s="43" t="s">
        <v>30</v>
      </c>
      <c r="N4440" s="44"/>
      <c r="O4440" s="114"/>
    </row>
    <row r="4441" spans="4:15" ht="15.75" customHeight="1" x14ac:dyDescent="0.25">
      <c r="D4441" s="39"/>
      <c r="E4441" s="39"/>
      <c r="F4441" s="98">
        <v>42731</v>
      </c>
      <c r="G4441" s="43" t="s">
        <v>30</v>
      </c>
      <c r="H4441" s="43" t="s">
        <v>30</v>
      </c>
      <c r="I4441" s="43" t="s">
        <v>30</v>
      </c>
      <c r="J4441" s="43">
        <v>3.7499999999999999E-2</v>
      </c>
      <c r="K4441" s="43">
        <v>2.5596000000000001E-2</v>
      </c>
      <c r="L4441" s="43">
        <v>7.6610000000000003E-3</v>
      </c>
      <c r="N4441" s="44"/>
      <c r="O4441" s="114"/>
    </row>
    <row r="4442" spans="4:15" ht="15.75" customHeight="1" x14ac:dyDescent="0.25">
      <c r="D4442" s="39"/>
      <c r="E4442" s="39"/>
      <c r="F4442" s="98">
        <v>42732</v>
      </c>
      <c r="G4442" s="43">
        <v>7.7000000000000002E-3</v>
      </c>
      <c r="H4442" s="43">
        <v>9.9816999999999996E-3</v>
      </c>
      <c r="I4442" s="43">
        <v>1.31767E-2</v>
      </c>
      <c r="J4442" s="43">
        <v>3.7499999999999999E-2</v>
      </c>
      <c r="K4442" s="43">
        <v>2.5080000000000002E-2</v>
      </c>
      <c r="L4442" s="43">
        <v>7.7997000000000006E-3</v>
      </c>
      <c r="N4442" s="44"/>
      <c r="O4442" s="114"/>
    </row>
    <row r="4443" spans="4:15" ht="15.75" customHeight="1" x14ac:dyDescent="0.25">
      <c r="D4443" s="39"/>
      <c r="E4443" s="39"/>
      <c r="F4443" s="98">
        <v>42733</v>
      </c>
      <c r="G4443" s="43">
        <v>7.7110999999999994E-3</v>
      </c>
      <c r="H4443" s="43">
        <v>9.9789000000000006E-3</v>
      </c>
      <c r="I4443" s="43">
        <v>1.31767E-2</v>
      </c>
      <c r="J4443" s="43">
        <v>3.7499999999999999E-2</v>
      </c>
      <c r="K4443" s="43">
        <v>2.4750000000000001E-2</v>
      </c>
      <c r="L4443" s="43">
        <v>7.8480000000000008E-3</v>
      </c>
      <c r="N4443" s="44"/>
      <c r="O4443" s="114"/>
    </row>
    <row r="4444" spans="4:15" ht="15.75" customHeight="1" x14ac:dyDescent="0.25">
      <c r="D4444" s="39"/>
      <c r="E4444" s="39"/>
      <c r="F4444" s="98">
        <v>42734</v>
      </c>
      <c r="G4444" s="43">
        <v>7.7166999999999999E-3</v>
      </c>
      <c r="H4444" s="43">
        <v>9.9789000000000006E-3</v>
      </c>
      <c r="I4444" s="43">
        <v>1.31767E-2</v>
      </c>
      <c r="J4444" s="43">
        <v>3.7499999999999999E-2</v>
      </c>
      <c r="K4444" s="43">
        <v>2.4443000000000003E-2</v>
      </c>
      <c r="L4444" s="43">
        <v>7.6785999999999998E-3</v>
      </c>
      <c r="N4444" s="44"/>
      <c r="O4444" s="114"/>
    </row>
    <row r="4445" spans="4:15" ht="15.75" customHeight="1" x14ac:dyDescent="0.25">
      <c r="D4445" s="39"/>
      <c r="E4445" s="39"/>
      <c r="F4445" s="98">
        <v>42737</v>
      </c>
      <c r="G4445" s="43" t="s">
        <v>30</v>
      </c>
      <c r="H4445" s="43" t="s">
        <v>30</v>
      </c>
      <c r="I4445" s="43" t="s">
        <v>30</v>
      </c>
      <c r="J4445" s="43" t="s">
        <v>30</v>
      </c>
      <c r="K4445" s="43">
        <v>2.4443000000000003E-2</v>
      </c>
      <c r="L4445" s="43" t="s">
        <v>30</v>
      </c>
      <c r="N4445" s="44"/>
      <c r="O4445" s="114"/>
    </row>
    <row r="4446" spans="4:15" ht="15.75" customHeight="1" x14ac:dyDescent="0.25">
      <c r="D4446" s="39"/>
      <c r="E4446" s="39"/>
      <c r="F4446" s="98">
        <v>42738</v>
      </c>
      <c r="G4446" s="43">
        <v>7.7332999999999994E-3</v>
      </c>
      <c r="H4446" s="43">
        <v>9.9871999999999999E-3</v>
      </c>
      <c r="I4446" s="43">
        <v>1.31767E-2</v>
      </c>
      <c r="J4446" s="43">
        <v>3.7499999999999999E-2</v>
      </c>
      <c r="K4446" s="43">
        <v>2.4444E-2</v>
      </c>
      <c r="L4446" s="43">
        <v>7.4641999999999998E-3</v>
      </c>
      <c r="N4446" s="44"/>
      <c r="O4446" s="114"/>
    </row>
    <row r="4447" spans="4:15" ht="15.75" customHeight="1" x14ac:dyDescent="0.25">
      <c r="D4447" s="39"/>
      <c r="E4447" s="39"/>
      <c r="F4447" s="98">
        <v>42739</v>
      </c>
      <c r="G4447" s="43">
        <v>7.6556000000000003E-3</v>
      </c>
      <c r="H4447" s="43">
        <v>1.00511E-2</v>
      </c>
      <c r="I4447" s="43">
        <v>1.3215600000000001E-2</v>
      </c>
      <c r="J4447" s="43">
        <v>3.7499999999999999E-2</v>
      </c>
      <c r="K4447" s="43">
        <v>2.4390000000000002E-2</v>
      </c>
      <c r="L4447" s="43">
        <v>7.3884000000000007E-3</v>
      </c>
      <c r="N4447" s="44"/>
      <c r="O4447" s="114"/>
    </row>
    <row r="4448" spans="4:15" ht="15.75" customHeight="1" x14ac:dyDescent="0.25">
      <c r="D4448" s="39"/>
      <c r="E4448" s="39"/>
      <c r="F4448" s="98">
        <v>42740</v>
      </c>
      <c r="G4448" s="43">
        <v>7.6556000000000003E-3</v>
      </c>
      <c r="H4448" s="43">
        <v>1.0092799999999999E-2</v>
      </c>
      <c r="I4448" s="43">
        <v>1.321E-2</v>
      </c>
      <c r="J4448" s="43">
        <v>3.7499999999999999E-2</v>
      </c>
      <c r="K4448" s="43">
        <v>2.3443000000000002E-2</v>
      </c>
      <c r="L4448" s="43">
        <v>7.5148000000000003E-3</v>
      </c>
      <c r="N4448" s="44"/>
      <c r="O4448" s="114"/>
    </row>
    <row r="4449" spans="4:15" ht="15.75" customHeight="1" x14ac:dyDescent="0.25">
      <c r="D4449" s="39"/>
      <c r="E4449" s="39"/>
      <c r="F4449" s="98">
        <v>42741</v>
      </c>
      <c r="G4449" s="43">
        <v>7.6332999999999991E-3</v>
      </c>
      <c r="H4449" s="43">
        <v>1.01011E-2</v>
      </c>
      <c r="I4449" s="43">
        <v>1.32433E-2</v>
      </c>
      <c r="J4449" s="43">
        <v>3.7499999999999999E-2</v>
      </c>
      <c r="K4449" s="43">
        <v>2.4192999999999999E-2</v>
      </c>
      <c r="L4449" s="43">
        <v>7.6756000000000003E-3</v>
      </c>
      <c r="N4449" s="44"/>
      <c r="O4449" s="114"/>
    </row>
    <row r="4450" spans="4:15" ht="15.75" customHeight="1" x14ac:dyDescent="0.25">
      <c r="D4450" s="39"/>
      <c r="E4450" s="39"/>
      <c r="F4450" s="98">
        <v>42744</v>
      </c>
      <c r="G4450" s="43">
        <v>7.6332999999999991E-3</v>
      </c>
      <c r="H4450" s="43">
        <v>1.0148299999999999E-2</v>
      </c>
      <c r="I4450" s="43">
        <v>1.33156E-2</v>
      </c>
      <c r="J4450" s="43">
        <v>3.7499999999999999E-2</v>
      </c>
      <c r="K4450" s="43">
        <v>2.3647000000000001E-2</v>
      </c>
      <c r="L4450" s="43">
        <v>7.8078999999999996E-3</v>
      </c>
      <c r="N4450" s="44"/>
      <c r="O4450" s="114"/>
    </row>
    <row r="4451" spans="4:15" ht="15.75" customHeight="1" x14ac:dyDescent="0.25">
      <c r="D4451" s="39"/>
      <c r="E4451" s="39"/>
      <c r="F4451" s="98">
        <v>42745</v>
      </c>
      <c r="G4451" s="43">
        <v>7.6500000000000005E-3</v>
      </c>
      <c r="H4451" s="43">
        <v>1.0178899999999999E-2</v>
      </c>
      <c r="I4451" s="43">
        <v>1.33378E-2</v>
      </c>
      <c r="J4451" s="43">
        <v>3.7499999999999999E-2</v>
      </c>
      <c r="K4451" s="43">
        <v>2.3757E-2</v>
      </c>
      <c r="L4451" s="43">
        <v>7.8730999999999992E-3</v>
      </c>
      <c r="N4451" s="44"/>
      <c r="O4451" s="114"/>
    </row>
    <row r="4452" spans="4:15" ht="15.75" customHeight="1" x14ac:dyDescent="0.25">
      <c r="D4452" s="39"/>
      <c r="E4452" s="39"/>
      <c r="F4452" s="98">
        <v>42746</v>
      </c>
      <c r="G4452" s="43">
        <v>7.6722000000000005E-3</v>
      </c>
      <c r="H4452" s="43">
        <v>1.0217799999999999E-2</v>
      </c>
      <c r="I4452" s="43">
        <v>1.3346100000000001E-2</v>
      </c>
      <c r="J4452" s="43">
        <v>3.7499999999999999E-2</v>
      </c>
      <c r="K4452" s="43">
        <v>2.3721000000000003E-2</v>
      </c>
      <c r="L4452" s="43">
        <v>7.8770000000000003E-3</v>
      </c>
      <c r="N4452" s="44"/>
      <c r="O4452" s="114"/>
    </row>
    <row r="4453" spans="4:15" ht="15.75" customHeight="1" x14ac:dyDescent="0.25">
      <c r="D4453" s="39"/>
      <c r="E4453" s="39"/>
      <c r="F4453" s="98">
        <v>42747</v>
      </c>
      <c r="G4453" s="43">
        <v>7.6722000000000005E-3</v>
      </c>
      <c r="H4453" s="43">
        <v>1.0217799999999999E-2</v>
      </c>
      <c r="I4453" s="43">
        <v>1.33267E-2</v>
      </c>
      <c r="J4453" s="43">
        <v>3.7499999999999999E-2</v>
      </c>
      <c r="K4453" s="43">
        <v>2.3631000000000003E-2</v>
      </c>
      <c r="L4453" s="43">
        <v>7.8735999999999997E-3</v>
      </c>
      <c r="N4453" s="44"/>
      <c r="O4453" s="114"/>
    </row>
    <row r="4454" spans="4:15" ht="15.75" customHeight="1" x14ac:dyDescent="0.25">
      <c r="D4454" s="39"/>
      <c r="E4454" s="39"/>
      <c r="F4454" s="98">
        <v>42748</v>
      </c>
      <c r="G4454" s="43">
        <v>7.6832999999999997E-3</v>
      </c>
      <c r="H4454" s="43">
        <v>1.02317E-2</v>
      </c>
      <c r="I4454" s="43">
        <v>1.33156E-2</v>
      </c>
      <c r="J4454" s="43">
        <v>3.7499999999999999E-2</v>
      </c>
      <c r="K4454" s="43">
        <v>2.3963999999999999E-2</v>
      </c>
      <c r="L4454" s="43">
        <v>7.7420999999999992E-3</v>
      </c>
      <c r="N4454" s="44"/>
      <c r="O4454" s="114"/>
    </row>
    <row r="4455" spans="4:15" ht="15.75" customHeight="1" x14ac:dyDescent="0.25">
      <c r="D4455" s="39"/>
      <c r="E4455" s="39"/>
      <c r="F4455" s="98">
        <v>42751</v>
      </c>
      <c r="G4455" s="43">
        <v>7.6778000000000002E-3</v>
      </c>
      <c r="H4455" s="43">
        <v>1.02372E-2</v>
      </c>
      <c r="I4455" s="43">
        <v>1.33294E-2</v>
      </c>
      <c r="J4455" s="43" t="s">
        <v>30</v>
      </c>
      <c r="K4455" s="43">
        <v>2.3963999999999999E-2</v>
      </c>
      <c r="L4455" s="43" t="s">
        <v>30</v>
      </c>
      <c r="N4455" s="44"/>
      <c r="O4455" s="114"/>
    </row>
    <row r="4456" spans="4:15" ht="15.75" customHeight="1" x14ac:dyDescent="0.25">
      <c r="D4456" s="39"/>
      <c r="E4456" s="39"/>
      <c r="F4456" s="98">
        <v>42752</v>
      </c>
      <c r="G4456" s="43">
        <v>7.6944000000000005E-3</v>
      </c>
      <c r="H4456" s="43">
        <v>1.0248299999999998E-2</v>
      </c>
      <c r="I4456" s="43">
        <v>1.33239E-2</v>
      </c>
      <c r="J4456" s="43">
        <v>3.7499999999999999E-2</v>
      </c>
      <c r="K4456" s="43">
        <v>2.3252999999999999E-2</v>
      </c>
      <c r="L4456" s="43">
        <v>7.5133000000000005E-3</v>
      </c>
      <c r="N4456" s="44"/>
      <c r="O4456" s="114"/>
    </row>
    <row r="4457" spans="4:15" ht="15.75" customHeight="1" x14ac:dyDescent="0.25">
      <c r="D4457" s="39"/>
      <c r="E4457" s="39"/>
      <c r="F4457" s="98">
        <v>42753</v>
      </c>
      <c r="G4457" s="43">
        <v>7.7666999999999996E-3</v>
      </c>
      <c r="H4457" s="43">
        <v>1.0301100000000001E-2</v>
      </c>
      <c r="I4457" s="43">
        <v>1.3385000000000001E-2</v>
      </c>
      <c r="J4457" s="43">
        <v>3.7499999999999999E-2</v>
      </c>
      <c r="K4457" s="43">
        <v>2.4296000000000002E-2</v>
      </c>
      <c r="L4457" s="43">
        <v>7.6614000000000005E-3</v>
      </c>
      <c r="N4457" s="44"/>
      <c r="O4457" s="114"/>
    </row>
    <row r="4458" spans="4:15" ht="15.75" customHeight="1" x14ac:dyDescent="0.25">
      <c r="D4458" s="39"/>
      <c r="E4458" s="39"/>
      <c r="F4458" s="98">
        <v>42754</v>
      </c>
      <c r="G4458" s="43">
        <v>7.7639000000000007E-3</v>
      </c>
      <c r="H4458" s="43">
        <v>1.04122E-2</v>
      </c>
      <c r="I4458" s="43">
        <v>1.3515600000000001E-2</v>
      </c>
      <c r="J4458" s="43">
        <v>3.7499999999999999E-2</v>
      </c>
      <c r="K4458" s="43">
        <v>2.4739000000000001E-2</v>
      </c>
      <c r="L4458" s="43">
        <v>7.6054E-3</v>
      </c>
      <c r="N4458" s="44"/>
      <c r="O4458" s="114"/>
    </row>
    <row r="4459" spans="4:15" ht="15.75" customHeight="1" x14ac:dyDescent="0.25">
      <c r="D4459" s="39"/>
      <c r="E4459" s="39"/>
      <c r="F4459" s="98">
        <v>42755</v>
      </c>
      <c r="G4459" s="43">
        <v>7.7527999999999998E-3</v>
      </c>
      <c r="H4459" s="43">
        <v>1.04344E-2</v>
      </c>
      <c r="I4459" s="43">
        <v>1.3582199999999999E-2</v>
      </c>
      <c r="J4459" s="43">
        <v>3.7499999999999999E-2</v>
      </c>
      <c r="K4459" s="43">
        <v>2.4668000000000002E-2</v>
      </c>
      <c r="L4459" s="43">
        <v>7.6515999999999997E-3</v>
      </c>
      <c r="N4459" s="44"/>
      <c r="O4459" s="114"/>
    </row>
    <row r="4460" spans="4:15" ht="15.75" customHeight="1" x14ac:dyDescent="0.25">
      <c r="D4460" s="39"/>
      <c r="E4460" s="39"/>
      <c r="F4460" s="98">
        <v>42758</v>
      </c>
      <c r="G4460" s="43">
        <v>7.7110999999999994E-3</v>
      </c>
      <c r="H4460" s="43">
        <v>1.03789E-2</v>
      </c>
      <c r="I4460" s="43">
        <v>1.35239E-2</v>
      </c>
      <c r="J4460" s="43">
        <v>3.7499999999999999E-2</v>
      </c>
      <c r="K4460" s="43">
        <v>2.3970999999999999E-2</v>
      </c>
      <c r="L4460" s="43">
        <v>7.6610000000000003E-3</v>
      </c>
      <c r="N4460" s="44"/>
      <c r="O4460" s="114"/>
    </row>
    <row r="4461" spans="4:15" ht="15.75" customHeight="1" x14ac:dyDescent="0.25">
      <c r="D4461" s="39"/>
      <c r="E4461" s="39"/>
      <c r="F4461" s="98">
        <v>42759</v>
      </c>
      <c r="G4461" s="43">
        <v>7.7332999999999994E-3</v>
      </c>
      <c r="H4461" s="43">
        <v>1.0317799999999999E-2</v>
      </c>
      <c r="I4461" s="43">
        <v>1.3457200000000001E-2</v>
      </c>
      <c r="J4461" s="43">
        <v>3.7499999999999999E-2</v>
      </c>
      <c r="K4461" s="43">
        <v>2.4651999999999997E-2</v>
      </c>
      <c r="L4461" s="43">
        <v>7.5748999999999999E-3</v>
      </c>
      <c r="N4461" s="44"/>
      <c r="O4461" s="114"/>
    </row>
    <row r="4462" spans="4:15" ht="15.75" customHeight="1" x14ac:dyDescent="0.25">
      <c r="D4462" s="39"/>
      <c r="E4462" s="39"/>
      <c r="F4462" s="98">
        <v>42760</v>
      </c>
      <c r="G4462" s="43">
        <v>7.7610999999999999E-3</v>
      </c>
      <c r="H4462" s="43">
        <v>1.03733E-2</v>
      </c>
      <c r="I4462" s="43">
        <v>1.35683E-2</v>
      </c>
      <c r="J4462" s="43">
        <v>3.7499999999999999E-2</v>
      </c>
      <c r="K4462" s="43">
        <v>2.5115999999999999E-2</v>
      </c>
      <c r="L4462" s="43">
        <v>7.6582999999999998E-3</v>
      </c>
      <c r="N4462" s="44"/>
      <c r="O4462" s="114"/>
    </row>
    <row r="4463" spans="4:15" ht="15.75" customHeight="1" x14ac:dyDescent="0.25">
      <c r="D4463" s="39"/>
      <c r="E4463" s="39"/>
      <c r="F4463" s="98">
        <v>42761</v>
      </c>
      <c r="G4463" s="43">
        <v>7.7610999999999999E-3</v>
      </c>
      <c r="H4463" s="43">
        <v>1.039E-2</v>
      </c>
      <c r="I4463" s="43">
        <v>1.3618300000000002E-2</v>
      </c>
      <c r="J4463" s="43">
        <v>3.7499999999999999E-2</v>
      </c>
      <c r="K4463" s="43">
        <v>2.5043000000000003E-2</v>
      </c>
      <c r="L4463" s="43">
        <v>7.5948999999999999E-3</v>
      </c>
      <c r="N4463" s="44"/>
      <c r="O4463" s="114"/>
    </row>
    <row r="4464" spans="4:15" ht="15.75" customHeight="1" x14ac:dyDescent="0.25">
      <c r="D4464" s="39"/>
      <c r="E4464" s="39"/>
      <c r="F4464" s="98">
        <v>42762</v>
      </c>
      <c r="G4464" s="43">
        <v>7.7832999999999999E-3</v>
      </c>
      <c r="H4464" s="43">
        <v>1.039E-2</v>
      </c>
      <c r="I4464" s="43">
        <v>1.3587800000000001E-2</v>
      </c>
      <c r="J4464" s="43">
        <v>3.7499999999999999E-2</v>
      </c>
      <c r="K4464" s="43">
        <v>2.4843E-2</v>
      </c>
      <c r="L4464" s="43">
        <v>7.5527999999999993E-3</v>
      </c>
      <c r="N4464" s="44"/>
      <c r="O4464" s="114"/>
    </row>
    <row r="4465" spans="4:15" ht="15.75" customHeight="1" x14ac:dyDescent="0.25">
      <c r="D4465" s="39"/>
      <c r="E4465" s="39"/>
      <c r="F4465" s="98">
        <v>42765</v>
      </c>
      <c r="G4465" s="43">
        <v>7.8000000000000005E-3</v>
      </c>
      <c r="H4465" s="43">
        <v>1.034E-2</v>
      </c>
      <c r="I4465" s="43">
        <v>1.3565600000000001E-2</v>
      </c>
      <c r="J4465" s="43">
        <v>3.7499999999999999E-2</v>
      </c>
      <c r="K4465" s="43">
        <v>2.4881E-2</v>
      </c>
      <c r="L4465" s="43">
        <v>7.4602999999999996E-3</v>
      </c>
      <c r="N4465" s="44"/>
      <c r="O4465" s="114"/>
    </row>
    <row r="4466" spans="4:15" ht="15.75" customHeight="1" x14ac:dyDescent="0.25">
      <c r="D4466" s="39"/>
      <c r="E4466" s="39"/>
      <c r="F4466" s="98">
        <v>42766</v>
      </c>
      <c r="G4466" s="43">
        <v>7.7943999999999999E-3</v>
      </c>
      <c r="H4466" s="43">
        <v>1.03456E-2</v>
      </c>
      <c r="I4466" s="43">
        <v>1.34739E-2</v>
      </c>
      <c r="J4466" s="43">
        <v>3.7499999999999999E-2</v>
      </c>
      <c r="K4466" s="43">
        <v>2.4531000000000001E-2</v>
      </c>
      <c r="L4466" s="43">
        <v>7.4441999999999998E-3</v>
      </c>
      <c r="N4466" s="44"/>
      <c r="O4466" s="114"/>
    </row>
    <row r="4467" spans="4:15" ht="15.75" customHeight="1" x14ac:dyDescent="0.25">
      <c r="D4467" s="39"/>
      <c r="E4467" s="39"/>
      <c r="F4467" s="98">
        <v>42767</v>
      </c>
      <c r="G4467" s="43">
        <v>7.8000000000000005E-3</v>
      </c>
      <c r="H4467" s="43">
        <v>1.03456E-2</v>
      </c>
      <c r="I4467" s="43">
        <v>1.3504400000000001E-2</v>
      </c>
      <c r="J4467" s="43">
        <v>3.7499999999999999E-2</v>
      </c>
      <c r="K4467" s="43">
        <v>2.4698999999999999E-2</v>
      </c>
      <c r="L4467" s="43">
        <v>7.6575999999999997E-3</v>
      </c>
      <c r="N4467" s="44"/>
      <c r="O4467" s="114"/>
    </row>
    <row r="4468" spans="4:15" ht="15.75" customHeight="1" x14ac:dyDescent="0.25">
      <c r="D4468" s="39"/>
      <c r="E4468" s="39"/>
      <c r="F4468" s="98">
        <v>42768</v>
      </c>
      <c r="G4468" s="43">
        <v>7.7666999999999996E-3</v>
      </c>
      <c r="H4468" s="43">
        <v>1.03372E-2</v>
      </c>
      <c r="I4468" s="43">
        <v>1.3487800000000001E-2</v>
      </c>
      <c r="J4468" s="43">
        <v>3.7499999999999999E-2</v>
      </c>
      <c r="K4468" s="43">
        <v>2.4736999999999999E-2</v>
      </c>
      <c r="L4468" s="43">
        <v>7.6054999999999994E-3</v>
      </c>
      <c r="N4468" s="44"/>
      <c r="O4468" s="114"/>
    </row>
    <row r="4469" spans="4:15" ht="15.75" customHeight="1" x14ac:dyDescent="0.25">
      <c r="D4469" s="39"/>
      <c r="E4469" s="39"/>
      <c r="F4469" s="98">
        <v>42769</v>
      </c>
      <c r="G4469" s="43">
        <v>7.7556000000000005E-3</v>
      </c>
      <c r="H4469" s="43">
        <v>1.034E-2</v>
      </c>
      <c r="I4469" s="43">
        <v>1.3498900000000001E-2</v>
      </c>
      <c r="J4469" s="43">
        <v>3.7499999999999999E-2</v>
      </c>
      <c r="K4469" s="43">
        <v>2.4648E-2</v>
      </c>
      <c r="L4469" s="43">
        <v>7.6463E-3</v>
      </c>
      <c r="N4469" s="44"/>
      <c r="O4469" s="114"/>
    </row>
    <row r="4470" spans="4:15" ht="15.75" customHeight="1" x14ac:dyDescent="0.25">
      <c r="D4470" s="39"/>
      <c r="E4470" s="39"/>
      <c r="F4470" s="98">
        <v>42772</v>
      </c>
      <c r="G4470" s="43">
        <v>7.7527999999999998E-3</v>
      </c>
      <c r="H4470" s="43">
        <v>1.03844E-2</v>
      </c>
      <c r="I4470" s="43">
        <v>1.34406E-2</v>
      </c>
      <c r="J4470" s="43">
        <v>3.7499999999999999E-2</v>
      </c>
      <c r="K4470" s="43">
        <v>2.4077000000000001E-2</v>
      </c>
      <c r="L4470" s="43">
        <v>7.5316999999999997E-3</v>
      </c>
      <c r="N4470" s="44"/>
      <c r="O4470" s="114"/>
    </row>
    <row r="4471" spans="4:15" ht="15.75" customHeight="1" x14ac:dyDescent="0.25">
      <c r="D4471" s="39"/>
      <c r="E4471" s="39"/>
      <c r="F4471" s="98">
        <v>42773</v>
      </c>
      <c r="G4471" s="43">
        <v>7.7277999999999999E-3</v>
      </c>
      <c r="H4471" s="43">
        <v>1.0381700000000001E-2</v>
      </c>
      <c r="I4471" s="43">
        <v>1.3434999999999999E-2</v>
      </c>
      <c r="J4471" s="43">
        <v>3.7499999999999999E-2</v>
      </c>
      <c r="K4471" s="43">
        <v>2.3931000000000001E-2</v>
      </c>
      <c r="L4471" s="43">
        <v>7.4508999999999999E-3</v>
      </c>
      <c r="N4471" s="44"/>
      <c r="O4471" s="114"/>
    </row>
    <row r="4472" spans="4:15" ht="15.75" customHeight="1" x14ac:dyDescent="0.25">
      <c r="D4472" s="39"/>
      <c r="E4472" s="39"/>
      <c r="F4472" s="98">
        <v>42774</v>
      </c>
      <c r="G4472" s="43">
        <v>7.7166999999999999E-3</v>
      </c>
      <c r="H4472" s="43">
        <v>1.03372E-2</v>
      </c>
      <c r="I4472" s="43">
        <v>1.33794E-2</v>
      </c>
      <c r="J4472" s="43">
        <v>3.7499999999999999E-2</v>
      </c>
      <c r="K4472" s="43">
        <v>2.3363000000000002E-2</v>
      </c>
      <c r="L4472" s="43">
        <v>7.4656000000000002E-3</v>
      </c>
      <c r="N4472" s="44"/>
      <c r="O4472" s="114"/>
    </row>
    <row r="4473" spans="4:15" ht="15.75" customHeight="1" x14ac:dyDescent="0.25">
      <c r="D4473" s="39"/>
      <c r="E4473" s="39"/>
      <c r="F4473" s="98">
        <v>42775</v>
      </c>
      <c r="G4473" s="43">
        <v>7.7055999999999999E-3</v>
      </c>
      <c r="H4473" s="43">
        <v>1.03372E-2</v>
      </c>
      <c r="I4473" s="43">
        <v>1.3348899999999999E-2</v>
      </c>
      <c r="J4473" s="43">
        <v>3.7499999999999999E-2</v>
      </c>
      <c r="K4473" s="43">
        <v>2.3948000000000001E-2</v>
      </c>
      <c r="L4473" s="43">
        <v>7.4758999999999997E-3</v>
      </c>
      <c r="N4473" s="44"/>
      <c r="O4473" s="114"/>
    </row>
    <row r="4474" spans="4:15" ht="15.75" customHeight="1" x14ac:dyDescent="0.25">
      <c r="D4474" s="39"/>
      <c r="E4474" s="39"/>
      <c r="F4474" s="98">
        <v>42776</v>
      </c>
      <c r="G4474" s="43">
        <v>7.7110999999999994E-3</v>
      </c>
      <c r="H4474" s="43">
        <v>1.0362199999999998E-2</v>
      </c>
      <c r="I4474" s="43">
        <v>1.33822E-2</v>
      </c>
      <c r="J4474" s="43">
        <v>3.7499999999999999E-2</v>
      </c>
      <c r="K4474" s="43">
        <v>2.4073000000000001E-2</v>
      </c>
      <c r="L4474" s="43">
        <v>7.5351000000000003E-3</v>
      </c>
      <c r="N4474" s="44"/>
      <c r="O4474" s="114"/>
    </row>
    <row r="4475" spans="4:15" ht="15.75" customHeight="1" x14ac:dyDescent="0.25">
      <c r="D4475" s="39"/>
      <c r="E4475" s="39"/>
      <c r="F4475" s="98">
        <v>42779</v>
      </c>
      <c r="G4475" s="43">
        <v>7.7000000000000002E-3</v>
      </c>
      <c r="H4475" s="43">
        <v>1.039E-2</v>
      </c>
      <c r="I4475" s="43">
        <v>1.33794E-2</v>
      </c>
      <c r="J4475" s="43">
        <v>3.7499999999999999E-2</v>
      </c>
      <c r="K4475" s="43">
        <v>2.4358000000000001E-2</v>
      </c>
      <c r="L4475" s="43">
        <v>7.4932000000000002E-3</v>
      </c>
      <c r="N4475" s="44"/>
      <c r="O4475" s="114"/>
    </row>
    <row r="4476" spans="4:15" ht="15.75" customHeight="1" x14ac:dyDescent="0.25">
      <c r="D4476" s="39"/>
      <c r="E4476" s="39"/>
      <c r="F4476" s="98">
        <v>42780</v>
      </c>
      <c r="G4476" s="43">
        <v>7.7000000000000002E-3</v>
      </c>
      <c r="H4476" s="43">
        <v>1.03733E-2</v>
      </c>
      <c r="I4476" s="43">
        <v>1.33656E-2</v>
      </c>
      <c r="J4476" s="43">
        <v>3.7499999999999999E-2</v>
      </c>
      <c r="K4476" s="43">
        <v>2.4698000000000001E-2</v>
      </c>
      <c r="L4476" s="43">
        <v>7.7459999999999994E-3</v>
      </c>
      <c r="N4476" s="44"/>
      <c r="O4476" s="114"/>
    </row>
    <row r="4477" spans="4:15" ht="15.75" customHeight="1" x14ac:dyDescent="0.25">
      <c r="D4477" s="39"/>
      <c r="E4477" s="39"/>
      <c r="F4477" s="98">
        <v>42781</v>
      </c>
      <c r="G4477" s="43">
        <v>7.7222000000000002E-3</v>
      </c>
      <c r="H4477" s="43">
        <v>1.04178E-2</v>
      </c>
      <c r="I4477" s="43">
        <v>1.34406E-2</v>
      </c>
      <c r="J4477" s="43">
        <v>3.7499999999999999E-2</v>
      </c>
      <c r="K4477" s="43">
        <v>2.4931999999999999E-2</v>
      </c>
      <c r="L4477" s="43">
        <v>7.5646000000000003E-3</v>
      </c>
      <c r="N4477" s="44"/>
      <c r="O4477" s="114"/>
    </row>
    <row r="4478" spans="4:15" ht="15.75" customHeight="1" x14ac:dyDescent="0.25">
      <c r="D4478" s="39"/>
      <c r="E4478" s="39"/>
      <c r="F4478" s="98">
        <v>42782</v>
      </c>
      <c r="G4478" s="43">
        <v>7.8056000000000002E-3</v>
      </c>
      <c r="H4478" s="43">
        <v>1.0565E-2</v>
      </c>
      <c r="I4478" s="43">
        <v>1.36378E-2</v>
      </c>
      <c r="J4478" s="43">
        <v>3.7499999999999999E-2</v>
      </c>
      <c r="K4478" s="43">
        <v>2.4466999999999999E-2</v>
      </c>
      <c r="L4478" s="43">
        <v>7.7659000000000001E-3</v>
      </c>
      <c r="N4478" s="44"/>
      <c r="O4478" s="114"/>
    </row>
    <row r="4479" spans="4:15" ht="15.75" customHeight="1" x14ac:dyDescent="0.25">
      <c r="D4479" s="39"/>
      <c r="E4479" s="39"/>
      <c r="F4479" s="98">
        <v>42783</v>
      </c>
      <c r="G4479" s="43">
        <v>7.7943999999999999E-3</v>
      </c>
      <c r="H4479" s="43">
        <v>1.0523299999999999E-2</v>
      </c>
      <c r="I4479" s="43">
        <v>1.3573900000000002E-2</v>
      </c>
      <c r="J4479" s="43">
        <v>3.7499999999999999E-2</v>
      </c>
      <c r="K4479" s="43">
        <v>2.4146000000000001E-2</v>
      </c>
      <c r="L4479" s="43">
        <v>7.5383000000000004E-3</v>
      </c>
      <c r="N4479" s="44"/>
      <c r="O4479" s="114"/>
    </row>
    <row r="4480" spans="4:15" ht="15.75" customHeight="1" x14ac:dyDescent="0.25">
      <c r="D4480" s="39"/>
      <c r="E4480" s="39"/>
      <c r="F4480" s="98">
        <v>42786</v>
      </c>
      <c r="G4480" s="43">
        <v>7.7721999999999999E-3</v>
      </c>
      <c r="H4480" s="43">
        <v>1.0501100000000001E-2</v>
      </c>
      <c r="I4480" s="43">
        <v>1.3571100000000001E-2</v>
      </c>
      <c r="J4480" s="43" t="s">
        <v>30</v>
      </c>
      <c r="K4480" s="43">
        <v>2.4146000000000001E-2</v>
      </c>
      <c r="L4480" s="43" t="s">
        <v>30</v>
      </c>
      <c r="N4480" s="44"/>
      <c r="O4480" s="114"/>
    </row>
    <row r="4481" spans="4:15" ht="15.75" customHeight="1" x14ac:dyDescent="0.25">
      <c r="D4481" s="39"/>
      <c r="E4481" s="39"/>
      <c r="F4481" s="98">
        <v>42787</v>
      </c>
      <c r="G4481" s="43">
        <v>7.7943999999999999E-3</v>
      </c>
      <c r="H4481" s="43">
        <v>1.0534399999999999E-2</v>
      </c>
      <c r="I4481" s="43">
        <v>1.36239E-2</v>
      </c>
      <c r="J4481" s="43">
        <v>3.7499999999999999E-2</v>
      </c>
      <c r="K4481" s="43">
        <v>2.4289999999999999E-2</v>
      </c>
      <c r="L4481" s="43">
        <v>7.4777000000000003E-3</v>
      </c>
      <c r="N4481" s="44"/>
      <c r="O4481" s="114"/>
    </row>
    <row r="4482" spans="4:15" ht="15.75" customHeight="1" x14ac:dyDescent="0.25">
      <c r="D4482" s="39"/>
      <c r="E4482" s="39"/>
      <c r="F4482" s="98">
        <v>42788</v>
      </c>
      <c r="G4482" s="43">
        <v>7.7943999999999999E-3</v>
      </c>
      <c r="H4482" s="43">
        <v>1.0540000000000001E-2</v>
      </c>
      <c r="I4482" s="43">
        <v>1.36294E-2</v>
      </c>
      <c r="J4482" s="43">
        <v>3.7499999999999999E-2</v>
      </c>
      <c r="K4482" s="43">
        <v>2.4129000000000001E-2</v>
      </c>
      <c r="L4482" s="43">
        <v>7.5321000000000008E-3</v>
      </c>
      <c r="N4482" s="44"/>
      <c r="O4482" s="114"/>
    </row>
    <row r="4483" spans="4:15" ht="15.75" customHeight="1" x14ac:dyDescent="0.25">
      <c r="D4483" s="39"/>
      <c r="E4483" s="39"/>
      <c r="F4483" s="98">
        <v>42789</v>
      </c>
      <c r="G4483" s="43">
        <v>7.7832999999999999E-3</v>
      </c>
      <c r="H4483" s="43">
        <v>1.0523299999999999E-2</v>
      </c>
      <c r="I4483" s="43">
        <v>1.36239E-2</v>
      </c>
      <c r="J4483" s="43">
        <v>3.7499999999999999E-2</v>
      </c>
      <c r="K4483" s="43">
        <v>2.3719999999999998E-2</v>
      </c>
      <c r="L4483" s="43">
        <v>7.5356999999999993E-3</v>
      </c>
      <c r="N4483" s="44"/>
      <c r="O4483" s="114"/>
    </row>
    <row r="4484" spans="4:15" ht="15.75" customHeight="1" x14ac:dyDescent="0.25">
      <c r="D4484" s="39"/>
      <c r="E4484" s="39"/>
      <c r="F4484" s="98">
        <v>42790</v>
      </c>
      <c r="G4484" s="43">
        <v>7.8056000000000002E-3</v>
      </c>
      <c r="H4484" s="43">
        <v>1.0540000000000001E-2</v>
      </c>
      <c r="I4484" s="43">
        <v>1.36072E-2</v>
      </c>
      <c r="J4484" s="43">
        <v>3.7499999999999999E-2</v>
      </c>
      <c r="K4484" s="43">
        <v>2.3117000000000002E-2</v>
      </c>
      <c r="L4484" s="43">
        <v>7.5670000000000008E-3</v>
      </c>
      <c r="N4484" s="44"/>
      <c r="O4484" s="114"/>
    </row>
    <row r="4485" spans="4:15" ht="15.75" customHeight="1" x14ac:dyDescent="0.25">
      <c r="D4485" s="39"/>
      <c r="E4485" s="39"/>
      <c r="F4485" s="98">
        <v>42793</v>
      </c>
      <c r="G4485" s="43">
        <v>7.8443999999999996E-3</v>
      </c>
      <c r="H4485" s="43">
        <v>1.0545599999999999E-2</v>
      </c>
      <c r="I4485" s="43">
        <v>1.3612800000000001E-2</v>
      </c>
      <c r="J4485" s="43">
        <v>3.7499999999999999E-2</v>
      </c>
      <c r="K4485" s="43">
        <v>2.3650000000000001E-2</v>
      </c>
      <c r="L4485" s="43">
        <v>7.4358000000000002E-3</v>
      </c>
      <c r="N4485" s="44"/>
      <c r="O4485" s="114"/>
    </row>
    <row r="4486" spans="4:15" ht="15.75" customHeight="1" x14ac:dyDescent="0.25">
      <c r="D4486" s="39"/>
      <c r="E4486" s="39"/>
      <c r="F4486" s="98">
        <v>42794</v>
      </c>
      <c r="G4486" s="43">
        <v>7.888899999999999E-3</v>
      </c>
      <c r="H4486" s="43">
        <v>1.064E-2</v>
      </c>
      <c r="I4486" s="43">
        <v>1.37489E-2</v>
      </c>
      <c r="J4486" s="43">
        <v>3.7499999999999999E-2</v>
      </c>
      <c r="K4486" s="43">
        <v>2.3899E-2</v>
      </c>
      <c r="L4486" s="43">
        <v>7.4009000000000002E-3</v>
      </c>
      <c r="N4486" s="44"/>
      <c r="O4486" s="114"/>
    </row>
    <row r="4487" spans="4:15" ht="15.75" customHeight="1" x14ac:dyDescent="0.25">
      <c r="D4487" s="39"/>
      <c r="E4487" s="39"/>
      <c r="F4487" s="98">
        <v>42795</v>
      </c>
      <c r="G4487" s="43">
        <v>8.1055999999999993E-3</v>
      </c>
      <c r="H4487" s="43">
        <v>1.0927800000000001E-2</v>
      </c>
      <c r="I4487" s="43">
        <v>1.40628E-2</v>
      </c>
      <c r="J4487" s="43">
        <v>3.7499999999999999E-2</v>
      </c>
      <c r="K4487" s="43">
        <v>2.4525999999999999E-2</v>
      </c>
      <c r="L4487" s="43">
        <v>7.4570000000000001E-3</v>
      </c>
      <c r="N4487" s="44"/>
      <c r="O4487" s="114"/>
    </row>
    <row r="4488" spans="4:15" ht="15.75" customHeight="1" x14ac:dyDescent="0.25">
      <c r="D4488" s="39"/>
      <c r="E4488" s="39"/>
      <c r="F4488" s="98">
        <v>42796</v>
      </c>
      <c r="G4488" s="43">
        <v>8.3000000000000001E-3</v>
      </c>
      <c r="H4488" s="43">
        <v>1.1000000000000001E-2</v>
      </c>
      <c r="I4488" s="43">
        <v>1.4159999999999999E-2</v>
      </c>
      <c r="J4488" s="43">
        <v>3.7499999999999999E-2</v>
      </c>
      <c r="K4488" s="43">
        <v>2.4778999999999999E-2</v>
      </c>
      <c r="L4488" s="43">
        <v>7.5700000000000003E-3</v>
      </c>
      <c r="N4488" s="44"/>
      <c r="O4488" s="114"/>
    </row>
    <row r="4489" spans="4:15" ht="15.75" customHeight="1" x14ac:dyDescent="0.25">
      <c r="D4489" s="39"/>
      <c r="E4489" s="39"/>
      <c r="F4489" s="98">
        <v>42797</v>
      </c>
      <c r="G4489" s="43">
        <v>8.3444000000000001E-3</v>
      </c>
      <c r="H4489" s="43">
        <v>1.1016699999999999E-2</v>
      </c>
      <c r="I4489" s="43">
        <v>1.4226700000000002E-2</v>
      </c>
      <c r="J4489" s="43">
        <v>3.7499999999999999E-2</v>
      </c>
      <c r="K4489" s="43">
        <v>2.4780000000000003E-2</v>
      </c>
      <c r="L4489" s="43">
        <v>7.6644E-3</v>
      </c>
      <c r="N4489" s="44"/>
      <c r="O4489" s="114"/>
    </row>
    <row r="4490" spans="4:15" ht="15.75" customHeight="1" x14ac:dyDescent="0.25">
      <c r="D4490" s="39"/>
      <c r="E4490" s="39"/>
      <c r="F4490" s="98">
        <v>42800</v>
      </c>
      <c r="G4490" s="43">
        <v>8.4667000000000006E-3</v>
      </c>
      <c r="H4490" s="43">
        <v>1.1062199999999999E-2</v>
      </c>
      <c r="I4490" s="43">
        <v>1.421E-2</v>
      </c>
      <c r="J4490" s="43">
        <v>3.7499999999999999E-2</v>
      </c>
      <c r="K4490" s="43">
        <v>2.4996999999999998E-2</v>
      </c>
      <c r="L4490" s="43">
        <v>7.9898999999999994E-3</v>
      </c>
      <c r="N4490" s="44"/>
      <c r="O4490" s="114"/>
    </row>
    <row r="4491" spans="4:15" ht="15.75" customHeight="1" x14ac:dyDescent="0.25">
      <c r="D4491" s="39"/>
      <c r="E4491" s="39"/>
      <c r="F4491" s="98">
        <v>42801</v>
      </c>
      <c r="G4491" s="43">
        <v>8.5444000000000006E-3</v>
      </c>
      <c r="H4491" s="43">
        <v>1.1062199999999999E-2</v>
      </c>
      <c r="I4491" s="43">
        <v>1.4204399999999999E-2</v>
      </c>
      <c r="J4491" s="43">
        <v>3.7499999999999999E-2</v>
      </c>
      <c r="K4491" s="43">
        <v>2.5179E-2</v>
      </c>
      <c r="L4491" s="43">
        <v>7.9378000000000001E-3</v>
      </c>
      <c r="N4491" s="44"/>
      <c r="O4491" s="114"/>
    </row>
    <row r="4492" spans="4:15" ht="15.75" customHeight="1" x14ac:dyDescent="0.25">
      <c r="D4492" s="39"/>
      <c r="E4492" s="39"/>
      <c r="F4492" s="98">
        <v>42802</v>
      </c>
      <c r="G4492" s="43">
        <v>8.5778E-3</v>
      </c>
      <c r="H4492" s="43">
        <v>1.1089999999999999E-2</v>
      </c>
      <c r="I4492" s="43">
        <v>1.421E-2</v>
      </c>
      <c r="J4492" s="43">
        <v>3.7499999999999999E-2</v>
      </c>
      <c r="K4492" s="43">
        <v>2.5596999999999998E-2</v>
      </c>
      <c r="L4492" s="43">
        <v>8.1744999999999995E-3</v>
      </c>
      <c r="N4492" s="44"/>
      <c r="O4492" s="114"/>
    </row>
    <row r="4493" spans="4:15" ht="15.75" customHeight="1" x14ac:dyDescent="0.25">
      <c r="D4493" s="39"/>
      <c r="E4493" s="39"/>
      <c r="F4493" s="98">
        <v>42803</v>
      </c>
      <c r="G4493" s="43">
        <v>8.8138999999999995E-3</v>
      </c>
      <c r="H4493" s="43">
        <v>1.1195600000000002E-2</v>
      </c>
      <c r="I4493" s="43">
        <v>1.4301699999999999E-2</v>
      </c>
      <c r="J4493" s="43">
        <v>3.7499999999999999E-2</v>
      </c>
      <c r="K4493" s="43">
        <v>2.6053000000000003E-2</v>
      </c>
      <c r="L4493" s="43">
        <v>8.0928000000000007E-3</v>
      </c>
      <c r="N4493" s="44"/>
      <c r="O4493" s="114"/>
    </row>
    <row r="4494" spans="4:15" ht="15.75" customHeight="1" x14ac:dyDescent="0.25">
      <c r="D4494" s="39"/>
      <c r="E4494" s="39"/>
      <c r="F4494" s="98">
        <v>42804</v>
      </c>
      <c r="G4494" s="43">
        <v>8.9055999999999996E-3</v>
      </c>
      <c r="H4494" s="43">
        <v>1.12122E-2</v>
      </c>
      <c r="I4494" s="43">
        <v>1.426E-2</v>
      </c>
      <c r="J4494" s="43">
        <v>3.7499999999999999E-2</v>
      </c>
      <c r="K4494" s="43">
        <v>2.5745000000000001E-2</v>
      </c>
      <c r="L4494" s="43">
        <v>8.3222999999999995E-3</v>
      </c>
      <c r="N4494" s="44"/>
      <c r="O4494" s="114"/>
    </row>
    <row r="4495" spans="4:15" ht="15.75" customHeight="1" x14ac:dyDescent="0.25">
      <c r="D4495" s="39"/>
      <c r="E4495" s="39"/>
      <c r="F4495" s="98">
        <v>42807</v>
      </c>
      <c r="G4495" s="43">
        <v>9.1222000000000004E-3</v>
      </c>
      <c r="H4495" s="43">
        <v>1.13122E-2</v>
      </c>
      <c r="I4495" s="43">
        <v>1.43211E-2</v>
      </c>
      <c r="J4495" s="43">
        <v>3.7499999999999999E-2</v>
      </c>
      <c r="K4495" s="43">
        <v>2.6258E-2</v>
      </c>
      <c r="L4495" s="43">
        <v>8.4211000000000008E-3</v>
      </c>
      <c r="N4495" s="44"/>
      <c r="O4495" s="114"/>
    </row>
    <row r="4496" spans="4:15" ht="15.75" customHeight="1" x14ac:dyDescent="0.25">
      <c r="D4496" s="39"/>
      <c r="E4496" s="39"/>
      <c r="F4496" s="98">
        <v>42808</v>
      </c>
      <c r="G4496" s="43">
        <v>9.2832999999999995E-3</v>
      </c>
      <c r="H4496" s="43">
        <v>1.1373299999999999E-2</v>
      </c>
      <c r="I4496" s="43">
        <v>1.4323900000000001E-2</v>
      </c>
      <c r="J4496" s="43">
        <v>3.7499999999999999E-2</v>
      </c>
      <c r="K4496" s="43">
        <v>2.6002000000000001E-2</v>
      </c>
      <c r="L4496" s="43">
        <v>8.7028999999999995E-3</v>
      </c>
      <c r="N4496" s="44"/>
      <c r="O4496" s="114"/>
    </row>
    <row r="4497" spans="4:15" ht="15.75" customHeight="1" x14ac:dyDescent="0.25">
      <c r="D4497" s="39"/>
      <c r="E4497" s="39"/>
      <c r="F4497" s="98">
        <v>42809</v>
      </c>
      <c r="G4497" s="43">
        <v>9.4278000000000001E-3</v>
      </c>
      <c r="H4497" s="43">
        <v>1.1481699999999999E-2</v>
      </c>
      <c r="I4497" s="43">
        <v>1.4382200000000001E-2</v>
      </c>
      <c r="J4497" s="43">
        <v>3.7499999999999999E-2</v>
      </c>
      <c r="K4497" s="43">
        <v>2.4929999999999997E-2</v>
      </c>
      <c r="L4497" s="43">
        <v>8.9593999999999993E-3</v>
      </c>
      <c r="N4497" s="44"/>
      <c r="O4497" s="114"/>
    </row>
    <row r="4498" spans="4:15" ht="15.75" customHeight="1" x14ac:dyDescent="0.25">
      <c r="D4498" s="39"/>
      <c r="E4498" s="39"/>
      <c r="F4498" s="98">
        <v>42810</v>
      </c>
      <c r="G4498" s="43">
        <v>9.7833E-3</v>
      </c>
      <c r="H4498" s="43">
        <v>1.15178E-2</v>
      </c>
      <c r="I4498" s="43">
        <v>1.431E-2</v>
      </c>
      <c r="J4498" s="43">
        <v>0.04</v>
      </c>
      <c r="K4498" s="43">
        <v>2.5402000000000001E-2</v>
      </c>
      <c r="L4498" s="43">
        <v>9.3574000000000001E-3</v>
      </c>
      <c r="N4498" s="44"/>
      <c r="O4498" s="114"/>
    </row>
    <row r="4499" spans="4:15" ht="15.75" customHeight="1" x14ac:dyDescent="0.25">
      <c r="D4499" s="39"/>
      <c r="E4499" s="39"/>
      <c r="F4499" s="98">
        <v>42811</v>
      </c>
      <c r="G4499" s="43">
        <v>9.7611E-3</v>
      </c>
      <c r="H4499" s="43">
        <v>1.15178E-2</v>
      </c>
      <c r="I4499" s="43">
        <v>1.43156E-2</v>
      </c>
      <c r="J4499" s="43">
        <v>0.04</v>
      </c>
      <c r="K4499" s="43">
        <v>2.5005000000000003E-2</v>
      </c>
      <c r="L4499" s="43">
        <v>9.5865999999999989E-3</v>
      </c>
      <c r="N4499" s="44"/>
      <c r="O4499" s="114"/>
    </row>
    <row r="4500" spans="4:15" ht="15.75" customHeight="1" x14ac:dyDescent="0.25">
      <c r="D4500" s="39"/>
      <c r="E4500" s="39"/>
      <c r="F4500" s="98">
        <v>42814</v>
      </c>
      <c r="G4500" s="43">
        <v>9.7722E-3</v>
      </c>
      <c r="H4500" s="43">
        <v>1.15622E-2</v>
      </c>
      <c r="I4500" s="43">
        <v>1.43489E-2</v>
      </c>
      <c r="J4500" s="43">
        <v>0.04</v>
      </c>
      <c r="K4500" s="43">
        <v>2.4607E-2</v>
      </c>
      <c r="L4500" s="43">
        <v>9.6567000000000007E-3</v>
      </c>
      <c r="N4500" s="44"/>
      <c r="O4500" s="114"/>
    </row>
    <row r="4501" spans="4:15" ht="15.75" customHeight="1" x14ac:dyDescent="0.25">
      <c r="D4501" s="39"/>
      <c r="E4501" s="39"/>
      <c r="F4501" s="98">
        <v>42815</v>
      </c>
      <c r="G4501" s="43">
        <v>9.7722E-3</v>
      </c>
      <c r="H4501" s="43">
        <v>1.15622E-2</v>
      </c>
      <c r="I4501" s="43">
        <v>1.4337800000000001E-2</v>
      </c>
      <c r="J4501" s="43">
        <v>0.04</v>
      </c>
      <c r="K4501" s="43">
        <v>2.4174999999999999E-2</v>
      </c>
      <c r="L4501" s="43">
        <v>9.874899999999999E-3</v>
      </c>
      <c r="N4501" s="44"/>
      <c r="O4501" s="114"/>
    </row>
    <row r="4502" spans="4:15" ht="15.75" customHeight="1" x14ac:dyDescent="0.25">
      <c r="D4502" s="39"/>
      <c r="E4502" s="39"/>
      <c r="F4502" s="98">
        <v>42816</v>
      </c>
      <c r="G4502" s="43">
        <v>9.8389000000000011E-3</v>
      </c>
      <c r="H4502" s="43">
        <v>1.15678E-2</v>
      </c>
      <c r="I4502" s="43">
        <v>1.4312800000000001E-2</v>
      </c>
      <c r="J4502" s="43">
        <v>0.04</v>
      </c>
      <c r="K4502" s="43">
        <v>2.4049999999999998E-2</v>
      </c>
      <c r="L4502" s="43">
        <v>9.8343000000000007E-3</v>
      </c>
      <c r="N4502" s="44"/>
      <c r="O4502" s="114"/>
    </row>
    <row r="4503" spans="4:15" ht="15.75" customHeight="1" x14ac:dyDescent="0.25">
      <c r="D4503" s="39"/>
      <c r="E4503" s="39"/>
      <c r="F4503" s="98">
        <v>42817</v>
      </c>
      <c r="G4503" s="43">
        <v>9.8167000000000011E-3</v>
      </c>
      <c r="H4503" s="43">
        <v>1.15289E-2</v>
      </c>
      <c r="I4503" s="43">
        <v>1.4279399999999999E-2</v>
      </c>
      <c r="J4503" s="43">
        <v>0.04</v>
      </c>
      <c r="K4503" s="43">
        <v>2.4194E-2</v>
      </c>
      <c r="L4503" s="43">
        <v>9.8309999999999995E-3</v>
      </c>
      <c r="N4503" s="44"/>
      <c r="O4503" s="114"/>
    </row>
    <row r="4504" spans="4:15" ht="15.75" customHeight="1" x14ac:dyDescent="0.25">
      <c r="D4504" s="39"/>
      <c r="E4504" s="39"/>
      <c r="F4504" s="98">
        <v>42818</v>
      </c>
      <c r="G4504" s="43">
        <v>9.8277999999999994E-3</v>
      </c>
      <c r="H4504" s="43">
        <v>1.15128E-2</v>
      </c>
      <c r="I4504" s="43">
        <v>1.4271100000000002E-2</v>
      </c>
      <c r="J4504" s="43">
        <v>0.04</v>
      </c>
      <c r="K4504" s="43">
        <v>2.4123000000000002E-2</v>
      </c>
      <c r="L4504" s="43">
        <v>9.7406999999999997E-3</v>
      </c>
      <c r="N4504" s="44"/>
      <c r="O4504" s="114"/>
    </row>
    <row r="4505" spans="4:15" ht="15.75" customHeight="1" x14ac:dyDescent="0.25">
      <c r="D4505" s="39"/>
      <c r="E4505" s="39"/>
      <c r="F4505" s="98">
        <v>42821</v>
      </c>
      <c r="G4505" s="43">
        <v>9.8221999999999997E-3</v>
      </c>
      <c r="H4505" s="43">
        <v>1.15189E-2</v>
      </c>
      <c r="I4505" s="43">
        <v>1.42433E-2</v>
      </c>
      <c r="J4505" s="43">
        <v>0.04</v>
      </c>
      <c r="K4505" s="43">
        <v>2.3782000000000001E-2</v>
      </c>
      <c r="L4505" s="43">
        <v>9.7391000000000005E-3</v>
      </c>
      <c r="N4505" s="44"/>
      <c r="O4505" s="114"/>
    </row>
    <row r="4506" spans="4:15" ht="15.75" customHeight="1" x14ac:dyDescent="0.25">
      <c r="D4506" s="39"/>
      <c r="E4506" s="39"/>
      <c r="F4506" s="98">
        <v>42822</v>
      </c>
      <c r="G4506" s="43">
        <v>9.8221999999999997E-3</v>
      </c>
      <c r="H4506" s="43">
        <v>1.15222E-2</v>
      </c>
      <c r="I4506" s="43">
        <v>1.42489E-2</v>
      </c>
      <c r="J4506" s="43">
        <v>0.04</v>
      </c>
      <c r="K4506" s="43">
        <v>2.4178000000000002E-2</v>
      </c>
      <c r="L4506" s="43">
        <v>9.9611999999999999E-3</v>
      </c>
      <c r="N4506" s="44"/>
      <c r="O4506" s="114"/>
    </row>
    <row r="4507" spans="4:15" ht="15.75" customHeight="1" x14ac:dyDescent="0.25">
      <c r="D4507" s="39"/>
      <c r="E4507" s="39"/>
      <c r="F4507" s="98">
        <v>42823</v>
      </c>
      <c r="G4507" s="43">
        <v>9.8221999999999997E-3</v>
      </c>
      <c r="H4507" s="43">
        <v>1.1467799999999998E-2</v>
      </c>
      <c r="I4507" s="43">
        <v>1.41989E-2</v>
      </c>
      <c r="J4507" s="43">
        <v>0.04</v>
      </c>
      <c r="K4507" s="43">
        <v>2.3765000000000001E-2</v>
      </c>
      <c r="L4507" s="43">
        <v>9.9871000000000005E-3</v>
      </c>
      <c r="N4507" s="44"/>
      <c r="O4507" s="114"/>
    </row>
    <row r="4508" spans="4:15" ht="15.75" customHeight="1" x14ac:dyDescent="0.25">
      <c r="D4508" s="39"/>
      <c r="E4508" s="39"/>
      <c r="F4508" s="98">
        <v>42824</v>
      </c>
      <c r="G4508" s="43">
        <v>9.8277999999999994E-3</v>
      </c>
      <c r="H4508" s="43">
        <v>1.1476099999999999E-2</v>
      </c>
      <c r="I4508" s="43">
        <v>1.4187799999999999E-2</v>
      </c>
      <c r="J4508" s="43">
        <v>0.04</v>
      </c>
      <c r="K4508" s="43">
        <v>2.4197000000000003E-2</v>
      </c>
      <c r="L4508" s="43">
        <v>1.0025200000000001E-2</v>
      </c>
      <c r="N4508" s="44"/>
      <c r="O4508" s="114"/>
    </row>
    <row r="4509" spans="4:15" ht="15.75" customHeight="1" x14ac:dyDescent="0.25">
      <c r="D4509" s="39"/>
      <c r="E4509" s="39"/>
      <c r="F4509" s="98">
        <v>42825</v>
      </c>
      <c r="G4509" s="43">
        <v>9.8277999999999994E-3</v>
      </c>
      <c r="H4509" s="43">
        <v>1.14956E-2</v>
      </c>
      <c r="I4509" s="43">
        <v>1.4232199999999999E-2</v>
      </c>
      <c r="J4509" s="43">
        <v>0.04</v>
      </c>
      <c r="K4509" s="43">
        <v>2.3873999999999999E-2</v>
      </c>
      <c r="L4509" s="43">
        <v>9.9597000000000002E-3</v>
      </c>
      <c r="N4509" s="44"/>
      <c r="O4509" s="114"/>
    </row>
    <row r="4510" spans="4:15" ht="15.75" customHeight="1" x14ac:dyDescent="0.25">
      <c r="D4510" s="39"/>
      <c r="E4510" s="39"/>
      <c r="F4510" s="98">
        <v>42828</v>
      </c>
      <c r="G4510" s="43">
        <v>9.8332999999999997E-3</v>
      </c>
      <c r="H4510" s="43">
        <v>1.1498299999999999E-2</v>
      </c>
      <c r="I4510" s="43">
        <v>1.4262799999999999E-2</v>
      </c>
      <c r="J4510" s="43">
        <v>0.04</v>
      </c>
      <c r="K4510" s="43">
        <v>2.3193000000000002E-2</v>
      </c>
      <c r="L4510" s="43">
        <v>9.9874999999999999E-3</v>
      </c>
      <c r="N4510" s="44"/>
      <c r="O4510" s="114"/>
    </row>
    <row r="4511" spans="4:15" ht="15.75" customHeight="1" x14ac:dyDescent="0.25">
      <c r="D4511" s="39"/>
      <c r="E4511" s="39"/>
      <c r="F4511" s="98">
        <v>42829</v>
      </c>
      <c r="G4511" s="43">
        <v>9.8611000000000011E-3</v>
      </c>
      <c r="H4511" s="43">
        <v>1.1498299999999999E-2</v>
      </c>
      <c r="I4511" s="43">
        <v>1.4257200000000001E-2</v>
      </c>
      <c r="J4511" s="43">
        <v>0.04</v>
      </c>
      <c r="K4511" s="43">
        <v>2.3605000000000001E-2</v>
      </c>
      <c r="L4511" s="43">
        <v>9.9693999999999998E-3</v>
      </c>
      <c r="N4511" s="44"/>
      <c r="O4511" s="114"/>
    </row>
    <row r="4512" spans="4:15" ht="15.75" customHeight="1" x14ac:dyDescent="0.25">
      <c r="D4512" s="39"/>
      <c r="E4512" s="39"/>
      <c r="F4512" s="98">
        <v>42830</v>
      </c>
      <c r="G4512" s="43">
        <v>9.8555999999999991E-3</v>
      </c>
      <c r="H4512" s="43">
        <v>1.1503900000000001E-2</v>
      </c>
      <c r="I4512" s="43">
        <v>1.4229400000000001E-2</v>
      </c>
      <c r="J4512" s="43">
        <v>0.04</v>
      </c>
      <c r="K4512" s="43">
        <v>2.3354E-2</v>
      </c>
      <c r="L4512" s="43">
        <v>9.7613999999999999E-3</v>
      </c>
      <c r="N4512" s="44"/>
      <c r="O4512" s="114"/>
    </row>
    <row r="4513" spans="4:15" ht="15.75" customHeight="1" x14ac:dyDescent="0.25">
      <c r="D4513" s="39"/>
      <c r="E4513" s="39"/>
      <c r="F4513" s="98">
        <v>42831</v>
      </c>
      <c r="G4513" s="43">
        <v>9.8943999999999994E-3</v>
      </c>
      <c r="H4513" s="43">
        <v>1.1553899999999999E-2</v>
      </c>
      <c r="I4513" s="43">
        <v>1.426E-2</v>
      </c>
      <c r="J4513" s="43">
        <v>0.04</v>
      </c>
      <c r="K4513" s="43">
        <v>2.3408000000000002E-2</v>
      </c>
      <c r="L4513" s="43">
        <v>9.7114000000000002E-3</v>
      </c>
      <c r="N4513" s="44"/>
      <c r="O4513" s="114"/>
    </row>
    <row r="4514" spans="4:15" ht="15.75" customHeight="1" x14ac:dyDescent="0.25">
      <c r="D4514" s="39"/>
      <c r="E4514" s="39"/>
      <c r="F4514" s="98">
        <v>42832</v>
      </c>
      <c r="G4514" s="43">
        <v>9.8999999999999991E-3</v>
      </c>
      <c r="H4514" s="43">
        <v>1.1576100000000001E-2</v>
      </c>
      <c r="I4514" s="43">
        <v>1.4296100000000001E-2</v>
      </c>
      <c r="J4514" s="43">
        <v>0.04</v>
      </c>
      <c r="K4514" s="43">
        <v>2.3821999999999999E-2</v>
      </c>
      <c r="L4514" s="43">
        <v>9.6308000000000001E-3</v>
      </c>
      <c r="N4514" s="44"/>
      <c r="O4514" s="114"/>
    </row>
    <row r="4515" spans="4:15" ht="15.75" customHeight="1" x14ac:dyDescent="0.25">
      <c r="D4515" s="39"/>
      <c r="E4515" s="39"/>
      <c r="F4515" s="98">
        <v>42835</v>
      </c>
      <c r="G4515" s="43">
        <v>9.8833000000000011E-3</v>
      </c>
      <c r="H4515" s="43">
        <v>1.15567E-2</v>
      </c>
      <c r="I4515" s="43">
        <v>1.42211E-2</v>
      </c>
      <c r="J4515" s="43">
        <v>0.04</v>
      </c>
      <c r="K4515" s="43">
        <v>2.3660999999999998E-2</v>
      </c>
      <c r="L4515" s="43">
        <v>9.6381999999999995E-3</v>
      </c>
      <c r="N4515" s="44"/>
      <c r="O4515" s="114"/>
    </row>
    <row r="4516" spans="4:15" ht="15.75" customHeight="1" x14ac:dyDescent="0.25">
      <c r="D4516" s="39"/>
      <c r="E4516" s="39"/>
      <c r="F4516" s="98">
        <v>42836</v>
      </c>
      <c r="G4516" s="43">
        <v>9.8999999999999991E-3</v>
      </c>
      <c r="H4516" s="43">
        <v>1.1551100000000002E-2</v>
      </c>
      <c r="I4516" s="43">
        <v>1.4154400000000001E-2</v>
      </c>
      <c r="J4516" s="43">
        <v>0.04</v>
      </c>
      <c r="K4516" s="43">
        <v>2.2961999999999996E-2</v>
      </c>
      <c r="L4516" s="43">
        <v>9.7418000000000001E-3</v>
      </c>
      <c r="N4516" s="44"/>
      <c r="O4516" s="114"/>
    </row>
    <row r="4517" spans="4:15" ht="15.75" customHeight="1" x14ac:dyDescent="0.25">
      <c r="D4517" s="39"/>
      <c r="E4517" s="39"/>
      <c r="F4517" s="98">
        <v>42837</v>
      </c>
      <c r="G4517" s="43">
        <v>9.9389000000000005E-3</v>
      </c>
      <c r="H4517" s="43">
        <v>1.15844E-2</v>
      </c>
      <c r="I4517" s="43">
        <v>1.41044E-2</v>
      </c>
      <c r="J4517" s="43">
        <v>0.04</v>
      </c>
      <c r="K4517" s="43">
        <v>2.2391999999999999E-2</v>
      </c>
      <c r="L4517" s="43">
        <v>9.7372999999999991E-3</v>
      </c>
      <c r="N4517" s="44"/>
      <c r="O4517" s="114"/>
    </row>
    <row r="4518" spans="4:15" ht="15.75" customHeight="1" x14ac:dyDescent="0.25">
      <c r="D4518" s="39"/>
      <c r="E4518" s="39"/>
      <c r="F4518" s="98">
        <v>42838</v>
      </c>
      <c r="G4518" s="43">
        <v>9.9443999999999991E-3</v>
      </c>
      <c r="H4518" s="43">
        <v>1.15844E-2</v>
      </c>
      <c r="I4518" s="43">
        <v>1.40322E-2</v>
      </c>
      <c r="J4518" s="43">
        <v>0.04</v>
      </c>
      <c r="K4518" s="43">
        <v>2.2374000000000002E-2</v>
      </c>
      <c r="L4518" s="43">
        <v>9.7934000000000007E-3</v>
      </c>
      <c r="N4518" s="44"/>
      <c r="O4518" s="114"/>
    </row>
    <row r="4519" spans="4:15" ht="15.75" customHeight="1" x14ac:dyDescent="0.25">
      <c r="D4519" s="39"/>
      <c r="E4519" s="39"/>
      <c r="F4519" s="98">
        <v>42839</v>
      </c>
      <c r="G4519" s="43" t="s">
        <v>30</v>
      </c>
      <c r="H4519" s="43" t="s">
        <v>30</v>
      </c>
      <c r="I4519" s="43" t="s">
        <v>30</v>
      </c>
      <c r="J4519" s="43" t="s">
        <v>30</v>
      </c>
      <c r="K4519" s="43">
        <v>2.2374000000000002E-2</v>
      </c>
      <c r="L4519" s="43" t="s">
        <v>30</v>
      </c>
      <c r="N4519" s="44"/>
      <c r="O4519" s="114"/>
    </row>
    <row r="4520" spans="4:15" ht="15.75" customHeight="1" x14ac:dyDescent="0.25">
      <c r="D4520" s="39"/>
      <c r="E4520" s="39"/>
      <c r="F4520" s="98">
        <v>42842</v>
      </c>
      <c r="G4520" s="43" t="s">
        <v>30</v>
      </c>
      <c r="H4520" s="43" t="s">
        <v>30</v>
      </c>
      <c r="I4520" s="43" t="s">
        <v>30</v>
      </c>
      <c r="J4520" s="43">
        <v>0.04</v>
      </c>
      <c r="K4520" s="43">
        <v>2.2498000000000001E-2</v>
      </c>
      <c r="L4520" s="43">
        <v>9.7727000000000005E-3</v>
      </c>
      <c r="N4520" s="44"/>
      <c r="O4520" s="114"/>
    </row>
    <row r="4521" spans="4:15" ht="15.75" customHeight="1" x14ac:dyDescent="0.25">
      <c r="D4521" s="39"/>
      <c r="E4521" s="39"/>
      <c r="F4521" s="98">
        <v>42843</v>
      </c>
      <c r="G4521" s="43">
        <v>9.9278000000000005E-3</v>
      </c>
      <c r="H4521" s="43">
        <v>1.15622E-2</v>
      </c>
      <c r="I4521" s="43">
        <v>1.39767E-2</v>
      </c>
      <c r="J4521" s="43">
        <v>0.04</v>
      </c>
      <c r="K4521" s="43">
        <v>2.1682E-2</v>
      </c>
      <c r="L4521" s="43">
        <v>9.7850999999999997E-3</v>
      </c>
      <c r="N4521" s="44"/>
      <c r="O4521" s="114"/>
    </row>
    <row r="4522" spans="4:15" ht="15.75" customHeight="1" x14ac:dyDescent="0.25">
      <c r="D4522" s="39"/>
      <c r="E4522" s="39"/>
      <c r="F4522" s="98">
        <v>42844</v>
      </c>
      <c r="G4522" s="43">
        <v>9.9111000000000008E-3</v>
      </c>
      <c r="H4522" s="43">
        <v>1.15567E-2</v>
      </c>
      <c r="I4522" s="43">
        <v>1.39072E-2</v>
      </c>
      <c r="J4522" s="43">
        <v>0.04</v>
      </c>
      <c r="K4522" s="43">
        <v>2.2143000000000003E-2</v>
      </c>
      <c r="L4522" s="43">
        <v>9.7059999999999994E-3</v>
      </c>
      <c r="N4522" s="44"/>
      <c r="O4522" s="114"/>
    </row>
    <row r="4523" spans="4:15" ht="15.75" customHeight="1" x14ac:dyDescent="0.25">
      <c r="D4523" s="39"/>
      <c r="E4523" s="39"/>
      <c r="F4523" s="98">
        <v>42845</v>
      </c>
      <c r="G4523" s="43">
        <v>9.8833000000000011E-3</v>
      </c>
      <c r="H4523" s="43">
        <v>1.1531700000000001E-2</v>
      </c>
      <c r="I4523" s="43">
        <v>1.3940600000000001E-2</v>
      </c>
      <c r="J4523" s="43">
        <v>0.04</v>
      </c>
      <c r="K4523" s="43">
        <v>2.2320000000000003E-2</v>
      </c>
      <c r="L4523" s="43">
        <v>9.6436999999999998E-3</v>
      </c>
      <c r="N4523" s="44"/>
      <c r="O4523" s="114"/>
    </row>
    <row r="4524" spans="4:15" ht="15.75" customHeight="1" x14ac:dyDescent="0.25">
      <c r="D4524" s="39"/>
      <c r="E4524" s="39"/>
      <c r="F4524" s="98">
        <v>42846</v>
      </c>
      <c r="G4524" s="43">
        <v>9.9056000000000005E-3</v>
      </c>
      <c r="H4524" s="43">
        <v>1.15622E-2</v>
      </c>
      <c r="I4524" s="43">
        <v>1.40211E-2</v>
      </c>
      <c r="J4524" s="43">
        <v>0.04</v>
      </c>
      <c r="K4524" s="43">
        <v>2.2480000000000003E-2</v>
      </c>
      <c r="L4524" s="43">
        <v>9.5814000000000003E-3</v>
      </c>
      <c r="N4524" s="44"/>
      <c r="O4524" s="114"/>
    </row>
    <row r="4525" spans="4:15" ht="15.75" customHeight="1" x14ac:dyDescent="0.25">
      <c r="D4525" s="39"/>
      <c r="E4525" s="39"/>
      <c r="F4525" s="98">
        <v>42849</v>
      </c>
      <c r="G4525" s="43">
        <v>9.9111000000000008E-3</v>
      </c>
      <c r="H4525" s="43">
        <v>1.1665000000000002E-2</v>
      </c>
      <c r="I4525" s="43">
        <v>1.42072E-2</v>
      </c>
      <c r="J4525" s="43">
        <v>0.04</v>
      </c>
      <c r="K4525" s="43">
        <v>2.273E-2</v>
      </c>
      <c r="L4525" s="43">
        <v>9.5998000000000003E-3</v>
      </c>
      <c r="N4525" s="44"/>
      <c r="O4525" s="114"/>
    </row>
    <row r="4526" spans="4:15" ht="15.75" customHeight="1" x14ac:dyDescent="0.25">
      <c r="D4526" s="39"/>
      <c r="E4526" s="39"/>
      <c r="F4526" s="98">
        <v>42850</v>
      </c>
      <c r="G4526" s="43">
        <v>9.9221999999999991E-3</v>
      </c>
      <c r="H4526" s="43">
        <v>1.17039E-2</v>
      </c>
      <c r="I4526" s="43">
        <v>1.42361E-2</v>
      </c>
      <c r="J4526" s="43">
        <v>0.04</v>
      </c>
      <c r="K4526" s="43">
        <v>2.3321999999999999E-2</v>
      </c>
      <c r="L4526" s="43">
        <v>9.5642000000000001E-3</v>
      </c>
      <c r="N4526" s="44"/>
      <c r="O4526" s="114"/>
    </row>
    <row r="4527" spans="4:15" ht="15.75" customHeight="1" x14ac:dyDescent="0.25">
      <c r="D4527" s="39"/>
      <c r="E4527" s="39"/>
      <c r="F4527" s="98">
        <v>42851</v>
      </c>
      <c r="G4527" s="43">
        <v>9.9278000000000005E-3</v>
      </c>
      <c r="H4527" s="43">
        <v>1.17178E-2</v>
      </c>
      <c r="I4527" s="43">
        <v>1.43111E-2</v>
      </c>
      <c r="J4527" s="43">
        <v>0.04</v>
      </c>
      <c r="K4527" s="43">
        <v>2.3035E-2</v>
      </c>
      <c r="L4527" s="43">
        <v>9.5721000000000001E-3</v>
      </c>
      <c r="N4527" s="44"/>
      <c r="O4527" s="114"/>
    </row>
    <row r="4528" spans="4:15" ht="15.75" customHeight="1" x14ac:dyDescent="0.25">
      <c r="D4528" s="39"/>
      <c r="E4528" s="39"/>
      <c r="F4528" s="98">
        <v>42852</v>
      </c>
      <c r="G4528" s="43">
        <v>9.9500000000000005E-3</v>
      </c>
      <c r="H4528" s="43">
        <v>1.1695599999999999E-2</v>
      </c>
      <c r="I4528" s="43">
        <v>1.43044E-2</v>
      </c>
      <c r="J4528" s="43">
        <v>0.04</v>
      </c>
      <c r="K4528" s="43">
        <v>2.2946000000000001E-2</v>
      </c>
      <c r="L4528" s="43">
        <v>9.5405999999999998E-3</v>
      </c>
      <c r="N4528" s="44"/>
      <c r="O4528" s="114"/>
    </row>
    <row r="4529" spans="4:15" ht="15.75" customHeight="1" x14ac:dyDescent="0.25">
      <c r="D4529" s="39"/>
      <c r="E4529" s="39"/>
      <c r="F4529" s="98">
        <v>42853</v>
      </c>
      <c r="G4529" s="43">
        <v>9.9500000000000005E-3</v>
      </c>
      <c r="H4529" s="43">
        <v>1.1723300000000001E-2</v>
      </c>
      <c r="I4529" s="43">
        <v>1.4262799999999999E-2</v>
      </c>
      <c r="J4529" s="43">
        <v>0.04</v>
      </c>
      <c r="K4529" s="43">
        <v>2.2801999999999999E-2</v>
      </c>
      <c r="L4529" s="43">
        <v>9.5838E-3</v>
      </c>
      <c r="N4529" s="44"/>
      <c r="O4529" s="114"/>
    </row>
    <row r="4530" spans="4:15" ht="15.75" customHeight="1" x14ac:dyDescent="0.25">
      <c r="D4530" s="39"/>
      <c r="E4530" s="39"/>
      <c r="F4530" s="98">
        <v>42856</v>
      </c>
      <c r="G4530" s="43" t="s">
        <v>30</v>
      </c>
      <c r="H4530" s="43" t="s">
        <v>30</v>
      </c>
      <c r="I4530" s="43" t="s">
        <v>30</v>
      </c>
      <c r="J4530" s="43">
        <v>0.04</v>
      </c>
      <c r="K4530" s="43">
        <v>2.3179999999999999E-2</v>
      </c>
      <c r="L4530" s="43">
        <v>9.5467999999999994E-3</v>
      </c>
      <c r="N4530" s="44"/>
      <c r="O4530" s="114"/>
    </row>
    <row r="4531" spans="4:15" ht="15.75" customHeight="1" x14ac:dyDescent="0.25">
      <c r="D4531" s="39"/>
      <c r="E4531" s="39"/>
      <c r="F4531" s="98">
        <v>42857</v>
      </c>
      <c r="G4531" s="43">
        <v>9.9278000000000005E-3</v>
      </c>
      <c r="H4531" s="43">
        <v>1.1737200000000001E-2</v>
      </c>
      <c r="I4531" s="43">
        <v>1.4323900000000001E-2</v>
      </c>
      <c r="J4531" s="43">
        <v>0.04</v>
      </c>
      <c r="K4531" s="43">
        <v>2.2803E-2</v>
      </c>
      <c r="L4531" s="43">
        <v>9.6040999999999991E-3</v>
      </c>
      <c r="N4531" s="44"/>
      <c r="O4531" s="114"/>
    </row>
    <row r="4532" spans="4:15" ht="15.75" customHeight="1" x14ac:dyDescent="0.25">
      <c r="D4532" s="39"/>
      <c r="E4532" s="39"/>
      <c r="F4532" s="98">
        <v>42858</v>
      </c>
      <c r="G4532" s="43">
        <v>9.9167000000000005E-3</v>
      </c>
      <c r="H4532" s="43">
        <v>1.1712199999999999E-2</v>
      </c>
      <c r="I4532" s="43">
        <v>1.4273899999999999E-2</v>
      </c>
      <c r="J4532" s="43">
        <v>0.04</v>
      </c>
      <c r="K4532" s="43">
        <v>2.3179999999999999E-2</v>
      </c>
      <c r="L4532" s="43">
        <v>9.7658999999999992E-3</v>
      </c>
      <c r="N4532" s="44"/>
      <c r="O4532" s="114"/>
    </row>
    <row r="4533" spans="4:15" ht="15.75" customHeight="1" x14ac:dyDescent="0.25">
      <c r="D4533" s="39"/>
      <c r="E4533" s="39"/>
      <c r="F4533" s="98">
        <v>42859</v>
      </c>
      <c r="G4533" s="43">
        <v>9.9278000000000005E-3</v>
      </c>
      <c r="H4533" s="43">
        <v>1.1792800000000001E-2</v>
      </c>
      <c r="I4533" s="43">
        <v>1.436E-2</v>
      </c>
      <c r="J4533" s="43">
        <v>0.04</v>
      </c>
      <c r="K4533" s="43">
        <v>2.3540999999999999E-2</v>
      </c>
      <c r="L4533" s="43">
        <v>9.8244000000000005E-3</v>
      </c>
      <c r="N4533" s="44"/>
      <c r="O4533" s="114"/>
    </row>
    <row r="4534" spans="4:15" ht="15.75" customHeight="1" x14ac:dyDescent="0.25">
      <c r="D4534" s="39"/>
      <c r="E4534" s="39"/>
      <c r="F4534" s="98">
        <v>42860</v>
      </c>
      <c r="G4534" s="43">
        <v>9.9443999999999991E-3</v>
      </c>
      <c r="H4534" s="43">
        <v>1.1803900000000001E-2</v>
      </c>
      <c r="I4534" s="43">
        <v>1.4326700000000001E-2</v>
      </c>
      <c r="J4534" s="43">
        <v>0.04</v>
      </c>
      <c r="K4534" s="43">
        <v>2.3487000000000001E-2</v>
      </c>
      <c r="L4534" s="43">
        <v>9.8615999999999999E-3</v>
      </c>
      <c r="N4534" s="44"/>
      <c r="O4534" s="114"/>
    </row>
    <row r="4535" spans="4:15" ht="15.75" customHeight="1" x14ac:dyDescent="0.25">
      <c r="D4535" s="39"/>
      <c r="E4535" s="39"/>
      <c r="F4535" s="98">
        <v>42863</v>
      </c>
      <c r="G4535" s="43">
        <v>9.9411000000000013E-3</v>
      </c>
      <c r="H4535" s="43">
        <v>1.1845600000000001E-2</v>
      </c>
      <c r="I4535" s="43">
        <v>1.4368300000000001E-2</v>
      </c>
      <c r="J4535" s="43">
        <v>0.04</v>
      </c>
      <c r="K4535" s="43">
        <v>2.3868E-2</v>
      </c>
      <c r="L4535" s="43">
        <v>9.7917999999999998E-3</v>
      </c>
      <c r="N4535" s="44"/>
      <c r="O4535" s="114"/>
    </row>
    <row r="4536" spans="4:15" ht="15.75" customHeight="1" x14ac:dyDescent="0.25">
      <c r="D4536" s="39"/>
      <c r="E4536" s="39"/>
      <c r="F4536" s="98">
        <v>42864</v>
      </c>
      <c r="G4536" s="43">
        <v>9.8855999999999996E-3</v>
      </c>
      <c r="H4536" s="43">
        <v>1.1819999999999999E-2</v>
      </c>
      <c r="I4536" s="43">
        <v>1.4451700000000001E-2</v>
      </c>
      <c r="J4536" s="43">
        <v>0.04</v>
      </c>
      <c r="K4536" s="43">
        <v>2.3976999999999998E-2</v>
      </c>
      <c r="L4536" s="43">
        <v>9.7492999999999989E-3</v>
      </c>
      <c r="N4536" s="44"/>
      <c r="O4536" s="114"/>
    </row>
    <row r="4537" spans="4:15" ht="15.75" customHeight="1" x14ac:dyDescent="0.25">
      <c r="D4537" s="39"/>
      <c r="E4537" s="39"/>
      <c r="F4537" s="98">
        <v>42865</v>
      </c>
      <c r="G4537" s="43">
        <v>9.8855999999999996E-3</v>
      </c>
      <c r="H4537" s="43">
        <v>1.1809400000000001E-2</v>
      </c>
      <c r="I4537" s="43">
        <v>1.4421099999999999E-2</v>
      </c>
      <c r="J4537" s="43">
        <v>0.04</v>
      </c>
      <c r="K4537" s="43">
        <v>2.4140999999999999E-2</v>
      </c>
      <c r="L4537" s="43">
        <v>9.9839000000000004E-3</v>
      </c>
      <c r="N4537" s="44"/>
      <c r="O4537" s="114"/>
    </row>
    <row r="4538" spans="4:15" ht="15.75" customHeight="1" x14ac:dyDescent="0.25">
      <c r="D4538" s="39"/>
      <c r="E4538" s="39"/>
      <c r="F4538" s="98">
        <v>42866</v>
      </c>
      <c r="G4538" s="43">
        <v>9.8910999999999999E-3</v>
      </c>
      <c r="H4538" s="43">
        <v>1.18178E-2</v>
      </c>
      <c r="I4538" s="43">
        <v>1.4393299999999999E-2</v>
      </c>
      <c r="J4538" s="43">
        <v>0.04</v>
      </c>
      <c r="K4538" s="43">
        <v>2.3873999999999999E-2</v>
      </c>
      <c r="L4538" s="43">
        <v>1.00807E-2</v>
      </c>
      <c r="N4538" s="44"/>
      <c r="O4538" s="114"/>
    </row>
    <row r="4539" spans="4:15" ht="15.75" customHeight="1" x14ac:dyDescent="0.25">
      <c r="D4539" s="39"/>
      <c r="E4539" s="39"/>
      <c r="F4539" s="98">
        <v>42867</v>
      </c>
      <c r="G4539" s="43">
        <v>9.9243999999999999E-3</v>
      </c>
      <c r="H4539" s="43">
        <v>1.17956E-2</v>
      </c>
      <c r="I4539" s="43">
        <v>1.4365600000000001E-2</v>
      </c>
      <c r="J4539" s="43">
        <v>0.04</v>
      </c>
      <c r="K4539" s="43">
        <v>2.3257E-2</v>
      </c>
      <c r="L4539" s="43">
        <v>1.0183299999999999E-2</v>
      </c>
      <c r="N4539" s="44"/>
      <c r="O4539" s="114"/>
    </row>
    <row r="4540" spans="4:15" ht="15.75" customHeight="1" x14ac:dyDescent="0.25">
      <c r="D4540" s="39"/>
      <c r="E4540" s="39"/>
      <c r="F4540" s="98">
        <v>42870</v>
      </c>
      <c r="G4540" s="43">
        <v>1.0007800000000001E-2</v>
      </c>
      <c r="H4540" s="43">
        <v>1.17944E-2</v>
      </c>
      <c r="I4540" s="43">
        <v>1.4226700000000002E-2</v>
      </c>
      <c r="J4540" s="43">
        <v>0.04</v>
      </c>
      <c r="K4540" s="43">
        <v>2.3433000000000002E-2</v>
      </c>
      <c r="L4540" s="43">
        <v>9.9775999999999997E-3</v>
      </c>
      <c r="N4540" s="44"/>
      <c r="O4540" s="114"/>
    </row>
    <row r="4541" spans="4:15" ht="15.75" customHeight="1" x14ac:dyDescent="0.25">
      <c r="D4541" s="39"/>
      <c r="E4541" s="39"/>
      <c r="F4541" s="98">
        <v>42871</v>
      </c>
      <c r="G4541" s="43">
        <v>9.991100000000001E-3</v>
      </c>
      <c r="H4541" s="43">
        <v>1.1811700000000001E-2</v>
      </c>
      <c r="I4541" s="43">
        <v>1.4204399999999999E-2</v>
      </c>
      <c r="J4541" s="43">
        <v>0.04</v>
      </c>
      <c r="K4541" s="43">
        <v>2.3257E-2</v>
      </c>
      <c r="L4541" s="43">
        <v>9.9465999999999999E-3</v>
      </c>
      <c r="N4541" s="44"/>
      <c r="O4541" s="114"/>
    </row>
    <row r="4542" spans="4:15" ht="15.75" customHeight="1" x14ac:dyDescent="0.25">
      <c r="D4542" s="39"/>
      <c r="E4542" s="39"/>
      <c r="F4542" s="98">
        <v>42872</v>
      </c>
      <c r="G4542" s="43">
        <v>1.00356E-2</v>
      </c>
      <c r="H4542" s="43">
        <v>1.17839E-2</v>
      </c>
      <c r="I4542" s="43">
        <v>1.4140600000000001E-2</v>
      </c>
      <c r="J4542" s="43">
        <v>0.04</v>
      </c>
      <c r="K4542" s="43">
        <v>2.2242999999999999E-2</v>
      </c>
      <c r="L4542" s="43">
        <v>9.7855000000000008E-3</v>
      </c>
      <c r="N4542" s="44"/>
      <c r="O4542" s="114"/>
    </row>
    <row r="4543" spans="4:15" ht="15.75" customHeight="1" x14ac:dyDescent="0.25">
      <c r="D4543" s="39"/>
      <c r="E4543" s="39"/>
      <c r="F4543" s="98">
        <v>42873</v>
      </c>
      <c r="G4543" s="43">
        <v>1.0099400000000001E-2</v>
      </c>
      <c r="H4543" s="43">
        <v>1.1717200000000001E-2</v>
      </c>
      <c r="I4543" s="43">
        <v>1.3990599999999999E-2</v>
      </c>
      <c r="J4543" s="43">
        <v>0.04</v>
      </c>
      <c r="K4543" s="43">
        <v>2.2294000000000001E-2</v>
      </c>
      <c r="L4543" s="43">
        <v>9.8490999999999995E-3</v>
      </c>
      <c r="N4543" s="44"/>
      <c r="O4543" s="114"/>
    </row>
    <row r="4544" spans="4:15" ht="15.75" customHeight="1" x14ac:dyDescent="0.25">
      <c r="D4544" s="39"/>
      <c r="E4544" s="39"/>
      <c r="F4544" s="98">
        <v>42874</v>
      </c>
      <c r="G4544" s="43">
        <v>1.0171099999999999E-2</v>
      </c>
      <c r="H4544" s="43">
        <v>1.1864399999999999E-2</v>
      </c>
      <c r="I4544" s="43">
        <v>1.41517E-2</v>
      </c>
      <c r="J4544" s="43">
        <v>0.04</v>
      </c>
      <c r="K4544" s="43">
        <v>2.2345999999999998E-2</v>
      </c>
      <c r="L4544" s="43">
        <v>9.8604999999999995E-3</v>
      </c>
      <c r="N4544" s="44"/>
      <c r="O4544" s="114"/>
    </row>
    <row r="4545" spans="4:15" ht="15.75" customHeight="1" x14ac:dyDescent="0.25">
      <c r="D4545" s="39"/>
      <c r="E4545" s="39"/>
      <c r="F4545" s="98">
        <v>42877</v>
      </c>
      <c r="G4545" s="43">
        <v>1.02939E-2</v>
      </c>
      <c r="H4545" s="43">
        <v>1.192E-2</v>
      </c>
      <c r="I4545" s="43">
        <v>1.4193299999999999E-2</v>
      </c>
      <c r="J4545" s="43">
        <v>0.04</v>
      </c>
      <c r="K4545" s="43">
        <v>2.2536999999999998E-2</v>
      </c>
      <c r="L4545" s="43">
        <v>9.8511999999999992E-3</v>
      </c>
      <c r="N4545" s="44"/>
      <c r="O4545" s="114"/>
    </row>
    <row r="4546" spans="4:15" ht="15.75" customHeight="1" x14ac:dyDescent="0.25">
      <c r="D4546" s="39"/>
      <c r="E4546" s="39"/>
      <c r="F4546" s="98">
        <v>42878</v>
      </c>
      <c r="G4546" s="43">
        <v>1.0235600000000001E-2</v>
      </c>
      <c r="H4546" s="43">
        <v>1.1886699999999998E-2</v>
      </c>
      <c r="I4546" s="43">
        <v>1.4135E-2</v>
      </c>
      <c r="J4546" s="43">
        <v>0.04</v>
      </c>
      <c r="K4546" s="43">
        <v>2.2799E-2</v>
      </c>
      <c r="L4546" s="43">
        <v>9.8738000000000003E-3</v>
      </c>
      <c r="N4546" s="44"/>
      <c r="O4546" s="114"/>
    </row>
    <row r="4547" spans="4:15" ht="15.75" customHeight="1" x14ac:dyDescent="0.25">
      <c r="D4547" s="39"/>
      <c r="E4547" s="39"/>
      <c r="F4547" s="98">
        <v>42879</v>
      </c>
      <c r="G4547" s="43">
        <v>1.0327200000000002E-2</v>
      </c>
      <c r="H4547" s="43">
        <v>1.19761E-2</v>
      </c>
      <c r="I4547" s="43">
        <v>1.41739E-2</v>
      </c>
      <c r="J4547" s="43">
        <v>0.04</v>
      </c>
      <c r="K4547" s="43">
        <v>2.2502000000000001E-2</v>
      </c>
      <c r="L4547" s="43">
        <v>9.8773000000000003E-3</v>
      </c>
      <c r="N4547" s="44"/>
      <c r="O4547" s="114"/>
    </row>
    <row r="4548" spans="4:15" ht="15.75" customHeight="1" x14ac:dyDescent="0.25">
      <c r="D4548" s="39"/>
      <c r="E4548" s="39"/>
      <c r="F4548" s="98">
        <v>42880</v>
      </c>
      <c r="G4548" s="43">
        <v>1.0438300000000001E-2</v>
      </c>
      <c r="H4548" s="43">
        <v>1.2003900000000001E-2</v>
      </c>
      <c r="I4548" s="43">
        <v>1.41794E-2</v>
      </c>
      <c r="J4548" s="43">
        <v>0.04</v>
      </c>
      <c r="K4548" s="43">
        <v>2.2553999999999998E-2</v>
      </c>
      <c r="L4548" s="43">
        <v>9.9778000000000002E-3</v>
      </c>
      <c r="N4548" s="44"/>
      <c r="O4548" s="114"/>
    </row>
    <row r="4549" spans="4:15" ht="15.75" customHeight="1" x14ac:dyDescent="0.25">
      <c r="D4549" s="39"/>
      <c r="E4549" s="39"/>
      <c r="F4549" s="98">
        <v>42881</v>
      </c>
      <c r="G4549" s="43">
        <v>1.04467E-2</v>
      </c>
      <c r="H4549" s="43">
        <v>1.20178E-2</v>
      </c>
      <c r="I4549" s="43">
        <v>1.4137800000000001E-2</v>
      </c>
      <c r="J4549" s="43">
        <v>0.04</v>
      </c>
      <c r="K4549" s="43">
        <v>2.2465000000000002E-2</v>
      </c>
      <c r="L4549" s="43">
        <v>9.9538000000000005E-3</v>
      </c>
      <c r="N4549" s="44"/>
      <c r="O4549" s="114"/>
    </row>
    <row r="4550" spans="4:15" ht="15.75" customHeight="1" x14ac:dyDescent="0.25">
      <c r="D4550" s="39"/>
      <c r="E4550" s="39"/>
      <c r="F4550" s="98">
        <v>42884</v>
      </c>
      <c r="G4550" s="43" t="s">
        <v>30</v>
      </c>
      <c r="H4550" s="43" t="s">
        <v>30</v>
      </c>
      <c r="I4550" s="43" t="s">
        <v>30</v>
      </c>
      <c r="J4550" s="43" t="s">
        <v>30</v>
      </c>
      <c r="K4550" s="43">
        <v>2.2465000000000002E-2</v>
      </c>
      <c r="L4550" s="43" t="s">
        <v>30</v>
      </c>
      <c r="N4550" s="44"/>
      <c r="O4550" s="114"/>
    </row>
    <row r="4551" spans="4:15" ht="15.75" customHeight="1" x14ac:dyDescent="0.25">
      <c r="D4551" s="39"/>
      <c r="E4551" s="39"/>
      <c r="F4551" s="98">
        <v>42885</v>
      </c>
      <c r="G4551" s="43">
        <v>1.0505E-2</v>
      </c>
      <c r="H4551" s="43">
        <v>1.20178E-2</v>
      </c>
      <c r="I4551" s="43">
        <v>1.4148899999999999E-2</v>
      </c>
      <c r="J4551" s="43">
        <v>0.04</v>
      </c>
      <c r="K4551" s="43">
        <v>2.2098E-2</v>
      </c>
      <c r="L4551" s="43">
        <v>1.00135E-2</v>
      </c>
      <c r="N4551" s="44"/>
      <c r="O4551" s="114"/>
    </row>
    <row r="4552" spans="4:15" ht="15.75" customHeight="1" x14ac:dyDescent="0.25">
      <c r="D4552" s="39"/>
      <c r="E4552" s="39"/>
      <c r="F4552" s="98">
        <v>42886</v>
      </c>
      <c r="G4552" s="43">
        <v>1.06033E-2</v>
      </c>
      <c r="H4552" s="43">
        <v>1.21E-2</v>
      </c>
      <c r="I4552" s="43">
        <v>1.4187799999999999E-2</v>
      </c>
      <c r="J4552" s="43">
        <v>0.04</v>
      </c>
      <c r="K4552" s="43">
        <v>2.2027999999999999E-2</v>
      </c>
      <c r="L4552" s="43">
        <v>1.00713E-2</v>
      </c>
      <c r="N4552" s="44"/>
      <c r="O4552" s="114"/>
    </row>
    <row r="4553" spans="4:15" ht="15.75" customHeight="1" x14ac:dyDescent="0.25">
      <c r="D4553" s="39"/>
      <c r="E4553" s="39"/>
      <c r="F4553" s="98">
        <v>42887</v>
      </c>
      <c r="G4553" s="43">
        <v>1.07589E-2</v>
      </c>
      <c r="H4553" s="43">
        <v>1.21806E-2</v>
      </c>
      <c r="I4553" s="43">
        <v>1.4223900000000001E-2</v>
      </c>
      <c r="J4553" s="43">
        <v>0.04</v>
      </c>
      <c r="K4553" s="43">
        <v>2.2113999999999998E-2</v>
      </c>
      <c r="L4553" s="43">
        <v>1.0147999999999999E-2</v>
      </c>
      <c r="N4553" s="44"/>
      <c r="O4553" s="114"/>
    </row>
    <row r="4554" spans="4:15" ht="15.75" customHeight="1" x14ac:dyDescent="0.25">
      <c r="D4554" s="39"/>
      <c r="E4554" s="39"/>
      <c r="F4554" s="98">
        <v>42888</v>
      </c>
      <c r="G4554" s="43">
        <v>1.08617E-2</v>
      </c>
      <c r="H4554" s="43">
        <v>1.2225E-2</v>
      </c>
      <c r="I4554" s="43">
        <v>1.42822E-2</v>
      </c>
      <c r="J4554" s="43">
        <v>0.04</v>
      </c>
      <c r="K4554" s="43">
        <v>2.1590999999999999E-2</v>
      </c>
      <c r="L4554" s="43">
        <v>1.01996E-2</v>
      </c>
      <c r="N4554" s="44"/>
      <c r="O4554" s="114"/>
    </row>
    <row r="4555" spans="4:15" ht="15.75" customHeight="1" x14ac:dyDescent="0.25">
      <c r="D4555" s="39"/>
      <c r="E4555" s="39"/>
      <c r="F4555" s="98">
        <v>42891</v>
      </c>
      <c r="G4555" s="43">
        <v>1.08422E-2</v>
      </c>
      <c r="H4555" s="43">
        <v>1.2195599999999999E-2</v>
      </c>
      <c r="I4555" s="43">
        <v>1.4182200000000001E-2</v>
      </c>
      <c r="J4555" s="43">
        <v>0.04</v>
      </c>
      <c r="K4555" s="43">
        <v>2.1817000000000003E-2</v>
      </c>
      <c r="L4555" s="43">
        <v>1.0186200000000001E-2</v>
      </c>
      <c r="N4555" s="44"/>
      <c r="O4555" s="114"/>
    </row>
    <row r="4556" spans="4:15" ht="15.75" customHeight="1" x14ac:dyDescent="0.25">
      <c r="D4556" s="39"/>
      <c r="E4556" s="39"/>
      <c r="F4556" s="98">
        <v>42892</v>
      </c>
      <c r="G4556" s="43">
        <v>1.0886700000000001E-2</v>
      </c>
      <c r="H4556" s="43">
        <v>1.2190000000000001E-2</v>
      </c>
      <c r="I4556" s="43">
        <v>1.4171100000000001E-2</v>
      </c>
      <c r="J4556" s="43">
        <v>0.04</v>
      </c>
      <c r="K4556" s="43">
        <v>2.1450999999999998E-2</v>
      </c>
      <c r="L4556" s="43">
        <v>1.0161400000000001E-2</v>
      </c>
      <c r="N4556" s="44"/>
      <c r="O4556" s="114"/>
    </row>
    <row r="4557" spans="4:15" ht="15.75" customHeight="1" x14ac:dyDescent="0.25">
      <c r="D4557" s="39"/>
      <c r="E4557" s="39"/>
      <c r="F4557" s="98">
        <v>42893</v>
      </c>
      <c r="G4557" s="43">
        <v>1.0960000000000001E-2</v>
      </c>
      <c r="H4557" s="43">
        <v>1.221E-2</v>
      </c>
      <c r="I4557" s="43">
        <v>1.4140600000000001E-2</v>
      </c>
      <c r="J4557" s="43">
        <v>0.04</v>
      </c>
      <c r="K4557" s="43">
        <v>2.1728999999999998E-2</v>
      </c>
      <c r="L4557" s="43">
        <v>1.0135400000000001E-2</v>
      </c>
      <c r="N4557" s="44"/>
      <c r="O4557" s="114"/>
    </row>
    <row r="4558" spans="4:15" ht="15.75" customHeight="1" x14ac:dyDescent="0.25">
      <c r="D4558" s="39"/>
      <c r="E4558" s="39"/>
      <c r="F4558" s="98">
        <v>42894</v>
      </c>
      <c r="G4558" s="43">
        <v>1.11711E-2</v>
      </c>
      <c r="H4558" s="43">
        <v>1.22811E-2</v>
      </c>
      <c r="I4558" s="43">
        <v>1.4154400000000001E-2</v>
      </c>
      <c r="J4558" s="43">
        <v>0.04</v>
      </c>
      <c r="K4558" s="43">
        <v>2.1884999999999998E-2</v>
      </c>
      <c r="L4558" s="43">
        <v>1.0173300000000001E-2</v>
      </c>
      <c r="N4558" s="44"/>
      <c r="O4558" s="114"/>
    </row>
    <row r="4559" spans="4:15" ht="15.75" customHeight="1" x14ac:dyDescent="0.25">
      <c r="D4559" s="39"/>
      <c r="E4559" s="39"/>
      <c r="F4559" s="98">
        <v>42895</v>
      </c>
      <c r="G4559" s="43">
        <v>1.1271100000000001E-2</v>
      </c>
      <c r="H4559" s="43">
        <v>1.2364399999999999E-2</v>
      </c>
      <c r="I4559" s="43">
        <v>1.41683E-2</v>
      </c>
      <c r="J4559" s="43">
        <v>0.04</v>
      </c>
      <c r="K4559" s="43">
        <v>2.2005E-2</v>
      </c>
      <c r="L4559" s="43">
        <v>1.0402E-2</v>
      </c>
      <c r="N4559" s="44"/>
      <c r="O4559" s="114"/>
    </row>
    <row r="4560" spans="4:15" ht="15.75" customHeight="1" x14ac:dyDescent="0.25">
      <c r="D4560" s="39"/>
      <c r="E4560" s="39"/>
      <c r="F4560" s="98">
        <v>42898</v>
      </c>
      <c r="G4560" s="43">
        <v>1.13933E-2</v>
      </c>
      <c r="H4560" s="43">
        <v>1.2416700000000001E-2</v>
      </c>
      <c r="I4560" s="43">
        <v>1.42183E-2</v>
      </c>
      <c r="J4560" s="43">
        <v>0.04</v>
      </c>
      <c r="K4560" s="43">
        <v>2.2145000000000001E-2</v>
      </c>
      <c r="L4560" s="43">
        <v>1.0486800000000001E-2</v>
      </c>
      <c r="N4560" s="44"/>
      <c r="O4560" s="114"/>
    </row>
    <row r="4561" spans="4:15" ht="15.75" customHeight="1" x14ac:dyDescent="0.25">
      <c r="D4561" s="39"/>
      <c r="E4561" s="39"/>
      <c r="F4561" s="98">
        <v>42899</v>
      </c>
      <c r="G4561" s="43">
        <v>1.1588899999999999E-2</v>
      </c>
      <c r="H4561" s="43">
        <v>1.2455600000000001E-2</v>
      </c>
      <c r="I4561" s="43">
        <v>1.4232199999999999E-2</v>
      </c>
      <c r="J4561" s="43">
        <v>0.04</v>
      </c>
      <c r="K4561" s="43">
        <v>2.2109E-2</v>
      </c>
      <c r="L4561" s="43">
        <v>1.06975E-2</v>
      </c>
      <c r="N4561" s="44"/>
      <c r="O4561" s="114"/>
    </row>
    <row r="4562" spans="4:15" ht="15.75" customHeight="1" x14ac:dyDescent="0.25">
      <c r="D4562" s="39"/>
      <c r="E4562" s="39"/>
      <c r="F4562" s="98">
        <v>42900</v>
      </c>
      <c r="G4562" s="43">
        <v>1.17167E-2</v>
      </c>
      <c r="H4562" s="43">
        <v>1.25033E-2</v>
      </c>
      <c r="I4562" s="43">
        <v>1.426E-2</v>
      </c>
      <c r="J4562" s="43">
        <v>0.04</v>
      </c>
      <c r="K4562" s="43">
        <v>2.1256000000000001E-2</v>
      </c>
      <c r="L4562" s="43">
        <v>1.1152899999999999E-2</v>
      </c>
      <c r="N4562" s="44"/>
      <c r="O4562" s="114"/>
    </row>
    <row r="4563" spans="4:15" ht="15.75" customHeight="1" x14ac:dyDescent="0.25">
      <c r="D4563" s="39"/>
      <c r="E4563" s="39"/>
      <c r="F4563" s="98">
        <v>42901</v>
      </c>
      <c r="G4563" s="43">
        <v>1.20944E-2</v>
      </c>
      <c r="H4563" s="43">
        <v>1.2674399999999999E-2</v>
      </c>
      <c r="I4563" s="43">
        <v>1.4271100000000002E-2</v>
      </c>
      <c r="J4563" s="43">
        <v>4.2500000000000003E-2</v>
      </c>
      <c r="K4563" s="43">
        <v>2.1637E-2</v>
      </c>
      <c r="L4563" s="43">
        <v>1.13615E-2</v>
      </c>
      <c r="N4563" s="44"/>
      <c r="O4563" s="114"/>
    </row>
    <row r="4564" spans="4:15" ht="15.75" customHeight="1" x14ac:dyDescent="0.25">
      <c r="D4564" s="39"/>
      <c r="E4564" s="39"/>
      <c r="F4564" s="98">
        <v>42902</v>
      </c>
      <c r="G4564" s="43">
        <v>1.2122200000000001E-2</v>
      </c>
      <c r="H4564" s="43">
        <v>1.27356E-2</v>
      </c>
      <c r="I4564" s="43">
        <v>1.4326700000000001E-2</v>
      </c>
      <c r="J4564" s="43">
        <v>4.2500000000000003E-2</v>
      </c>
      <c r="K4564" s="43">
        <v>2.1514000000000002E-2</v>
      </c>
      <c r="L4564" s="43">
        <v>1.1750100000000001E-2</v>
      </c>
      <c r="N4564" s="44"/>
      <c r="O4564" s="114"/>
    </row>
    <row r="4565" spans="4:15" ht="15.75" customHeight="1" x14ac:dyDescent="0.25">
      <c r="D4565" s="39"/>
      <c r="E4565" s="39"/>
      <c r="F4565" s="98">
        <v>42905</v>
      </c>
      <c r="G4565" s="43">
        <v>1.2138899999999999E-2</v>
      </c>
      <c r="H4565" s="43">
        <v>1.28022E-2</v>
      </c>
      <c r="I4565" s="43">
        <v>1.43322E-2</v>
      </c>
      <c r="J4565" s="43">
        <v>4.2500000000000003E-2</v>
      </c>
      <c r="K4565" s="43">
        <v>2.1878999999999999E-2</v>
      </c>
      <c r="L4565" s="43">
        <v>1.18698E-2</v>
      </c>
      <c r="N4565" s="44"/>
      <c r="O4565" s="114"/>
    </row>
    <row r="4566" spans="4:15" ht="15.75" customHeight="1" x14ac:dyDescent="0.25">
      <c r="D4566" s="39"/>
      <c r="E4566" s="39"/>
      <c r="F4566" s="98">
        <v>42906</v>
      </c>
      <c r="G4566" s="43">
        <v>1.2155599999999999E-2</v>
      </c>
      <c r="H4566" s="43">
        <v>1.28722E-2</v>
      </c>
      <c r="I4566" s="43">
        <v>1.43961E-2</v>
      </c>
      <c r="J4566" s="43">
        <v>4.2500000000000003E-2</v>
      </c>
      <c r="K4566" s="43">
        <v>2.1564999999999997E-2</v>
      </c>
      <c r="L4566" s="43">
        <v>1.20605E-2</v>
      </c>
      <c r="N4566" s="44"/>
      <c r="O4566" s="114"/>
    </row>
    <row r="4567" spans="4:15" ht="15.75" customHeight="1" x14ac:dyDescent="0.25">
      <c r="D4567" s="39"/>
      <c r="E4567" s="39"/>
      <c r="F4567" s="98">
        <v>42907</v>
      </c>
      <c r="G4567" s="43">
        <v>1.2155599999999999E-2</v>
      </c>
      <c r="H4567" s="43">
        <v>1.2894399999999999E-2</v>
      </c>
      <c r="I4567" s="43">
        <v>1.4450000000000001E-2</v>
      </c>
      <c r="J4567" s="43">
        <v>4.2500000000000003E-2</v>
      </c>
      <c r="K4567" s="43">
        <v>2.1634E-2</v>
      </c>
      <c r="L4567" s="43">
        <v>1.21853E-2</v>
      </c>
      <c r="N4567" s="44"/>
      <c r="O4567" s="114"/>
    </row>
    <row r="4568" spans="4:15" ht="15.75" customHeight="1" x14ac:dyDescent="0.25">
      <c r="D4568" s="39"/>
      <c r="E4568" s="39"/>
      <c r="F4568" s="98">
        <v>42908</v>
      </c>
      <c r="G4568" s="43">
        <v>1.2161100000000001E-2</v>
      </c>
      <c r="H4568" s="43">
        <v>1.2955600000000001E-2</v>
      </c>
      <c r="I4568" s="43">
        <v>1.44861E-2</v>
      </c>
      <c r="J4568" s="43">
        <v>4.2500000000000003E-2</v>
      </c>
      <c r="K4568" s="43">
        <v>2.1477E-2</v>
      </c>
      <c r="L4568" s="43">
        <v>1.2105999999999999E-2</v>
      </c>
      <c r="N4568" s="44"/>
      <c r="O4568" s="114"/>
    </row>
    <row r="4569" spans="4:15" ht="15.75" customHeight="1" x14ac:dyDescent="0.25">
      <c r="D4569" s="39"/>
      <c r="E4569" s="39"/>
      <c r="F4569" s="98">
        <v>42909</v>
      </c>
      <c r="G4569" s="43">
        <v>1.2199999999999999E-2</v>
      </c>
      <c r="H4569" s="43">
        <v>1.29328E-2</v>
      </c>
      <c r="I4569" s="43">
        <v>1.4450000000000001E-2</v>
      </c>
      <c r="J4569" s="43">
        <v>4.2500000000000003E-2</v>
      </c>
      <c r="K4569" s="43">
        <v>2.1423000000000001E-2</v>
      </c>
      <c r="L4569" s="43">
        <v>1.21093E-2</v>
      </c>
      <c r="N4569" s="44"/>
      <c r="O4569" s="114"/>
    </row>
    <row r="4570" spans="4:15" ht="15.75" customHeight="1" x14ac:dyDescent="0.25">
      <c r="D4570" s="39"/>
      <c r="E4570" s="39"/>
      <c r="F4570" s="98">
        <v>42912</v>
      </c>
      <c r="G4570" s="43">
        <v>1.22211E-2</v>
      </c>
      <c r="H4570" s="43">
        <v>1.2948299999999999E-2</v>
      </c>
      <c r="I4570" s="43">
        <v>1.44639E-2</v>
      </c>
      <c r="J4570" s="43">
        <v>4.2500000000000003E-2</v>
      </c>
      <c r="K4570" s="43">
        <v>2.137E-2</v>
      </c>
      <c r="L4570" s="43">
        <v>1.21198E-2</v>
      </c>
      <c r="N4570" s="44"/>
      <c r="O4570" s="114"/>
    </row>
    <row r="4571" spans="4:15" ht="15.75" customHeight="1" x14ac:dyDescent="0.25">
      <c r="D4571" s="39"/>
      <c r="E4571" s="39"/>
      <c r="F4571" s="98">
        <v>42913</v>
      </c>
      <c r="G4571" s="43">
        <v>1.22378E-2</v>
      </c>
      <c r="H4571" s="43">
        <v>1.2950600000000001E-2</v>
      </c>
      <c r="I4571" s="43">
        <v>1.44683E-2</v>
      </c>
      <c r="J4571" s="43">
        <v>4.2500000000000003E-2</v>
      </c>
      <c r="K4571" s="43">
        <v>2.2050999999999998E-2</v>
      </c>
      <c r="L4571" s="43">
        <v>1.22547E-2</v>
      </c>
      <c r="N4571" s="44"/>
      <c r="O4571" s="114"/>
    </row>
    <row r="4572" spans="4:15" ht="15.75" customHeight="1" x14ac:dyDescent="0.25">
      <c r="D4572" s="39"/>
      <c r="E4572" s="39"/>
      <c r="F4572" s="98">
        <v>42914</v>
      </c>
      <c r="G4572" s="43">
        <v>1.22611E-2</v>
      </c>
      <c r="H4572" s="43">
        <v>1.2963899999999999E-2</v>
      </c>
      <c r="I4572" s="43">
        <v>1.44656E-2</v>
      </c>
      <c r="J4572" s="43">
        <v>4.2500000000000003E-2</v>
      </c>
      <c r="K4572" s="43">
        <v>2.2279E-2</v>
      </c>
      <c r="L4572" s="43">
        <v>1.22547E-2</v>
      </c>
      <c r="N4572" s="44"/>
      <c r="O4572" s="114"/>
    </row>
    <row r="4573" spans="4:15" ht="15.75" customHeight="1" x14ac:dyDescent="0.25">
      <c r="D4573" s="39"/>
      <c r="E4573" s="39"/>
      <c r="F4573" s="98">
        <v>42915</v>
      </c>
      <c r="G4573" s="43">
        <v>1.22722E-2</v>
      </c>
      <c r="H4573" s="43">
        <v>1.29861E-2</v>
      </c>
      <c r="I4573" s="43">
        <v>1.4482200000000001E-2</v>
      </c>
      <c r="J4573" s="43">
        <v>4.2500000000000003E-2</v>
      </c>
      <c r="K4573" s="43">
        <v>2.2665999999999999E-2</v>
      </c>
      <c r="L4573" s="43">
        <v>1.22735E-2</v>
      </c>
      <c r="N4573" s="44"/>
      <c r="O4573" s="114"/>
    </row>
    <row r="4574" spans="4:15" ht="15.75" customHeight="1" x14ac:dyDescent="0.25">
      <c r="D4574" s="39"/>
      <c r="E4574" s="39"/>
      <c r="F4574" s="98">
        <v>42916</v>
      </c>
      <c r="G4574" s="43">
        <v>1.2238899999999999E-2</v>
      </c>
      <c r="H4574" s="43">
        <v>1.29917E-2</v>
      </c>
      <c r="I4574" s="43">
        <v>1.44767E-2</v>
      </c>
      <c r="J4574" s="43">
        <v>4.2500000000000003E-2</v>
      </c>
      <c r="K4574" s="43">
        <v>2.3037000000000002E-2</v>
      </c>
      <c r="L4574" s="43">
        <v>1.2205200000000001E-2</v>
      </c>
      <c r="N4574" s="44"/>
      <c r="O4574" s="114"/>
    </row>
    <row r="4575" spans="4:15" ht="15.75" customHeight="1" x14ac:dyDescent="0.25">
      <c r="D4575" s="39"/>
      <c r="E4575" s="39"/>
      <c r="F4575" s="98">
        <v>42919</v>
      </c>
      <c r="G4575" s="43">
        <v>1.2268900000000001E-2</v>
      </c>
      <c r="H4575" s="43">
        <v>1.3007200000000002E-2</v>
      </c>
      <c r="I4575" s="43">
        <v>1.456E-2</v>
      </c>
      <c r="J4575" s="43">
        <v>4.2500000000000003E-2</v>
      </c>
      <c r="K4575" s="43">
        <v>2.3498999999999999E-2</v>
      </c>
      <c r="L4575" s="43">
        <v>1.2224200000000001E-2</v>
      </c>
      <c r="N4575" s="44"/>
      <c r="O4575" s="114"/>
    </row>
    <row r="4576" spans="4:15" ht="15.75" customHeight="1" x14ac:dyDescent="0.25">
      <c r="D4576" s="39"/>
      <c r="E4576" s="39"/>
      <c r="F4576" s="98">
        <v>42920</v>
      </c>
      <c r="G4576" s="43">
        <v>1.2233300000000001E-2</v>
      </c>
      <c r="H4576" s="43">
        <v>1.3021100000000001E-2</v>
      </c>
      <c r="I4576" s="43">
        <v>1.45767E-2</v>
      </c>
      <c r="J4576" s="43" t="s">
        <v>30</v>
      </c>
      <c r="K4576" s="43">
        <v>2.3498999999999999E-2</v>
      </c>
      <c r="L4576" s="43" t="s">
        <v>30</v>
      </c>
      <c r="N4576" s="44"/>
      <c r="O4576" s="114"/>
    </row>
    <row r="4577" spans="4:15" ht="15.75" customHeight="1" x14ac:dyDescent="0.25">
      <c r="D4577" s="39"/>
      <c r="E4577" s="39"/>
      <c r="F4577" s="98">
        <v>42921</v>
      </c>
      <c r="G4577" s="43">
        <v>1.2233300000000001E-2</v>
      </c>
      <c r="H4577" s="43">
        <v>1.303E-2</v>
      </c>
      <c r="I4577" s="43">
        <v>1.4571099999999998E-2</v>
      </c>
      <c r="J4577" s="43">
        <v>4.2500000000000003E-2</v>
      </c>
      <c r="K4577" s="43">
        <v>2.3231000000000002E-2</v>
      </c>
      <c r="L4577" s="43">
        <v>1.22837E-2</v>
      </c>
      <c r="N4577" s="44"/>
      <c r="O4577" s="114"/>
    </row>
    <row r="4578" spans="4:15" ht="15.75" customHeight="1" x14ac:dyDescent="0.25">
      <c r="D4578" s="39"/>
      <c r="E4578" s="39"/>
      <c r="F4578" s="98">
        <v>42922</v>
      </c>
      <c r="G4578" s="43">
        <v>1.2244399999999999E-2</v>
      </c>
      <c r="H4578" s="43">
        <v>1.3041100000000002E-2</v>
      </c>
      <c r="I4578" s="43">
        <v>1.4654400000000001E-2</v>
      </c>
      <c r="J4578" s="43">
        <v>4.2500000000000003E-2</v>
      </c>
      <c r="K4578" s="43">
        <v>2.3658999999999999E-2</v>
      </c>
      <c r="L4578" s="43">
        <v>1.2461400000000001E-2</v>
      </c>
      <c r="N4578" s="44"/>
      <c r="O4578" s="114"/>
    </row>
    <row r="4579" spans="4:15" ht="15.75" customHeight="1" x14ac:dyDescent="0.25">
      <c r="D4579" s="39"/>
      <c r="E4579" s="39"/>
      <c r="F4579" s="98">
        <v>42923</v>
      </c>
      <c r="G4579" s="43">
        <v>1.22633E-2</v>
      </c>
      <c r="H4579" s="43">
        <v>1.30522E-2</v>
      </c>
      <c r="I4579" s="43">
        <v>1.4654400000000001E-2</v>
      </c>
      <c r="J4579" s="43">
        <v>4.2500000000000003E-2</v>
      </c>
      <c r="K4579" s="43">
        <v>2.3856000000000002E-2</v>
      </c>
      <c r="L4579" s="43">
        <v>1.2323200000000001E-2</v>
      </c>
      <c r="N4579" s="44"/>
      <c r="O4579" s="114"/>
    </row>
    <row r="4580" spans="4:15" ht="15.75" customHeight="1" x14ac:dyDescent="0.25">
      <c r="D4580" s="39"/>
      <c r="E4580" s="39"/>
      <c r="F4580" s="98">
        <v>42926</v>
      </c>
      <c r="G4580" s="43">
        <v>1.2238899999999999E-2</v>
      </c>
      <c r="H4580" s="43">
        <v>1.3041100000000002E-2</v>
      </c>
      <c r="I4580" s="43">
        <v>1.46211E-2</v>
      </c>
      <c r="J4580" s="43">
        <v>4.2500000000000003E-2</v>
      </c>
      <c r="K4580" s="43">
        <v>2.3730000000000001E-2</v>
      </c>
      <c r="L4580" s="43">
        <v>1.23258E-2</v>
      </c>
      <c r="N4580" s="44"/>
      <c r="O4580" s="114"/>
    </row>
    <row r="4581" spans="4:15" ht="15.75" customHeight="1" x14ac:dyDescent="0.25">
      <c r="D4581" s="39"/>
      <c r="E4581" s="39"/>
      <c r="F4581" s="98">
        <v>42927</v>
      </c>
      <c r="G4581" s="43">
        <v>1.2238899999999999E-2</v>
      </c>
      <c r="H4581" s="43">
        <v>1.3035000000000001E-2</v>
      </c>
      <c r="I4581" s="43">
        <v>1.4626699999999999E-2</v>
      </c>
      <c r="J4581" s="43">
        <v>4.2500000000000003E-2</v>
      </c>
      <c r="K4581" s="43">
        <v>2.3605000000000001E-2</v>
      </c>
      <c r="L4581" s="43">
        <v>1.21402E-2</v>
      </c>
      <c r="N4581" s="44"/>
      <c r="O4581" s="114"/>
    </row>
    <row r="4582" spans="4:15" ht="15.75" customHeight="1" x14ac:dyDescent="0.25">
      <c r="D4582" s="39"/>
      <c r="E4582" s="39"/>
      <c r="F4582" s="98">
        <v>42928</v>
      </c>
      <c r="G4582" s="43">
        <v>1.2244399999999999E-2</v>
      </c>
      <c r="H4582" s="43">
        <v>1.3038899999999999E-2</v>
      </c>
      <c r="I4582" s="43">
        <v>1.46044E-2</v>
      </c>
      <c r="J4582" s="43">
        <v>4.2500000000000003E-2</v>
      </c>
      <c r="K4582" s="43">
        <v>2.3177E-2</v>
      </c>
      <c r="L4582" s="43">
        <v>1.2047200000000001E-2</v>
      </c>
      <c r="N4582" s="44"/>
      <c r="O4582" s="114"/>
    </row>
    <row r="4583" spans="4:15" ht="15.75" customHeight="1" x14ac:dyDescent="0.25">
      <c r="D4583" s="39"/>
      <c r="E4583" s="39"/>
      <c r="F4583" s="98">
        <v>42929</v>
      </c>
      <c r="G4583" s="43">
        <v>1.22556E-2</v>
      </c>
      <c r="H4583" s="43">
        <v>1.30361E-2</v>
      </c>
      <c r="I4583" s="43">
        <v>1.456E-2</v>
      </c>
      <c r="J4583" s="43">
        <v>4.2500000000000003E-2</v>
      </c>
      <c r="K4583" s="43">
        <v>2.3444E-2</v>
      </c>
      <c r="L4583" s="43">
        <v>1.1990600000000001E-2</v>
      </c>
      <c r="N4583" s="44"/>
      <c r="O4583" s="114"/>
    </row>
    <row r="4584" spans="4:15" ht="15.75" customHeight="1" x14ac:dyDescent="0.25">
      <c r="D4584" s="39"/>
      <c r="E4584" s="39"/>
      <c r="F4584" s="98">
        <v>42930</v>
      </c>
      <c r="G4584" s="43">
        <v>1.22611E-2</v>
      </c>
      <c r="H4584" s="43">
        <v>1.30361E-2</v>
      </c>
      <c r="I4584" s="43">
        <v>1.456E-2</v>
      </c>
      <c r="J4584" s="43">
        <v>4.2500000000000003E-2</v>
      </c>
      <c r="K4584" s="43">
        <v>2.3318999999999999E-2</v>
      </c>
      <c r="L4584" s="43">
        <v>1.19364E-2</v>
      </c>
      <c r="N4584" s="44"/>
      <c r="O4584" s="114"/>
    </row>
    <row r="4585" spans="4:15" ht="15.75" customHeight="1" x14ac:dyDescent="0.25">
      <c r="D4585" s="39"/>
      <c r="E4585" s="39"/>
      <c r="F4585" s="98">
        <v>42933</v>
      </c>
      <c r="G4585" s="43">
        <v>1.2283299999999999E-2</v>
      </c>
      <c r="H4585" s="43">
        <v>1.3061100000000001E-2</v>
      </c>
      <c r="I4585" s="43">
        <v>1.45322E-2</v>
      </c>
      <c r="J4585" s="43">
        <v>4.2500000000000003E-2</v>
      </c>
      <c r="K4585" s="43">
        <v>2.3140999999999998E-2</v>
      </c>
      <c r="L4585" s="43">
        <v>1.1945600000000001E-2</v>
      </c>
      <c r="N4585" s="44"/>
      <c r="O4585" s="114"/>
    </row>
    <row r="4586" spans="4:15" ht="15.75" customHeight="1" x14ac:dyDescent="0.25">
      <c r="D4586" s="39"/>
      <c r="E4586" s="39"/>
      <c r="F4586" s="98">
        <v>42934</v>
      </c>
      <c r="G4586" s="43">
        <v>1.22778E-2</v>
      </c>
      <c r="H4586" s="43">
        <v>1.30694E-2</v>
      </c>
      <c r="I4586" s="43">
        <v>1.456E-2</v>
      </c>
      <c r="J4586" s="43">
        <v>4.2500000000000003E-2</v>
      </c>
      <c r="K4586" s="43">
        <v>2.2589999999999999E-2</v>
      </c>
      <c r="L4586" s="43">
        <v>1.20454E-2</v>
      </c>
      <c r="N4586" s="44"/>
      <c r="O4586" s="114"/>
    </row>
    <row r="4587" spans="4:15" ht="15.75" customHeight="1" x14ac:dyDescent="0.25">
      <c r="D4587" s="39"/>
      <c r="E4587" s="39"/>
      <c r="F4587" s="98">
        <v>42935</v>
      </c>
      <c r="G4587" s="43">
        <v>1.22889E-2</v>
      </c>
      <c r="H4587" s="43">
        <v>1.3072200000000001E-2</v>
      </c>
      <c r="I4587" s="43">
        <v>1.45322E-2</v>
      </c>
      <c r="J4587" s="43">
        <v>4.2500000000000003E-2</v>
      </c>
      <c r="K4587" s="43">
        <v>2.2696000000000001E-2</v>
      </c>
      <c r="L4587" s="43">
        <v>1.20546E-2</v>
      </c>
      <c r="N4587" s="44"/>
      <c r="O4587" s="114"/>
    </row>
    <row r="4588" spans="4:15" ht="15.75" customHeight="1" x14ac:dyDescent="0.25">
      <c r="D4588" s="39"/>
      <c r="E4588" s="39"/>
      <c r="F4588" s="98">
        <v>42936</v>
      </c>
      <c r="G4588" s="43">
        <v>1.22722E-2</v>
      </c>
      <c r="H4588" s="43">
        <v>1.3125E-2</v>
      </c>
      <c r="I4588" s="43">
        <v>1.456E-2</v>
      </c>
      <c r="J4588" s="43">
        <v>4.2500000000000003E-2</v>
      </c>
      <c r="K4588" s="43">
        <v>2.2589000000000001E-2</v>
      </c>
      <c r="L4588" s="43">
        <v>1.21111E-2</v>
      </c>
      <c r="N4588" s="44"/>
      <c r="O4588" s="114"/>
    </row>
    <row r="4589" spans="4:15" ht="15.75" customHeight="1" x14ac:dyDescent="0.25">
      <c r="D4589" s="39"/>
      <c r="E4589" s="39"/>
      <c r="F4589" s="98">
        <v>42937</v>
      </c>
      <c r="G4589" s="43">
        <v>1.23222E-2</v>
      </c>
      <c r="H4589" s="43">
        <v>1.3144400000000001E-2</v>
      </c>
      <c r="I4589" s="43">
        <v>1.4530599999999999E-2</v>
      </c>
      <c r="J4589" s="43">
        <v>4.2500000000000003E-2</v>
      </c>
      <c r="K4589" s="43">
        <v>2.2374999999999999E-2</v>
      </c>
      <c r="L4589" s="43">
        <v>1.23448E-2</v>
      </c>
      <c r="N4589" s="44"/>
      <c r="O4589" s="114"/>
    </row>
    <row r="4590" spans="4:15" ht="15.75" customHeight="1" x14ac:dyDescent="0.25">
      <c r="D4590" s="39"/>
      <c r="E4590" s="39"/>
      <c r="F4590" s="98">
        <v>42940</v>
      </c>
      <c r="G4590" s="43">
        <v>1.23278E-2</v>
      </c>
      <c r="H4590" s="43">
        <v>1.31389E-2</v>
      </c>
      <c r="I4590" s="43">
        <v>1.45278E-2</v>
      </c>
      <c r="J4590" s="43">
        <v>4.2500000000000003E-2</v>
      </c>
      <c r="K4590" s="43">
        <v>2.2551999999999999E-2</v>
      </c>
      <c r="L4590" s="43">
        <v>1.23257E-2</v>
      </c>
      <c r="N4590" s="44"/>
      <c r="O4590" s="114"/>
    </row>
    <row r="4591" spans="4:15" ht="15.75" customHeight="1" x14ac:dyDescent="0.25">
      <c r="D4591" s="39"/>
      <c r="E4591" s="39"/>
      <c r="F4591" s="98">
        <v>42941</v>
      </c>
      <c r="G4591" s="43">
        <v>1.23278E-2</v>
      </c>
      <c r="H4591" s="43">
        <v>1.31667E-2</v>
      </c>
      <c r="I4591" s="43">
        <v>1.4538899999999999E-2</v>
      </c>
      <c r="J4591" s="43">
        <v>4.2500000000000003E-2</v>
      </c>
      <c r="K4591" s="43">
        <v>2.3354E-2</v>
      </c>
      <c r="L4591" s="43">
        <v>1.2359500000000001E-2</v>
      </c>
      <c r="N4591" s="44"/>
      <c r="O4591" s="114"/>
    </row>
    <row r="4592" spans="4:15" ht="15.75" customHeight="1" x14ac:dyDescent="0.25">
      <c r="D4592" s="39"/>
      <c r="E4592" s="39"/>
      <c r="F4592" s="98">
        <v>42942</v>
      </c>
      <c r="G4592" s="43">
        <v>1.23333E-2</v>
      </c>
      <c r="H4592" s="43">
        <v>1.31389E-2</v>
      </c>
      <c r="I4592" s="43">
        <v>1.45722E-2</v>
      </c>
      <c r="J4592" s="43">
        <v>4.2500000000000003E-2</v>
      </c>
      <c r="K4592" s="43">
        <v>2.2872E-2</v>
      </c>
      <c r="L4592" s="43">
        <v>1.2401000000000001E-2</v>
      </c>
      <c r="N4592" s="44"/>
      <c r="O4592" s="114"/>
    </row>
    <row r="4593" spans="4:15" ht="15.75" customHeight="1" x14ac:dyDescent="0.25">
      <c r="D4593" s="39"/>
      <c r="E4593" s="39"/>
      <c r="F4593" s="98">
        <v>42943</v>
      </c>
      <c r="G4593" s="43">
        <v>1.23389E-2</v>
      </c>
      <c r="H4593" s="43">
        <v>1.3111100000000001E-2</v>
      </c>
      <c r="I4593" s="43">
        <v>1.4544399999999999E-2</v>
      </c>
      <c r="J4593" s="43">
        <v>4.2500000000000003E-2</v>
      </c>
      <c r="K4593" s="43">
        <v>2.3102999999999999E-2</v>
      </c>
      <c r="L4593" s="43">
        <v>1.2374700000000001E-2</v>
      </c>
      <c r="N4593" s="44"/>
      <c r="O4593" s="114"/>
    </row>
    <row r="4594" spans="4:15" ht="15.75" customHeight="1" x14ac:dyDescent="0.25">
      <c r="D4594" s="39"/>
      <c r="E4594" s="39"/>
      <c r="F4594" s="98">
        <v>42944</v>
      </c>
      <c r="G4594" s="43">
        <v>1.23167E-2</v>
      </c>
      <c r="H4594" s="43">
        <v>1.31056E-2</v>
      </c>
      <c r="I4594" s="43">
        <v>1.455E-2</v>
      </c>
      <c r="J4594" s="43">
        <v>4.2500000000000003E-2</v>
      </c>
      <c r="K4594" s="43">
        <v>2.2889E-2</v>
      </c>
      <c r="L4594" s="43">
        <v>1.2343100000000001E-2</v>
      </c>
      <c r="N4594" s="44"/>
      <c r="O4594" s="114"/>
    </row>
    <row r="4595" spans="4:15" ht="15.75" customHeight="1" x14ac:dyDescent="0.25">
      <c r="D4595" s="39"/>
      <c r="E4595" s="39"/>
      <c r="F4595" s="98">
        <v>42947</v>
      </c>
      <c r="G4595" s="43">
        <v>1.23167E-2</v>
      </c>
      <c r="H4595" s="43">
        <v>1.31056E-2</v>
      </c>
      <c r="I4595" s="43">
        <v>1.455E-2</v>
      </c>
      <c r="J4595" s="43">
        <v>4.2500000000000003E-2</v>
      </c>
      <c r="K4595" s="43">
        <v>2.2942000000000001E-2</v>
      </c>
      <c r="L4595" s="43">
        <v>1.2199700000000001E-2</v>
      </c>
      <c r="N4595" s="44"/>
      <c r="O4595" s="114"/>
    </row>
    <row r="4596" spans="4:15" ht="15.75" customHeight="1" x14ac:dyDescent="0.25">
      <c r="D4596" s="39"/>
      <c r="E4596" s="39"/>
      <c r="F4596" s="98">
        <v>42948</v>
      </c>
      <c r="G4596" s="43">
        <v>1.23167E-2</v>
      </c>
      <c r="H4596" s="43">
        <v>1.31056E-2</v>
      </c>
      <c r="I4596" s="43">
        <v>1.45167E-2</v>
      </c>
      <c r="J4596" s="43">
        <v>4.2500000000000003E-2</v>
      </c>
      <c r="K4596" s="43">
        <v>2.2532E-2</v>
      </c>
      <c r="L4596" s="43">
        <v>1.2264200000000001E-2</v>
      </c>
      <c r="N4596" s="44"/>
      <c r="O4596" s="114"/>
    </row>
    <row r="4597" spans="4:15" ht="15.75" customHeight="1" x14ac:dyDescent="0.25">
      <c r="D4597" s="39"/>
      <c r="E4597" s="39"/>
      <c r="F4597" s="98">
        <v>42949</v>
      </c>
      <c r="G4597" s="43">
        <v>1.2305600000000002E-2</v>
      </c>
      <c r="H4597" s="43">
        <v>1.31278E-2</v>
      </c>
      <c r="I4597" s="43">
        <v>1.45167E-2</v>
      </c>
      <c r="J4597" s="43">
        <v>4.2500000000000003E-2</v>
      </c>
      <c r="K4597" s="43">
        <v>2.2709999999999998E-2</v>
      </c>
      <c r="L4597" s="43">
        <v>1.221E-2</v>
      </c>
      <c r="N4597" s="44"/>
      <c r="O4597" s="114"/>
    </row>
    <row r="4598" spans="4:15" ht="15.75" customHeight="1" x14ac:dyDescent="0.25">
      <c r="D4598" s="39"/>
      <c r="E4598" s="39"/>
      <c r="F4598" s="98">
        <v>42950</v>
      </c>
      <c r="G4598" s="43">
        <v>1.2305600000000002E-2</v>
      </c>
      <c r="H4598" s="43">
        <v>1.3116699999999998E-2</v>
      </c>
      <c r="I4598" s="43">
        <v>1.4511099999999999E-2</v>
      </c>
      <c r="J4598" s="43">
        <v>4.2500000000000003E-2</v>
      </c>
      <c r="K4598" s="43">
        <v>2.2211999999999999E-2</v>
      </c>
      <c r="L4598" s="43">
        <v>1.2204600000000001E-2</v>
      </c>
      <c r="N4598" s="44"/>
      <c r="O4598" s="114"/>
    </row>
    <row r="4599" spans="4:15" ht="15.75" customHeight="1" x14ac:dyDescent="0.25">
      <c r="D4599" s="39"/>
      <c r="E4599" s="39"/>
      <c r="F4599" s="98">
        <v>42951</v>
      </c>
      <c r="G4599" s="43">
        <v>1.22889E-2</v>
      </c>
      <c r="H4599" s="43">
        <v>1.3119400000000002E-2</v>
      </c>
      <c r="I4599" s="43">
        <v>1.4494400000000001E-2</v>
      </c>
      <c r="J4599" s="43">
        <v>4.2500000000000003E-2</v>
      </c>
      <c r="K4599" s="43">
        <v>2.2620000000000001E-2</v>
      </c>
      <c r="L4599" s="43">
        <v>1.22576E-2</v>
      </c>
      <c r="N4599" s="44"/>
      <c r="O4599" s="114"/>
    </row>
    <row r="4600" spans="4:15" ht="15.75" customHeight="1" x14ac:dyDescent="0.25">
      <c r="D4600" s="39"/>
      <c r="E4600" s="39"/>
      <c r="F4600" s="98">
        <v>42954</v>
      </c>
      <c r="G4600" s="43">
        <v>1.22889E-2</v>
      </c>
      <c r="H4600" s="43">
        <v>1.3113900000000001E-2</v>
      </c>
      <c r="I4600" s="43">
        <v>1.4522200000000001E-2</v>
      </c>
      <c r="J4600" s="43">
        <v>4.2500000000000003E-2</v>
      </c>
      <c r="K4600" s="43">
        <v>2.2530000000000001E-2</v>
      </c>
      <c r="L4600" s="43">
        <v>1.23284E-2</v>
      </c>
      <c r="N4600" s="44"/>
      <c r="O4600" s="114"/>
    </row>
    <row r="4601" spans="4:15" ht="15.75" customHeight="1" x14ac:dyDescent="0.25">
      <c r="D4601" s="39"/>
      <c r="E4601" s="39"/>
      <c r="F4601" s="98">
        <v>42955</v>
      </c>
      <c r="G4601" s="43">
        <v>1.2305600000000002E-2</v>
      </c>
      <c r="H4601" s="43">
        <v>1.3094399999999999E-2</v>
      </c>
      <c r="I4601" s="43">
        <v>1.4522200000000001E-2</v>
      </c>
      <c r="J4601" s="43">
        <v>4.2500000000000003E-2</v>
      </c>
      <c r="K4601" s="43">
        <v>2.2618999999999997E-2</v>
      </c>
      <c r="L4601" s="43">
        <v>1.24878E-2</v>
      </c>
      <c r="N4601" s="44"/>
      <c r="O4601" s="114"/>
    </row>
    <row r="4602" spans="4:15" ht="15.75" customHeight="1" x14ac:dyDescent="0.25">
      <c r="D4602" s="39"/>
      <c r="E4602" s="39"/>
      <c r="F4602" s="98">
        <v>42956</v>
      </c>
      <c r="G4602" s="43">
        <v>1.22889E-2</v>
      </c>
      <c r="H4602" s="43">
        <v>1.30917E-2</v>
      </c>
      <c r="I4602" s="43">
        <v>1.4522200000000001E-2</v>
      </c>
      <c r="J4602" s="43">
        <v>4.2500000000000003E-2</v>
      </c>
      <c r="K4602" s="43">
        <v>2.2475999999999999E-2</v>
      </c>
      <c r="L4602" s="43">
        <v>1.2482E-2</v>
      </c>
      <c r="N4602" s="44"/>
      <c r="O4602" s="114"/>
    </row>
    <row r="4603" spans="4:15" ht="15.75" customHeight="1" x14ac:dyDescent="0.25">
      <c r="D4603" s="39"/>
      <c r="E4603" s="39"/>
      <c r="F4603" s="98">
        <v>42957</v>
      </c>
      <c r="G4603" s="43">
        <v>1.22889E-2</v>
      </c>
      <c r="H4603" s="43">
        <v>1.30911E-2</v>
      </c>
      <c r="I4603" s="43">
        <v>1.45278E-2</v>
      </c>
      <c r="J4603" s="43">
        <v>4.2500000000000003E-2</v>
      </c>
      <c r="K4603" s="43">
        <v>2.1974999999999998E-2</v>
      </c>
      <c r="L4603" s="43">
        <v>1.24227E-2</v>
      </c>
      <c r="N4603" s="44"/>
      <c r="O4603" s="114"/>
    </row>
    <row r="4604" spans="4:15" ht="15.75" customHeight="1" x14ac:dyDescent="0.25">
      <c r="D4604" s="39"/>
      <c r="E4604" s="39"/>
      <c r="F4604" s="98">
        <v>42958</v>
      </c>
      <c r="G4604" s="43">
        <v>1.2266699999999998E-2</v>
      </c>
      <c r="H4604" s="43">
        <v>1.315E-2</v>
      </c>
      <c r="I4604" s="43">
        <v>1.45583E-2</v>
      </c>
      <c r="J4604" s="43">
        <v>4.2500000000000003E-2</v>
      </c>
      <c r="K4604" s="43">
        <v>2.1888000000000001E-2</v>
      </c>
      <c r="L4604" s="43">
        <v>1.22401E-2</v>
      </c>
      <c r="N4604" s="44"/>
      <c r="O4604" s="114"/>
    </row>
    <row r="4605" spans="4:15" ht="15.75" customHeight="1" x14ac:dyDescent="0.25">
      <c r="D4605" s="39"/>
      <c r="E4605" s="39"/>
      <c r="F4605" s="98">
        <v>42961</v>
      </c>
      <c r="G4605" s="43">
        <v>1.22778E-2</v>
      </c>
      <c r="H4605" s="43">
        <v>1.3141700000000001E-2</v>
      </c>
      <c r="I4605" s="43">
        <v>1.4499999999999999E-2</v>
      </c>
      <c r="J4605" s="43">
        <v>4.2500000000000003E-2</v>
      </c>
      <c r="K4605" s="43">
        <v>2.2185E-2</v>
      </c>
      <c r="L4605" s="43">
        <v>1.21361E-2</v>
      </c>
      <c r="N4605" s="44"/>
      <c r="O4605" s="114"/>
    </row>
    <row r="4606" spans="4:15" ht="15.75" customHeight="1" x14ac:dyDescent="0.25">
      <c r="D4606" s="39"/>
      <c r="E4606" s="39"/>
      <c r="F4606" s="98">
        <v>42962</v>
      </c>
      <c r="G4606" s="43">
        <v>1.2283299999999999E-2</v>
      </c>
      <c r="H4606" s="43">
        <v>1.3141700000000001E-2</v>
      </c>
      <c r="I4606" s="43">
        <v>1.4533300000000001E-2</v>
      </c>
      <c r="J4606" s="43">
        <v>4.2500000000000003E-2</v>
      </c>
      <c r="K4606" s="43">
        <v>2.2728000000000002E-2</v>
      </c>
      <c r="L4606" s="43">
        <v>1.2107000000000001E-2</v>
      </c>
      <c r="N4606" s="44"/>
      <c r="O4606" s="114"/>
    </row>
    <row r="4607" spans="4:15" ht="15.75" customHeight="1" x14ac:dyDescent="0.25">
      <c r="D4607" s="39"/>
      <c r="E4607" s="39"/>
      <c r="F4607" s="98">
        <v>42963</v>
      </c>
      <c r="G4607" s="43">
        <v>1.2283299999999999E-2</v>
      </c>
      <c r="H4607" s="43">
        <v>1.31667E-2</v>
      </c>
      <c r="I4607" s="43">
        <v>1.45944E-2</v>
      </c>
      <c r="J4607" s="43">
        <v>4.2500000000000003E-2</v>
      </c>
      <c r="K4607" s="43">
        <v>2.222E-2</v>
      </c>
      <c r="L4607" s="43">
        <v>1.21411E-2</v>
      </c>
      <c r="N4607" s="44"/>
      <c r="O4607" s="114"/>
    </row>
    <row r="4608" spans="4:15" ht="15.75" customHeight="1" x14ac:dyDescent="0.25">
      <c r="D4608" s="39"/>
      <c r="E4608" s="39"/>
      <c r="F4608" s="98">
        <v>42964</v>
      </c>
      <c r="G4608" s="43">
        <v>1.2305600000000002E-2</v>
      </c>
      <c r="H4608" s="43">
        <v>1.3163899999999999E-2</v>
      </c>
      <c r="I4608" s="43">
        <v>1.45722E-2</v>
      </c>
      <c r="J4608" s="43">
        <v>4.2500000000000003E-2</v>
      </c>
      <c r="K4608" s="43">
        <v>2.1852999999999997E-2</v>
      </c>
      <c r="L4608" s="43">
        <v>1.22548E-2</v>
      </c>
      <c r="N4608" s="44"/>
      <c r="O4608" s="114"/>
    </row>
    <row r="4609" spans="4:15" ht="15.75" customHeight="1" x14ac:dyDescent="0.25">
      <c r="D4609" s="39"/>
      <c r="E4609" s="39"/>
      <c r="F4609" s="98">
        <v>42965</v>
      </c>
      <c r="G4609" s="43">
        <v>1.2350000000000002E-2</v>
      </c>
      <c r="H4609" s="43">
        <v>1.3147200000000001E-2</v>
      </c>
      <c r="I4609" s="43">
        <v>1.4563900000000001E-2</v>
      </c>
      <c r="J4609" s="43">
        <v>4.2500000000000003E-2</v>
      </c>
      <c r="K4609" s="43">
        <v>2.1939E-2</v>
      </c>
      <c r="L4609" s="43">
        <v>1.2395400000000001E-2</v>
      </c>
      <c r="N4609" s="44"/>
      <c r="O4609" s="114"/>
    </row>
    <row r="4610" spans="4:15" ht="15.75" customHeight="1" x14ac:dyDescent="0.25">
      <c r="D4610" s="39"/>
      <c r="E4610" s="39"/>
      <c r="F4610" s="98">
        <v>42968</v>
      </c>
      <c r="G4610" s="43">
        <v>1.23556E-2</v>
      </c>
      <c r="H4610" s="43">
        <v>1.3144400000000001E-2</v>
      </c>
      <c r="I4610" s="43">
        <v>1.4563900000000001E-2</v>
      </c>
      <c r="J4610" s="43">
        <v>4.2500000000000003E-2</v>
      </c>
      <c r="K4610" s="43">
        <v>2.1817000000000003E-2</v>
      </c>
      <c r="L4610" s="43">
        <v>1.24682E-2</v>
      </c>
      <c r="N4610" s="44"/>
      <c r="O4610" s="114"/>
    </row>
    <row r="4611" spans="4:15" ht="15.75" customHeight="1" x14ac:dyDescent="0.25">
      <c r="D4611" s="39"/>
      <c r="E4611" s="39"/>
      <c r="F4611" s="98">
        <v>42969</v>
      </c>
      <c r="G4611" s="43">
        <v>1.23611E-2</v>
      </c>
      <c r="H4611" s="43">
        <v>1.31722E-2</v>
      </c>
      <c r="I4611" s="43">
        <v>1.45611E-2</v>
      </c>
      <c r="J4611" s="43">
        <v>4.2500000000000003E-2</v>
      </c>
      <c r="K4611" s="43">
        <v>2.2130999999999998E-2</v>
      </c>
      <c r="L4611" s="43">
        <v>1.23892E-2</v>
      </c>
      <c r="N4611" s="44"/>
      <c r="O4611" s="114"/>
    </row>
    <row r="4612" spans="4:15" ht="15.75" customHeight="1" x14ac:dyDescent="0.25">
      <c r="D4612" s="39"/>
      <c r="E4612" s="39"/>
      <c r="F4612" s="98">
        <v>42970</v>
      </c>
      <c r="G4612" s="43">
        <v>1.23444E-2</v>
      </c>
      <c r="H4612" s="43">
        <v>1.31722E-2</v>
      </c>
      <c r="I4612" s="43">
        <v>1.45556E-2</v>
      </c>
      <c r="J4612" s="43">
        <v>4.2500000000000003E-2</v>
      </c>
      <c r="K4612" s="43">
        <v>2.1659999999999999E-2</v>
      </c>
      <c r="L4612" s="43">
        <v>1.2174000000000001E-2</v>
      </c>
      <c r="N4612" s="44"/>
      <c r="O4612" s="114"/>
    </row>
    <row r="4613" spans="4:15" ht="15.75" customHeight="1" x14ac:dyDescent="0.25">
      <c r="D4613" s="39"/>
      <c r="E4613" s="39"/>
      <c r="F4613" s="98">
        <v>42971</v>
      </c>
      <c r="G4613" s="43">
        <v>1.23389E-2</v>
      </c>
      <c r="H4613" s="43">
        <v>1.31722E-2</v>
      </c>
      <c r="I4613" s="43">
        <v>1.4538899999999999E-2</v>
      </c>
      <c r="J4613" s="43">
        <v>4.2500000000000003E-2</v>
      </c>
      <c r="K4613" s="43">
        <v>2.1939E-2</v>
      </c>
      <c r="L4613" s="43">
        <v>1.2155300000000001E-2</v>
      </c>
      <c r="N4613" s="44"/>
      <c r="O4613" s="114"/>
    </row>
    <row r="4614" spans="4:15" ht="15.75" customHeight="1" x14ac:dyDescent="0.25">
      <c r="D4614" s="39"/>
      <c r="E4614" s="39"/>
      <c r="F4614" s="98">
        <v>42972</v>
      </c>
      <c r="G4614" s="43">
        <v>1.23556E-2</v>
      </c>
      <c r="H4614" s="43">
        <v>1.31778E-2</v>
      </c>
      <c r="I4614" s="43">
        <v>1.455E-2</v>
      </c>
      <c r="J4614" s="43">
        <v>4.2500000000000003E-2</v>
      </c>
      <c r="K4614" s="43">
        <v>2.1659000000000001E-2</v>
      </c>
      <c r="L4614" s="43">
        <v>1.22431E-2</v>
      </c>
      <c r="N4614" s="44"/>
      <c r="O4614" s="114"/>
    </row>
    <row r="4615" spans="4:15" ht="15.75" customHeight="1" x14ac:dyDescent="0.25">
      <c r="D4615" s="39"/>
      <c r="E4615" s="39"/>
      <c r="F4615" s="98">
        <v>42975</v>
      </c>
      <c r="G4615" s="43" t="s">
        <v>30</v>
      </c>
      <c r="H4615" s="43" t="s">
        <v>30</v>
      </c>
      <c r="I4615" s="43" t="s">
        <v>30</v>
      </c>
      <c r="J4615" s="43">
        <v>4.2500000000000003E-2</v>
      </c>
      <c r="K4615" s="43">
        <v>2.1570999999999996E-2</v>
      </c>
      <c r="L4615" s="43">
        <v>1.2342299999999999E-2</v>
      </c>
      <c r="N4615" s="44"/>
      <c r="O4615" s="114"/>
    </row>
    <row r="4616" spans="4:15" ht="15.75" customHeight="1" x14ac:dyDescent="0.25">
      <c r="D4616" s="39"/>
      <c r="E4616" s="39"/>
      <c r="F4616" s="98">
        <v>42976</v>
      </c>
      <c r="G4616" s="43">
        <v>1.2388900000000001E-2</v>
      </c>
      <c r="H4616" s="43">
        <v>1.31694E-2</v>
      </c>
      <c r="I4616" s="43">
        <v>1.45167E-2</v>
      </c>
      <c r="J4616" s="43">
        <v>4.2500000000000003E-2</v>
      </c>
      <c r="K4616" s="43">
        <v>2.1291999999999998E-2</v>
      </c>
      <c r="L4616" s="43">
        <v>1.2304900000000001E-2</v>
      </c>
      <c r="N4616" s="44"/>
      <c r="O4616" s="114"/>
    </row>
    <row r="4617" spans="4:15" ht="15.75" customHeight="1" x14ac:dyDescent="0.25">
      <c r="D4617" s="39"/>
      <c r="E4617" s="39"/>
      <c r="F4617" s="98">
        <v>42977</v>
      </c>
      <c r="G4617" s="43">
        <v>1.23722E-2</v>
      </c>
      <c r="H4617" s="43">
        <v>1.3161099999999998E-2</v>
      </c>
      <c r="I4617" s="43">
        <v>1.4533300000000001E-2</v>
      </c>
      <c r="J4617" s="43">
        <v>4.2500000000000003E-2</v>
      </c>
      <c r="K4617" s="43">
        <v>2.1309000000000002E-2</v>
      </c>
      <c r="L4617" s="43">
        <v>1.2297499999999999E-2</v>
      </c>
      <c r="N4617" s="44"/>
      <c r="O4617" s="114"/>
    </row>
    <row r="4618" spans="4:15" ht="15.75" customHeight="1" x14ac:dyDescent="0.25">
      <c r="D4618" s="39"/>
      <c r="E4618" s="39"/>
      <c r="F4618" s="98">
        <v>42978</v>
      </c>
      <c r="G4618" s="43">
        <v>1.23167E-2</v>
      </c>
      <c r="H4618" s="43">
        <v>1.31778E-2</v>
      </c>
      <c r="I4618" s="43">
        <v>1.4538899999999999E-2</v>
      </c>
      <c r="J4618" s="43">
        <v>4.2500000000000003E-2</v>
      </c>
      <c r="K4618" s="43">
        <v>2.1170000000000001E-2</v>
      </c>
      <c r="L4618" s="43">
        <v>1.24041E-2</v>
      </c>
      <c r="N4618" s="44"/>
      <c r="O4618" s="114"/>
    </row>
    <row r="4619" spans="4:15" ht="15.75" customHeight="1" x14ac:dyDescent="0.25">
      <c r="D4619" s="39"/>
      <c r="E4619" s="39"/>
      <c r="F4619" s="98">
        <v>42979</v>
      </c>
      <c r="G4619" s="43">
        <v>1.2305600000000002E-2</v>
      </c>
      <c r="H4619" s="43">
        <v>1.3161099999999998E-2</v>
      </c>
      <c r="I4619" s="43">
        <v>1.4533300000000001E-2</v>
      </c>
      <c r="J4619" s="43">
        <v>4.2500000000000003E-2</v>
      </c>
      <c r="K4619" s="43">
        <v>2.1657000000000003E-2</v>
      </c>
      <c r="L4619" s="43">
        <v>1.2427500000000001E-2</v>
      </c>
      <c r="N4619" s="44"/>
      <c r="O4619" s="114"/>
    </row>
    <row r="4620" spans="4:15" ht="15.75" customHeight="1" x14ac:dyDescent="0.25">
      <c r="D4620" s="39"/>
      <c r="E4620" s="39"/>
      <c r="F4620" s="98">
        <v>42982</v>
      </c>
      <c r="G4620" s="43">
        <v>1.23167E-2</v>
      </c>
      <c r="H4620" s="43">
        <v>1.3161099999999998E-2</v>
      </c>
      <c r="I4620" s="43">
        <v>1.4538899999999999E-2</v>
      </c>
      <c r="J4620" s="43" t="s">
        <v>30</v>
      </c>
      <c r="K4620" s="43">
        <v>2.1657000000000003E-2</v>
      </c>
      <c r="L4620" s="43" t="s">
        <v>30</v>
      </c>
      <c r="N4620" s="44"/>
      <c r="O4620" s="114"/>
    </row>
    <row r="4621" spans="4:15" ht="15.75" customHeight="1" x14ac:dyDescent="0.25">
      <c r="D4621" s="39"/>
      <c r="E4621" s="39"/>
      <c r="F4621" s="98">
        <v>42983</v>
      </c>
      <c r="G4621" s="43">
        <v>1.2311099999999998E-2</v>
      </c>
      <c r="H4621" s="43">
        <v>1.31722E-2</v>
      </c>
      <c r="I4621" s="43">
        <v>1.455E-2</v>
      </c>
      <c r="J4621" s="43">
        <v>4.2500000000000003E-2</v>
      </c>
      <c r="K4621" s="43">
        <v>2.0596E-2</v>
      </c>
      <c r="L4621" s="43">
        <v>1.23239E-2</v>
      </c>
      <c r="N4621" s="44"/>
      <c r="O4621" s="114"/>
    </row>
    <row r="4622" spans="4:15" ht="15.75" customHeight="1" x14ac:dyDescent="0.25">
      <c r="D4622" s="39"/>
      <c r="E4622" s="39"/>
      <c r="F4622" s="98">
        <v>42984</v>
      </c>
      <c r="G4622" s="43">
        <v>1.23222E-2</v>
      </c>
      <c r="H4622" s="43">
        <v>1.31722E-2</v>
      </c>
      <c r="I4622" s="43">
        <v>1.4522200000000001E-2</v>
      </c>
      <c r="J4622" s="43">
        <v>4.2500000000000003E-2</v>
      </c>
      <c r="K4622" s="43">
        <v>2.1045999999999999E-2</v>
      </c>
      <c r="L4622" s="43">
        <v>1.2275299999999999E-2</v>
      </c>
      <c r="N4622" s="44"/>
      <c r="O4622" s="114"/>
    </row>
    <row r="4623" spans="4:15" ht="15.75" customHeight="1" x14ac:dyDescent="0.25">
      <c r="D4623" s="39"/>
      <c r="E4623" s="39"/>
      <c r="F4623" s="98">
        <v>42985</v>
      </c>
      <c r="G4623" s="43">
        <v>1.2350000000000002E-2</v>
      </c>
      <c r="H4623" s="43">
        <v>1.31722E-2</v>
      </c>
      <c r="I4623" s="43">
        <v>1.45167E-2</v>
      </c>
      <c r="J4623" s="43">
        <v>4.2500000000000003E-2</v>
      </c>
      <c r="K4623" s="43">
        <v>2.0386999999999999E-2</v>
      </c>
      <c r="L4623" s="43">
        <v>1.2334000000000001E-2</v>
      </c>
      <c r="N4623" s="44"/>
      <c r="O4623" s="114"/>
    </row>
    <row r="4624" spans="4:15" ht="15.75" customHeight="1" x14ac:dyDescent="0.25">
      <c r="D4624" s="39"/>
      <c r="E4624" s="39"/>
      <c r="F4624" s="98">
        <v>42986</v>
      </c>
      <c r="G4624" s="43">
        <v>1.23611E-2</v>
      </c>
      <c r="H4624" s="43">
        <v>1.31033E-2</v>
      </c>
      <c r="I4624" s="43">
        <v>1.44767E-2</v>
      </c>
      <c r="J4624" s="43">
        <v>4.2500000000000003E-2</v>
      </c>
      <c r="K4624" s="43">
        <v>2.0507000000000001E-2</v>
      </c>
      <c r="L4624" s="43">
        <v>1.2437800000000001E-2</v>
      </c>
      <c r="N4624" s="44"/>
      <c r="O4624" s="114"/>
    </row>
    <row r="4625" spans="4:15" ht="15.75" customHeight="1" x14ac:dyDescent="0.25">
      <c r="D4625" s="39"/>
      <c r="E4625" s="39"/>
      <c r="F4625" s="98">
        <v>42989</v>
      </c>
      <c r="G4625" s="43">
        <v>1.23611E-2</v>
      </c>
      <c r="H4625" s="43">
        <v>1.31667E-2</v>
      </c>
      <c r="I4625" s="43">
        <v>1.4493300000000001E-2</v>
      </c>
      <c r="J4625" s="43">
        <v>4.2500000000000003E-2</v>
      </c>
      <c r="K4625" s="43">
        <v>2.1305999999999999E-2</v>
      </c>
      <c r="L4625" s="43">
        <v>1.23415E-2</v>
      </c>
      <c r="N4625" s="44"/>
      <c r="O4625" s="114"/>
    </row>
    <row r="4626" spans="4:15" ht="15.75" customHeight="1" x14ac:dyDescent="0.25">
      <c r="D4626" s="39"/>
      <c r="E4626" s="39"/>
      <c r="F4626" s="98">
        <v>42990</v>
      </c>
      <c r="G4626" s="43">
        <v>1.23667E-2</v>
      </c>
      <c r="H4626" s="43">
        <v>1.3191699999999999E-2</v>
      </c>
      <c r="I4626" s="43">
        <v>1.4544399999999999E-2</v>
      </c>
      <c r="J4626" s="43">
        <v>4.2500000000000003E-2</v>
      </c>
      <c r="K4626" s="43">
        <v>2.1671999999999997E-2</v>
      </c>
      <c r="L4626" s="43">
        <v>1.2380899999999999E-2</v>
      </c>
      <c r="N4626" s="44"/>
      <c r="O4626" s="114"/>
    </row>
    <row r="4627" spans="4:15" ht="15.75" customHeight="1" x14ac:dyDescent="0.25">
      <c r="D4627" s="39"/>
      <c r="E4627" s="39"/>
      <c r="F4627" s="98">
        <v>42991</v>
      </c>
      <c r="G4627" s="43">
        <v>1.23444E-2</v>
      </c>
      <c r="H4627" s="43">
        <v>1.32E-2</v>
      </c>
      <c r="I4627" s="43">
        <v>1.45583E-2</v>
      </c>
      <c r="J4627" s="43">
        <v>4.2500000000000003E-2</v>
      </c>
      <c r="K4627" s="43">
        <v>2.1883E-2</v>
      </c>
      <c r="L4627" s="43">
        <v>1.23464E-2</v>
      </c>
      <c r="N4627" s="44"/>
      <c r="O4627" s="114"/>
    </row>
    <row r="4628" spans="4:15" ht="15.75" customHeight="1" x14ac:dyDescent="0.25">
      <c r="D4628" s="39"/>
      <c r="E4628" s="39"/>
      <c r="F4628" s="98">
        <v>42992</v>
      </c>
      <c r="G4628" s="43">
        <v>1.23444E-2</v>
      </c>
      <c r="H4628" s="43">
        <v>1.32111E-2</v>
      </c>
      <c r="I4628" s="43">
        <v>1.4586099999999999E-2</v>
      </c>
      <c r="J4628" s="43">
        <v>4.2500000000000003E-2</v>
      </c>
      <c r="K4628" s="43">
        <v>2.1846999999999998E-2</v>
      </c>
      <c r="L4628" s="43">
        <v>1.2547299999999999E-2</v>
      </c>
      <c r="N4628" s="44"/>
      <c r="O4628" s="114"/>
    </row>
    <row r="4629" spans="4:15" ht="15.75" customHeight="1" x14ac:dyDescent="0.25">
      <c r="D4629" s="39"/>
      <c r="E4629" s="39"/>
      <c r="F4629" s="98">
        <v>42993</v>
      </c>
      <c r="G4629" s="43">
        <v>1.23722E-2</v>
      </c>
      <c r="H4629" s="43">
        <v>1.32389E-2</v>
      </c>
      <c r="I4629" s="43">
        <v>1.47111E-2</v>
      </c>
      <c r="J4629" s="43">
        <v>4.2500000000000003E-2</v>
      </c>
      <c r="K4629" s="43">
        <v>2.2023000000000001E-2</v>
      </c>
      <c r="L4629" s="43">
        <v>1.22811E-2</v>
      </c>
      <c r="N4629" s="44"/>
      <c r="O4629" s="114"/>
    </row>
    <row r="4630" spans="4:15" ht="15.75" customHeight="1" x14ac:dyDescent="0.25">
      <c r="D4630" s="39"/>
      <c r="E4630" s="39"/>
      <c r="F4630" s="98">
        <v>42996</v>
      </c>
      <c r="G4630" s="43">
        <v>1.23611E-2</v>
      </c>
      <c r="H4630" s="43">
        <v>1.325E-2</v>
      </c>
      <c r="I4630" s="43">
        <v>1.47444E-2</v>
      </c>
      <c r="J4630" s="43">
        <v>4.2500000000000003E-2</v>
      </c>
      <c r="K4630" s="43">
        <v>2.2286999999999998E-2</v>
      </c>
      <c r="L4630" s="43">
        <v>1.2249699999999999E-2</v>
      </c>
      <c r="N4630" s="44"/>
      <c r="O4630" s="114"/>
    </row>
    <row r="4631" spans="4:15" ht="15.75" customHeight="1" x14ac:dyDescent="0.25">
      <c r="D4631" s="39"/>
      <c r="E4631" s="39"/>
      <c r="F4631" s="98">
        <v>42997</v>
      </c>
      <c r="G4631" s="43">
        <v>1.23722E-2</v>
      </c>
      <c r="H4631" s="43">
        <v>1.32611E-2</v>
      </c>
      <c r="I4631" s="43">
        <v>1.47861E-2</v>
      </c>
      <c r="J4631" s="43">
        <v>4.2500000000000003E-2</v>
      </c>
      <c r="K4631" s="43">
        <v>2.2446000000000001E-2</v>
      </c>
      <c r="L4631" s="43">
        <v>1.2263999999999999E-2</v>
      </c>
      <c r="N4631" s="44"/>
      <c r="O4631" s="114"/>
    </row>
    <row r="4632" spans="4:15" ht="15.75" customHeight="1" x14ac:dyDescent="0.25">
      <c r="D4632" s="39"/>
      <c r="E4632" s="39"/>
      <c r="F4632" s="98">
        <v>42998</v>
      </c>
      <c r="G4632" s="43">
        <v>1.23556E-2</v>
      </c>
      <c r="H4632" s="43">
        <v>1.3230599999999999E-2</v>
      </c>
      <c r="I4632" s="43">
        <v>1.4800000000000001E-2</v>
      </c>
      <c r="J4632" s="43">
        <v>4.2500000000000003E-2</v>
      </c>
      <c r="K4632" s="43">
        <v>2.2675999999999998E-2</v>
      </c>
      <c r="L4632" s="43">
        <v>1.24618E-2</v>
      </c>
      <c r="N4632" s="44"/>
      <c r="O4632" s="114"/>
    </row>
    <row r="4633" spans="4:15" ht="15.75" customHeight="1" x14ac:dyDescent="0.25">
      <c r="D4633" s="39"/>
      <c r="E4633" s="39"/>
      <c r="F4633" s="98">
        <v>42999</v>
      </c>
      <c r="G4633" s="43">
        <v>1.23722E-2</v>
      </c>
      <c r="H4633" s="43">
        <v>1.32833E-2</v>
      </c>
      <c r="I4633" s="43">
        <v>1.4910000000000001E-2</v>
      </c>
      <c r="J4633" s="43">
        <v>4.2500000000000003E-2</v>
      </c>
      <c r="K4633" s="43">
        <v>2.2765000000000001E-2</v>
      </c>
      <c r="L4633" s="43">
        <v>1.2638400000000001E-2</v>
      </c>
      <c r="N4633" s="44"/>
      <c r="O4633" s="114"/>
    </row>
    <row r="4634" spans="4:15" ht="15.75" customHeight="1" x14ac:dyDescent="0.25">
      <c r="D4634" s="39"/>
      <c r="E4634" s="39"/>
      <c r="F4634" s="98">
        <v>43000</v>
      </c>
      <c r="G4634" s="43">
        <v>1.23833E-2</v>
      </c>
      <c r="H4634" s="43">
        <v>1.32944E-2</v>
      </c>
      <c r="I4634" s="43">
        <v>1.49683E-2</v>
      </c>
      <c r="J4634" s="43">
        <v>4.2500000000000003E-2</v>
      </c>
      <c r="K4634" s="43">
        <v>2.2498999999999998E-2</v>
      </c>
      <c r="L4634" s="43">
        <v>1.2611300000000001E-2</v>
      </c>
      <c r="N4634" s="44"/>
      <c r="O4634" s="114"/>
    </row>
    <row r="4635" spans="4:15" ht="15.75" customHeight="1" x14ac:dyDescent="0.25">
      <c r="D4635" s="39"/>
      <c r="E4635" s="39"/>
      <c r="F4635" s="98">
        <v>43003</v>
      </c>
      <c r="G4635" s="43">
        <v>1.23667E-2</v>
      </c>
      <c r="H4635" s="43">
        <v>1.32972E-2</v>
      </c>
      <c r="I4635" s="43">
        <v>1.4971099999999999E-2</v>
      </c>
      <c r="J4635" s="43">
        <v>4.2500000000000003E-2</v>
      </c>
      <c r="K4635" s="43">
        <v>2.2198000000000002E-2</v>
      </c>
      <c r="L4635" s="43">
        <v>1.24251E-2</v>
      </c>
      <c r="N4635" s="44"/>
      <c r="O4635" s="114"/>
    </row>
    <row r="4636" spans="4:15" ht="15.75" customHeight="1" x14ac:dyDescent="0.25">
      <c r="D4636" s="39"/>
      <c r="E4636" s="39"/>
      <c r="F4636" s="98">
        <v>43004</v>
      </c>
      <c r="G4636" s="43">
        <v>1.23444E-2</v>
      </c>
      <c r="H4636" s="43">
        <v>1.33083E-2</v>
      </c>
      <c r="I4636" s="43">
        <v>1.4971099999999999E-2</v>
      </c>
      <c r="J4636" s="43">
        <v>4.2500000000000003E-2</v>
      </c>
      <c r="K4636" s="43">
        <v>2.2357000000000002E-2</v>
      </c>
      <c r="L4636" s="43">
        <v>1.2337800000000001E-2</v>
      </c>
      <c r="N4636" s="44"/>
      <c r="O4636" s="114"/>
    </row>
    <row r="4637" spans="4:15" ht="15.75" customHeight="1" x14ac:dyDescent="0.25">
      <c r="D4637" s="39"/>
      <c r="E4637" s="39"/>
      <c r="F4637" s="98">
        <v>43005</v>
      </c>
      <c r="G4637" s="43">
        <v>1.2350000000000002E-2</v>
      </c>
      <c r="H4637" s="43">
        <v>1.3327800000000001E-2</v>
      </c>
      <c r="I4637" s="43">
        <v>1.5038899999999999E-2</v>
      </c>
      <c r="J4637" s="43">
        <v>4.2500000000000003E-2</v>
      </c>
      <c r="K4637" s="43">
        <v>2.3102999999999999E-2</v>
      </c>
      <c r="L4637" s="43">
        <v>1.2309E-2</v>
      </c>
      <c r="N4637" s="44"/>
      <c r="O4637" s="114"/>
    </row>
    <row r="4638" spans="4:15" ht="15.75" customHeight="1" x14ac:dyDescent="0.25">
      <c r="D4638" s="39"/>
      <c r="E4638" s="39"/>
      <c r="F4638" s="98">
        <v>43006</v>
      </c>
      <c r="G4638" s="43">
        <v>1.2350000000000002E-2</v>
      </c>
      <c r="H4638" s="43">
        <v>1.3349999999999999E-2</v>
      </c>
      <c r="I4638" s="43">
        <v>1.5094399999999999E-2</v>
      </c>
      <c r="J4638" s="43">
        <v>4.2500000000000003E-2</v>
      </c>
      <c r="K4638" s="43">
        <v>2.3085000000000001E-2</v>
      </c>
      <c r="L4638" s="43">
        <v>1.2205200000000001E-2</v>
      </c>
      <c r="N4638" s="44"/>
      <c r="O4638" s="114"/>
    </row>
    <row r="4639" spans="4:15" ht="15.75" customHeight="1" x14ac:dyDescent="0.25">
      <c r="D4639" s="39"/>
      <c r="E4639" s="39"/>
      <c r="F4639" s="98">
        <v>43007</v>
      </c>
      <c r="G4639" s="43">
        <v>1.23222E-2</v>
      </c>
      <c r="H4639" s="43">
        <v>1.3338900000000001E-2</v>
      </c>
      <c r="I4639" s="43">
        <v>1.506E-2</v>
      </c>
      <c r="J4639" s="43">
        <v>4.2500000000000003E-2</v>
      </c>
      <c r="K4639" s="43">
        <v>2.3336000000000003E-2</v>
      </c>
      <c r="L4639" s="43">
        <v>1.2126E-2</v>
      </c>
      <c r="N4639" s="44"/>
      <c r="O4639" s="114"/>
    </row>
    <row r="4640" spans="4:15" ht="15.75" customHeight="1" x14ac:dyDescent="0.25">
      <c r="D4640" s="39"/>
      <c r="E4640" s="39"/>
      <c r="F4640" s="98">
        <v>43010</v>
      </c>
      <c r="G4640" s="43">
        <v>1.23333E-2</v>
      </c>
      <c r="H4640" s="43">
        <v>1.33556E-2</v>
      </c>
      <c r="I4640" s="43">
        <v>1.50933E-2</v>
      </c>
      <c r="J4640" s="43">
        <v>4.2500000000000003E-2</v>
      </c>
      <c r="K4640" s="43">
        <v>2.3408000000000002E-2</v>
      </c>
      <c r="L4640" s="43">
        <v>1.21893E-2</v>
      </c>
      <c r="N4640" s="44"/>
      <c r="O4640" s="114"/>
    </row>
    <row r="4641" spans="4:15" ht="15.75" customHeight="1" x14ac:dyDescent="0.25">
      <c r="D4641" s="39"/>
      <c r="E4641" s="39"/>
      <c r="F4641" s="98">
        <v>43011</v>
      </c>
      <c r="G4641" s="43">
        <v>1.2377800000000001E-2</v>
      </c>
      <c r="H4641" s="43">
        <v>1.3424999999999999E-2</v>
      </c>
      <c r="I4641" s="43">
        <v>1.5157199999999999E-2</v>
      </c>
      <c r="J4641" s="43">
        <v>4.2500000000000003E-2</v>
      </c>
      <c r="K4641" s="43">
        <v>2.3229000000000003E-2</v>
      </c>
      <c r="L4641" s="43">
        <v>1.2336400000000001E-2</v>
      </c>
      <c r="N4641" s="44"/>
      <c r="O4641" s="114"/>
    </row>
    <row r="4642" spans="4:15" ht="15.75" customHeight="1" x14ac:dyDescent="0.25">
      <c r="D4642" s="39"/>
      <c r="E4642" s="39"/>
      <c r="F4642" s="98">
        <v>43012</v>
      </c>
      <c r="G4642" s="43">
        <v>1.2377800000000001E-2</v>
      </c>
      <c r="H4642" s="43">
        <v>1.34667E-2</v>
      </c>
      <c r="I4642" s="43">
        <v>1.5140599999999999E-2</v>
      </c>
      <c r="J4642" s="43">
        <v>4.2500000000000003E-2</v>
      </c>
      <c r="K4642" s="43">
        <v>2.3229000000000003E-2</v>
      </c>
      <c r="L4642" s="43">
        <v>1.23596E-2</v>
      </c>
      <c r="N4642" s="44"/>
      <c r="O4642" s="114"/>
    </row>
    <row r="4643" spans="4:15" ht="15.75" customHeight="1" x14ac:dyDescent="0.25">
      <c r="D4643" s="39"/>
      <c r="E4643" s="39"/>
      <c r="F4643" s="98">
        <v>43013</v>
      </c>
      <c r="G4643" s="43">
        <v>1.2377800000000001E-2</v>
      </c>
      <c r="H4643" s="43">
        <v>1.3486100000000001E-2</v>
      </c>
      <c r="I4643" s="43">
        <v>1.5135000000000001E-2</v>
      </c>
      <c r="J4643" s="43">
        <v>4.2500000000000003E-2</v>
      </c>
      <c r="K4643" s="43">
        <v>2.3479999999999997E-2</v>
      </c>
      <c r="L4643" s="43">
        <v>1.2408200000000001E-2</v>
      </c>
      <c r="N4643" s="44"/>
      <c r="O4643" s="114"/>
    </row>
    <row r="4644" spans="4:15" ht="15.75" customHeight="1" x14ac:dyDescent="0.25">
      <c r="D4644" s="39"/>
      <c r="E4644" s="39"/>
      <c r="F4644" s="98">
        <v>43014</v>
      </c>
      <c r="G4644" s="43">
        <v>1.2350000000000002E-2</v>
      </c>
      <c r="H4644" s="43">
        <v>1.3502799999999999E-2</v>
      </c>
      <c r="I4644" s="43">
        <v>1.51878E-2</v>
      </c>
      <c r="J4644" s="43">
        <v>4.2500000000000003E-2</v>
      </c>
      <c r="K4644" s="43">
        <v>2.3589000000000002E-2</v>
      </c>
      <c r="L4644" s="43">
        <v>1.2360599999999999E-2</v>
      </c>
      <c r="N4644" s="44"/>
      <c r="O4644" s="114"/>
    </row>
    <row r="4645" spans="4:15" ht="15.75" customHeight="1" x14ac:dyDescent="0.25">
      <c r="D4645" s="39"/>
      <c r="E4645" s="39"/>
      <c r="F4645" s="98">
        <v>43017</v>
      </c>
      <c r="G4645" s="43">
        <v>1.23722E-2</v>
      </c>
      <c r="H4645" s="43">
        <v>1.35639E-2</v>
      </c>
      <c r="I4645" s="43">
        <v>1.5248900000000001E-2</v>
      </c>
      <c r="J4645" s="43" t="s">
        <v>30</v>
      </c>
      <c r="K4645" s="43">
        <v>2.3589000000000002E-2</v>
      </c>
      <c r="L4645" s="43" t="s">
        <v>30</v>
      </c>
      <c r="N4645" s="44"/>
      <c r="O4645" s="114"/>
    </row>
    <row r="4646" spans="4:15" ht="15.75" customHeight="1" x14ac:dyDescent="0.25">
      <c r="D4646" s="39"/>
      <c r="E4646" s="39"/>
      <c r="F4646" s="98">
        <v>43018</v>
      </c>
      <c r="G4646" s="43">
        <v>1.2377800000000001E-2</v>
      </c>
      <c r="H4646" s="43">
        <v>1.3566700000000001E-2</v>
      </c>
      <c r="I4646" s="43">
        <v>1.52433E-2</v>
      </c>
      <c r="J4646" s="43">
        <v>4.2500000000000003E-2</v>
      </c>
      <c r="K4646" s="43">
        <v>2.3607E-2</v>
      </c>
      <c r="L4646" s="43">
        <v>1.23444E-2</v>
      </c>
      <c r="N4646" s="44"/>
      <c r="O4646" s="114"/>
    </row>
    <row r="4647" spans="4:15" ht="15.75" customHeight="1" x14ac:dyDescent="0.25">
      <c r="D4647" s="39"/>
      <c r="E4647" s="39"/>
      <c r="F4647" s="98">
        <v>43019</v>
      </c>
      <c r="G4647" s="43">
        <v>1.2388900000000001E-2</v>
      </c>
      <c r="H4647" s="43">
        <v>1.35861E-2</v>
      </c>
      <c r="I4647" s="43">
        <v>1.5293300000000001E-2</v>
      </c>
      <c r="J4647" s="43">
        <v>4.2500000000000003E-2</v>
      </c>
      <c r="K4647" s="43">
        <v>2.3481000000000002E-2</v>
      </c>
      <c r="L4647" s="43">
        <v>1.2325900000000001E-2</v>
      </c>
      <c r="N4647" s="44"/>
      <c r="O4647" s="114"/>
    </row>
    <row r="4648" spans="4:15" ht="15.75" customHeight="1" x14ac:dyDescent="0.25">
      <c r="D4648" s="39"/>
      <c r="E4648" s="39"/>
      <c r="F4648" s="98">
        <v>43020</v>
      </c>
      <c r="G4648" s="43">
        <v>1.2388900000000001E-2</v>
      </c>
      <c r="H4648" s="43">
        <v>1.35917E-2</v>
      </c>
      <c r="I4648" s="43">
        <v>1.53156E-2</v>
      </c>
      <c r="J4648" s="43">
        <v>4.2500000000000003E-2</v>
      </c>
      <c r="K4648" s="43">
        <v>2.3177E-2</v>
      </c>
      <c r="L4648" s="43">
        <v>1.2390399999999999E-2</v>
      </c>
      <c r="N4648" s="44"/>
      <c r="O4648" s="114"/>
    </row>
    <row r="4649" spans="4:15" ht="15.75" customHeight="1" x14ac:dyDescent="0.25">
      <c r="D4649" s="39"/>
      <c r="E4649" s="39"/>
      <c r="F4649" s="98">
        <v>43021</v>
      </c>
      <c r="G4649" s="43">
        <v>1.23667E-2</v>
      </c>
      <c r="H4649" s="43">
        <v>1.35333E-2</v>
      </c>
      <c r="I4649" s="43">
        <v>1.5343299999999999E-2</v>
      </c>
      <c r="J4649" s="43">
        <v>4.2500000000000003E-2</v>
      </c>
      <c r="K4649" s="43">
        <v>2.273E-2</v>
      </c>
      <c r="L4649" s="43">
        <v>1.22636E-2</v>
      </c>
      <c r="N4649" s="44"/>
      <c r="O4649" s="114"/>
    </row>
    <row r="4650" spans="4:15" ht="15.75" customHeight="1" x14ac:dyDescent="0.25">
      <c r="D4650" s="39"/>
      <c r="E4650" s="39"/>
      <c r="F4650" s="98">
        <v>43024</v>
      </c>
      <c r="G4650" s="43">
        <v>1.23666E-2</v>
      </c>
      <c r="H4650" s="43">
        <v>1.35389E-2</v>
      </c>
      <c r="I4650" s="43">
        <v>1.5331600000000001E-2</v>
      </c>
      <c r="J4650" s="43">
        <v>4.2500000000000003E-2</v>
      </c>
      <c r="K4650" s="43">
        <v>2.3033999999999999E-2</v>
      </c>
      <c r="L4650" s="43">
        <v>1.2154E-2</v>
      </c>
      <c r="N4650" s="44"/>
      <c r="O4650" s="114"/>
    </row>
    <row r="4651" spans="4:15" ht="15.75" customHeight="1" x14ac:dyDescent="0.25">
      <c r="D4651" s="39"/>
      <c r="E4651" s="39"/>
      <c r="F4651" s="98">
        <v>43025</v>
      </c>
      <c r="G4651" s="43">
        <v>1.23777E-2</v>
      </c>
      <c r="H4651" s="43">
        <v>1.35733E-2</v>
      </c>
      <c r="I4651" s="43">
        <v>1.5452200000000001E-2</v>
      </c>
      <c r="J4651" s="43">
        <v>4.2500000000000003E-2</v>
      </c>
      <c r="K4651" s="43">
        <v>2.2997999999999998E-2</v>
      </c>
      <c r="L4651" s="43">
        <v>1.22056E-2</v>
      </c>
      <c r="N4651" s="44"/>
      <c r="O4651" s="114"/>
    </row>
    <row r="4652" spans="4:15" ht="15.75" customHeight="1" x14ac:dyDescent="0.25">
      <c r="D4652" s="39"/>
      <c r="E4652" s="39"/>
      <c r="F4652" s="98">
        <v>43026</v>
      </c>
      <c r="G4652" s="43">
        <v>1.23888E-2</v>
      </c>
      <c r="H4652" s="43">
        <v>1.36261E-2</v>
      </c>
      <c r="I4652" s="43">
        <v>1.55055E-2</v>
      </c>
      <c r="J4652" s="43">
        <v>4.2500000000000003E-2</v>
      </c>
      <c r="K4652" s="43">
        <v>2.3465E-2</v>
      </c>
      <c r="L4652" s="43">
        <v>1.2496100000000001E-2</v>
      </c>
      <c r="N4652" s="44"/>
      <c r="O4652" s="114"/>
    </row>
    <row r="4653" spans="4:15" ht="15.75" customHeight="1" x14ac:dyDescent="0.25">
      <c r="D4653" s="39"/>
      <c r="E4653" s="39"/>
      <c r="F4653" s="98">
        <v>43027</v>
      </c>
      <c r="G4653" s="43">
        <v>1.23888E-2</v>
      </c>
      <c r="H4653" s="43">
        <v>1.3625E-2</v>
      </c>
      <c r="I4653" s="43">
        <v>1.5506899999999999E-2</v>
      </c>
      <c r="J4653" s="43">
        <v>4.2500000000000003E-2</v>
      </c>
      <c r="K4653" s="43">
        <v>2.3178000000000001E-2</v>
      </c>
      <c r="L4653" s="43">
        <v>1.2585200000000001E-2</v>
      </c>
      <c r="N4653" s="44"/>
      <c r="O4653" s="114"/>
    </row>
    <row r="4654" spans="4:15" ht="15.75" customHeight="1" x14ac:dyDescent="0.25">
      <c r="D4654" s="39"/>
      <c r="E4654" s="39"/>
      <c r="F4654" s="98">
        <v>43028</v>
      </c>
      <c r="G4654" s="43">
        <v>1.2378800000000001E-2</v>
      </c>
      <c r="H4654" s="43">
        <v>1.3647599999999999E-2</v>
      </c>
      <c r="I4654" s="43">
        <v>1.5548900000000001E-2</v>
      </c>
      <c r="J4654" s="43">
        <v>4.2500000000000003E-2</v>
      </c>
      <c r="K4654" s="43">
        <v>2.3845000000000002E-2</v>
      </c>
      <c r="L4654" s="43">
        <v>1.2600100000000001E-2</v>
      </c>
      <c r="N4654" s="44"/>
      <c r="O4654" s="114"/>
    </row>
    <row r="4655" spans="4:15" ht="15.75" customHeight="1" x14ac:dyDescent="0.25">
      <c r="D4655" s="39"/>
      <c r="E4655" s="39"/>
      <c r="F4655" s="98">
        <v>43031</v>
      </c>
      <c r="G4655" s="43">
        <v>1.2378800000000001E-2</v>
      </c>
      <c r="H4655" s="43">
        <v>1.3674200000000001E-2</v>
      </c>
      <c r="I4655" s="43">
        <v>1.56078E-2</v>
      </c>
      <c r="J4655" s="43">
        <v>4.2500000000000003E-2</v>
      </c>
      <c r="K4655" s="43">
        <v>2.3664000000000001E-2</v>
      </c>
      <c r="L4655" s="43">
        <v>1.24546E-2</v>
      </c>
      <c r="N4655" s="44"/>
      <c r="O4655" s="114"/>
    </row>
    <row r="4656" spans="4:15" ht="15.75" customHeight="1" x14ac:dyDescent="0.25">
      <c r="D4656" s="39"/>
      <c r="E4656" s="39"/>
      <c r="F4656" s="98">
        <v>43032</v>
      </c>
      <c r="G4656" s="43">
        <v>1.2395499999999999E-2</v>
      </c>
      <c r="H4656" s="43">
        <v>1.3706400000000001E-2</v>
      </c>
      <c r="I4656" s="43">
        <v>1.5644399999999999E-2</v>
      </c>
      <c r="J4656" s="43">
        <v>4.2500000000000003E-2</v>
      </c>
      <c r="K4656" s="43">
        <v>2.4188999999999999E-2</v>
      </c>
      <c r="L4656" s="43">
        <v>1.24814E-2</v>
      </c>
      <c r="N4656" s="44"/>
      <c r="O4656" s="114"/>
    </row>
    <row r="4657" spans="4:15" ht="15.75" customHeight="1" x14ac:dyDescent="0.25">
      <c r="D4657" s="39"/>
      <c r="E4657" s="39"/>
      <c r="F4657" s="98">
        <v>43033</v>
      </c>
      <c r="G4657" s="43">
        <v>1.2399899999999998E-2</v>
      </c>
      <c r="H4657" s="43">
        <v>1.3744600000000001E-2</v>
      </c>
      <c r="I4657" s="43">
        <v>1.5621899999999999E-2</v>
      </c>
      <c r="J4657" s="43">
        <v>4.2500000000000003E-2</v>
      </c>
      <c r="K4657" s="43">
        <v>2.4317000000000002E-2</v>
      </c>
      <c r="L4657" s="43">
        <v>1.2441500000000001E-2</v>
      </c>
      <c r="N4657" s="44"/>
      <c r="O4657" s="114"/>
    </row>
    <row r="4658" spans="4:15" ht="15.75" customHeight="1" x14ac:dyDescent="0.25">
      <c r="D4658" s="39"/>
      <c r="E4658" s="39"/>
      <c r="F4658" s="98">
        <v>43034</v>
      </c>
      <c r="G4658" s="43">
        <v>1.24166E-2</v>
      </c>
      <c r="H4658" s="43">
        <v>1.3779600000000001E-2</v>
      </c>
      <c r="I4658" s="43">
        <v>1.5644700000000001E-2</v>
      </c>
      <c r="J4658" s="43">
        <v>4.2500000000000003E-2</v>
      </c>
      <c r="K4658" s="43">
        <v>2.4609000000000002E-2</v>
      </c>
      <c r="L4658" s="43">
        <v>1.2530900000000001E-2</v>
      </c>
      <c r="N4658" s="44"/>
      <c r="O4658" s="114"/>
    </row>
    <row r="4659" spans="4:15" ht="15.75" customHeight="1" x14ac:dyDescent="0.25">
      <c r="D4659" s="39"/>
      <c r="E4659" s="39"/>
      <c r="F4659" s="98">
        <v>43035</v>
      </c>
      <c r="G4659" s="43">
        <v>1.24233E-2</v>
      </c>
      <c r="H4659" s="43">
        <v>1.38009E-2</v>
      </c>
      <c r="I4659" s="43">
        <v>1.57267E-2</v>
      </c>
      <c r="J4659" s="43">
        <v>4.2500000000000003E-2</v>
      </c>
      <c r="K4659" s="43">
        <v>2.4064000000000002E-2</v>
      </c>
      <c r="L4659" s="43">
        <v>1.25814E-2</v>
      </c>
      <c r="N4659" s="44"/>
      <c r="O4659" s="114"/>
    </row>
    <row r="4660" spans="4:15" ht="15.75" customHeight="1" x14ac:dyDescent="0.25">
      <c r="D4660" s="39"/>
      <c r="E4660" s="39"/>
      <c r="F4660" s="98">
        <v>43038</v>
      </c>
      <c r="G4660" s="43">
        <v>1.2421400000000001E-2</v>
      </c>
      <c r="H4660" s="43">
        <v>1.3767799999999998E-2</v>
      </c>
      <c r="I4660" s="43">
        <v>1.5730599999999997E-2</v>
      </c>
      <c r="J4660" s="43">
        <v>4.2500000000000003E-2</v>
      </c>
      <c r="K4660" s="43">
        <v>2.3683999999999997E-2</v>
      </c>
      <c r="L4660" s="43">
        <v>1.25865E-2</v>
      </c>
      <c r="N4660" s="44"/>
      <c r="O4660" s="114"/>
    </row>
    <row r="4661" spans="4:15" ht="15.75" customHeight="1" x14ac:dyDescent="0.25">
      <c r="D4661" s="39"/>
      <c r="E4661" s="39"/>
      <c r="F4661" s="98">
        <v>43039</v>
      </c>
      <c r="G4661" s="43">
        <v>1.2433300000000001E-2</v>
      </c>
      <c r="H4661" s="43">
        <v>1.3812199999999998E-2</v>
      </c>
      <c r="I4661" s="43">
        <v>1.5751100000000001E-2</v>
      </c>
      <c r="J4661" s="43">
        <v>4.2500000000000003E-2</v>
      </c>
      <c r="K4661" s="43">
        <v>2.3793000000000002E-2</v>
      </c>
      <c r="L4661" s="43">
        <v>1.2524E-2</v>
      </c>
      <c r="N4661" s="44"/>
      <c r="O4661" s="114"/>
    </row>
    <row r="4662" spans="4:15" ht="15.75" customHeight="1" x14ac:dyDescent="0.25">
      <c r="D4662" s="39"/>
      <c r="E4662" s="39"/>
      <c r="F4662" s="98">
        <v>43040</v>
      </c>
      <c r="G4662" s="43">
        <v>1.2433300000000001E-2</v>
      </c>
      <c r="H4662" s="43">
        <v>1.3848300000000001E-2</v>
      </c>
      <c r="I4662" s="43">
        <v>1.57979E-2</v>
      </c>
      <c r="J4662" s="43">
        <v>4.2500000000000003E-2</v>
      </c>
      <c r="K4662" s="43">
        <v>2.3721000000000003E-2</v>
      </c>
      <c r="L4662" s="43">
        <v>1.2471099999999999E-2</v>
      </c>
      <c r="N4662" s="44"/>
      <c r="O4662" s="114"/>
    </row>
    <row r="4663" spans="4:15" ht="15.75" customHeight="1" x14ac:dyDescent="0.25">
      <c r="D4663" s="39"/>
      <c r="E4663" s="39"/>
      <c r="F4663" s="98">
        <v>43041</v>
      </c>
      <c r="G4663" s="43">
        <v>1.2421199999999999E-2</v>
      </c>
      <c r="H4663" s="43">
        <v>1.39139E-2</v>
      </c>
      <c r="I4663" s="43">
        <v>1.5890700000000001E-2</v>
      </c>
      <c r="J4663" s="43">
        <v>4.2500000000000003E-2</v>
      </c>
      <c r="K4663" s="43">
        <v>2.3450000000000002E-2</v>
      </c>
      <c r="L4663" s="43">
        <v>1.2439800000000001E-2</v>
      </c>
      <c r="N4663" s="44"/>
      <c r="O4663" s="114"/>
    </row>
    <row r="4664" spans="4:15" ht="15.75" customHeight="1" x14ac:dyDescent="0.25">
      <c r="D4664" s="39"/>
      <c r="E4664" s="39"/>
      <c r="F4664" s="98">
        <v>43042</v>
      </c>
      <c r="G4664" s="43">
        <v>1.2432199999999999E-2</v>
      </c>
      <c r="H4664" s="43">
        <v>1.39194E-2</v>
      </c>
      <c r="I4664" s="43">
        <v>1.5901700000000001E-2</v>
      </c>
      <c r="J4664" s="43">
        <v>4.2500000000000003E-2</v>
      </c>
      <c r="K4664" s="43">
        <v>2.3324999999999999E-2</v>
      </c>
      <c r="L4664" s="43">
        <v>1.2384900000000001E-2</v>
      </c>
      <c r="N4664" s="44"/>
      <c r="O4664" s="114"/>
    </row>
    <row r="4665" spans="4:15" ht="15.75" customHeight="1" x14ac:dyDescent="0.25">
      <c r="D4665" s="39"/>
      <c r="E4665" s="39"/>
      <c r="F4665" s="98">
        <v>43045</v>
      </c>
      <c r="G4665" s="43">
        <v>1.2442399999999999E-2</v>
      </c>
      <c r="H4665" s="43">
        <v>1.39703E-2</v>
      </c>
      <c r="I4665" s="43">
        <v>1.5940599999999999E-2</v>
      </c>
      <c r="J4665" s="43">
        <v>4.2500000000000003E-2</v>
      </c>
      <c r="K4665" s="43">
        <v>2.3163E-2</v>
      </c>
      <c r="L4665" s="43">
        <v>1.2351300000000001E-2</v>
      </c>
      <c r="N4665" s="44"/>
      <c r="O4665" s="114"/>
    </row>
    <row r="4666" spans="4:15" ht="15.75" customHeight="1" x14ac:dyDescent="0.25">
      <c r="D4666" s="39"/>
      <c r="E4666" s="39"/>
      <c r="F4666" s="98">
        <v>43046</v>
      </c>
      <c r="G4666" s="43">
        <v>1.2438899999999999E-2</v>
      </c>
      <c r="H4666" s="43">
        <v>1.40258E-2</v>
      </c>
      <c r="I4666" s="43">
        <v>1.5980899999999999E-2</v>
      </c>
      <c r="J4666" s="43">
        <v>4.2500000000000003E-2</v>
      </c>
      <c r="K4666" s="43">
        <v>2.3144999999999999E-2</v>
      </c>
      <c r="L4666" s="43">
        <v>1.23333E-2</v>
      </c>
      <c r="N4666" s="44"/>
      <c r="O4666" s="114"/>
    </row>
    <row r="4667" spans="4:15" ht="15.75" customHeight="1" x14ac:dyDescent="0.25">
      <c r="D4667" s="39"/>
      <c r="E4667" s="39"/>
      <c r="F4667" s="98">
        <v>43047</v>
      </c>
      <c r="G4667" s="43">
        <v>1.2460599999999999E-2</v>
      </c>
      <c r="H4667" s="43">
        <v>1.4098100000000001E-2</v>
      </c>
      <c r="I4667" s="43">
        <v>1.6016200000000001E-2</v>
      </c>
      <c r="J4667" s="43">
        <v>4.2500000000000003E-2</v>
      </c>
      <c r="K4667" s="43">
        <v>2.3342999999999999E-2</v>
      </c>
      <c r="L4667" s="43">
        <v>1.2353000000000001E-2</v>
      </c>
      <c r="N4667" s="44"/>
      <c r="O4667" s="114"/>
    </row>
    <row r="4668" spans="4:15" ht="15.75" customHeight="1" x14ac:dyDescent="0.25">
      <c r="D4668" s="39"/>
      <c r="E4668" s="39"/>
      <c r="F4668" s="98">
        <v>43048</v>
      </c>
      <c r="G4668" s="43">
        <v>1.2449399999999999E-2</v>
      </c>
      <c r="H4668" s="43">
        <v>1.41289E-2</v>
      </c>
      <c r="I4668" s="43">
        <v>1.61239E-2</v>
      </c>
      <c r="J4668" s="43">
        <v>4.2500000000000003E-2</v>
      </c>
      <c r="K4668" s="43">
        <v>2.3416000000000003E-2</v>
      </c>
      <c r="L4668" s="43">
        <v>1.23176E-2</v>
      </c>
      <c r="N4668" s="44"/>
      <c r="O4668" s="114"/>
    </row>
    <row r="4669" spans="4:15" ht="15.75" customHeight="1" x14ac:dyDescent="0.25">
      <c r="D4669" s="39"/>
      <c r="E4669" s="39"/>
      <c r="F4669" s="98">
        <v>43049</v>
      </c>
      <c r="G4669" s="43">
        <v>1.2460599999999999E-2</v>
      </c>
      <c r="H4669" s="43">
        <v>1.41289E-2</v>
      </c>
      <c r="I4669" s="43">
        <v>1.61461E-2</v>
      </c>
      <c r="J4669" s="43">
        <v>4.2500000000000003E-2</v>
      </c>
      <c r="K4669" s="43">
        <v>2.3984000000000002E-2</v>
      </c>
      <c r="L4669" s="43">
        <v>1.2377300000000001E-2</v>
      </c>
      <c r="N4669" s="44"/>
      <c r="O4669" s="114"/>
    </row>
    <row r="4670" spans="4:15" ht="15.75" customHeight="1" x14ac:dyDescent="0.25">
      <c r="D4670" s="39"/>
      <c r="E4670" s="39"/>
      <c r="F4670" s="98">
        <v>43052</v>
      </c>
      <c r="G4670" s="43">
        <v>1.2502800000000001E-2</v>
      </c>
      <c r="H4670" s="43">
        <v>1.4158599999999999E-2</v>
      </c>
      <c r="I4670" s="43">
        <v>1.61618E-2</v>
      </c>
      <c r="J4670" s="43">
        <v>4.2500000000000003E-2</v>
      </c>
      <c r="K4670" s="43">
        <v>2.4055E-2</v>
      </c>
      <c r="L4670" s="43">
        <v>1.23699E-2</v>
      </c>
      <c r="N4670" s="44"/>
      <c r="O4670" s="114"/>
    </row>
    <row r="4671" spans="4:15" ht="15.75" customHeight="1" x14ac:dyDescent="0.25">
      <c r="D4671" s="39"/>
      <c r="E4671" s="39"/>
      <c r="F4671" s="98">
        <v>43053</v>
      </c>
      <c r="G4671" s="43">
        <v>1.2635E-2</v>
      </c>
      <c r="H4671" s="43">
        <v>1.41899E-2</v>
      </c>
      <c r="I4671" s="43">
        <v>1.62208E-2</v>
      </c>
      <c r="J4671" s="43">
        <v>4.2500000000000003E-2</v>
      </c>
      <c r="K4671" s="43">
        <v>2.3717000000000002E-2</v>
      </c>
      <c r="L4671" s="43">
        <v>1.2403900000000001E-2</v>
      </c>
      <c r="N4671" s="44"/>
      <c r="O4671" s="114"/>
    </row>
    <row r="4672" spans="4:15" ht="15.75" customHeight="1" x14ac:dyDescent="0.25">
      <c r="D4672" s="39"/>
      <c r="E4672" s="39"/>
      <c r="F4672" s="98">
        <v>43054</v>
      </c>
      <c r="G4672" s="43">
        <v>1.2659999999999999E-2</v>
      </c>
      <c r="H4672" s="43">
        <v>1.4218999999999999E-2</v>
      </c>
      <c r="I4672" s="43">
        <v>1.6181000000000001E-2</v>
      </c>
      <c r="J4672" s="43">
        <v>4.2500000000000003E-2</v>
      </c>
      <c r="K4672" s="43">
        <v>2.3222E-2</v>
      </c>
      <c r="L4672" s="43">
        <v>1.2371700000000001E-2</v>
      </c>
      <c r="N4672" s="44"/>
      <c r="O4672" s="114"/>
    </row>
    <row r="4673" spans="4:15" ht="15.75" customHeight="1" x14ac:dyDescent="0.25">
      <c r="D4673" s="39"/>
      <c r="E4673" s="39"/>
      <c r="F4673" s="98">
        <v>43055</v>
      </c>
      <c r="G4673" s="43">
        <v>1.28267E-2</v>
      </c>
      <c r="H4673" s="43">
        <v>1.43567E-2</v>
      </c>
      <c r="I4673" s="43">
        <v>1.6317100000000001E-2</v>
      </c>
      <c r="J4673" s="43">
        <v>4.2500000000000003E-2</v>
      </c>
      <c r="K4673" s="43">
        <v>2.3753000000000003E-2</v>
      </c>
      <c r="L4673" s="43">
        <v>1.2364699999999999E-2</v>
      </c>
      <c r="N4673" s="44"/>
      <c r="O4673" s="114"/>
    </row>
    <row r="4674" spans="4:15" ht="15.75" customHeight="1" x14ac:dyDescent="0.25">
      <c r="D4674" s="39"/>
      <c r="E4674" s="39"/>
      <c r="F4674" s="98">
        <v>43056</v>
      </c>
      <c r="G4674" s="43">
        <v>1.28719E-2</v>
      </c>
      <c r="H4674" s="43">
        <v>1.44067E-2</v>
      </c>
      <c r="I4674" s="43">
        <v>1.6321099999999998E-2</v>
      </c>
      <c r="J4674" s="43">
        <v>4.2500000000000003E-2</v>
      </c>
      <c r="K4674" s="43">
        <v>2.3435000000000001E-2</v>
      </c>
      <c r="L4674" s="43">
        <v>1.2503200000000001E-2</v>
      </c>
      <c r="N4674" s="44"/>
      <c r="O4674" s="114"/>
    </row>
    <row r="4675" spans="4:15" ht="15.75" customHeight="1" x14ac:dyDescent="0.25">
      <c r="D4675" s="39"/>
      <c r="E4675" s="39"/>
      <c r="F4675" s="98">
        <v>43059</v>
      </c>
      <c r="G4675" s="43">
        <v>1.2941800000000002E-2</v>
      </c>
      <c r="H4675" s="43">
        <v>1.4459400000000001E-2</v>
      </c>
      <c r="I4675" s="43">
        <v>1.63489E-2</v>
      </c>
      <c r="J4675" s="43">
        <v>4.2500000000000003E-2</v>
      </c>
      <c r="K4675" s="43">
        <v>2.3666E-2</v>
      </c>
      <c r="L4675" s="43">
        <v>1.2542599999999999E-2</v>
      </c>
      <c r="N4675" s="44"/>
      <c r="O4675" s="114"/>
    </row>
    <row r="4676" spans="4:15" ht="15.75" customHeight="1" x14ac:dyDescent="0.25">
      <c r="D4676" s="39"/>
      <c r="E4676" s="39"/>
      <c r="F4676" s="98">
        <v>43060</v>
      </c>
      <c r="G4676" s="43">
        <v>1.31287E-2</v>
      </c>
      <c r="H4676" s="43">
        <v>1.4539999999999999E-2</v>
      </c>
      <c r="I4676" s="43">
        <v>1.6448899999999999E-2</v>
      </c>
      <c r="J4676" s="43">
        <v>4.2500000000000003E-2</v>
      </c>
      <c r="K4676" s="43">
        <v>2.3559E-2</v>
      </c>
      <c r="L4676" s="43">
        <v>1.27183E-2</v>
      </c>
      <c r="N4676" s="44"/>
      <c r="O4676" s="114"/>
    </row>
    <row r="4677" spans="4:15" ht="15.75" customHeight="1" x14ac:dyDescent="0.25">
      <c r="D4677" s="39"/>
      <c r="E4677" s="39"/>
      <c r="F4677" s="98">
        <v>43061</v>
      </c>
      <c r="G4677" s="43">
        <v>1.3274999999999999E-2</v>
      </c>
      <c r="H4677" s="43">
        <v>1.4623299999999999E-2</v>
      </c>
      <c r="I4677" s="43">
        <v>1.65211E-2</v>
      </c>
      <c r="J4677" s="43">
        <v>4.2500000000000003E-2</v>
      </c>
      <c r="K4677" s="43">
        <v>2.3187000000000003E-2</v>
      </c>
      <c r="L4677" s="43">
        <v>1.2690099999999999E-2</v>
      </c>
      <c r="N4677" s="44"/>
      <c r="O4677" s="114"/>
    </row>
    <row r="4678" spans="4:15" ht="15.75" customHeight="1" x14ac:dyDescent="0.25">
      <c r="D4678" s="39"/>
      <c r="E4678" s="39"/>
      <c r="F4678" s="98">
        <v>43062</v>
      </c>
      <c r="G4678" s="43">
        <v>1.32862E-2</v>
      </c>
      <c r="H4678" s="43">
        <v>1.4620599999999999E-2</v>
      </c>
      <c r="I4678" s="43">
        <v>1.65211E-2</v>
      </c>
      <c r="J4678" s="43" t="s">
        <v>30</v>
      </c>
      <c r="K4678" s="43">
        <v>2.3187000000000003E-2</v>
      </c>
      <c r="L4678" s="43" t="s">
        <v>30</v>
      </c>
      <c r="N4678" s="44"/>
      <c r="O4678" s="114"/>
    </row>
    <row r="4679" spans="4:15" ht="15.75" customHeight="1" x14ac:dyDescent="0.25">
      <c r="D4679" s="39"/>
      <c r="E4679" s="39"/>
      <c r="F4679" s="98">
        <v>43063</v>
      </c>
      <c r="G4679" s="43">
        <v>1.3375600000000001E-2</v>
      </c>
      <c r="H4679" s="43">
        <v>1.46763E-2</v>
      </c>
      <c r="I4679" s="43">
        <v>1.6539399999999999E-2</v>
      </c>
      <c r="J4679" s="43">
        <v>4.2500000000000003E-2</v>
      </c>
      <c r="K4679" s="43">
        <v>2.3418000000000001E-2</v>
      </c>
      <c r="L4679" s="43">
        <v>1.2694499999999999E-2</v>
      </c>
      <c r="N4679" s="44"/>
      <c r="O4679" s="114"/>
    </row>
    <row r="4680" spans="4:15" ht="15.75" customHeight="1" x14ac:dyDescent="0.25">
      <c r="D4680" s="39"/>
      <c r="E4680" s="39"/>
      <c r="F4680" s="98">
        <v>43066</v>
      </c>
      <c r="G4680" s="43">
        <v>1.34676E-2</v>
      </c>
      <c r="H4680" s="43">
        <v>1.4772499999999999E-2</v>
      </c>
      <c r="I4680" s="43">
        <v>1.6583199999999999E-2</v>
      </c>
      <c r="J4680" s="43">
        <v>4.2500000000000003E-2</v>
      </c>
      <c r="K4680" s="43">
        <v>2.3277000000000003E-2</v>
      </c>
      <c r="L4680" s="43">
        <v>1.27434E-2</v>
      </c>
      <c r="N4680" s="44"/>
      <c r="O4680" s="114"/>
    </row>
    <row r="4681" spans="4:15" ht="15.75" customHeight="1" x14ac:dyDescent="0.25">
      <c r="D4681" s="39"/>
      <c r="E4681" s="39"/>
      <c r="F4681" s="98">
        <v>43067</v>
      </c>
      <c r="G4681" s="43">
        <v>1.3497799999999999E-2</v>
      </c>
      <c r="H4681" s="43">
        <v>1.47882E-2</v>
      </c>
      <c r="I4681" s="43">
        <v>1.65738E-2</v>
      </c>
      <c r="J4681" s="43">
        <v>4.2500000000000003E-2</v>
      </c>
      <c r="K4681" s="43">
        <v>2.3277000000000003E-2</v>
      </c>
      <c r="L4681" s="43">
        <v>1.2784999999999999E-2</v>
      </c>
      <c r="N4681" s="44"/>
      <c r="O4681" s="114"/>
    </row>
    <row r="4682" spans="4:15" ht="15.75" customHeight="1" x14ac:dyDescent="0.25">
      <c r="D4682" s="39"/>
      <c r="E4682" s="39"/>
      <c r="F4682" s="98">
        <v>43068</v>
      </c>
      <c r="G4682" s="43">
        <v>1.36069E-2</v>
      </c>
      <c r="H4682" s="43">
        <v>1.48063E-2</v>
      </c>
      <c r="I4682" s="43">
        <v>1.6605000000000002E-2</v>
      </c>
      <c r="J4682" s="43">
        <v>4.2500000000000003E-2</v>
      </c>
      <c r="K4682" s="43">
        <v>2.3882E-2</v>
      </c>
      <c r="L4682" s="43">
        <v>1.2815399999999999E-2</v>
      </c>
      <c r="N4682" s="44"/>
      <c r="O4682" s="114"/>
    </row>
    <row r="4683" spans="4:15" ht="15.75" customHeight="1" x14ac:dyDescent="0.25">
      <c r="D4683" s="39"/>
      <c r="E4683" s="39"/>
      <c r="F4683" s="98">
        <v>43069</v>
      </c>
      <c r="G4683" s="43">
        <v>1.37188E-2</v>
      </c>
      <c r="H4683" s="43">
        <v>1.48738E-2</v>
      </c>
      <c r="I4683" s="43">
        <v>1.668E-2</v>
      </c>
      <c r="J4683" s="43">
        <v>4.2500000000000003E-2</v>
      </c>
      <c r="K4683" s="43">
        <v>2.4097E-2</v>
      </c>
      <c r="L4683" s="43">
        <v>1.27508E-2</v>
      </c>
      <c r="N4683" s="44"/>
      <c r="O4683" s="114"/>
    </row>
    <row r="4684" spans="4:15" ht="15.75" customHeight="1" x14ac:dyDescent="0.25">
      <c r="D4684" s="39"/>
      <c r="E4684" s="39"/>
      <c r="F4684" s="98">
        <v>43070</v>
      </c>
      <c r="G4684" s="43">
        <v>1.37938E-2</v>
      </c>
      <c r="H4684" s="43">
        <v>1.4946299999999999E-2</v>
      </c>
      <c r="I4684" s="43">
        <v>1.67425E-2</v>
      </c>
      <c r="J4684" s="43">
        <v>4.2500000000000003E-2</v>
      </c>
      <c r="K4684" s="43">
        <v>2.3615000000000001E-2</v>
      </c>
      <c r="L4684" s="43">
        <v>1.28874E-2</v>
      </c>
      <c r="N4684" s="44"/>
      <c r="O4684" s="114"/>
    </row>
    <row r="4685" spans="4:15" ht="15.75" customHeight="1" x14ac:dyDescent="0.25">
      <c r="D4685" s="39"/>
      <c r="E4685" s="39"/>
      <c r="F4685" s="98">
        <v>43073</v>
      </c>
      <c r="G4685" s="43">
        <v>1.3918099999999999E-2</v>
      </c>
      <c r="H4685" s="43">
        <v>1.5084900000000002E-2</v>
      </c>
      <c r="I4685" s="43">
        <v>1.69313E-2</v>
      </c>
      <c r="J4685" s="43">
        <v>4.2500000000000003E-2</v>
      </c>
      <c r="K4685" s="43">
        <v>2.3723000000000001E-2</v>
      </c>
      <c r="L4685" s="43">
        <v>1.29675E-2</v>
      </c>
      <c r="N4685" s="44"/>
      <c r="O4685" s="114"/>
    </row>
    <row r="4686" spans="4:15" ht="15.75" customHeight="1" x14ac:dyDescent="0.25">
      <c r="D4686" s="39"/>
      <c r="E4686" s="39"/>
      <c r="F4686" s="98">
        <v>43074</v>
      </c>
      <c r="G4686" s="43">
        <v>1.40319E-2</v>
      </c>
      <c r="H4686" s="43">
        <v>1.51532E-2</v>
      </c>
      <c r="I4686" s="43">
        <v>1.7112499999999999E-2</v>
      </c>
      <c r="J4686" s="43">
        <v>4.2500000000000003E-2</v>
      </c>
      <c r="K4686" s="43">
        <v>2.3509000000000002E-2</v>
      </c>
      <c r="L4686" s="43">
        <v>1.3073999999999999E-2</v>
      </c>
      <c r="N4686" s="44"/>
      <c r="O4686" s="114"/>
    </row>
    <row r="4687" spans="4:15" ht="15.75" customHeight="1" x14ac:dyDescent="0.25">
      <c r="D4687" s="39"/>
      <c r="E4687" s="39"/>
      <c r="F4687" s="98">
        <v>43075</v>
      </c>
      <c r="G4687" s="43">
        <v>1.4068799999999999E-2</v>
      </c>
      <c r="H4687" s="43">
        <v>1.52263E-2</v>
      </c>
      <c r="I4687" s="43">
        <v>1.71445E-2</v>
      </c>
      <c r="J4687" s="43">
        <v>4.2500000000000003E-2</v>
      </c>
      <c r="K4687" s="43">
        <v>2.3385E-2</v>
      </c>
      <c r="L4687" s="43">
        <v>1.32084E-2</v>
      </c>
      <c r="N4687" s="44"/>
      <c r="O4687" s="114"/>
    </row>
    <row r="4688" spans="4:15" ht="15.75" customHeight="1" x14ac:dyDescent="0.25">
      <c r="D4688" s="39"/>
      <c r="E4688" s="39"/>
      <c r="F4688" s="98">
        <v>43076</v>
      </c>
      <c r="G4688" s="43">
        <v>1.4318500000000001E-2</v>
      </c>
      <c r="H4688" s="43">
        <v>1.53606E-2</v>
      </c>
      <c r="I4688" s="43">
        <v>1.7225000000000001E-2</v>
      </c>
      <c r="J4688" s="43">
        <v>4.2500000000000003E-2</v>
      </c>
      <c r="K4688" s="43">
        <v>2.3633999999999999E-2</v>
      </c>
      <c r="L4688" s="43">
        <v>1.3321400000000001E-2</v>
      </c>
      <c r="N4688" s="44"/>
      <c r="O4688" s="114"/>
    </row>
    <row r="4689" spans="4:15" ht="15.75" customHeight="1" x14ac:dyDescent="0.25">
      <c r="D4689" s="39"/>
      <c r="E4689" s="39"/>
      <c r="F4689" s="98">
        <v>43077</v>
      </c>
      <c r="G4689" s="43">
        <v>1.44438E-2</v>
      </c>
      <c r="H4689" s="43">
        <v>1.5487800000000001E-2</v>
      </c>
      <c r="I4689" s="43">
        <v>1.72988E-2</v>
      </c>
      <c r="J4689" s="43">
        <v>4.2500000000000003E-2</v>
      </c>
      <c r="K4689" s="43">
        <v>2.376E-2</v>
      </c>
      <c r="L4689" s="43">
        <v>1.3406400000000001E-2</v>
      </c>
      <c r="N4689" s="44"/>
      <c r="O4689" s="114"/>
    </row>
    <row r="4690" spans="4:15" ht="15.75" customHeight="1" x14ac:dyDescent="0.25">
      <c r="D4690" s="39"/>
      <c r="E4690" s="39"/>
      <c r="F4690" s="98">
        <v>43080</v>
      </c>
      <c r="G4690" s="43">
        <v>1.4595100000000001E-2</v>
      </c>
      <c r="H4690" s="43">
        <v>1.5634699999999998E-2</v>
      </c>
      <c r="I4690" s="43">
        <v>1.7353500000000001E-2</v>
      </c>
      <c r="J4690" s="43">
        <v>4.2500000000000003E-2</v>
      </c>
      <c r="K4690" s="43">
        <v>2.3885999999999998E-2</v>
      </c>
      <c r="L4690" s="43">
        <v>1.3486499999999998E-2</v>
      </c>
      <c r="N4690" s="44"/>
      <c r="O4690" s="114"/>
    </row>
    <row r="4691" spans="4:15" ht="15.75" customHeight="1" x14ac:dyDescent="0.25">
      <c r="D4691" s="39"/>
      <c r="E4691" s="39"/>
      <c r="F4691" s="98">
        <v>43081</v>
      </c>
      <c r="G4691" s="43">
        <v>1.4719500000000002E-2</v>
      </c>
      <c r="H4691" s="43">
        <v>1.5735200000000001E-2</v>
      </c>
      <c r="I4691" s="43">
        <v>1.74769E-2</v>
      </c>
      <c r="J4691" s="43">
        <v>4.2500000000000003E-2</v>
      </c>
      <c r="K4691" s="43">
        <v>2.4011000000000001E-2</v>
      </c>
      <c r="L4691" s="43">
        <v>1.36883E-2</v>
      </c>
      <c r="N4691" s="44"/>
      <c r="O4691" s="114"/>
    </row>
    <row r="4692" spans="4:15" ht="15.75" customHeight="1" x14ac:dyDescent="0.25">
      <c r="D4692" s="39"/>
      <c r="E4692" s="39"/>
      <c r="F4692" s="98">
        <v>43082</v>
      </c>
      <c r="G4692" s="43">
        <v>1.47703E-2</v>
      </c>
      <c r="H4692" s="43">
        <v>1.58849E-2</v>
      </c>
      <c r="I4692" s="43">
        <v>1.75575E-2</v>
      </c>
      <c r="J4692" s="43">
        <v>4.2500000000000003E-2</v>
      </c>
      <c r="K4692" s="43">
        <v>2.3422000000000002E-2</v>
      </c>
      <c r="L4692" s="43">
        <v>1.4119600000000001E-2</v>
      </c>
      <c r="N4692" s="44"/>
      <c r="O4692" s="114"/>
    </row>
    <row r="4693" spans="4:15" ht="15.75" customHeight="1" x14ac:dyDescent="0.25">
      <c r="D4693" s="39"/>
      <c r="E4693" s="39"/>
      <c r="F4693" s="98">
        <v>43083</v>
      </c>
      <c r="G4693" s="43">
        <v>1.4907800000000001E-2</v>
      </c>
      <c r="H4693" s="43">
        <v>1.60042E-2</v>
      </c>
      <c r="I4693" s="43">
        <v>1.7676899999999999E-2</v>
      </c>
      <c r="J4693" s="43">
        <v>4.4999999999999998E-2</v>
      </c>
      <c r="K4693" s="43">
        <v>2.3493E-2</v>
      </c>
      <c r="L4693" s="43">
        <v>1.4480699999999999E-2</v>
      </c>
      <c r="N4693" s="44"/>
      <c r="O4693" s="114"/>
    </row>
    <row r="4694" spans="4:15" ht="15.75" customHeight="1" x14ac:dyDescent="0.25">
      <c r="D4694" s="39"/>
      <c r="E4694" s="39"/>
      <c r="F4694" s="98">
        <v>43084</v>
      </c>
      <c r="G4694" s="43">
        <v>1.4950000000000001E-2</v>
      </c>
      <c r="H4694" s="43">
        <v>1.6133100000000001E-2</v>
      </c>
      <c r="I4694" s="43">
        <v>1.7744300000000001E-2</v>
      </c>
      <c r="J4694" s="43">
        <v>4.4999999999999998E-2</v>
      </c>
      <c r="K4694" s="43">
        <v>2.3530000000000002E-2</v>
      </c>
      <c r="L4694" s="43">
        <v>1.4703200000000001E-2</v>
      </c>
      <c r="N4694" s="44"/>
      <c r="O4694" s="114"/>
    </row>
    <row r="4695" spans="4:15" ht="15.75" customHeight="1" x14ac:dyDescent="0.25">
      <c r="D4695" s="39"/>
      <c r="E4695" s="39"/>
      <c r="F4695" s="98">
        <v>43087</v>
      </c>
      <c r="G4695" s="43">
        <v>1.50113E-2</v>
      </c>
      <c r="H4695" s="43">
        <v>1.62548E-2</v>
      </c>
      <c r="I4695" s="43">
        <v>1.7817E-2</v>
      </c>
      <c r="J4695" s="43">
        <v>4.4999999999999998E-2</v>
      </c>
      <c r="K4695" s="43">
        <v>2.3942000000000001E-2</v>
      </c>
      <c r="L4695" s="43">
        <v>1.50385E-2</v>
      </c>
      <c r="N4695" s="44"/>
      <c r="O4695" s="114"/>
    </row>
    <row r="4696" spans="4:15" ht="15.75" customHeight="1" x14ac:dyDescent="0.25">
      <c r="D4696" s="39"/>
      <c r="E4696" s="39"/>
      <c r="F4696" s="98">
        <v>43088</v>
      </c>
      <c r="G4696" s="43">
        <v>1.5111300000000001E-2</v>
      </c>
      <c r="H4696" s="43">
        <v>1.6420300000000002E-2</v>
      </c>
      <c r="I4696" s="43">
        <v>1.7883E-2</v>
      </c>
      <c r="J4696" s="43">
        <v>4.4999999999999998E-2</v>
      </c>
      <c r="K4696" s="43">
        <v>2.4643999999999999E-2</v>
      </c>
      <c r="L4696" s="43">
        <v>1.53796E-2</v>
      </c>
      <c r="N4696" s="44"/>
      <c r="O4696" s="114"/>
    </row>
    <row r="4697" spans="4:15" ht="15.75" customHeight="1" x14ac:dyDescent="0.25">
      <c r="D4697" s="39"/>
      <c r="E4697" s="39"/>
      <c r="F4697" s="98">
        <v>43089</v>
      </c>
      <c r="G4697" s="43">
        <v>1.5348800000000001E-2</v>
      </c>
      <c r="H4697" s="43">
        <v>1.6579299999999998E-2</v>
      </c>
      <c r="I4697" s="43">
        <v>1.8141299999999999E-2</v>
      </c>
      <c r="J4697" s="43">
        <v>4.4999999999999998E-2</v>
      </c>
      <c r="K4697" s="43">
        <v>2.4969999999999999E-2</v>
      </c>
      <c r="L4697" s="43">
        <v>1.5480000000000001E-2</v>
      </c>
      <c r="N4697" s="44"/>
      <c r="O4697" s="114"/>
    </row>
    <row r="4698" spans="4:15" ht="15.75" customHeight="1" x14ac:dyDescent="0.25">
      <c r="D4698" s="39"/>
      <c r="E4698" s="39"/>
      <c r="F4698" s="98">
        <v>43090</v>
      </c>
      <c r="G4698" s="43">
        <v>1.55213E-2</v>
      </c>
      <c r="H4698" s="43">
        <v>1.6746399999999998E-2</v>
      </c>
      <c r="I4698" s="43">
        <v>1.8248799999999999E-2</v>
      </c>
      <c r="J4698" s="43">
        <v>4.4999999999999998E-2</v>
      </c>
      <c r="K4698" s="43">
        <v>2.4826000000000001E-2</v>
      </c>
      <c r="L4698" s="43">
        <v>1.53545E-2</v>
      </c>
      <c r="N4698" s="44"/>
      <c r="O4698" s="114"/>
    </row>
    <row r="4699" spans="4:15" ht="15.75" customHeight="1" x14ac:dyDescent="0.25">
      <c r="D4699" s="39"/>
      <c r="E4699" s="39"/>
      <c r="F4699" s="98">
        <v>43091</v>
      </c>
      <c r="G4699" s="43">
        <v>1.5637499999999999E-2</v>
      </c>
      <c r="H4699" s="43">
        <v>1.68577E-2</v>
      </c>
      <c r="I4699" s="43">
        <v>1.83363E-2</v>
      </c>
      <c r="J4699" s="43">
        <v>4.4999999999999998E-2</v>
      </c>
      <c r="K4699" s="43">
        <v>2.4809999999999999E-2</v>
      </c>
      <c r="L4699" s="43">
        <v>1.5234600000000001E-2</v>
      </c>
      <c r="N4699" s="44"/>
      <c r="O4699" s="114"/>
    </row>
    <row r="4700" spans="4:15" ht="15.75" customHeight="1" x14ac:dyDescent="0.25">
      <c r="D4700" s="39"/>
      <c r="E4700" s="39"/>
      <c r="F4700" s="98">
        <v>43094</v>
      </c>
      <c r="G4700" s="43" t="s">
        <v>30</v>
      </c>
      <c r="H4700" s="43" t="s">
        <v>30</v>
      </c>
      <c r="I4700" s="43" t="s">
        <v>30</v>
      </c>
      <c r="J4700" s="43" t="s">
        <v>30</v>
      </c>
      <c r="K4700" s="43">
        <v>2.4809999999999999E-2</v>
      </c>
      <c r="L4700" s="43" t="s">
        <v>30</v>
      </c>
      <c r="N4700" s="44"/>
      <c r="O4700" s="114"/>
    </row>
    <row r="4701" spans="4:15" ht="15.75" customHeight="1" x14ac:dyDescent="0.25">
      <c r="D4701" s="39"/>
      <c r="E4701" s="39"/>
      <c r="F4701" s="98">
        <v>43095</v>
      </c>
      <c r="G4701" s="43" t="s">
        <v>30</v>
      </c>
      <c r="H4701" s="43" t="s">
        <v>30</v>
      </c>
      <c r="I4701" s="43" t="s">
        <v>30</v>
      </c>
      <c r="J4701" s="43">
        <v>4.4999999999999998E-2</v>
      </c>
      <c r="K4701" s="43">
        <v>2.4756E-2</v>
      </c>
      <c r="L4701" s="43">
        <v>1.5326200000000002E-2</v>
      </c>
      <c r="N4701" s="44"/>
      <c r="O4701" s="114"/>
    </row>
    <row r="4702" spans="4:15" ht="15.75" customHeight="1" x14ac:dyDescent="0.25">
      <c r="D4702" s="39"/>
      <c r="E4702" s="39"/>
      <c r="F4702" s="98">
        <v>43096</v>
      </c>
      <c r="G4702" s="43">
        <v>1.5689999999999999E-2</v>
      </c>
      <c r="H4702" s="43">
        <v>1.6933899999999998E-2</v>
      </c>
      <c r="I4702" s="43">
        <v>1.8429999999999998E-2</v>
      </c>
      <c r="J4702" s="43">
        <v>4.4999999999999998E-2</v>
      </c>
      <c r="K4702" s="43">
        <v>2.4107E-2</v>
      </c>
      <c r="L4702" s="43">
        <v>1.50603E-2</v>
      </c>
      <c r="N4702" s="44"/>
      <c r="O4702" s="114"/>
    </row>
    <row r="4703" spans="4:15" ht="15.75" customHeight="1" x14ac:dyDescent="0.25">
      <c r="D4703" s="39"/>
      <c r="E4703" s="39"/>
      <c r="F4703" s="98">
        <v>43097</v>
      </c>
      <c r="G4703" s="43">
        <v>1.56775E-2</v>
      </c>
      <c r="H4703" s="43">
        <v>1.69465E-2</v>
      </c>
      <c r="I4703" s="43">
        <v>1.8436300000000003E-2</v>
      </c>
      <c r="J4703" s="43">
        <v>4.4999999999999998E-2</v>
      </c>
      <c r="K4703" s="43">
        <v>2.4305E-2</v>
      </c>
      <c r="L4703" s="43">
        <v>1.51288E-2</v>
      </c>
      <c r="N4703" s="44"/>
      <c r="O4703" s="114"/>
    </row>
    <row r="4704" spans="4:15" ht="15.75" customHeight="1" x14ac:dyDescent="0.25">
      <c r="D4704" s="39"/>
      <c r="E4704" s="39"/>
      <c r="F4704" s="98">
        <v>43098</v>
      </c>
      <c r="G4704" s="43">
        <v>1.56425E-2</v>
      </c>
      <c r="H4704" s="43">
        <v>1.6942800000000001E-2</v>
      </c>
      <c r="I4704" s="43">
        <v>1.83707E-2</v>
      </c>
      <c r="J4704" s="43">
        <v>4.4999999999999998E-2</v>
      </c>
      <c r="K4704" s="43">
        <v>2.4054000000000002E-2</v>
      </c>
      <c r="L4704" s="43">
        <v>1.5198799999999998E-2</v>
      </c>
      <c r="N4704" s="44"/>
      <c r="O4704" s="114"/>
    </row>
    <row r="4705" spans="4:15" ht="15.75" customHeight="1" x14ac:dyDescent="0.25">
      <c r="D4705" s="39"/>
      <c r="E4705" s="39"/>
      <c r="F4705" s="98">
        <v>43101</v>
      </c>
      <c r="G4705" s="43" t="s">
        <v>30</v>
      </c>
      <c r="H4705" s="43" t="s">
        <v>30</v>
      </c>
      <c r="I4705" s="43" t="s">
        <v>30</v>
      </c>
      <c r="J4705" s="43" t="s">
        <v>30</v>
      </c>
      <c r="K4705" s="43">
        <v>2.4054000000000002E-2</v>
      </c>
      <c r="L4705" s="43" t="s">
        <v>30</v>
      </c>
      <c r="N4705" s="44"/>
      <c r="O4705" s="114"/>
    </row>
    <row r="4706" spans="4:15" ht="15.75" customHeight="1" x14ac:dyDescent="0.25">
      <c r="D4706" s="39"/>
      <c r="E4706" s="39"/>
      <c r="F4706" s="98">
        <v>43102</v>
      </c>
      <c r="G4706" s="43">
        <v>1.5617499999999999E-2</v>
      </c>
      <c r="H4706" s="43">
        <v>1.69693E-2</v>
      </c>
      <c r="I4706" s="43">
        <v>1.8393800000000002E-2</v>
      </c>
      <c r="J4706" s="43">
        <v>4.4999999999999998E-2</v>
      </c>
      <c r="K4706" s="43">
        <v>2.4632999999999999E-2</v>
      </c>
      <c r="L4706" s="43">
        <v>1.52058E-2</v>
      </c>
      <c r="N4706" s="44"/>
      <c r="O4706" s="114"/>
    </row>
    <row r="4707" spans="4:15" ht="15.75" customHeight="1" x14ac:dyDescent="0.25">
      <c r="D4707" s="39"/>
      <c r="E4707" s="39"/>
      <c r="F4707" s="98">
        <v>43103</v>
      </c>
      <c r="G4707" s="43">
        <v>1.5568800000000001E-2</v>
      </c>
      <c r="H4707" s="43">
        <v>1.69593E-2</v>
      </c>
      <c r="I4707" s="43">
        <v>1.84269E-2</v>
      </c>
      <c r="J4707" s="43">
        <v>4.4999999999999998E-2</v>
      </c>
      <c r="K4707" s="43">
        <v>2.4471E-2</v>
      </c>
      <c r="L4707" s="43">
        <v>1.5076600000000001E-2</v>
      </c>
      <c r="N4707" s="44"/>
      <c r="O4707" s="114"/>
    </row>
    <row r="4708" spans="4:15" ht="15.75" customHeight="1" x14ac:dyDescent="0.25">
      <c r="D4708" s="39"/>
      <c r="E4708" s="39"/>
      <c r="F4708" s="98">
        <v>43104</v>
      </c>
      <c r="G4708" s="43">
        <v>1.555E-2</v>
      </c>
      <c r="H4708" s="43">
        <v>1.70381E-2</v>
      </c>
      <c r="I4708" s="43">
        <v>1.8583099999999998E-2</v>
      </c>
      <c r="J4708" s="43">
        <v>4.4999999999999998E-2</v>
      </c>
      <c r="K4708" s="43">
        <v>2.4525000000000002E-2</v>
      </c>
      <c r="L4708" s="43">
        <v>1.5016099999999999E-2</v>
      </c>
      <c r="N4708" s="44"/>
      <c r="O4708" s="114"/>
    </row>
    <row r="4709" spans="4:15" ht="15.75" customHeight="1" x14ac:dyDescent="0.25">
      <c r="D4709" s="39"/>
      <c r="E4709" s="39"/>
      <c r="F4709" s="98">
        <v>43105</v>
      </c>
      <c r="G4709" s="43">
        <v>1.5525000000000001E-2</v>
      </c>
      <c r="H4709" s="43">
        <v>1.70393E-2</v>
      </c>
      <c r="I4709" s="43">
        <v>1.8650699999999999E-2</v>
      </c>
      <c r="J4709" s="43">
        <v>4.4999999999999998E-2</v>
      </c>
      <c r="K4709" s="43">
        <v>2.4763E-2</v>
      </c>
      <c r="L4709" s="43">
        <v>1.49347E-2</v>
      </c>
      <c r="N4709" s="44"/>
      <c r="O4709" s="114"/>
    </row>
    <row r="4710" spans="4:15" ht="15.75" customHeight="1" x14ac:dyDescent="0.25">
      <c r="D4710" s="39"/>
      <c r="E4710" s="39"/>
      <c r="F4710" s="98">
        <v>43108</v>
      </c>
      <c r="G4710" s="43">
        <v>1.5537499999999999E-2</v>
      </c>
      <c r="H4710" s="43">
        <v>1.70802E-2</v>
      </c>
      <c r="I4710" s="43">
        <v>1.86529E-2</v>
      </c>
      <c r="J4710" s="43">
        <v>4.4999999999999998E-2</v>
      </c>
      <c r="K4710" s="43">
        <v>2.4799999999999999E-2</v>
      </c>
      <c r="L4710" s="43">
        <v>1.49211E-2</v>
      </c>
      <c r="N4710" s="44"/>
      <c r="O4710" s="114"/>
    </row>
    <row r="4711" spans="4:15" ht="15.75" customHeight="1" x14ac:dyDescent="0.25">
      <c r="D4711" s="39"/>
      <c r="E4711" s="39"/>
      <c r="F4711" s="98">
        <v>43109</v>
      </c>
      <c r="G4711" s="43">
        <v>1.5537499999999999E-2</v>
      </c>
      <c r="H4711" s="43">
        <v>1.70457E-2</v>
      </c>
      <c r="I4711" s="43">
        <v>1.8651899999999999E-2</v>
      </c>
      <c r="J4711" s="43">
        <v>4.4999999999999998E-2</v>
      </c>
      <c r="K4711" s="43">
        <v>2.5530000000000001E-2</v>
      </c>
      <c r="L4711" s="43">
        <v>1.49123E-2</v>
      </c>
      <c r="N4711" s="44"/>
      <c r="O4711" s="114"/>
    </row>
    <row r="4712" spans="4:15" ht="15.75" customHeight="1" x14ac:dyDescent="0.25">
      <c r="D4712" s="39"/>
      <c r="E4712" s="39"/>
      <c r="F4712" s="98">
        <v>43110</v>
      </c>
      <c r="G4712" s="43">
        <v>1.5537499999999999E-2</v>
      </c>
      <c r="H4712" s="43">
        <v>1.7091099999999998E-2</v>
      </c>
      <c r="I4712" s="43">
        <v>1.8714399999999999E-2</v>
      </c>
      <c r="J4712" s="43">
        <v>4.4999999999999998E-2</v>
      </c>
      <c r="K4712" s="43">
        <v>2.5568E-2</v>
      </c>
      <c r="L4712" s="43">
        <v>1.48594E-2</v>
      </c>
      <c r="N4712" s="44"/>
      <c r="O4712" s="114"/>
    </row>
    <row r="4713" spans="4:15" ht="15.75" customHeight="1" x14ac:dyDescent="0.25">
      <c r="D4713" s="39"/>
      <c r="E4713" s="39"/>
      <c r="F4713" s="98">
        <v>43111</v>
      </c>
      <c r="G4713" s="43">
        <v>1.5594500000000001E-2</v>
      </c>
      <c r="H4713" s="43">
        <v>1.7201900000000003E-2</v>
      </c>
      <c r="I4713" s="43">
        <v>1.8802700000000002E-2</v>
      </c>
      <c r="J4713" s="43">
        <v>4.4999999999999998E-2</v>
      </c>
      <c r="K4713" s="43">
        <v>2.5367000000000001E-2</v>
      </c>
      <c r="L4713" s="43">
        <v>1.4822999999999999E-2</v>
      </c>
      <c r="N4713" s="44"/>
      <c r="O4713" s="114"/>
    </row>
    <row r="4714" spans="4:15" ht="15.75" customHeight="1" x14ac:dyDescent="0.25">
      <c r="D4714" s="39"/>
      <c r="E4714" s="39"/>
      <c r="F4714" s="98">
        <v>43112</v>
      </c>
      <c r="G4714" s="43">
        <v>1.55947E-2</v>
      </c>
      <c r="H4714" s="43">
        <v>1.72152E-2</v>
      </c>
      <c r="I4714" s="43">
        <v>1.8876900000000002E-2</v>
      </c>
      <c r="J4714" s="43">
        <v>4.4999999999999998E-2</v>
      </c>
      <c r="K4714" s="43">
        <v>2.5461999999999999E-2</v>
      </c>
      <c r="L4714" s="43">
        <v>1.4765200000000001E-2</v>
      </c>
      <c r="N4714" s="44"/>
      <c r="O4714" s="114"/>
    </row>
    <row r="4715" spans="4:15" ht="15.75" customHeight="1" x14ac:dyDescent="0.25">
      <c r="D4715" s="39"/>
      <c r="E4715" s="39"/>
      <c r="F4715" s="98">
        <v>43115</v>
      </c>
      <c r="G4715" s="43">
        <v>1.5561400000000001E-2</v>
      </c>
      <c r="H4715" s="43">
        <v>1.73133E-2</v>
      </c>
      <c r="I4715" s="43">
        <v>1.8987500000000001E-2</v>
      </c>
      <c r="J4715" s="43" t="s">
        <v>30</v>
      </c>
      <c r="K4715" s="43">
        <v>2.5461999999999999E-2</v>
      </c>
      <c r="L4715" s="43" t="s">
        <v>30</v>
      </c>
      <c r="N4715" s="44"/>
      <c r="O4715" s="114"/>
    </row>
    <row r="4716" spans="4:15" ht="15.75" customHeight="1" x14ac:dyDescent="0.25">
      <c r="D4716" s="39"/>
      <c r="E4716" s="39"/>
      <c r="F4716" s="98">
        <v>43116</v>
      </c>
      <c r="G4716" s="43">
        <v>1.55613E-2</v>
      </c>
      <c r="H4716" s="43">
        <v>1.73408E-2</v>
      </c>
      <c r="I4716" s="43">
        <v>1.9040600000000001E-2</v>
      </c>
      <c r="J4716" s="43">
        <v>4.4999999999999998E-2</v>
      </c>
      <c r="K4716" s="43">
        <v>2.5371000000000001E-2</v>
      </c>
      <c r="L4716" s="43">
        <v>1.4767200000000001E-2</v>
      </c>
      <c r="N4716" s="44"/>
      <c r="O4716" s="114"/>
    </row>
    <row r="4717" spans="4:15" ht="15.75" customHeight="1" x14ac:dyDescent="0.25">
      <c r="D4717" s="39"/>
      <c r="E4717" s="39"/>
      <c r="F4717" s="98">
        <v>43117</v>
      </c>
      <c r="G4717" s="43">
        <v>1.5575E-2</v>
      </c>
      <c r="H4717" s="43">
        <v>1.7391799999999999E-2</v>
      </c>
      <c r="I4717" s="43">
        <v>1.9130000000000001E-2</v>
      </c>
      <c r="J4717" s="43">
        <v>4.4999999999999998E-2</v>
      </c>
      <c r="K4717" s="43">
        <v>2.5903999999999996E-2</v>
      </c>
      <c r="L4717" s="43">
        <v>1.4769699999999998E-2</v>
      </c>
      <c r="N4717" s="44"/>
      <c r="O4717" s="114"/>
    </row>
    <row r="4718" spans="4:15" ht="15.75" customHeight="1" x14ac:dyDescent="0.25">
      <c r="D4718" s="39"/>
      <c r="E4718" s="39"/>
      <c r="F4718" s="98">
        <v>43118</v>
      </c>
      <c r="G4718" s="43">
        <v>1.56118E-2</v>
      </c>
      <c r="H4718" s="43">
        <v>1.7447000000000001E-2</v>
      </c>
      <c r="I4718" s="43">
        <v>1.9255000000000001E-2</v>
      </c>
      <c r="J4718" s="43">
        <v>4.4999999999999998E-2</v>
      </c>
      <c r="K4718" s="43">
        <v>2.6255999999999998E-2</v>
      </c>
      <c r="L4718" s="43">
        <v>1.47642E-2</v>
      </c>
      <c r="N4718" s="44"/>
      <c r="O4718" s="114"/>
    </row>
    <row r="4719" spans="4:15" ht="15.75" customHeight="1" x14ac:dyDescent="0.25">
      <c r="D4719" s="39"/>
      <c r="E4719" s="39"/>
      <c r="F4719" s="98">
        <v>43119</v>
      </c>
      <c r="G4719" s="43">
        <v>1.56128E-2</v>
      </c>
      <c r="H4719" s="43">
        <v>1.74447E-2</v>
      </c>
      <c r="I4719" s="43">
        <v>1.9317500000000001E-2</v>
      </c>
      <c r="J4719" s="43">
        <v>4.4999999999999998E-2</v>
      </c>
      <c r="K4719" s="43">
        <v>2.6591999999999998E-2</v>
      </c>
      <c r="L4719" s="43">
        <v>1.47184E-2</v>
      </c>
      <c r="N4719" s="44"/>
      <c r="O4719" s="114"/>
    </row>
    <row r="4720" spans="4:15" ht="15.75" customHeight="1" x14ac:dyDescent="0.25">
      <c r="D4720" s="39"/>
      <c r="E4720" s="39"/>
      <c r="F4720" s="98">
        <v>43122</v>
      </c>
      <c r="G4720" s="43">
        <v>1.5601400000000001E-2</v>
      </c>
      <c r="H4720" s="43">
        <v>1.7413000000000001E-2</v>
      </c>
      <c r="I4720" s="43">
        <v>1.9255000000000001E-2</v>
      </c>
      <c r="J4720" s="43">
        <v>4.4999999999999998E-2</v>
      </c>
      <c r="K4720" s="43">
        <v>2.6499999999999999E-2</v>
      </c>
      <c r="L4720" s="43">
        <v>1.48383E-2</v>
      </c>
      <c r="N4720" s="44"/>
      <c r="O4720" s="114"/>
    </row>
    <row r="4721" spans="4:15" ht="15.75" customHeight="1" x14ac:dyDescent="0.25">
      <c r="D4721" s="39"/>
      <c r="E4721" s="39"/>
      <c r="F4721" s="98">
        <v>43123</v>
      </c>
      <c r="G4721" s="43">
        <v>1.5613500000000001E-2</v>
      </c>
      <c r="H4721" s="43">
        <v>1.7452000000000002E-2</v>
      </c>
      <c r="I4721" s="43">
        <v>1.92844E-2</v>
      </c>
      <c r="J4721" s="43">
        <v>4.4999999999999998E-2</v>
      </c>
      <c r="K4721" s="43">
        <v>2.6131000000000001E-2</v>
      </c>
      <c r="L4721" s="43">
        <v>1.4891000000000001E-2</v>
      </c>
      <c r="N4721" s="44"/>
      <c r="O4721" s="114"/>
    </row>
    <row r="4722" spans="4:15" ht="15.75" customHeight="1" x14ac:dyDescent="0.25">
      <c r="D4722" s="39"/>
      <c r="E4722" s="39"/>
      <c r="F4722" s="98">
        <v>43124</v>
      </c>
      <c r="G4722" s="43">
        <v>1.5613699999999999E-2</v>
      </c>
      <c r="H4722" s="43">
        <v>1.7524599999999998E-2</v>
      </c>
      <c r="I4722" s="43">
        <v>1.93738E-2</v>
      </c>
      <c r="J4722" s="43">
        <v>4.4999999999999998E-2</v>
      </c>
      <c r="K4722" s="43">
        <v>2.6465000000000002E-2</v>
      </c>
      <c r="L4722" s="43">
        <v>1.49921E-2</v>
      </c>
      <c r="N4722" s="44"/>
      <c r="O4722" s="114"/>
    </row>
    <row r="4723" spans="4:15" ht="15.75" customHeight="1" x14ac:dyDescent="0.25">
      <c r="D4723" s="39"/>
      <c r="E4723" s="39"/>
      <c r="F4723" s="98">
        <v>43125</v>
      </c>
      <c r="G4723" s="43">
        <v>1.5669300000000001E-2</v>
      </c>
      <c r="H4723" s="43">
        <v>1.76031E-2</v>
      </c>
      <c r="I4723" s="43">
        <v>1.9496899999999998E-2</v>
      </c>
      <c r="J4723" s="43">
        <v>4.4999999999999998E-2</v>
      </c>
      <c r="K4723" s="43">
        <v>2.6169999999999999E-2</v>
      </c>
      <c r="L4723" s="43">
        <v>1.5054000000000001E-2</v>
      </c>
      <c r="N4723" s="44"/>
      <c r="O4723" s="114"/>
    </row>
    <row r="4724" spans="4:15" ht="15.75" customHeight="1" x14ac:dyDescent="0.25">
      <c r="D4724" s="39"/>
      <c r="E4724" s="39"/>
      <c r="F4724" s="98">
        <v>43126</v>
      </c>
      <c r="G4724" s="43">
        <v>1.5677700000000003E-2</v>
      </c>
      <c r="H4724" s="43">
        <v>1.7669000000000001E-2</v>
      </c>
      <c r="I4724" s="43">
        <v>1.9596499999999999E-2</v>
      </c>
      <c r="J4724" s="43">
        <v>4.4999999999999998E-2</v>
      </c>
      <c r="K4724" s="43">
        <v>2.6598999999999998E-2</v>
      </c>
      <c r="L4724" s="43">
        <v>1.5064500000000002E-2</v>
      </c>
      <c r="N4724" s="44"/>
      <c r="O4724" s="114"/>
    </row>
    <row r="4725" spans="4:15" ht="15.75" customHeight="1" x14ac:dyDescent="0.25">
      <c r="D4725" s="39"/>
      <c r="E4725" s="39"/>
      <c r="F4725" s="98">
        <v>43129</v>
      </c>
      <c r="G4725" s="43">
        <v>1.5734499999999998E-2</v>
      </c>
      <c r="H4725" s="43">
        <v>1.7722500000000002E-2</v>
      </c>
      <c r="I4725" s="43">
        <v>1.9671899999999999E-2</v>
      </c>
      <c r="J4725" s="43">
        <v>4.4999999999999998E-2</v>
      </c>
      <c r="K4725" s="43">
        <v>2.6936000000000002E-2</v>
      </c>
      <c r="L4725" s="43">
        <v>1.50533E-2</v>
      </c>
      <c r="N4725" s="44"/>
      <c r="O4725" s="114"/>
    </row>
    <row r="4726" spans="4:15" ht="15.75" customHeight="1" x14ac:dyDescent="0.25">
      <c r="D4726" s="39"/>
      <c r="E4726" s="39"/>
      <c r="F4726" s="98">
        <v>43130</v>
      </c>
      <c r="G4726" s="43">
        <v>1.5747000000000001E-2</v>
      </c>
      <c r="H4726" s="43">
        <v>1.7734E-2</v>
      </c>
      <c r="I4726" s="43">
        <v>1.9662499999999999E-2</v>
      </c>
      <c r="J4726" s="43">
        <v>4.4999999999999998E-2</v>
      </c>
      <c r="K4726" s="43">
        <v>2.7199000000000001E-2</v>
      </c>
      <c r="L4726" s="43">
        <v>1.50721E-2</v>
      </c>
      <c r="N4726" s="44"/>
      <c r="O4726" s="114"/>
    </row>
    <row r="4727" spans="4:15" ht="15.75" customHeight="1" x14ac:dyDescent="0.25">
      <c r="D4727" s="39"/>
      <c r="E4727" s="39"/>
      <c r="F4727" s="98">
        <v>43131</v>
      </c>
      <c r="G4727" s="43">
        <v>1.5797000000000002E-2</v>
      </c>
      <c r="H4727" s="43">
        <v>1.77777E-2</v>
      </c>
      <c r="I4727" s="43">
        <v>1.9662499999999999E-2</v>
      </c>
      <c r="J4727" s="43">
        <v>4.4999999999999998E-2</v>
      </c>
      <c r="K4727" s="43">
        <v>2.7050000000000001E-2</v>
      </c>
      <c r="L4727" s="43">
        <v>1.5130300000000001E-2</v>
      </c>
      <c r="N4727" s="44"/>
      <c r="O4727" s="114"/>
    </row>
    <row r="4728" spans="4:15" ht="15.75" customHeight="1" x14ac:dyDescent="0.25">
      <c r="D4728" s="39"/>
      <c r="E4728" s="39"/>
      <c r="F4728" s="98">
        <v>43132</v>
      </c>
      <c r="G4728" s="43">
        <v>1.5794600000000002E-2</v>
      </c>
      <c r="H4728" s="43">
        <v>1.7869800000000002E-2</v>
      </c>
      <c r="I4728" s="43">
        <v>1.983E-2</v>
      </c>
      <c r="J4728" s="43">
        <v>4.4999999999999998E-2</v>
      </c>
      <c r="K4728" s="43">
        <v>2.7896000000000001E-2</v>
      </c>
      <c r="L4728" s="43">
        <v>1.5147200000000001E-2</v>
      </c>
      <c r="N4728" s="44"/>
      <c r="O4728" s="114"/>
    </row>
    <row r="4729" spans="4:15" ht="15.75" customHeight="1" x14ac:dyDescent="0.25">
      <c r="D4729" s="39"/>
      <c r="E4729" s="39"/>
      <c r="F4729" s="98">
        <v>43133</v>
      </c>
      <c r="G4729" s="43">
        <v>1.5795699999999999E-2</v>
      </c>
      <c r="H4729" s="43">
        <v>1.7890200000000002E-2</v>
      </c>
      <c r="I4729" s="43">
        <v>1.9921399999999999E-2</v>
      </c>
      <c r="J4729" s="43">
        <v>4.4999999999999998E-2</v>
      </c>
      <c r="K4729" s="43">
        <v>2.8410999999999999E-2</v>
      </c>
      <c r="L4729" s="43">
        <v>1.51571E-2</v>
      </c>
      <c r="N4729" s="44"/>
      <c r="O4729" s="114"/>
    </row>
    <row r="4730" spans="4:15" ht="15.75" customHeight="1" x14ac:dyDescent="0.25">
      <c r="D4730" s="39"/>
      <c r="E4730" s="39"/>
      <c r="F4730" s="98">
        <v>43136</v>
      </c>
      <c r="G4730" s="43">
        <v>1.5800700000000001E-2</v>
      </c>
      <c r="H4730" s="43">
        <v>1.7934499999999999E-2</v>
      </c>
      <c r="I4730" s="43">
        <v>2.0007999999999998E-2</v>
      </c>
      <c r="J4730" s="43">
        <v>4.4999999999999998E-2</v>
      </c>
      <c r="K4730" s="43">
        <v>2.7056E-2</v>
      </c>
      <c r="L4730" s="43">
        <v>1.51378E-2</v>
      </c>
      <c r="N4730" s="44"/>
      <c r="O4730" s="114"/>
    </row>
    <row r="4731" spans="4:15" ht="15.75" customHeight="1" x14ac:dyDescent="0.25">
      <c r="D4731" s="39"/>
      <c r="E4731" s="39"/>
      <c r="F4731" s="98">
        <v>43137</v>
      </c>
      <c r="G4731" s="43">
        <v>1.57926E-2</v>
      </c>
      <c r="H4731" s="43">
        <v>1.7906999999999999E-2</v>
      </c>
      <c r="I4731" s="43">
        <v>1.99188E-2</v>
      </c>
      <c r="J4731" s="43">
        <v>4.4999999999999998E-2</v>
      </c>
      <c r="K4731" s="43">
        <v>2.8015999999999999E-2</v>
      </c>
      <c r="L4731" s="43">
        <v>1.51159E-2</v>
      </c>
      <c r="N4731" s="44"/>
      <c r="O4731" s="114"/>
    </row>
    <row r="4732" spans="4:15" ht="15.75" customHeight="1" x14ac:dyDescent="0.25">
      <c r="D4732" s="39"/>
      <c r="E4732" s="39"/>
      <c r="F4732" s="98">
        <v>43138</v>
      </c>
      <c r="G4732" s="43">
        <v>1.57932E-2</v>
      </c>
      <c r="H4732" s="43">
        <v>1.7998899999999998E-2</v>
      </c>
      <c r="I4732" s="43">
        <v>2.0043799999999997E-2</v>
      </c>
      <c r="J4732" s="43">
        <v>4.4999999999999998E-2</v>
      </c>
      <c r="K4732" s="43">
        <v>2.8359000000000002E-2</v>
      </c>
      <c r="L4732" s="43">
        <v>1.50794E-2</v>
      </c>
      <c r="N4732" s="44"/>
      <c r="O4732" s="114"/>
    </row>
    <row r="4733" spans="4:15" ht="15.75" customHeight="1" x14ac:dyDescent="0.25">
      <c r="D4733" s="39"/>
      <c r="E4733" s="39"/>
      <c r="F4733" s="98">
        <v>43139</v>
      </c>
      <c r="G4733" s="43">
        <v>1.5807700000000001E-2</v>
      </c>
      <c r="H4733" s="43">
        <v>1.8105E-2</v>
      </c>
      <c r="I4733" s="43">
        <v>2.0263300000000001E-2</v>
      </c>
      <c r="J4733" s="43">
        <v>4.4999999999999998E-2</v>
      </c>
      <c r="K4733" s="43">
        <v>2.8239999999999998E-2</v>
      </c>
      <c r="L4733" s="43">
        <v>1.5129699999999999E-2</v>
      </c>
      <c r="N4733" s="44"/>
      <c r="O4733" s="114"/>
    </row>
    <row r="4734" spans="4:15" ht="15.75" customHeight="1" x14ac:dyDescent="0.25">
      <c r="D4734" s="39"/>
      <c r="E4734" s="39"/>
      <c r="F4734" s="98">
        <v>43140</v>
      </c>
      <c r="G4734" s="43">
        <v>1.5831999999999999E-2</v>
      </c>
      <c r="H4734" s="43">
        <v>1.8200000000000001E-2</v>
      </c>
      <c r="I4734" s="43">
        <v>2.0383100000000001E-2</v>
      </c>
      <c r="J4734" s="43">
        <v>4.4999999999999998E-2</v>
      </c>
      <c r="K4734" s="43">
        <v>2.8511999999999999E-2</v>
      </c>
      <c r="L4734" s="43">
        <v>1.5069600000000001E-2</v>
      </c>
      <c r="N4734" s="44"/>
      <c r="O4734" s="114"/>
    </row>
    <row r="4735" spans="4:15" ht="15.75" customHeight="1" x14ac:dyDescent="0.25">
      <c r="D4735" s="39"/>
      <c r="E4735" s="39"/>
      <c r="F4735" s="98">
        <v>43143</v>
      </c>
      <c r="G4735" s="43">
        <v>1.5875E-2</v>
      </c>
      <c r="H4735" s="43">
        <v>1.8333800000000001E-2</v>
      </c>
      <c r="I4735" s="43">
        <v>2.0486300000000002E-2</v>
      </c>
      <c r="J4735" s="43">
        <v>4.4999999999999998E-2</v>
      </c>
      <c r="K4735" s="43">
        <v>2.8584999999999999E-2</v>
      </c>
      <c r="L4735" s="43">
        <v>1.5071399999999999E-2</v>
      </c>
      <c r="N4735" s="44"/>
      <c r="O4735" s="114"/>
    </row>
    <row r="4736" spans="4:15" ht="15.75" customHeight="1" x14ac:dyDescent="0.25">
      <c r="D4736" s="39"/>
      <c r="E4736" s="39"/>
      <c r="F4736" s="98">
        <v>43144</v>
      </c>
      <c r="G4736" s="43">
        <v>1.5875E-2</v>
      </c>
      <c r="H4736" s="43">
        <v>1.8387500000000001E-2</v>
      </c>
      <c r="I4736" s="43">
        <v>2.05715E-2</v>
      </c>
      <c r="J4736" s="43">
        <v>4.4999999999999998E-2</v>
      </c>
      <c r="K4736" s="43">
        <v>2.8294E-2</v>
      </c>
      <c r="L4736" s="43">
        <v>1.50606E-2</v>
      </c>
      <c r="N4736" s="44"/>
      <c r="O4736" s="114"/>
    </row>
    <row r="4737" spans="4:15" ht="15.75" customHeight="1" x14ac:dyDescent="0.25">
      <c r="D4737" s="39"/>
      <c r="E4737" s="39"/>
      <c r="F4737" s="98">
        <v>43145</v>
      </c>
      <c r="G4737" s="43">
        <v>1.5881300000000001E-2</v>
      </c>
      <c r="H4737" s="43">
        <v>1.8500000000000003E-2</v>
      </c>
      <c r="I4737" s="43">
        <v>2.0628299999999999E-2</v>
      </c>
      <c r="J4737" s="43">
        <v>4.4999999999999998E-2</v>
      </c>
      <c r="K4737" s="43">
        <v>2.9022000000000003E-2</v>
      </c>
      <c r="L4737" s="43">
        <v>1.52747E-2</v>
      </c>
      <c r="N4737" s="44"/>
      <c r="O4737" s="114"/>
    </row>
    <row r="4738" spans="4:15" ht="15.75" customHeight="1" x14ac:dyDescent="0.25">
      <c r="D4738" s="39"/>
      <c r="E4738" s="39"/>
      <c r="F4738" s="98">
        <v>43146</v>
      </c>
      <c r="G4738" s="43">
        <v>1.5900000000000001E-2</v>
      </c>
      <c r="H4738" s="43">
        <v>1.8725000000000002E-2</v>
      </c>
      <c r="I4738" s="43">
        <v>2.0964399999999998E-2</v>
      </c>
      <c r="J4738" s="43">
        <v>4.4999999999999998E-2</v>
      </c>
      <c r="K4738" s="43">
        <v>2.9094999999999999E-2</v>
      </c>
      <c r="L4738" s="43">
        <v>1.5327599999999999E-2</v>
      </c>
      <c r="N4738" s="44"/>
      <c r="O4738" s="114"/>
    </row>
    <row r="4739" spans="4:15" ht="15.75" customHeight="1" x14ac:dyDescent="0.25">
      <c r="D4739" s="39"/>
      <c r="E4739" s="39"/>
      <c r="F4739" s="98">
        <v>43147</v>
      </c>
      <c r="G4739" s="43">
        <v>1.59375E-2</v>
      </c>
      <c r="H4739" s="43">
        <v>1.8849400000000002E-2</v>
      </c>
      <c r="I4739" s="43">
        <v>2.1061299999999998E-2</v>
      </c>
      <c r="J4739" s="43">
        <v>4.4999999999999998E-2</v>
      </c>
      <c r="K4739" s="43">
        <v>2.8748999999999997E-2</v>
      </c>
      <c r="L4739" s="43">
        <v>1.53621E-2</v>
      </c>
      <c r="N4739" s="44"/>
      <c r="O4739" s="114"/>
    </row>
    <row r="4740" spans="4:15" ht="15.75" customHeight="1" x14ac:dyDescent="0.25">
      <c r="D4740" s="39"/>
      <c r="E4740" s="39"/>
      <c r="F4740" s="98">
        <v>43150</v>
      </c>
      <c r="G4740" s="43">
        <v>1.59563E-2</v>
      </c>
      <c r="H4740" s="43">
        <v>1.8921300000000002E-2</v>
      </c>
      <c r="I4740" s="43">
        <v>2.1186300000000002E-2</v>
      </c>
      <c r="J4740" s="43" t="s">
        <v>30</v>
      </c>
      <c r="K4740" s="43">
        <v>2.8748999999999997E-2</v>
      </c>
      <c r="L4740" s="43" t="s">
        <v>30</v>
      </c>
      <c r="N4740" s="44"/>
      <c r="O4740" s="114"/>
    </row>
    <row r="4741" spans="4:15" ht="15.75" customHeight="1" x14ac:dyDescent="0.25">
      <c r="D4741" s="39"/>
      <c r="E4741" s="39"/>
      <c r="F4741" s="98">
        <v>43151</v>
      </c>
      <c r="G4741" s="43">
        <v>1.59563E-2</v>
      </c>
      <c r="H4741" s="43">
        <v>1.9039399999999998E-2</v>
      </c>
      <c r="I4741" s="43">
        <v>2.1286299999999998E-2</v>
      </c>
      <c r="J4741" s="43">
        <v>4.4999999999999998E-2</v>
      </c>
      <c r="K4741" s="43">
        <v>2.8896000000000002E-2</v>
      </c>
      <c r="L4741" s="43">
        <v>1.52435E-2</v>
      </c>
      <c r="N4741" s="44"/>
      <c r="O4741" s="114"/>
    </row>
    <row r="4742" spans="4:15" ht="15.75" customHeight="1" x14ac:dyDescent="0.25">
      <c r="D4742" s="39"/>
      <c r="E4742" s="39"/>
      <c r="F4742" s="98">
        <v>43152</v>
      </c>
      <c r="G4742" s="43">
        <v>1.60251E-2</v>
      </c>
      <c r="H4742" s="43">
        <v>1.9197499999999999E-2</v>
      </c>
      <c r="I4742" s="43">
        <v>2.1455000000000002E-2</v>
      </c>
      <c r="J4742" s="43">
        <v>4.4999999999999998E-2</v>
      </c>
      <c r="K4742" s="43">
        <v>2.9500000000000002E-2</v>
      </c>
      <c r="L4742" s="43">
        <v>1.52791E-2</v>
      </c>
      <c r="N4742" s="44"/>
      <c r="O4742" s="114"/>
    </row>
    <row r="4743" spans="4:15" ht="15.75" customHeight="1" x14ac:dyDescent="0.25">
      <c r="D4743" s="39"/>
      <c r="E4743" s="39"/>
      <c r="F4743" s="98">
        <v>43153</v>
      </c>
      <c r="G4743" s="43">
        <v>1.6206999999999999E-2</v>
      </c>
      <c r="H4743" s="43">
        <v>1.94363E-2</v>
      </c>
      <c r="I4743" s="43">
        <v>2.1680000000000001E-2</v>
      </c>
      <c r="J4743" s="43">
        <v>4.4999999999999998E-2</v>
      </c>
      <c r="K4743" s="43">
        <v>2.9207E-2</v>
      </c>
      <c r="L4743" s="43">
        <v>1.5424999999999999E-2</v>
      </c>
      <c r="N4743" s="44"/>
      <c r="O4743" s="114"/>
    </row>
    <row r="4744" spans="4:15" ht="15.75" customHeight="1" x14ac:dyDescent="0.25">
      <c r="D4744" s="39"/>
      <c r="E4744" s="39"/>
      <c r="F4744" s="98">
        <v>43154</v>
      </c>
      <c r="G4744" s="43">
        <v>1.6312E-2</v>
      </c>
      <c r="H4744" s="43">
        <v>1.95625E-2</v>
      </c>
      <c r="I4744" s="43">
        <v>2.1818799999999999E-2</v>
      </c>
      <c r="J4744" s="43">
        <v>4.4999999999999998E-2</v>
      </c>
      <c r="K4744" s="43">
        <v>2.8660000000000001E-2</v>
      </c>
      <c r="L4744" s="43">
        <v>1.5534399999999999E-2</v>
      </c>
      <c r="N4744" s="44"/>
      <c r="O4744" s="114"/>
    </row>
    <row r="4745" spans="4:15" ht="15.75" customHeight="1" x14ac:dyDescent="0.25">
      <c r="D4745" s="39"/>
      <c r="E4745" s="39"/>
      <c r="F4745" s="98">
        <v>43157</v>
      </c>
      <c r="G4745" s="43">
        <v>1.6479999999999998E-2</v>
      </c>
      <c r="H4745" s="43">
        <v>1.9841899999999999E-2</v>
      </c>
      <c r="I4745" s="43">
        <v>2.2011300000000001E-2</v>
      </c>
      <c r="J4745" s="43">
        <v>4.4999999999999998E-2</v>
      </c>
      <c r="K4745" s="43">
        <v>2.8622999999999999E-2</v>
      </c>
      <c r="L4745" s="43">
        <v>1.5566100000000001E-2</v>
      </c>
      <c r="N4745" s="44"/>
      <c r="O4745" s="114"/>
    </row>
    <row r="4746" spans="4:15" ht="15.75" customHeight="1" x14ac:dyDescent="0.25">
      <c r="D4746" s="39"/>
      <c r="E4746" s="39"/>
      <c r="F4746" s="98">
        <v>43158</v>
      </c>
      <c r="G4746" s="43">
        <v>1.6641799999999998E-2</v>
      </c>
      <c r="H4746" s="43">
        <v>2.00625E-2</v>
      </c>
      <c r="I4746" s="43">
        <v>2.21125E-2</v>
      </c>
      <c r="J4746" s="43">
        <v>4.4999999999999998E-2</v>
      </c>
      <c r="K4746" s="43">
        <v>2.8934000000000001E-2</v>
      </c>
      <c r="L4746" s="43">
        <v>1.56385E-2</v>
      </c>
      <c r="N4746" s="44"/>
      <c r="O4746" s="114"/>
    </row>
    <row r="4747" spans="4:15" ht="15.75" customHeight="1" x14ac:dyDescent="0.25">
      <c r="D4747" s="39"/>
      <c r="E4747" s="39"/>
      <c r="F4747" s="98">
        <v>43159</v>
      </c>
      <c r="G4747" s="43">
        <v>1.6700699999999999E-2</v>
      </c>
      <c r="H4747" s="43">
        <v>2.01719E-2</v>
      </c>
      <c r="I4747" s="43">
        <v>2.22375E-2</v>
      </c>
      <c r="J4747" s="43">
        <v>4.4999999999999998E-2</v>
      </c>
      <c r="K4747" s="43">
        <v>2.8605999999999999E-2</v>
      </c>
      <c r="L4747" s="43">
        <v>1.57191E-2</v>
      </c>
      <c r="N4747" s="44"/>
      <c r="O4747" s="114"/>
    </row>
    <row r="4748" spans="4:15" ht="15.75" customHeight="1" x14ac:dyDescent="0.25">
      <c r="D4748" s="39"/>
      <c r="E4748" s="39"/>
      <c r="F4748" s="98">
        <v>43160</v>
      </c>
      <c r="G4748" s="43">
        <v>1.6861999999999999E-2</v>
      </c>
      <c r="H4748" s="43">
        <v>2.0245700000000002E-2</v>
      </c>
      <c r="I4748" s="43">
        <v>2.2248800000000003E-2</v>
      </c>
      <c r="J4748" s="43">
        <v>4.4999999999999998E-2</v>
      </c>
      <c r="K4748" s="43">
        <v>2.8077999999999999E-2</v>
      </c>
      <c r="L4748" s="43">
        <v>1.5781900000000001E-2</v>
      </c>
      <c r="N4748" s="44"/>
      <c r="O4748" s="114"/>
    </row>
    <row r="4749" spans="4:15" ht="15.75" customHeight="1" x14ac:dyDescent="0.25">
      <c r="D4749" s="39"/>
      <c r="E4749" s="39"/>
      <c r="F4749" s="98">
        <v>43161</v>
      </c>
      <c r="G4749" s="43">
        <v>1.6905E-2</v>
      </c>
      <c r="H4749" s="43">
        <v>2.02519E-2</v>
      </c>
      <c r="I4749" s="43">
        <v>2.22843E-2</v>
      </c>
      <c r="J4749" s="43">
        <v>4.4999999999999998E-2</v>
      </c>
      <c r="K4749" s="43">
        <v>2.8643000000000002E-2</v>
      </c>
      <c r="L4749" s="43">
        <v>1.57804E-2</v>
      </c>
      <c r="N4749" s="44"/>
      <c r="O4749" s="114"/>
    </row>
    <row r="4750" spans="4:15" ht="15.75" customHeight="1" x14ac:dyDescent="0.25">
      <c r="D4750" s="39"/>
      <c r="E4750" s="39"/>
      <c r="F4750" s="98">
        <v>43164</v>
      </c>
      <c r="G4750" s="43">
        <v>1.7017000000000001E-2</v>
      </c>
      <c r="H4750" s="43">
        <v>2.0348999999999999E-2</v>
      </c>
      <c r="I4750" s="43">
        <v>2.2292900000000001E-2</v>
      </c>
      <c r="J4750" s="43">
        <v>4.4999999999999998E-2</v>
      </c>
      <c r="K4750" s="43">
        <v>2.8807999999999997E-2</v>
      </c>
      <c r="L4750" s="43">
        <v>1.5718799999999998E-2</v>
      </c>
      <c r="N4750" s="44"/>
      <c r="O4750" s="114"/>
    </row>
    <row r="4751" spans="4:15" ht="15.75" customHeight="1" x14ac:dyDescent="0.25">
      <c r="D4751" s="39"/>
      <c r="E4751" s="39"/>
      <c r="F4751" s="98">
        <v>43165</v>
      </c>
      <c r="G4751" s="43">
        <v>1.7113100000000003E-2</v>
      </c>
      <c r="H4751" s="43">
        <v>2.0472800000000003E-2</v>
      </c>
      <c r="I4751" s="43">
        <v>2.2405100000000001E-2</v>
      </c>
      <c r="J4751" s="43">
        <v>4.4999999999999998E-2</v>
      </c>
      <c r="K4751" s="43">
        <v>2.8863E-2</v>
      </c>
      <c r="L4751" s="43">
        <v>1.5756099999999999E-2</v>
      </c>
      <c r="N4751" s="44"/>
      <c r="O4751" s="114"/>
    </row>
    <row r="4752" spans="4:15" ht="15.75" customHeight="1" x14ac:dyDescent="0.25">
      <c r="D4752" s="39"/>
      <c r="E4752" s="39"/>
      <c r="F4752" s="98">
        <v>43166</v>
      </c>
      <c r="G4752" s="43">
        <v>1.7179400000000001E-2</v>
      </c>
      <c r="H4752" s="43">
        <v>2.0572499999999997E-2</v>
      </c>
      <c r="I4752" s="43">
        <v>2.2454999999999999E-2</v>
      </c>
      <c r="J4752" s="43">
        <v>4.4999999999999998E-2</v>
      </c>
      <c r="K4752" s="43">
        <v>2.8826999999999998E-2</v>
      </c>
      <c r="L4752" s="43">
        <v>1.5924899999999999E-2</v>
      </c>
      <c r="N4752" s="44"/>
      <c r="O4752" s="114"/>
    </row>
    <row r="4753" spans="4:15" ht="15.75" customHeight="1" x14ac:dyDescent="0.25">
      <c r="D4753" s="39"/>
      <c r="E4753" s="39"/>
      <c r="F4753" s="98">
        <v>43167</v>
      </c>
      <c r="G4753" s="43">
        <v>1.73957E-2</v>
      </c>
      <c r="H4753" s="43">
        <v>2.0714E-2</v>
      </c>
      <c r="I4753" s="43">
        <v>2.2592500000000001E-2</v>
      </c>
      <c r="J4753" s="43">
        <v>4.4999999999999998E-2</v>
      </c>
      <c r="K4753" s="43">
        <v>2.8570999999999999E-2</v>
      </c>
      <c r="L4753" s="43">
        <v>1.6057999999999999E-2</v>
      </c>
      <c r="N4753" s="44"/>
      <c r="O4753" s="114"/>
    </row>
    <row r="4754" spans="4:15" ht="15.75" customHeight="1" x14ac:dyDescent="0.25">
      <c r="D4754" s="39"/>
      <c r="E4754" s="39"/>
      <c r="F4754" s="98">
        <v>43168</v>
      </c>
      <c r="G4754" s="43">
        <v>1.75032E-2</v>
      </c>
      <c r="H4754" s="43">
        <v>2.08875E-2</v>
      </c>
      <c r="I4754" s="43">
        <v>2.26863E-2</v>
      </c>
      <c r="J4754" s="43">
        <v>4.4999999999999998E-2</v>
      </c>
      <c r="K4754" s="43">
        <v>2.8938000000000002E-2</v>
      </c>
      <c r="L4754" s="43">
        <v>1.6123200000000001E-2</v>
      </c>
      <c r="N4754" s="44"/>
      <c r="O4754" s="114"/>
    </row>
    <row r="4755" spans="4:15" ht="15.75" customHeight="1" x14ac:dyDescent="0.25">
      <c r="D4755" s="39"/>
      <c r="E4755" s="39"/>
      <c r="F4755" s="98">
        <v>43171</v>
      </c>
      <c r="G4755" s="43">
        <v>1.7649499999999999E-2</v>
      </c>
      <c r="H4755" s="43">
        <v>2.1068799999999999E-2</v>
      </c>
      <c r="I4755" s="43">
        <v>2.2867499999999999E-2</v>
      </c>
      <c r="J4755" s="43">
        <v>4.4999999999999998E-2</v>
      </c>
      <c r="K4755" s="43">
        <v>2.8681000000000002E-2</v>
      </c>
      <c r="L4755" s="43">
        <v>1.6144800000000001E-2</v>
      </c>
      <c r="N4755" s="44"/>
      <c r="O4755" s="114"/>
    </row>
    <row r="4756" spans="4:15" ht="15.75" customHeight="1" x14ac:dyDescent="0.25">
      <c r="D4756" s="39"/>
      <c r="E4756" s="39"/>
      <c r="F4756" s="98">
        <v>43172</v>
      </c>
      <c r="G4756" s="43">
        <v>1.7766000000000001E-2</v>
      </c>
      <c r="H4756" s="43">
        <v>2.1245E-2</v>
      </c>
      <c r="I4756" s="43">
        <v>2.30425E-2</v>
      </c>
      <c r="J4756" s="43">
        <v>4.4999999999999998E-2</v>
      </c>
      <c r="K4756" s="43">
        <v>2.8426E-2</v>
      </c>
      <c r="L4756" s="43">
        <v>1.62793E-2</v>
      </c>
      <c r="N4756" s="44"/>
      <c r="O4756" s="114"/>
    </row>
    <row r="4757" spans="4:15" ht="15.75" customHeight="1" x14ac:dyDescent="0.25">
      <c r="D4757" s="39"/>
      <c r="E4757" s="39"/>
      <c r="F4757" s="98">
        <v>43173</v>
      </c>
      <c r="G4757" s="43">
        <v>1.7863799999999999E-2</v>
      </c>
      <c r="H4757" s="43">
        <v>2.145E-2</v>
      </c>
      <c r="I4757" s="43">
        <v>2.3211300000000001E-2</v>
      </c>
      <c r="J4757" s="43">
        <v>4.4999999999999998E-2</v>
      </c>
      <c r="K4757" s="43">
        <v>2.8170000000000001E-2</v>
      </c>
      <c r="L4757" s="43">
        <v>1.6531499999999998E-2</v>
      </c>
      <c r="N4757" s="44"/>
      <c r="O4757" s="114"/>
    </row>
    <row r="4758" spans="4:15" ht="15.75" customHeight="1" x14ac:dyDescent="0.25">
      <c r="D4758" s="39"/>
      <c r="E4758" s="39"/>
      <c r="F4758" s="98">
        <v>43174</v>
      </c>
      <c r="G4758" s="43">
        <v>1.8082000000000001E-2</v>
      </c>
      <c r="H4758" s="43">
        <v>2.1775000000000003E-2</v>
      </c>
      <c r="I4758" s="43">
        <v>2.3417500000000001E-2</v>
      </c>
      <c r="J4758" s="43">
        <v>4.4999999999999998E-2</v>
      </c>
      <c r="K4758" s="43">
        <v>2.828E-2</v>
      </c>
      <c r="L4758" s="43">
        <v>1.6674500000000002E-2</v>
      </c>
      <c r="N4758" s="44"/>
      <c r="O4758" s="114"/>
    </row>
    <row r="4759" spans="4:15" ht="15.75" customHeight="1" x14ac:dyDescent="0.25">
      <c r="D4759" s="39"/>
      <c r="E4759" s="39"/>
      <c r="F4759" s="98">
        <v>43175</v>
      </c>
      <c r="G4759" s="43">
        <v>1.8220699999999999E-2</v>
      </c>
      <c r="H4759" s="43">
        <v>2.2017500000000002E-2</v>
      </c>
      <c r="I4759" s="43">
        <v>2.3636300000000002E-2</v>
      </c>
      <c r="J4759" s="43">
        <v>4.4999999999999998E-2</v>
      </c>
      <c r="K4759" s="43">
        <v>2.8445000000000002E-2</v>
      </c>
      <c r="L4759" s="43">
        <v>1.67665E-2</v>
      </c>
      <c r="N4759" s="44"/>
      <c r="O4759" s="114"/>
    </row>
    <row r="4760" spans="4:15" ht="15.75" customHeight="1" x14ac:dyDescent="0.25">
      <c r="D4760" s="39"/>
      <c r="E4760" s="39"/>
      <c r="F4760" s="98">
        <v>43178</v>
      </c>
      <c r="G4760" s="43">
        <v>1.8406700000000002E-2</v>
      </c>
      <c r="H4760" s="43">
        <v>2.2224900000000002E-2</v>
      </c>
      <c r="I4760" s="43">
        <v>2.3904999999999999E-2</v>
      </c>
      <c r="J4760" s="43">
        <v>4.4999999999999998E-2</v>
      </c>
      <c r="K4760" s="43">
        <v>2.8555000000000001E-2</v>
      </c>
      <c r="L4760" s="43">
        <v>1.6694799999999999E-2</v>
      </c>
      <c r="N4760" s="44"/>
      <c r="O4760" s="114"/>
    </row>
    <row r="4761" spans="4:15" ht="15.75" customHeight="1" x14ac:dyDescent="0.25">
      <c r="D4761" s="39"/>
      <c r="E4761" s="39"/>
      <c r="F4761" s="98">
        <v>43179</v>
      </c>
      <c r="G4761" s="43">
        <v>1.8538200000000001E-2</v>
      </c>
      <c r="H4761" s="43">
        <v>2.2481399999999999E-2</v>
      </c>
      <c r="I4761" s="43">
        <v>2.4098799999999997E-2</v>
      </c>
      <c r="J4761" s="43">
        <v>4.4999999999999998E-2</v>
      </c>
      <c r="K4761" s="43">
        <v>2.8959000000000002E-2</v>
      </c>
      <c r="L4761" s="43">
        <v>1.69365E-2</v>
      </c>
      <c r="N4761" s="44"/>
      <c r="O4761" s="114"/>
    </row>
    <row r="4762" spans="4:15" ht="15.75" customHeight="1" x14ac:dyDescent="0.25">
      <c r="D4762" s="39"/>
      <c r="E4762" s="39"/>
      <c r="F4762" s="98">
        <v>43180</v>
      </c>
      <c r="G4762" s="43">
        <v>1.8612500000000001E-2</v>
      </c>
      <c r="H4762" s="43">
        <v>2.27108E-2</v>
      </c>
      <c r="I4762" s="43">
        <v>2.4342199999999998E-2</v>
      </c>
      <c r="J4762" s="43">
        <v>4.4999999999999998E-2</v>
      </c>
      <c r="K4762" s="43">
        <v>2.8830000000000001E-2</v>
      </c>
      <c r="L4762" s="43">
        <v>1.74787E-2</v>
      </c>
      <c r="N4762" s="44"/>
      <c r="O4762" s="114"/>
    </row>
    <row r="4763" spans="4:15" ht="15.75" customHeight="1" x14ac:dyDescent="0.25">
      <c r="D4763" s="39"/>
      <c r="E4763" s="39"/>
      <c r="F4763" s="98">
        <v>43181</v>
      </c>
      <c r="G4763" s="43">
        <v>1.8714999999999999E-2</v>
      </c>
      <c r="H4763" s="43">
        <v>2.28557E-2</v>
      </c>
      <c r="I4763" s="43">
        <v>2.4472999999999998E-2</v>
      </c>
      <c r="J4763" s="43">
        <v>4.7500000000000001E-2</v>
      </c>
      <c r="K4763" s="43">
        <v>2.8243999999999998E-2</v>
      </c>
      <c r="L4763" s="43">
        <v>1.7824400000000001E-2</v>
      </c>
      <c r="N4763" s="44"/>
      <c r="O4763" s="114"/>
    </row>
    <row r="4764" spans="4:15" ht="15.75" customHeight="1" x14ac:dyDescent="0.25">
      <c r="D4764" s="39"/>
      <c r="E4764" s="39"/>
      <c r="F4764" s="98">
        <v>43182</v>
      </c>
      <c r="G4764" s="43">
        <v>1.8749999999999999E-2</v>
      </c>
      <c r="H4764" s="43">
        <v>2.2915499999999998E-2</v>
      </c>
      <c r="I4764" s="43">
        <v>2.4497100000000001E-2</v>
      </c>
      <c r="J4764" s="43">
        <v>4.7500000000000001E-2</v>
      </c>
      <c r="K4764" s="43">
        <v>2.8135E-2</v>
      </c>
      <c r="L4764" s="43">
        <v>1.7963199999999999E-2</v>
      </c>
      <c r="N4764" s="44"/>
      <c r="O4764" s="114"/>
    </row>
    <row r="4765" spans="4:15" ht="15.75" customHeight="1" x14ac:dyDescent="0.25">
      <c r="D4765" s="39"/>
      <c r="E4765" s="39"/>
      <c r="F4765" s="98">
        <v>43185</v>
      </c>
      <c r="G4765" s="43">
        <v>1.8768800000000002E-2</v>
      </c>
      <c r="H4765" s="43">
        <v>2.2949600000000001E-2</v>
      </c>
      <c r="I4765" s="43">
        <v>2.4538000000000001E-2</v>
      </c>
      <c r="J4765" s="43">
        <v>4.7500000000000001E-2</v>
      </c>
      <c r="K4765" s="43">
        <v>2.852E-2</v>
      </c>
      <c r="L4765" s="43">
        <v>1.8026299999999999E-2</v>
      </c>
      <c r="N4765" s="44"/>
      <c r="O4765" s="114"/>
    </row>
    <row r="4766" spans="4:15" ht="15.75" customHeight="1" x14ac:dyDescent="0.25">
      <c r="D4766" s="39"/>
      <c r="E4766" s="39"/>
      <c r="F4766" s="98">
        <v>43186</v>
      </c>
      <c r="G4766" s="43">
        <v>1.8768800000000002E-2</v>
      </c>
      <c r="H4766" s="43">
        <v>2.3019999999999999E-2</v>
      </c>
      <c r="I4766" s="43">
        <v>2.4529899999999997E-2</v>
      </c>
      <c r="J4766" s="43">
        <v>4.7500000000000001E-2</v>
      </c>
      <c r="K4766" s="43">
        <v>2.7753E-2</v>
      </c>
      <c r="L4766" s="43">
        <v>1.82556E-2</v>
      </c>
      <c r="N4766" s="44"/>
      <c r="O4766" s="114"/>
    </row>
    <row r="4767" spans="4:15" ht="15.75" customHeight="1" x14ac:dyDescent="0.25">
      <c r="D4767" s="39"/>
      <c r="E4767" s="39"/>
      <c r="F4767" s="98">
        <v>43187</v>
      </c>
      <c r="G4767" s="43">
        <v>1.8868799999999998E-2</v>
      </c>
      <c r="H4767" s="43">
        <v>2.308E-2</v>
      </c>
      <c r="I4767" s="43">
        <v>2.4440300000000002E-2</v>
      </c>
      <c r="J4767" s="43">
        <v>4.7500000000000001E-2</v>
      </c>
      <c r="K4767" s="43">
        <v>2.7806999999999998E-2</v>
      </c>
      <c r="L4767" s="43">
        <v>1.8435999999999998E-2</v>
      </c>
      <c r="N4767" s="44"/>
      <c r="O4767" s="114"/>
    </row>
    <row r="4768" spans="4:15" ht="15.75" customHeight="1" x14ac:dyDescent="0.25">
      <c r="D4768" s="39"/>
      <c r="E4768" s="39"/>
      <c r="F4768" s="98">
        <v>43188</v>
      </c>
      <c r="G4768" s="43">
        <v>1.8831299999999999E-2</v>
      </c>
      <c r="H4768" s="43">
        <v>2.3117499999999999E-2</v>
      </c>
      <c r="I4768" s="43">
        <v>2.4524000000000001E-2</v>
      </c>
      <c r="J4768" s="43">
        <v>4.7500000000000001E-2</v>
      </c>
      <c r="K4768" s="43">
        <v>2.7389E-2</v>
      </c>
      <c r="L4768" s="43">
        <v>1.84391E-2</v>
      </c>
      <c r="N4768" s="44"/>
      <c r="O4768" s="114"/>
    </row>
    <row r="4769" spans="4:15" ht="15.75" customHeight="1" x14ac:dyDescent="0.25">
      <c r="D4769" s="39"/>
      <c r="E4769" s="39"/>
      <c r="F4769" s="98">
        <v>43189</v>
      </c>
      <c r="G4769" s="43" t="s">
        <v>30</v>
      </c>
      <c r="H4769" s="43" t="s">
        <v>30</v>
      </c>
      <c r="I4769" s="43" t="s">
        <v>30</v>
      </c>
      <c r="J4769" s="43" t="s">
        <v>30</v>
      </c>
      <c r="K4769" s="43">
        <v>2.7389E-2</v>
      </c>
      <c r="L4769" s="43" t="s">
        <v>30</v>
      </c>
      <c r="N4769" s="44"/>
      <c r="O4769" s="114"/>
    </row>
    <row r="4770" spans="4:15" ht="15.75" customHeight="1" x14ac:dyDescent="0.25">
      <c r="D4770" s="39"/>
      <c r="E4770" s="39"/>
      <c r="F4770" s="98">
        <v>43192</v>
      </c>
      <c r="G4770" s="43" t="s">
        <v>30</v>
      </c>
      <c r="H4770" s="43" t="s">
        <v>30</v>
      </c>
      <c r="I4770" s="43" t="s">
        <v>30</v>
      </c>
      <c r="J4770" s="43">
        <v>4.7500000000000001E-2</v>
      </c>
      <c r="K4770" s="43">
        <v>2.7297999999999999E-2</v>
      </c>
      <c r="L4770" s="43">
        <v>1.8373900000000002E-2</v>
      </c>
      <c r="N4770" s="44"/>
      <c r="O4770" s="114"/>
    </row>
    <row r="4771" spans="4:15" ht="15.75" customHeight="1" x14ac:dyDescent="0.25">
      <c r="D4771" s="39"/>
      <c r="E4771" s="39"/>
      <c r="F4771" s="98">
        <v>43193</v>
      </c>
      <c r="G4771" s="43">
        <v>1.8775E-2</v>
      </c>
      <c r="H4771" s="43">
        <v>2.3208400000000001E-2</v>
      </c>
      <c r="I4771" s="43">
        <v>2.4598800000000001E-2</v>
      </c>
      <c r="J4771" s="43">
        <v>4.7500000000000001E-2</v>
      </c>
      <c r="K4771" s="43">
        <v>2.7753E-2</v>
      </c>
      <c r="L4771" s="43">
        <v>1.8155600000000001E-2</v>
      </c>
      <c r="N4771" s="44"/>
      <c r="O4771" s="114"/>
    </row>
    <row r="4772" spans="4:15" ht="15.75" customHeight="1" x14ac:dyDescent="0.25">
      <c r="D4772" s="39"/>
      <c r="E4772" s="39"/>
      <c r="F4772" s="98">
        <v>43194</v>
      </c>
      <c r="G4772" s="43">
        <v>1.8906300000000001E-2</v>
      </c>
      <c r="H4772" s="43">
        <v>2.3246099999999999E-2</v>
      </c>
      <c r="I4772" s="43">
        <v>2.46E-2</v>
      </c>
      <c r="J4772" s="43">
        <v>4.7500000000000001E-2</v>
      </c>
      <c r="K4772" s="43">
        <v>2.8027000000000003E-2</v>
      </c>
      <c r="L4772" s="43">
        <v>1.80886E-2</v>
      </c>
      <c r="N4772" s="44"/>
      <c r="O4772" s="114"/>
    </row>
    <row r="4773" spans="4:15" ht="15.75" customHeight="1" x14ac:dyDescent="0.25">
      <c r="D4773" s="39"/>
      <c r="E4773" s="39"/>
      <c r="F4773" s="98">
        <v>43195</v>
      </c>
      <c r="G4773" s="43">
        <v>1.8951900000000001E-2</v>
      </c>
      <c r="H4773" s="43">
        <v>2.3306300000000002E-2</v>
      </c>
      <c r="I4773" s="43">
        <v>2.46625E-2</v>
      </c>
      <c r="J4773" s="43">
        <v>4.7500000000000001E-2</v>
      </c>
      <c r="K4773" s="43">
        <v>2.8319999999999998E-2</v>
      </c>
      <c r="L4773" s="43">
        <v>1.80769E-2</v>
      </c>
      <c r="N4773" s="44"/>
      <c r="O4773" s="114"/>
    </row>
    <row r="4774" spans="4:15" ht="15.75" customHeight="1" x14ac:dyDescent="0.25">
      <c r="D4774" s="39"/>
      <c r="E4774" s="39"/>
      <c r="F4774" s="98">
        <v>43196</v>
      </c>
      <c r="G4774" s="43">
        <v>1.89713E-2</v>
      </c>
      <c r="H4774" s="43">
        <v>2.3374600000000002E-2</v>
      </c>
      <c r="I4774" s="43">
        <v>2.4721899999999998E-2</v>
      </c>
      <c r="J4774" s="43">
        <v>4.7500000000000001E-2</v>
      </c>
      <c r="K4774" s="43">
        <v>2.7734999999999999E-2</v>
      </c>
      <c r="L4774" s="43">
        <v>1.82381E-2</v>
      </c>
      <c r="N4774" s="44"/>
      <c r="O4774" s="114"/>
    </row>
    <row r="4775" spans="4:15" ht="15.75" customHeight="1" x14ac:dyDescent="0.25">
      <c r="D4775" s="39"/>
      <c r="E4775" s="39"/>
      <c r="F4775" s="98">
        <v>43199</v>
      </c>
      <c r="G4775" s="43">
        <v>1.89713E-2</v>
      </c>
      <c r="H4775" s="43">
        <v>2.3372999999999998E-2</v>
      </c>
      <c r="I4775" s="43">
        <v>2.47063E-2</v>
      </c>
      <c r="J4775" s="43">
        <v>4.7500000000000001E-2</v>
      </c>
      <c r="K4775" s="43">
        <v>2.7789999999999999E-2</v>
      </c>
      <c r="L4775" s="43">
        <v>1.8256100000000001E-2</v>
      </c>
      <c r="N4775" s="44"/>
      <c r="O4775" s="114"/>
    </row>
    <row r="4776" spans="4:15" ht="15.75" customHeight="1" x14ac:dyDescent="0.25">
      <c r="D4776" s="39"/>
      <c r="E4776" s="39"/>
      <c r="F4776" s="98">
        <v>43200</v>
      </c>
      <c r="G4776" s="43">
        <v>1.89438E-2</v>
      </c>
      <c r="H4776" s="43">
        <v>2.3390300000000003E-2</v>
      </c>
      <c r="I4776" s="43">
        <v>2.4674999999999999E-2</v>
      </c>
      <c r="J4776" s="43">
        <v>4.7500000000000001E-2</v>
      </c>
      <c r="K4776" s="43">
        <v>2.8008999999999999E-2</v>
      </c>
      <c r="L4776" s="43">
        <v>1.83175E-2</v>
      </c>
      <c r="N4776" s="44"/>
      <c r="O4776" s="114"/>
    </row>
    <row r="4777" spans="4:15" ht="15.75" customHeight="1" x14ac:dyDescent="0.25">
      <c r="D4777" s="39"/>
      <c r="E4777" s="39"/>
      <c r="F4777" s="98">
        <v>43201</v>
      </c>
      <c r="G4777" s="43">
        <v>1.8956299999999999E-2</v>
      </c>
      <c r="H4777" s="43">
        <v>2.3416299999999998E-2</v>
      </c>
      <c r="I4777" s="43">
        <v>2.4725E-2</v>
      </c>
      <c r="J4777" s="43">
        <v>4.7500000000000001E-2</v>
      </c>
      <c r="K4777" s="43">
        <v>2.7808000000000003E-2</v>
      </c>
      <c r="L4777" s="43">
        <v>1.82516E-2</v>
      </c>
      <c r="N4777" s="44"/>
      <c r="O4777" s="114"/>
    </row>
    <row r="4778" spans="4:15" ht="15.75" customHeight="1" x14ac:dyDescent="0.25">
      <c r="D4778" s="39"/>
      <c r="E4778" s="39"/>
      <c r="F4778" s="98">
        <v>43202</v>
      </c>
      <c r="G4778" s="43">
        <v>1.8968799999999997E-2</v>
      </c>
      <c r="H4778" s="43">
        <v>2.3476900000000002E-2</v>
      </c>
      <c r="I4778" s="43">
        <v>2.4818799999999999E-2</v>
      </c>
      <c r="J4778" s="43">
        <v>4.7500000000000001E-2</v>
      </c>
      <c r="K4778" s="43">
        <v>2.8357999999999998E-2</v>
      </c>
      <c r="L4778" s="43">
        <v>1.81703E-2</v>
      </c>
      <c r="N4778" s="44"/>
      <c r="O4778" s="114"/>
    </row>
    <row r="4779" spans="4:15" ht="15.75" customHeight="1" x14ac:dyDescent="0.25">
      <c r="D4779" s="39"/>
      <c r="E4779" s="39"/>
      <c r="F4779" s="98">
        <v>43203</v>
      </c>
      <c r="G4779" s="43">
        <v>1.8955E-2</v>
      </c>
      <c r="H4779" s="43">
        <v>2.35281E-2</v>
      </c>
      <c r="I4779" s="43">
        <v>2.4900000000000002E-2</v>
      </c>
      <c r="J4779" s="43">
        <v>4.7500000000000001E-2</v>
      </c>
      <c r="K4779" s="43">
        <v>2.8267E-2</v>
      </c>
      <c r="L4779" s="43">
        <v>1.8210199999999999E-2</v>
      </c>
      <c r="N4779" s="44"/>
      <c r="O4779" s="114"/>
    </row>
    <row r="4780" spans="4:15" ht="15.75" customHeight="1" x14ac:dyDescent="0.25">
      <c r="D4780" s="39"/>
      <c r="E4780" s="39"/>
      <c r="F4780" s="98">
        <v>43206</v>
      </c>
      <c r="G4780" s="43">
        <v>1.89426E-2</v>
      </c>
      <c r="H4780" s="43">
        <v>2.35509E-2</v>
      </c>
      <c r="I4780" s="43">
        <v>2.5031299999999999E-2</v>
      </c>
      <c r="J4780" s="43">
        <v>4.7500000000000001E-2</v>
      </c>
      <c r="K4780" s="43">
        <v>2.8267E-2</v>
      </c>
      <c r="L4780" s="43">
        <v>1.8100400000000003E-2</v>
      </c>
      <c r="N4780" s="44"/>
      <c r="O4780" s="114"/>
    </row>
    <row r="4781" spans="4:15" ht="15.75" customHeight="1" x14ac:dyDescent="0.25">
      <c r="D4781" s="39"/>
      <c r="E4781" s="39"/>
      <c r="F4781" s="98">
        <v>43207</v>
      </c>
      <c r="G4781" s="43">
        <v>1.8956299999999999E-2</v>
      </c>
      <c r="H4781" s="43">
        <v>2.3553899999999999E-2</v>
      </c>
      <c r="I4781" s="43">
        <v>2.5012500000000003E-2</v>
      </c>
      <c r="J4781" s="43">
        <v>4.7500000000000001E-2</v>
      </c>
      <c r="K4781" s="43">
        <v>2.8285000000000001E-2</v>
      </c>
      <c r="L4781" s="43">
        <v>1.8126E-2</v>
      </c>
      <c r="N4781" s="44"/>
      <c r="O4781" s="114"/>
    </row>
    <row r="4782" spans="4:15" ht="15.75" customHeight="1" x14ac:dyDescent="0.25">
      <c r="D4782" s="39"/>
      <c r="E4782" s="39"/>
      <c r="F4782" s="98">
        <v>43208</v>
      </c>
      <c r="G4782" s="43">
        <v>1.89707E-2</v>
      </c>
      <c r="H4782" s="43">
        <v>2.3586599999999999E-2</v>
      </c>
      <c r="I4782" s="43">
        <v>2.5031299999999999E-2</v>
      </c>
      <c r="J4782" s="43">
        <v>4.7500000000000001E-2</v>
      </c>
      <c r="K4782" s="43">
        <v>2.8727999999999997E-2</v>
      </c>
      <c r="L4782" s="43">
        <v>1.80114E-2</v>
      </c>
      <c r="N4782" s="44"/>
      <c r="O4782" s="114"/>
    </row>
    <row r="4783" spans="4:15" ht="15.75" customHeight="1" x14ac:dyDescent="0.25">
      <c r="D4783" s="39"/>
      <c r="E4783" s="39"/>
      <c r="F4783" s="98">
        <v>43209</v>
      </c>
      <c r="G4783" s="43">
        <v>1.8982600000000002E-2</v>
      </c>
      <c r="H4783" s="43">
        <v>2.36156E-2</v>
      </c>
      <c r="I4783" s="43">
        <v>2.5093800000000003E-2</v>
      </c>
      <c r="J4783" s="43">
        <v>4.7500000000000001E-2</v>
      </c>
      <c r="K4783" s="43">
        <v>2.9098000000000002E-2</v>
      </c>
      <c r="L4783" s="43">
        <v>1.82002E-2</v>
      </c>
      <c r="N4783" s="44"/>
      <c r="O4783" s="114"/>
    </row>
    <row r="4784" spans="4:15" ht="15.75" customHeight="1" x14ac:dyDescent="0.25">
      <c r="D4784" s="39"/>
      <c r="E4784" s="39"/>
      <c r="F4784" s="98">
        <v>43210</v>
      </c>
      <c r="G4784" s="43">
        <v>1.89695E-2</v>
      </c>
      <c r="H4784" s="43">
        <v>2.35923E-2</v>
      </c>
      <c r="I4784" s="43">
        <v>2.5112499999999999E-2</v>
      </c>
      <c r="J4784" s="43">
        <v>4.7500000000000001E-2</v>
      </c>
      <c r="K4784" s="43">
        <v>2.9602E-2</v>
      </c>
      <c r="L4784" s="43">
        <v>1.8150699999999999E-2</v>
      </c>
      <c r="N4784" s="44"/>
      <c r="O4784" s="114"/>
    </row>
    <row r="4785" spans="4:15" ht="15.75" customHeight="1" x14ac:dyDescent="0.25">
      <c r="D4785" s="39"/>
      <c r="E4785" s="39"/>
      <c r="F4785" s="98">
        <v>43213</v>
      </c>
      <c r="G4785" s="43">
        <v>1.8971100000000001E-2</v>
      </c>
      <c r="H4785" s="43">
        <v>2.3595399999999999E-2</v>
      </c>
      <c r="I4785" s="43">
        <v>2.5156299999999999E-2</v>
      </c>
      <c r="J4785" s="43">
        <v>4.7500000000000001E-2</v>
      </c>
      <c r="K4785" s="43">
        <v>2.9752000000000001E-2</v>
      </c>
      <c r="L4785" s="43">
        <v>1.8310900000000001E-2</v>
      </c>
      <c r="N4785" s="44"/>
      <c r="O4785" s="114"/>
    </row>
    <row r="4786" spans="4:15" ht="15.75" customHeight="1" x14ac:dyDescent="0.25">
      <c r="D4786" s="39"/>
      <c r="E4786" s="39"/>
      <c r="F4786" s="98">
        <v>43214</v>
      </c>
      <c r="G4786" s="43">
        <v>1.8982600000000002E-2</v>
      </c>
      <c r="H4786" s="43">
        <v>2.3616700000000001E-2</v>
      </c>
      <c r="I4786" s="43">
        <v>2.5162499999999997E-2</v>
      </c>
      <c r="J4786" s="43">
        <v>4.7500000000000001E-2</v>
      </c>
      <c r="K4786" s="43">
        <v>2.9994999999999997E-2</v>
      </c>
      <c r="L4786" s="43">
        <v>1.8282900000000001E-2</v>
      </c>
      <c r="N4786" s="44"/>
      <c r="O4786" s="114"/>
    </row>
    <row r="4787" spans="4:15" ht="15.75" customHeight="1" x14ac:dyDescent="0.25">
      <c r="D4787" s="39"/>
      <c r="E4787" s="39"/>
      <c r="F4787" s="98">
        <v>43215</v>
      </c>
      <c r="G4787" s="43">
        <v>1.89988E-2</v>
      </c>
      <c r="H4787" s="43">
        <v>2.3656100000000003E-2</v>
      </c>
      <c r="I4787" s="43">
        <v>2.51925E-2</v>
      </c>
      <c r="J4787" s="43">
        <v>4.7500000000000001E-2</v>
      </c>
      <c r="K4787" s="43">
        <v>3.0259000000000001E-2</v>
      </c>
      <c r="L4787" s="43">
        <v>1.8270599999999998E-2</v>
      </c>
      <c r="N4787" s="44"/>
      <c r="O4787" s="114"/>
    </row>
    <row r="4788" spans="4:15" ht="15.75" customHeight="1" x14ac:dyDescent="0.25">
      <c r="D4788" s="39"/>
      <c r="E4788" s="39"/>
      <c r="F4788" s="98">
        <v>43216</v>
      </c>
      <c r="G4788" s="43">
        <v>1.9007599999999999E-2</v>
      </c>
      <c r="H4788" s="43">
        <v>2.3587799999999999E-2</v>
      </c>
      <c r="I4788" s="43">
        <v>2.52175E-2</v>
      </c>
      <c r="J4788" s="43">
        <v>4.7500000000000001E-2</v>
      </c>
      <c r="K4788" s="43">
        <v>2.9809000000000002E-2</v>
      </c>
      <c r="L4788" s="43">
        <v>1.8373900000000002E-2</v>
      </c>
      <c r="N4788" s="44"/>
      <c r="O4788" s="114"/>
    </row>
    <row r="4789" spans="4:15" ht="15.75" customHeight="1" x14ac:dyDescent="0.25">
      <c r="D4789" s="39"/>
      <c r="E4789" s="39"/>
      <c r="F4789" s="98">
        <v>43217</v>
      </c>
      <c r="G4789" s="43">
        <v>1.90701E-2</v>
      </c>
      <c r="H4789" s="43">
        <v>2.3580500000000001E-2</v>
      </c>
      <c r="I4789" s="43">
        <v>2.5195599999999999E-2</v>
      </c>
      <c r="J4789" s="43">
        <v>4.7500000000000001E-2</v>
      </c>
      <c r="K4789" s="43">
        <v>2.9567999999999997E-2</v>
      </c>
      <c r="L4789" s="43">
        <v>1.83602E-2</v>
      </c>
      <c r="N4789" s="44"/>
      <c r="O4789" s="114"/>
    </row>
    <row r="4790" spans="4:15" ht="15.75" customHeight="1" x14ac:dyDescent="0.25">
      <c r="D4790" s="39"/>
      <c r="E4790" s="39"/>
      <c r="F4790" s="98">
        <v>43220</v>
      </c>
      <c r="G4790" s="43">
        <v>1.9093199999999998E-2</v>
      </c>
      <c r="H4790" s="43">
        <v>2.3629400000000002E-2</v>
      </c>
      <c r="I4790" s="43">
        <v>2.5117500000000001E-2</v>
      </c>
      <c r="J4790" s="43">
        <v>4.7500000000000001E-2</v>
      </c>
      <c r="K4790" s="43">
        <v>2.9531000000000002E-2</v>
      </c>
      <c r="L4790" s="43">
        <v>1.8385499999999999E-2</v>
      </c>
      <c r="N4790" s="44"/>
      <c r="O4790" s="114"/>
    </row>
    <row r="4791" spans="4:15" ht="15.75" customHeight="1" x14ac:dyDescent="0.25">
      <c r="D4791" s="39"/>
      <c r="E4791" s="39"/>
      <c r="F4791" s="98">
        <v>43221</v>
      </c>
      <c r="G4791" s="43">
        <v>1.90875E-2</v>
      </c>
      <c r="H4791" s="43">
        <v>2.3537499999999999E-2</v>
      </c>
      <c r="I4791" s="43">
        <v>2.5142500000000002E-2</v>
      </c>
      <c r="J4791" s="43">
        <v>4.7500000000000001E-2</v>
      </c>
      <c r="K4791" s="43">
        <v>2.9644E-2</v>
      </c>
      <c r="L4791" s="43">
        <v>1.8348199999999999E-2</v>
      </c>
      <c r="N4791" s="44"/>
      <c r="O4791" s="114"/>
    </row>
    <row r="4792" spans="4:15" ht="15.75" customHeight="1" x14ac:dyDescent="0.25">
      <c r="D4792" s="39"/>
      <c r="E4792" s="39"/>
      <c r="F4792" s="98">
        <v>43222</v>
      </c>
      <c r="G4792" s="43">
        <v>1.9171299999999999E-2</v>
      </c>
      <c r="H4792" s="43">
        <v>2.3629400000000002E-2</v>
      </c>
      <c r="I4792" s="43">
        <v>2.5126900000000001E-2</v>
      </c>
      <c r="J4792" s="43">
        <v>4.7500000000000001E-2</v>
      </c>
      <c r="K4792" s="43">
        <v>2.9662999999999998E-2</v>
      </c>
      <c r="L4792" s="43">
        <v>1.83987E-2</v>
      </c>
      <c r="O4792" s="114"/>
    </row>
    <row r="4793" spans="4:15" ht="15.75" customHeight="1" x14ac:dyDescent="0.25">
      <c r="D4793" s="39"/>
      <c r="E4793" s="39"/>
      <c r="F4793" s="98">
        <v>43223</v>
      </c>
      <c r="G4793" s="43">
        <v>1.9227000000000001E-2</v>
      </c>
      <c r="H4793" s="43">
        <v>2.3631300000000001E-2</v>
      </c>
      <c r="I4793" s="43">
        <v>2.5148799999999999E-2</v>
      </c>
      <c r="J4793" s="43">
        <v>4.7500000000000001E-2</v>
      </c>
      <c r="K4793" s="43">
        <v>2.9458000000000002E-2</v>
      </c>
      <c r="L4793" s="43">
        <v>1.83765E-2</v>
      </c>
      <c r="O4793" s="114"/>
    </row>
    <row r="4794" spans="4:15" ht="15.75" customHeight="1" x14ac:dyDescent="0.25">
      <c r="D4794" s="39"/>
      <c r="E4794" s="39"/>
      <c r="F4794" s="98">
        <v>43224</v>
      </c>
      <c r="G4794" s="43">
        <v>1.9276999999999999E-2</v>
      </c>
      <c r="H4794" s="43">
        <v>2.3690600000000003E-2</v>
      </c>
      <c r="I4794" s="43">
        <v>2.5201899999999999E-2</v>
      </c>
      <c r="J4794" s="43">
        <v>4.7500000000000001E-2</v>
      </c>
      <c r="K4794" s="43">
        <v>2.9496999999999999E-2</v>
      </c>
      <c r="L4794" s="43">
        <v>1.8371200000000001E-2</v>
      </c>
      <c r="O4794" s="114"/>
    </row>
    <row r="4795" spans="4:15" ht="15.75" customHeight="1" x14ac:dyDescent="0.25">
      <c r="D4795" s="39"/>
      <c r="E4795" s="39"/>
      <c r="F4795" s="98">
        <v>43227</v>
      </c>
      <c r="G4795" s="43" t="s">
        <v>30</v>
      </c>
      <c r="H4795" s="43" t="s">
        <v>30</v>
      </c>
      <c r="I4795" s="43" t="s">
        <v>30</v>
      </c>
      <c r="J4795" s="43">
        <v>4.7500000000000001E-2</v>
      </c>
      <c r="K4795" s="43">
        <v>2.9496999999999999E-2</v>
      </c>
      <c r="L4795" s="43">
        <v>1.8440499999999999E-2</v>
      </c>
      <c r="O4795" s="114"/>
    </row>
    <row r="4796" spans="4:15" ht="15.75" customHeight="1" x14ac:dyDescent="0.25">
      <c r="D4796" s="39"/>
      <c r="E4796" s="39"/>
      <c r="F4796" s="98">
        <v>43228</v>
      </c>
      <c r="G4796" s="43">
        <v>1.9285099999999999E-2</v>
      </c>
      <c r="H4796" s="43">
        <v>2.3525000000000001E-2</v>
      </c>
      <c r="I4796" s="43">
        <v>2.5237500000000003E-2</v>
      </c>
      <c r="J4796" s="43">
        <v>4.7500000000000001E-2</v>
      </c>
      <c r="K4796" s="43">
        <v>2.9759999999999998E-2</v>
      </c>
      <c r="L4796" s="43">
        <v>1.8434200000000001E-2</v>
      </c>
      <c r="O4796" s="114"/>
    </row>
    <row r="4797" spans="4:15" ht="15.75" customHeight="1" x14ac:dyDescent="0.25">
      <c r="D4797" s="39"/>
      <c r="E4797" s="39"/>
      <c r="F4797" s="98">
        <v>43229</v>
      </c>
      <c r="G4797" s="43">
        <v>1.9285099999999999E-2</v>
      </c>
      <c r="H4797" s="43">
        <v>2.3557499999999999E-2</v>
      </c>
      <c r="I4797" s="43">
        <v>2.5181300000000004E-2</v>
      </c>
      <c r="J4797" s="43">
        <v>4.7500000000000001E-2</v>
      </c>
      <c r="K4797" s="43">
        <v>3.0041999999999999E-2</v>
      </c>
      <c r="L4797" s="43">
        <v>1.8460600000000001E-2</v>
      </c>
      <c r="O4797" s="114"/>
    </row>
    <row r="4798" spans="4:15" ht="15.75" customHeight="1" x14ac:dyDescent="0.25">
      <c r="D4798" s="39"/>
      <c r="E4798" s="39"/>
      <c r="F4798" s="98">
        <v>43230</v>
      </c>
      <c r="G4798" s="43">
        <v>1.91839E-2</v>
      </c>
      <c r="H4798" s="43">
        <v>2.3550000000000001E-2</v>
      </c>
      <c r="I4798" s="43">
        <v>2.5168800000000002E-2</v>
      </c>
      <c r="J4798" s="43">
        <v>4.7500000000000001E-2</v>
      </c>
      <c r="K4798" s="43">
        <v>2.9622000000000002E-2</v>
      </c>
      <c r="L4798" s="43">
        <v>1.8383400000000001E-2</v>
      </c>
      <c r="O4798" s="114"/>
    </row>
    <row r="4799" spans="4:15" ht="15.75" customHeight="1" x14ac:dyDescent="0.25">
      <c r="D4799" s="39"/>
      <c r="E4799" s="39"/>
      <c r="F4799" s="98">
        <v>43231</v>
      </c>
      <c r="G4799" s="43">
        <v>1.9187099999999999E-2</v>
      </c>
      <c r="H4799" s="43">
        <v>2.3424999999999998E-2</v>
      </c>
      <c r="I4799" s="43">
        <v>2.5150000000000002E-2</v>
      </c>
      <c r="J4799" s="43">
        <v>4.7500000000000001E-2</v>
      </c>
      <c r="K4799" s="43">
        <v>2.9694999999999999E-2</v>
      </c>
      <c r="L4799" s="43">
        <v>1.84298E-2</v>
      </c>
      <c r="O4799" s="114"/>
    </row>
    <row r="4800" spans="4:15" ht="15.75" customHeight="1" x14ac:dyDescent="0.25">
      <c r="D4800" s="39"/>
      <c r="E4800" s="39"/>
      <c r="F4800" s="98">
        <v>43234</v>
      </c>
      <c r="G4800" s="43">
        <v>1.9337500000000001E-2</v>
      </c>
      <c r="H4800" s="43">
        <v>2.3300000000000001E-2</v>
      </c>
      <c r="I4800" s="43">
        <v>2.5006300000000002E-2</v>
      </c>
      <c r="J4800" s="43">
        <v>4.7500000000000001E-2</v>
      </c>
      <c r="K4800" s="43">
        <v>3.0024000000000002E-2</v>
      </c>
      <c r="L4800" s="43">
        <v>1.8488899999999999E-2</v>
      </c>
      <c r="O4800" s="114"/>
    </row>
    <row r="4801" spans="4:15" ht="15.75" customHeight="1" x14ac:dyDescent="0.25">
      <c r="D4801" s="39"/>
      <c r="E4801" s="39"/>
      <c r="F4801" s="98">
        <v>43235</v>
      </c>
      <c r="G4801" s="43">
        <v>1.9387499999999998E-2</v>
      </c>
      <c r="H4801" s="43">
        <v>2.3206299999999999E-2</v>
      </c>
      <c r="I4801" s="43">
        <v>2.4925000000000003E-2</v>
      </c>
      <c r="J4801" s="43">
        <v>4.7500000000000001E-2</v>
      </c>
      <c r="K4801" s="43">
        <v>3.0722999999999997E-2</v>
      </c>
      <c r="L4801" s="43">
        <v>1.85138E-2</v>
      </c>
      <c r="O4801" s="114"/>
    </row>
    <row r="4802" spans="4:15" ht="15.75" customHeight="1" x14ac:dyDescent="0.25">
      <c r="D4802" s="39"/>
      <c r="E4802" s="39"/>
      <c r="F4802" s="98">
        <v>43236</v>
      </c>
      <c r="G4802" s="43">
        <v>1.9349999999999999E-2</v>
      </c>
      <c r="H4802" s="43">
        <v>2.3256299999999997E-2</v>
      </c>
      <c r="I4802" s="43">
        <v>2.4943800000000002E-2</v>
      </c>
      <c r="J4802" s="43">
        <v>4.7500000000000001E-2</v>
      </c>
      <c r="K4802" s="43">
        <v>3.0964000000000002E-2</v>
      </c>
      <c r="L4802" s="43">
        <v>1.8483700000000002E-2</v>
      </c>
      <c r="O4802" s="114"/>
    </row>
    <row r="4803" spans="4:15" ht="15.75" customHeight="1" x14ac:dyDescent="0.25">
      <c r="D4803" s="39"/>
      <c r="E4803" s="39"/>
      <c r="F4803" s="98">
        <v>43237</v>
      </c>
      <c r="G4803" s="43">
        <v>1.9477500000000002E-2</v>
      </c>
      <c r="H4803" s="43">
        <v>2.33125E-2</v>
      </c>
      <c r="I4803" s="43">
        <v>2.49938E-2</v>
      </c>
      <c r="J4803" s="43">
        <v>4.7500000000000001E-2</v>
      </c>
      <c r="K4803" s="43">
        <v>3.1112000000000001E-2</v>
      </c>
      <c r="L4803" s="43">
        <v>1.8324800000000002E-2</v>
      </c>
      <c r="O4803" s="114"/>
    </row>
    <row r="4804" spans="4:15" ht="15.75" customHeight="1" x14ac:dyDescent="0.25">
      <c r="D4804" s="39"/>
      <c r="E4804" s="39"/>
      <c r="F4804" s="98">
        <v>43238</v>
      </c>
      <c r="G4804" s="43">
        <v>1.95275E-2</v>
      </c>
      <c r="H4804" s="43">
        <v>2.32938E-2</v>
      </c>
      <c r="I4804" s="43">
        <v>2.4987499999999999E-2</v>
      </c>
      <c r="J4804" s="43">
        <v>4.7500000000000001E-2</v>
      </c>
      <c r="K4804" s="43">
        <v>3.0558999999999999E-2</v>
      </c>
      <c r="L4804" s="43">
        <v>1.8354600000000002E-2</v>
      </c>
      <c r="O4804" s="114"/>
    </row>
    <row r="4805" spans="4:15" ht="15.75" customHeight="1" x14ac:dyDescent="0.25">
      <c r="D4805" s="39"/>
      <c r="E4805" s="39"/>
      <c r="F4805" s="98">
        <v>43241</v>
      </c>
      <c r="G4805" s="43">
        <v>1.9612499999999998E-2</v>
      </c>
      <c r="H4805" s="43">
        <v>2.3300000000000001E-2</v>
      </c>
      <c r="I4805" s="43">
        <v>2.4987499999999999E-2</v>
      </c>
      <c r="J4805" s="43">
        <v>4.7500000000000001E-2</v>
      </c>
      <c r="K4805" s="43">
        <v>3.0596000000000002E-2</v>
      </c>
      <c r="L4805" s="43">
        <v>1.8366299999999999E-2</v>
      </c>
      <c r="O4805" s="114"/>
    </row>
    <row r="4806" spans="4:15" ht="15.75" customHeight="1" x14ac:dyDescent="0.25">
      <c r="D4806" s="39"/>
      <c r="E4806" s="39"/>
      <c r="F4806" s="98">
        <v>43242</v>
      </c>
      <c r="G4806" s="43">
        <v>1.9653799999999999E-2</v>
      </c>
      <c r="H4806" s="43">
        <v>2.3300000000000001E-2</v>
      </c>
      <c r="I4806" s="43">
        <v>2.49938E-2</v>
      </c>
      <c r="J4806" s="43">
        <v>4.7500000000000001E-2</v>
      </c>
      <c r="K4806" s="43">
        <v>3.0596999999999999E-2</v>
      </c>
      <c r="L4806" s="43">
        <v>1.8480700000000003E-2</v>
      </c>
      <c r="O4806" s="114"/>
    </row>
    <row r="4807" spans="4:15" ht="15.75" customHeight="1" x14ac:dyDescent="0.25">
      <c r="D4807" s="39"/>
      <c r="E4807" s="39"/>
      <c r="F4807" s="98">
        <v>43243</v>
      </c>
      <c r="G4807" s="43">
        <v>1.95969E-2</v>
      </c>
      <c r="H4807" s="43">
        <v>2.3300000000000001E-2</v>
      </c>
      <c r="I4807" s="43">
        <v>2.4975000000000001E-2</v>
      </c>
      <c r="J4807" s="43">
        <v>4.7500000000000001E-2</v>
      </c>
      <c r="K4807" s="43">
        <v>2.9935E-2</v>
      </c>
      <c r="L4807" s="43">
        <v>1.8401799999999999E-2</v>
      </c>
      <c r="O4807" s="114"/>
    </row>
    <row r="4808" spans="4:15" ht="15.75" customHeight="1" x14ac:dyDescent="0.25">
      <c r="D4808" s="39"/>
      <c r="E4808" s="39"/>
      <c r="F4808" s="98">
        <v>43244</v>
      </c>
      <c r="G4808" s="43">
        <v>1.9682700000000001E-2</v>
      </c>
      <c r="H4808" s="43">
        <v>2.3193800000000001E-2</v>
      </c>
      <c r="I4808" s="43">
        <v>2.4849999999999997E-2</v>
      </c>
      <c r="J4808" s="43">
        <v>4.7500000000000001E-2</v>
      </c>
      <c r="K4808" s="43">
        <v>2.9769999999999998E-2</v>
      </c>
      <c r="L4808" s="43">
        <v>1.8400099999999999E-2</v>
      </c>
      <c r="O4808" s="114"/>
    </row>
    <row r="4809" spans="4:15" ht="15.75" customHeight="1" x14ac:dyDescent="0.25">
      <c r="D4809" s="39"/>
      <c r="E4809" s="39"/>
      <c r="F4809" s="98">
        <v>43245</v>
      </c>
      <c r="G4809" s="43">
        <v>1.9756300000000001E-2</v>
      </c>
      <c r="H4809" s="43">
        <v>2.3181300000000002E-2</v>
      </c>
      <c r="I4809" s="43">
        <v>2.4818799999999999E-2</v>
      </c>
      <c r="J4809" s="43">
        <v>4.7500000000000001E-2</v>
      </c>
      <c r="K4809" s="43">
        <v>2.9312999999999999E-2</v>
      </c>
      <c r="L4809" s="43">
        <v>1.82902E-2</v>
      </c>
      <c r="O4809" s="114"/>
    </row>
    <row r="4810" spans="4:15" ht="15.75" customHeight="1" x14ac:dyDescent="0.25">
      <c r="D4810" s="39"/>
      <c r="E4810" s="39"/>
      <c r="F4810" s="98">
        <v>43248</v>
      </c>
      <c r="G4810" s="43" t="s">
        <v>30</v>
      </c>
      <c r="H4810" s="43" t="s">
        <v>30</v>
      </c>
      <c r="I4810" s="43" t="s">
        <v>30</v>
      </c>
      <c r="J4810" s="43" t="s">
        <v>30</v>
      </c>
      <c r="K4810" s="43">
        <v>2.9312999999999999E-2</v>
      </c>
      <c r="L4810" s="43" t="s">
        <v>30</v>
      </c>
      <c r="O4810" s="114"/>
    </row>
    <row r="4811" spans="4:15" ht="15.75" customHeight="1" x14ac:dyDescent="0.25">
      <c r="D4811" s="39"/>
      <c r="E4811" s="39"/>
      <c r="F4811" s="98">
        <v>43249</v>
      </c>
      <c r="G4811" s="43">
        <v>1.9803100000000001E-2</v>
      </c>
      <c r="H4811" s="43">
        <v>2.3071899999999999E-2</v>
      </c>
      <c r="I4811" s="43">
        <v>2.4700000000000003E-2</v>
      </c>
      <c r="J4811" s="43">
        <v>4.7500000000000001E-2</v>
      </c>
      <c r="K4811" s="43">
        <v>2.7810000000000001E-2</v>
      </c>
      <c r="L4811" s="43">
        <v>1.8296E-2</v>
      </c>
      <c r="O4811" s="114"/>
    </row>
    <row r="4812" spans="4:15" ht="15.75" customHeight="1" x14ac:dyDescent="0.25">
      <c r="D4812" s="39"/>
      <c r="E4812" s="39"/>
      <c r="F4812" s="98">
        <v>43250</v>
      </c>
      <c r="G4812" s="43">
        <v>1.9824600000000001E-2</v>
      </c>
      <c r="H4812" s="43">
        <v>2.3003100000000002E-2</v>
      </c>
      <c r="I4812" s="43">
        <v>2.4668800000000001E-2</v>
      </c>
      <c r="J4812" s="43">
        <v>4.7500000000000001E-2</v>
      </c>
      <c r="K4812" s="43">
        <v>2.8549999999999999E-2</v>
      </c>
      <c r="L4812" s="43">
        <v>1.83825E-2</v>
      </c>
      <c r="O4812" s="114"/>
    </row>
    <row r="4813" spans="4:15" ht="15.75" customHeight="1" x14ac:dyDescent="0.25">
      <c r="D4813" s="39"/>
      <c r="E4813" s="39"/>
      <c r="F4813" s="98">
        <v>43251</v>
      </c>
      <c r="G4813" s="43">
        <v>2.0007E-2</v>
      </c>
      <c r="H4813" s="43">
        <v>2.32125E-2</v>
      </c>
      <c r="I4813" s="43">
        <v>2.4737499999999999E-2</v>
      </c>
      <c r="J4813" s="43">
        <v>4.7500000000000001E-2</v>
      </c>
      <c r="K4813" s="43">
        <v>2.8586E-2</v>
      </c>
      <c r="L4813" s="43">
        <v>1.8330599999999999E-2</v>
      </c>
      <c r="O4813" s="114"/>
    </row>
    <row r="4814" spans="4:15" ht="15.75" customHeight="1" x14ac:dyDescent="0.25">
      <c r="D4814" s="39"/>
      <c r="E4814" s="39"/>
      <c r="F4814" s="98">
        <v>43252</v>
      </c>
      <c r="G4814" s="43">
        <v>2.00468E-2</v>
      </c>
      <c r="H4814" s="43">
        <v>2.31781E-2</v>
      </c>
      <c r="I4814" s="43">
        <v>2.47438E-2</v>
      </c>
      <c r="J4814" s="43">
        <v>4.7500000000000001E-2</v>
      </c>
      <c r="K4814" s="43">
        <v>2.9022000000000003E-2</v>
      </c>
      <c r="L4814" s="43">
        <v>1.865E-2</v>
      </c>
      <c r="O4814" s="114"/>
    </row>
    <row r="4815" spans="4:15" ht="15.75" customHeight="1" x14ac:dyDescent="0.25">
      <c r="D4815" s="39"/>
      <c r="E4815" s="39"/>
      <c r="F4815" s="98">
        <v>43255</v>
      </c>
      <c r="G4815" s="43">
        <v>2.01297E-2</v>
      </c>
      <c r="H4815" s="43">
        <v>2.3138100000000002E-2</v>
      </c>
      <c r="I4815" s="43">
        <v>2.4840000000000001E-2</v>
      </c>
      <c r="J4815" s="43">
        <v>4.7500000000000001E-2</v>
      </c>
      <c r="K4815" s="43">
        <v>2.9424000000000002E-2</v>
      </c>
      <c r="L4815" s="43">
        <v>1.8647800000000003E-2</v>
      </c>
      <c r="O4815" s="114"/>
    </row>
    <row r="4816" spans="4:15" ht="15.75" customHeight="1" x14ac:dyDescent="0.25">
      <c r="D4816" s="39"/>
      <c r="E4816" s="39"/>
      <c r="F4816" s="98">
        <v>43256</v>
      </c>
      <c r="G4816" s="43">
        <v>2.02454E-2</v>
      </c>
      <c r="H4816" s="43">
        <v>2.3191899999999998E-2</v>
      </c>
      <c r="I4816" s="43">
        <v>2.4796299999999997E-2</v>
      </c>
      <c r="J4816" s="43">
        <v>4.7500000000000001E-2</v>
      </c>
      <c r="K4816" s="43">
        <v>2.9277000000000001E-2</v>
      </c>
      <c r="L4816" s="43">
        <v>1.8758399999999998E-2</v>
      </c>
      <c r="O4816" s="114"/>
    </row>
    <row r="4817" spans="4:15" ht="15.75" customHeight="1" x14ac:dyDescent="0.25">
      <c r="D4817" s="39"/>
      <c r="E4817" s="39"/>
      <c r="F4817" s="98">
        <v>43257</v>
      </c>
      <c r="G4817" s="43">
        <v>2.0296099999999997E-2</v>
      </c>
      <c r="H4817" s="43">
        <v>2.3208799999999998E-2</v>
      </c>
      <c r="I4817" s="43">
        <v>2.4837500000000002E-2</v>
      </c>
      <c r="J4817" s="43">
        <v>4.7500000000000001E-2</v>
      </c>
      <c r="K4817" s="43">
        <v>2.9716999999999997E-2</v>
      </c>
      <c r="L4817" s="43">
        <v>1.8765899999999999E-2</v>
      </c>
      <c r="O4817" s="114"/>
    </row>
    <row r="4818" spans="4:15" ht="15.75" customHeight="1" x14ac:dyDescent="0.25">
      <c r="D4818" s="39"/>
      <c r="E4818" s="39"/>
      <c r="F4818" s="98">
        <v>43258</v>
      </c>
      <c r="G4818" s="43">
        <v>2.0463800000000001E-2</v>
      </c>
      <c r="H4818" s="43">
        <v>2.3271299999999998E-2</v>
      </c>
      <c r="I4818" s="43">
        <v>2.4918800000000001E-2</v>
      </c>
      <c r="J4818" s="43">
        <v>4.7500000000000001E-2</v>
      </c>
      <c r="K4818" s="43">
        <v>2.9203999999999997E-2</v>
      </c>
      <c r="L4818" s="43">
        <v>1.88703E-2</v>
      </c>
      <c r="O4818" s="114"/>
    </row>
    <row r="4819" spans="4:15" ht="15.75" customHeight="1" x14ac:dyDescent="0.25">
      <c r="D4819" s="39"/>
      <c r="E4819" s="39"/>
      <c r="F4819" s="98">
        <v>43259</v>
      </c>
      <c r="G4819" s="43">
        <v>2.0461699999999999E-2</v>
      </c>
      <c r="H4819" s="43">
        <v>2.3263099999999998E-2</v>
      </c>
      <c r="I4819" s="43">
        <v>2.48875E-2</v>
      </c>
      <c r="J4819" s="43">
        <v>4.7500000000000001E-2</v>
      </c>
      <c r="K4819" s="43">
        <v>2.9461000000000001E-2</v>
      </c>
      <c r="L4819" s="43">
        <v>1.90384E-2</v>
      </c>
      <c r="O4819" s="114"/>
    </row>
    <row r="4820" spans="4:15" ht="15.75" customHeight="1" x14ac:dyDescent="0.25">
      <c r="D4820" s="39"/>
      <c r="E4820" s="39"/>
      <c r="F4820" s="98">
        <v>43262</v>
      </c>
      <c r="G4820" s="43">
        <v>2.04738E-2</v>
      </c>
      <c r="H4820" s="43">
        <v>2.3326300000000001E-2</v>
      </c>
      <c r="I4820" s="43">
        <v>2.49313E-2</v>
      </c>
      <c r="J4820" s="43">
        <v>4.7500000000000001E-2</v>
      </c>
      <c r="K4820" s="43">
        <v>2.9516000000000001E-2</v>
      </c>
      <c r="L4820" s="43">
        <v>1.9106100000000001E-2</v>
      </c>
      <c r="O4820" s="114"/>
    </row>
    <row r="4821" spans="4:15" ht="15.75" customHeight="1" x14ac:dyDescent="0.25">
      <c r="D4821" s="39"/>
      <c r="E4821" s="39"/>
      <c r="F4821" s="98">
        <v>43263</v>
      </c>
      <c r="G4821" s="43">
        <v>2.0572499999999997E-2</v>
      </c>
      <c r="H4821" s="43">
        <v>2.33563E-2</v>
      </c>
      <c r="I4821" s="43">
        <v>2.4987499999999999E-2</v>
      </c>
      <c r="J4821" s="43">
        <v>4.7500000000000001E-2</v>
      </c>
      <c r="K4821" s="43">
        <v>2.9607999999999999E-2</v>
      </c>
      <c r="L4821" s="43">
        <v>1.9299999999999998E-2</v>
      </c>
      <c r="O4821" s="114"/>
    </row>
    <row r="4822" spans="4:15" ht="15.75" customHeight="1" x14ac:dyDescent="0.25">
      <c r="D4822" s="39"/>
      <c r="E4822" s="39"/>
      <c r="F4822" s="98">
        <v>43264</v>
      </c>
      <c r="G4822" s="43">
        <v>2.0732499999999997E-2</v>
      </c>
      <c r="H4822" s="43">
        <v>2.3406300000000001E-2</v>
      </c>
      <c r="I4822" s="43">
        <v>2.5001300000000001E-2</v>
      </c>
      <c r="J4822" s="43">
        <v>4.7500000000000001E-2</v>
      </c>
      <c r="K4822" s="43">
        <v>2.9662999999999998E-2</v>
      </c>
      <c r="L4822" s="43">
        <v>1.9577299999999999E-2</v>
      </c>
      <c r="O4822" s="114"/>
    </row>
    <row r="4823" spans="4:15" ht="15.75" customHeight="1" x14ac:dyDescent="0.25">
      <c r="D4823" s="39"/>
      <c r="E4823" s="39"/>
      <c r="F4823" s="98">
        <v>43265</v>
      </c>
      <c r="G4823" s="43">
        <v>2.08506E-2</v>
      </c>
      <c r="H4823" s="43">
        <v>2.33469E-2</v>
      </c>
      <c r="I4823" s="43">
        <v>2.5028800000000004E-2</v>
      </c>
      <c r="J4823" s="43">
        <v>0.05</v>
      </c>
      <c r="K4823" s="43">
        <v>2.9350999999999999E-2</v>
      </c>
      <c r="L4823" s="43">
        <v>1.96443E-2</v>
      </c>
      <c r="O4823" s="114"/>
    </row>
    <row r="4824" spans="4:15" ht="15.75" customHeight="1" x14ac:dyDescent="0.25">
      <c r="D4824" s="39"/>
      <c r="E4824" s="39"/>
      <c r="F4824" s="98">
        <v>43266</v>
      </c>
      <c r="G4824" s="43">
        <v>2.0849400000000001E-2</v>
      </c>
      <c r="H4824" s="43">
        <v>2.32594E-2</v>
      </c>
      <c r="I4824" s="43">
        <v>2.5037500000000001E-2</v>
      </c>
      <c r="J4824" s="43">
        <v>0.05</v>
      </c>
      <c r="K4824" s="43">
        <v>2.9205000000000002E-2</v>
      </c>
      <c r="L4824" s="43">
        <v>1.9748100000000001E-2</v>
      </c>
      <c r="O4824" s="114"/>
    </row>
    <row r="4825" spans="4:15" ht="15.75" customHeight="1" x14ac:dyDescent="0.25">
      <c r="D4825" s="39"/>
      <c r="E4825" s="39"/>
      <c r="F4825" s="98">
        <v>43269</v>
      </c>
      <c r="G4825" s="43">
        <v>2.0837500000000002E-2</v>
      </c>
      <c r="H4825" s="43">
        <v>2.3246900000000001E-2</v>
      </c>
      <c r="I4825" s="43">
        <v>2.4968799999999999E-2</v>
      </c>
      <c r="J4825" s="43">
        <v>0.05</v>
      </c>
      <c r="K4825" s="43">
        <v>2.9169E-2</v>
      </c>
      <c r="L4825" s="43">
        <v>1.9829599999999999E-2</v>
      </c>
      <c r="O4825" s="114"/>
    </row>
    <row r="4826" spans="4:15" ht="15.75" customHeight="1" x14ac:dyDescent="0.25">
      <c r="D4826" s="39"/>
      <c r="E4826" s="39"/>
      <c r="F4826" s="98">
        <v>43270</v>
      </c>
      <c r="G4826" s="43">
        <v>2.0878800000000003E-2</v>
      </c>
      <c r="H4826" s="43">
        <v>2.33025E-2</v>
      </c>
      <c r="I4826" s="43">
        <v>2.495E-2</v>
      </c>
      <c r="J4826" s="43">
        <v>0.05</v>
      </c>
      <c r="K4826" s="43">
        <v>2.8967E-2</v>
      </c>
      <c r="L4826" s="43">
        <v>1.9965900000000002E-2</v>
      </c>
      <c r="O4826" s="114"/>
    </row>
    <row r="4827" spans="4:15" ht="15.75" customHeight="1" x14ac:dyDescent="0.25">
      <c r="D4827" s="39"/>
      <c r="E4827" s="39"/>
      <c r="F4827" s="98">
        <v>43271</v>
      </c>
      <c r="G4827" s="43">
        <v>2.0836299999999999E-2</v>
      </c>
      <c r="H4827" s="43">
        <v>2.3318800000000001E-2</v>
      </c>
      <c r="I4827" s="43">
        <v>2.5008800000000001E-2</v>
      </c>
      <c r="J4827" s="43">
        <v>0.05</v>
      </c>
      <c r="K4827" s="43">
        <v>2.9388999999999998E-2</v>
      </c>
      <c r="L4827" s="43">
        <v>2.0007899999999999E-2</v>
      </c>
      <c r="O4827" s="114"/>
    </row>
    <row r="4828" spans="4:15" ht="15.75" customHeight="1" x14ac:dyDescent="0.25">
      <c r="D4828" s="39"/>
      <c r="E4828" s="39"/>
      <c r="F4828" s="98">
        <v>43272</v>
      </c>
      <c r="G4828" s="43">
        <v>2.0911300000000001E-2</v>
      </c>
      <c r="H4828" s="43">
        <v>2.3350599999999999E-2</v>
      </c>
      <c r="I4828" s="43">
        <v>2.5043799999999998E-2</v>
      </c>
      <c r="J4828" s="43">
        <v>0.05</v>
      </c>
      <c r="K4828" s="43">
        <v>2.8967E-2</v>
      </c>
      <c r="L4828" s="43">
        <v>2.0153299999999999E-2</v>
      </c>
      <c r="O4828" s="114"/>
    </row>
    <row r="4829" spans="4:15" ht="15.75" customHeight="1" x14ac:dyDescent="0.25">
      <c r="D4829" s="39"/>
      <c r="E4829" s="39"/>
      <c r="F4829" s="98">
        <v>43273</v>
      </c>
      <c r="G4829" s="43">
        <v>2.09775E-2</v>
      </c>
      <c r="H4829" s="43">
        <v>2.3388800000000001E-2</v>
      </c>
      <c r="I4829" s="43">
        <v>2.5075E-2</v>
      </c>
      <c r="J4829" s="43">
        <v>0.05</v>
      </c>
      <c r="K4829" s="43">
        <v>2.8948999999999999E-2</v>
      </c>
      <c r="L4829" s="43">
        <v>2.0192999999999999E-2</v>
      </c>
      <c r="O4829" s="114"/>
    </row>
    <row r="4830" spans="4:15" ht="15.75" customHeight="1" x14ac:dyDescent="0.25">
      <c r="D4830" s="39"/>
      <c r="E4830" s="39"/>
      <c r="F4830" s="98">
        <v>43276</v>
      </c>
      <c r="G4830" s="43">
        <v>2.10288E-2</v>
      </c>
      <c r="H4830" s="43">
        <v>2.3370000000000002E-2</v>
      </c>
      <c r="I4830" s="43">
        <v>2.5024999999999999E-2</v>
      </c>
      <c r="J4830" s="43">
        <v>0.05</v>
      </c>
      <c r="K4830" s="43">
        <v>2.8803000000000002E-2</v>
      </c>
      <c r="L4830" s="43">
        <v>2.0294500000000004E-2</v>
      </c>
      <c r="O4830" s="114"/>
    </row>
    <row r="4831" spans="4:15" ht="15.75" customHeight="1" x14ac:dyDescent="0.25">
      <c r="D4831" s="39"/>
      <c r="E4831" s="39"/>
      <c r="F4831" s="98">
        <v>43277</v>
      </c>
      <c r="G4831" s="43">
        <v>2.1018800000000001E-2</v>
      </c>
      <c r="H4831" s="43">
        <v>2.33563E-2</v>
      </c>
      <c r="I4831" s="43">
        <v>2.5024999999999999E-2</v>
      </c>
      <c r="J4831" s="43">
        <v>0.05</v>
      </c>
      <c r="K4831" s="43">
        <v>2.8766E-2</v>
      </c>
      <c r="L4831" s="43">
        <v>2.02717E-2</v>
      </c>
      <c r="O4831" s="114"/>
    </row>
    <row r="4832" spans="4:15" ht="15.75" customHeight="1" x14ac:dyDescent="0.25">
      <c r="D4832" s="39"/>
      <c r="E4832" s="39"/>
      <c r="F4832" s="98">
        <v>43278</v>
      </c>
      <c r="G4832" s="43">
        <v>2.0935000000000002E-2</v>
      </c>
      <c r="H4832" s="43">
        <v>2.3343799999999998E-2</v>
      </c>
      <c r="I4832" s="43">
        <v>2.5006300000000002E-2</v>
      </c>
      <c r="J4832" s="43">
        <v>0.05</v>
      </c>
      <c r="K4832" s="43">
        <v>2.8256E-2</v>
      </c>
      <c r="L4832" s="43">
        <v>2.0361199999999999E-2</v>
      </c>
      <c r="O4832" s="114"/>
    </row>
    <row r="4833" spans="4:15" ht="15.75" customHeight="1" x14ac:dyDescent="0.25">
      <c r="D4833" s="39"/>
      <c r="E4833" s="39"/>
      <c r="F4833" s="98">
        <v>43279</v>
      </c>
      <c r="G4833" s="43">
        <v>2.09213E-2</v>
      </c>
      <c r="H4833" s="43">
        <v>2.33738E-2</v>
      </c>
      <c r="I4833" s="43">
        <v>2.5012500000000003E-2</v>
      </c>
      <c r="J4833" s="43">
        <v>0.05</v>
      </c>
      <c r="K4833" s="43">
        <v>2.8365000000000001E-2</v>
      </c>
      <c r="L4833" s="43">
        <v>2.0382899999999999E-2</v>
      </c>
      <c r="O4833" s="114"/>
    </row>
    <row r="4834" spans="4:15" ht="15.75" customHeight="1" x14ac:dyDescent="0.25">
      <c r="D4834" s="39"/>
      <c r="E4834" s="39"/>
      <c r="F4834" s="98">
        <v>43280</v>
      </c>
      <c r="G4834" s="43">
        <v>2.0902500000000001E-2</v>
      </c>
      <c r="H4834" s="43">
        <v>2.33575E-2</v>
      </c>
      <c r="I4834" s="43">
        <v>2.5012500000000003E-2</v>
      </c>
      <c r="J4834" s="43">
        <v>0.05</v>
      </c>
      <c r="K4834" s="43">
        <v>2.8601000000000001E-2</v>
      </c>
      <c r="L4834" s="43">
        <v>2.03944E-2</v>
      </c>
      <c r="O4834" s="114"/>
    </row>
    <row r="4835" spans="4:15" ht="15.75" customHeight="1" x14ac:dyDescent="0.25">
      <c r="D4835" s="39"/>
      <c r="E4835" s="39"/>
      <c r="F4835" s="98">
        <v>43283</v>
      </c>
      <c r="G4835" s="43">
        <v>2.0999400000000001E-2</v>
      </c>
      <c r="H4835" s="43">
        <v>2.3424999999999998E-2</v>
      </c>
      <c r="I4835" s="43">
        <v>2.5096899999999998E-2</v>
      </c>
      <c r="J4835" s="43">
        <v>0.05</v>
      </c>
      <c r="K4835" s="43">
        <v>2.8711E-2</v>
      </c>
      <c r="L4835" s="43">
        <v>2.0411700000000001E-2</v>
      </c>
      <c r="O4835" s="114"/>
    </row>
    <row r="4836" spans="4:15" ht="15.75" customHeight="1" x14ac:dyDescent="0.25">
      <c r="D4836" s="39"/>
      <c r="E4836" s="39"/>
      <c r="F4836" s="98">
        <v>43284</v>
      </c>
      <c r="G4836" s="43">
        <v>2.08588E-2</v>
      </c>
      <c r="H4836" s="43">
        <v>2.3372500000000001E-2</v>
      </c>
      <c r="I4836" s="43">
        <v>2.5068800000000002E-2</v>
      </c>
      <c r="J4836" s="43">
        <v>0.05</v>
      </c>
      <c r="K4836" s="43">
        <v>2.8309000000000001E-2</v>
      </c>
      <c r="L4836" s="43">
        <v>2.0383100000000001E-2</v>
      </c>
      <c r="O4836" s="114"/>
    </row>
    <row r="4837" spans="4:15" ht="15.75" customHeight="1" x14ac:dyDescent="0.25">
      <c r="D4837" s="39"/>
      <c r="E4837" s="39"/>
      <c r="F4837" s="98">
        <v>43285</v>
      </c>
      <c r="G4837" s="43">
        <v>2.0872500000000002E-2</v>
      </c>
      <c r="H4837" s="43">
        <v>2.3373100000000001E-2</v>
      </c>
      <c r="I4837" s="43">
        <v>2.5059399999999999E-2</v>
      </c>
      <c r="J4837" s="43" t="s">
        <v>30</v>
      </c>
      <c r="K4837" s="43">
        <v>2.8309000000000001E-2</v>
      </c>
      <c r="L4837" s="43" t="s">
        <v>30</v>
      </c>
      <c r="O4837" s="114"/>
    </row>
    <row r="4838" spans="4:15" ht="15.75" customHeight="1" x14ac:dyDescent="0.25">
      <c r="D4838" s="39"/>
      <c r="E4838" s="39"/>
      <c r="F4838" s="98">
        <v>43286</v>
      </c>
      <c r="G4838" s="43">
        <v>2.0971299999999998E-2</v>
      </c>
      <c r="H4838" s="43">
        <v>2.3386300000000002E-2</v>
      </c>
      <c r="I4838" s="43">
        <v>2.5202499999999999E-2</v>
      </c>
      <c r="J4838" s="43">
        <v>0.05</v>
      </c>
      <c r="K4838" s="43">
        <v>2.8291E-2</v>
      </c>
      <c r="L4838" s="43">
        <v>2.0276800000000001E-2</v>
      </c>
      <c r="O4838" s="114"/>
    </row>
    <row r="4839" spans="4:15" ht="15.75" customHeight="1" x14ac:dyDescent="0.25">
      <c r="D4839" s="39"/>
      <c r="E4839" s="39"/>
      <c r="F4839" s="98">
        <v>43287</v>
      </c>
      <c r="G4839" s="43">
        <v>2.0862500000000003E-2</v>
      </c>
      <c r="H4839" s="43">
        <v>2.3314400000000002E-2</v>
      </c>
      <c r="I4839" s="43">
        <v>2.5081300000000001E-2</v>
      </c>
      <c r="J4839" s="43">
        <v>0.05</v>
      </c>
      <c r="K4839" s="43">
        <v>2.8216999999999999E-2</v>
      </c>
      <c r="L4839" s="43">
        <v>2.0136100000000001E-2</v>
      </c>
      <c r="O4839" s="114"/>
    </row>
    <row r="4840" spans="4:15" ht="15.75" customHeight="1" x14ac:dyDescent="0.25">
      <c r="D4840" s="39"/>
      <c r="E4840" s="39"/>
      <c r="F4840" s="98">
        <v>43290</v>
      </c>
      <c r="G4840" s="43">
        <v>2.0775000000000002E-2</v>
      </c>
      <c r="H4840" s="43">
        <v>2.3331300000000003E-2</v>
      </c>
      <c r="I4840" s="43">
        <v>2.5087499999999999E-2</v>
      </c>
      <c r="J4840" s="43">
        <v>0.05</v>
      </c>
      <c r="K4840" s="43">
        <v>2.8563999999999999E-2</v>
      </c>
      <c r="L4840" s="43">
        <v>2.0057999999999999E-2</v>
      </c>
      <c r="O4840" s="114"/>
    </row>
    <row r="4841" spans="4:15" ht="15.75" customHeight="1" x14ac:dyDescent="0.25">
      <c r="D4841" s="39"/>
      <c r="E4841" s="39"/>
      <c r="F4841" s="98">
        <v>43291</v>
      </c>
      <c r="G4841" s="43">
        <v>2.0664999999999999E-2</v>
      </c>
      <c r="H4841" s="43">
        <v>2.33744E-2</v>
      </c>
      <c r="I4841" s="43">
        <v>2.51188E-2</v>
      </c>
      <c r="J4841" s="43">
        <v>0.05</v>
      </c>
      <c r="K4841" s="43">
        <v>2.8490999999999999E-2</v>
      </c>
      <c r="L4841" s="43">
        <v>2.0153799999999999E-2</v>
      </c>
      <c r="O4841" s="114"/>
    </row>
    <row r="4842" spans="4:15" ht="15.75" customHeight="1" x14ac:dyDescent="0.25">
      <c r="D4842" s="39"/>
      <c r="E4842" s="39"/>
      <c r="F4842" s="98">
        <v>43292</v>
      </c>
      <c r="G4842" s="43">
        <v>2.0742500000000001E-2</v>
      </c>
      <c r="H4842" s="43">
        <v>2.3370000000000002E-2</v>
      </c>
      <c r="I4842" s="43">
        <v>2.5123799999999998E-2</v>
      </c>
      <c r="J4842" s="43">
        <v>0.05</v>
      </c>
      <c r="K4842" s="43">
        <v>2.8490999999999999E-2</v>
      </c>
      <c r="L4842" s="43">
        <v>2.0175900000000004E-2</v>
      </c>
      <c r="O4842" s="114"/>
    </row>
    <row r="4843" spans="4:15" ht="15.75" customHeight="1" x14ac:dyDescent="0.25">
      <c r="D4843" s="39"/>
      <c r="E4843" s="39"/>
      <c r="F4843" s="98">
        <v>43293</v>
      </c>
      <c r="G4843" s="43">
        <v>2.07163E-2</v>
      </c>
      <c r="H4843" s="43">
        <v>2.33919E-2</v>
      </c>
      <c r="I4843" s="43">
        <v>2.5196299999999998E-2</v>
      </c>
      <c r="J4843" s="43">
        <v>0.05</v>
      </c>
      <c r="K4843" s="43">
        <v>2.8454E-2</v>
      </c>
      <c r="L4843" s="43">
        <v>2.0255499999999999E-2</v>
      </c>
      <c r="O4843" s="114"/>
    </row>
    <row r="4844" spans="4:15" ht="15.75" customHeight="1" x14ac:dyDescent="0.25">
      <c r="D4844" s="39"/>
      <c r="E4844" s="39"/>
      <c r="F4844" s="98">
        <v>43294</v>
      </c>
      <c r="G4844" s="43">
        <v>2.0732499999999997E-2</v>
      </c>
      <c r="H4844" s="43">
        <v>2.3359999999999999E-2</v>
      </c>
      <c r="I4844" s="43">
        <v>2.52088E-2</v>
      </c>
      <c r="J4844" s="43">
        <v>0.05</v>
      </c>
      <c r="K4844" s="43">
        <v>2.8271000000000001E-2</v>
      </c>
      <c r="L4844" s="43">
        <v>2.0155599999999999E-2</v>
      </c>
      <c r="O4844" s="114"/>
    </row>
    <row r="4845" spans="4:15" ht="15.75" customHeight="1" x14ac:dyDescent="0.25">
      <c r="D4845" s="39"/>
      <c r="E4845" s="39"/>
      <c r="F4845" s="98">
        <v>43297</v>
      </c>
      <c r="G4845" s="43">
        <v>2.0785000000000001E-2</v>
      </c>
      <c r="H4845" s="43">
        <v>2.3326300000000001E-2</v>
      </c>
      <c r="I4845" s="43">
        <v>2.5184999999999999E-2</v>
      </c>
      <c r="J4845" s="43">
        <v>0.05</v>
      </c>
      <c r="K4845" s="43">
        <v>2.8582E-2</v>
      </c>
      <c r="L4845" s="43">
        <v>2.0104400000000001E-2</v>
      </c>
      <c r="O4845" s="114"/>
    </row>
    <row r="4846" spans="4:15" ht="15.75" customHeight="1" x14ac:dyDescent="0.25">
      <c r="D4846" s="39"/>
      <c r="E4846" s="39"/>
      <c r="F4846" s="98">
        <v>43298</v>
      </c>
      <c r="G4846" s="43">
        <v>2.0817499999999999E-2</v>
      </c>
      <c r="H4846" s="43">
        <v>2.34194E-2</v>
      </c>
      <c r="I4846" s="43">
        <v>2.5231300000000002E-2</v>
      </c>
      <c r="J4846" s="43">
        <v>0.05</v>
      </c>
      <c r="K4846" s="43">
        <v>2.86E-2</v>
      </c>
      <c r="L4846" s="43">
        <v>2.01035E-2</v>
      </c>
      <c r="O4846" s="114"/>
    </row>
    <row r="4847" spans="4:15" ht="15.75" customHeight="1" x14ac:dyDescent="0.25">
      <c r="D4847" s="39"/>
      <c r="E4847" s="39"/>
      <c r="F4847" s="98">
        <v>43299</v>
      </c>
      <c r="G4847" s="43">
        <v>2.0862500000000003E-2</v>
      </c>
      <c r="H4847" s="43">
        <v>2.3475000000000003E-2</v>
      </c>
      <c r="I4847" s="43">
        <v>2.5266299999999998E-2</v>
      </c>
      <c r="J4847" s="43">
        <v>0.05</v>
      </c>
      <c r="K4847" s="43">
        <v>2.8692000000000002E-2</v>
      </c>
      <c r="L4847" s="43">
        <v>2.0118800000000003E-2</v>
      </c>
      <c r="O4847" s="114"/>
    </row>
    <row r="4848" spans="4:15" ht="15.75" customHeight="1" x14ac:dyDescent="0.25">
      <c r="D4848" s="39"/>
      <c r="E4848" s="39"/>
      <c r="F4848" s="98">
        <v>43300</v>
      </c>
      <c r="G4848" s="43">
        <v>2.0809999999999999E-2</v>
      </c>
      <c r="H4848" s="43">
        <v>2.3470599999999998E-2</v>
      </c>
      <c r="I4848" s="43">
        <v>2.52725E-2</v>
      </c>
      <c r="J4848" s="43">
        <v>0.05</v>
      </c>
      <c r="K4848" s="43">
        <v>2.8380000000000002E-2</v>
      </c>
      <c r="L4848" s="43">
        <v>2.0127300000000001E-2</v>
      </c>
      <c r="O4848" s="114"/>
    </row>
    <row r="4849" spans="4:15" ht="15.75" customHeight="1" x14ac:dyDescent="0.25">
      <c r="D4849" s="39"/>
      <c r="E4849" s="39"/>
      <c r="F4849" s="98">
        <v>43301</v>
      </c>
      <c r="G4849" s="43">
        <v>2.069E-2</v>
      </c>
      <c r="H4849" s="43">
        <v>2.3415599999999998E-2</v>
      </c>
      <c r="I4849" s="43">
        <v>2.5242499999999998E-2</v>
      </c>
      <c r="J4849" s="43">
        <v>0.05</v>
      </c>
      <c r="K4849" s="43">
        <v>2.8930999999999998E-2</v>
      </c>
      <c r="L4849" s="43">
        <v>2.01567E-2</v>
      </c>
      <c r="O4849" s="114"/>
    </row>
    <row r="4850" spans="4:15" ht="15.75" customHeight="1" x14ac:dyDescent="0.25">
      <c r="D4850" s="39"/>
      <c r="E4850" s="39"/>
      <c r="F4850" s="98">
        <v>43304</v>
      </c>
      <c r="G4850" s="43">
        <v>2.06363E-2</v>
      </c>
      <c r="H4850" s="43">
        <v>2.3353100000000002E-2</v>
      </c>
      <c r="I4850" s="43">
        <v>2.52088E-2</v>
      </c>
      <c r="J4850" s="43">
        <v>0.05</v>
      </c>
      <c r="K4850" s="43">
        <v>2.9540999999999998E-2</v>
      </c>
      <c r="L4850" s="43">
        <v>2.0156900000000002E-2</v>
      </c>
      <c r="O4850" s="114"/>
    </row>
    <row r="4851" spans="4:15" ht="15.75" customHeight="1" x14ac:dyDescent="0.25">
      <c r="D4851" s="39"/>
      <c r="E4851" s="39"/>
      <c r="F4851" s="98">
        <v>43305</v>
      </c>
      <c r="G4851" s="43">
        <v>2.0701299999999999E-2</v>
      </c>
      <c r="H4851" s="43">
        <v>2.3348799999999999E-2</v>
      </c>
      <c r="I4851" s="43">
        <v>2.5225000000000001E-2</v>
      </c>
      <c r="J4851" s="43">
        <v>0.05</v>
      </c>
      <c r="K4851" s="43">
        <v>2.9485999999999998E-2</v>
      </c>
      <c r="L4851" s="43">
        <v>2.0118200000000003E-2</v>
      </c>
      <c r="O4851" s="114"/>
    </row>
    <row r="4852" spans="4:15" ht="15.75" customHeight="1" x14ac:dyDescent="0.25">
      <c r="D4852" s="39"/>
      <c r="E4852" s="39"/>
      <c r="F4852" s="98">
        <v>43306</v>
      </c>
      <c r="G4852" s="43">
        <v>2.07688E-2</v>
      </c>
      <c r="H4852" s="43">
        <v>2.3368799999999999E-2</v>
      </c>
      <c r="I4852" s="43">
        <v>2.5225000000000001E-2</v>
      </c>
      <c r="J4852" s="43">
        <v>0.05</v>
      </c>
      <c r="K4852" s="43">
        <v>2.9746000000000002E-2</v>
      </c>
      <c r="L4852" s="43">
        <v>2.0053200000000004E-2</v>
      </c>
      <c r="O4852" s="114"/>
    </row>
    <row r="4853" spans="4:15" ht="15.75" customHeight="1" x14ac:dyDescent="0.25">
      <c r="D4853" s="39"/>
      <c r="E4853" s="39"/>
      <c r="F4853" s="98">
        <v>43307</v>
      </c>
      <c r="G4853" s="43">
        <v>2.07163E-2</v>
      </c>
      <c r="H4853" s="43">
        <v>2.3388800000000001E-2</v>
      </c>
      <c r="I4853" s="43">
        <v>2.5286300000000001E-2</v>
      </c>
      <c r="J4853" s="43">
        <v>0.05</v>
      </c>
      <c r="K4853" s="43">
        <v>2.9763999999999999E-2</v>
      </c>
      <c r="L4853" s="43">
        <v>2.00825E-2</v>
      </c>
      <c r="O4853" s="114"/>
    </row>
    <row r="4854" spans="4:15" ht="15.75" customHeight="1" x14ac:dyDescent="0.25">
      <c r="D4854" s="39"/>
      <c r="E4854" s="39"/>
      <c r="F4854" s="98">
        <v>43308</v>
      </c>
      <c r="G4854" s="43">
        <v>2.0767500000000001E-2</v>
      </c>
      <c r="H4854" s="43">
        <v>2.3423799999999998E-2</v>
      </c>
      <c r="I4854" s="43">
        <v>2.52988E-2</v>
      </c>
      <c r="J4854" s="43">
        <v>0.05</v>
      </c>
      <c r="K4854" s="43">
        <v>2.9542000000000002E-2</v>
      </c>
      <c r="L4854" s="43">
        <v>2.0132599999999997E-2</v>
      </c>
      <c r="O4854" s="114"/>
    </row>
    <row r="4855" spans="4:15" ht="15.75" customHeight="1" x14ac:dyDescent="0.25">
      <c r="D4855" s="39"/>
      <c r="E4855" s="39"/>
      <c r="F4855" s="98">
        <v>43311</v>
      </c>
      <c r="G4855" s="43">
        <v>2.0815E-2</v>
      </c>
      <c r="H4855" s="43">
        <v>2.3431299999999999E-2</v>
      </c>
      <c r="I4855" s="43">
        <v>2.5305000000000001E-2</v>
      </c>
      <c r="J4855" s="43">
        <v>0.05</v>
      </c>
      <c r="K4855" s="43">
        <v>2.9727999999999997E-2</v>
      </c>
      <c r="L4855" s="43">
        <v>2.0149400000000001E-2</v>
      </c>
      <c r="O4855" s="114"/>
    </row>
    <row r="4856" spans="4:15" ht="15.75" customHeight="1" x14ac:dyDescent="0.25">
      <c r="D4856" s="39"/>
      <c r="E4856" s="39"/>
      <c r="F4856" s="98">
        <v>43312</v>
      </c>
      <c r="G4856" s="43">
        <v>2.0813799999999997E-2</v>
      </c>
      <c r="H4856" s="43">
        <v>2.3485599999999999E-2</v>
      </c>
      <c r="I4856" s="43">
        <v>2.5305000000000001E-2</v>
      </c>
      <c r="J4856" s="43">
        <v>0.05</v>
      </c>
      <c r="K4856" s="43">
        <v>2.9597999999999999E-2</v>
      </c>
      <c r="L4856" s="43">
        <v>2.0091600000000001E-2</v>
      </c>
      <c r="O4856" s="114"/>
    </row>
    <row r="4857" spans="4:15" ht="15.75" customHeight="1" x14ac:dyDescent="0.25">
      <c r="D4857" s="39"/>
      <c r="E4857" s="39"/>
      <c r="F4857" s="98">
        <v>43313</v>
      </c>
      <c r="G4857" s="43">
        <v>2.0821299999999997E-2</v>
      </c>
      <c r="H4857" s="43">
        <v>2.3482500000000003E-2</v>
      </c>
      <c r="I4857" s="43">
        <v>2.5336299999999999E-2</v>
      </c>
      <c r="J4857" s="43">
        <v>0.05</v>
      </c>
      <c r="K4857" s="43">
        <v>3.0064E-2</v>
      </c>
      <c r="L4857" s="43">
        <v>2.0082100000000002E-2</v>
      </c>
      <c r="O4857" s="114"/>
    </row>
    <row r="4858" spans="4:15" ht="15.75" customHeight="1" x14ac:dyDescent="0.25">
      <c r="D4858" s="39"/>
      <c r="E4858" s="39"/>
      <c r="F4858" s="98">
        <v>43314</v>
      </c>
      <c r="G4858" s="43">
        <v>2.0801899999999998E-2</v>
      </c>
      <c r="H4858" s="43">
        <v>2.3404999999999999E-2</v>
      </c>
      <c r="I4858" s="43">
        <v>2.5305000000000001E-2</v>
      </c>
      <c r="J4858" s="43">
        <v>0.05</v>
      </c>
      <c r="K4858" s="43">
        <v>2.9859E-2</v>
      </c>
      <c r="L4858" s="43">
        <v>1.99983E-2</v>
      </c>
      <c r="O4858" s="114"/>
    </row>
    <row r="4859" spans="4:15" ht="15.75" customHeight="1" x14ac:dyDescent="0.25">
      <c r="D4859" s="39"/>
      <c r="E4859" s="39"/>
      <c r="F4859" s="98">
        <v>43315</v>
      </c>
      <c r="G4859" s="43">
        <v>2.0793099999999998E-2</v>
      </c>
      <c r="H4859" s="43">
        <v>2.3429999999999999E-2</v>
      </c>
      <c r="I4859" s="43">
        <v>2.5247499999999999E-2</v>
      </c>
      <c r="J4859" s="43">
        <v>0.05</v>
      </c>
      <c r="K4859" s="43">
        <v>2.9488E-2</v>
      </c>
      <c r="L4859" s="43">
        <v>1.9951399999999998E-2</v>
      </c>
      <c r="O4859" s="114"/>
    </row>
    <row r="4860" spans="4:15" ht="15.75" customHeight="1" x14ac:dyDescent="0.25">
      <c r="D4860" s="39"/>
      <c r="E4860" s="39"/>
      <c r="F4860" s="98">
        <v>43318</v>
      </c>
      <c r="G4860" s="43">
        <v>2.08256E-2</v>
      </c>
      <c r="H4860" s="43">
        <v>2.3432499999999998E-2</v>
      </c>
      <c r="I4860" s="43">
        <v>2.5216300000000001E-2</v>
      </c>
      <c r="J4860" s="43">
        <v>0.05</v>
      </c>
      <c r="K4860" s="43">
        <v>2.9394999999999998E-2</v>
      </c>
      <c r="L4860" s="43">
        <v>1.9953200000000001E-2</v>
      </c>
      <c r="O4860" s="114"/>
    </row>
    <row r="4861" spans="4:15" ht="15.75" customHeight="1" x14ac:dyDescent="0.25">
      <c r="D4861" s="39"/>
      <c r="E4861" s="39"/>
      <c r="F4861" s="98">
        <v>43319</v>
      </c>
      <c r="G4861" s="43">
        <v>2.0711300000000002E-2</v>
      </c>
      <c r="H4861" s="43">
        <v>2.3414399999999998E-2</v>
      </c>
      <c r="I4861" s="43">
        <v>2.5223800000000001E-2</v>
      </c>
      <c r="J4861" s="43">
        <v>0.05</v>
      </c>
      <c r="K4861" s="43">
        <v>2.9729999999999999E-2</v>
      </c>
      <c r="L4861" s="43">
        <v>2.0035299999999999E-2</v>
      </c>
      <c r="O4861" s="114"/>
    </row>
    <row r="4862" spans="4:15" ht="15.75" customHeight="1" x14ac:dyDescent="0.25">
      <c r="D4862" s="39"/>
      <c r="E4862" s="39"/>
      <c r="F4862" s="98">
        <v>43320</v>
      </c>
      <c r="G4862" s="43">
        <v>2.0634400000000001E-2</v>
      </c>
      <c r="H4862" s="43">
        <v>2.3404999999999999E-2</v>
      </c>
      <c r="I4862" s="43">
        <v>2.5169999999999998E-2</v>
      </c>
      <c r="J4862" s="43">
        <v>0.05</v>
      </c>
      <c r="K4862" s="43">
        <v>2.9600000000000001E-2</v>
      </c>
      <c r="L4862" s="43">
        <v>1.9946600000000002E-2</v>
      </c>
      <c r="O4862" s="114"/>
    </row>
    <row r="4863" spans="4:15" ht="15.75" customHeight="1" x14ac:dyDescent="0.25">
      <c r="D4863" s="39"/>
      <c r="E4863" s="39"/>
      <c r="F4863" s="98">
        <v>43321</v>
      </c>
      <c r="G4863" s="43">
        <v>2.06731E-2</v>
      </c>
      <c r="H4863" s="43">
        <v>2.3380000000000001E-2</v>
      </c>
      <c r="I4863" s="43">
        <v>2.5171299999999997E-2</v>
      </c>
      <c r="J4863" s="43">
        <v>0.05</v>
      </c>
      <c r="K4863" s="43">
        <v>2.9258000000000003E-2</v>
      </c>
      <c r="L4863" s="43">
        <v>1.98049E-2</v>
      </c>
      <c r="O4863" s="114"/>
    </row>
    <row r="4864" spans="4:15" ht="15.75" customHeight="1" x14ac:dyDescent="0.25">
      <c r="D4864" s="39"/>
      <c r="E4864" s="39"/>
      <c r="F4864" s="98">
        <v>43322</v>
      </c>
      <c r="G4864" s="43">
        <v>2.0667499999999998E-2</v>
      </c>
      <c r="H4864" s="43">
        <v>2.3192499999999998E-2</v>
      </c>
      <c r="I4864" s="43">
        <v>2.5121299999999999E-2</v>
      </c>
      <c r="J4864" s="43">
        <v>0.05</v>
      </c>
      <c r="K4864" s="43">
        <v>2.8732000000000001E-2</v>
      </c>
      <c r="L4864" s="43">
        <v>1.97354E-2</v>
      </c>
      <c r="O4864" s="114"/>
    </row>
    <row r="4865" spans="4:15" ht="15.75" customHeight="1" x14ac:dyDescent="0.25">
      <c r="D4865" s="39"/>
      <c r="E4865" s="39"/>
      <c r="F4865" s="98">
        <v>43325</v>
      </c>
      <c r="G4865" s="43">
        <v>2.06269E-2</v>
      </c>
      <c r="H4865" s="43">
        <v>2.3137500000000002E-2</v>
      </c>
      <c r="I4865" s="43">
        <v>2.5076299999999999E-2</v>
      </c>
      <c r="J4865" s="43">
        <v>0.05</v>
      </c>
      <c r="K4865" s="43">
        <v>2.8785999999999999E-2</v>
      </c>
      <c r="L4865" s="43">
        <v>1.97787E-2</v>
      </c>
      <c r="O4865" s="114"/>
    </row>
    <row r="4866" spans="4:15" ht="15.75" customHeight="1" x14ac:dyDescent="0.25">
      <c r="D4866" s="39"/>
      <c r="E4866" s="39"/>
      <c r="F4866" s="98">
        <v>43326</v>
      </c>
      <c r="G4866" s="43">
        <v>2.0635000000000001E-2</v>
      </c>
      <c r="H4866" s="43">
        <v>2.31519E-2</v>
      </c>
      <c r="I4866" s="43">
        <v>2.5123799999999998E-2</v>
      </c>
      <c r="J4866" s="43">
        <v>0.05</v>
      </c>
      <c r="K4866" s="43">
        <v>2.8984999999999997E-2</v>
      </c>
      <c r="L4866" s="43">
        <v>1.9922200000000001E-2</v>
      </c>
      <c r="O4866" s="114"/>
    </row>
    <row r="4867" spans="4:15" ht="15.75" customHeight="1" x14ac:dyDescent="0.25">
      <c r="D4867" s="39"/>
      <c r="E4867" s="39"/>
      <c r="F4867" s="98">
        <v>43327</v>
      </c>
      <c r="G4867" s="43">
        <v>2.06E-2</v>
      </c>
      <c r="H4867" s="43">
        <v>2.3117499999999999E-2</v>
      </c>
      <c r="I4867" s="43">
        <v>2.5106299999999998E-2</v>
      </c>
      <c r="J4867" s="43">
        <v>0.05</v>
      </c>
      <c r="K4867" s="43">
        <v>2.8622999999999999E-2</v>
      </c>
      <c r="L4867" s="43">
        <v>1.9949399999999999E-2</v>
      </c>
      <c r="O4867" s="114"/>
    </row>
    <row r="4868" spans="4:15" ht="15.75" customHeight="1" x14ac:dyDescent="0.25">
      <c r="D4868" s="39"/>
      <c r="E4868" s="39"/>
      <c r="F4868" s="98">
        <v>43328</v>
      </c>
      <c r="G4868" s="43">
        <v>2.0773799999999999E-2</v>
      </c>
      <c r="H4868" s="43">
        <v>2.32225E-2</v>
      </c>
      <c r="I4868" s="43">
        <v>2.5135000000000001E-2</v>
      </c>
      <c r="J4868" s="43">
        <v>0.05</v>
      </c>
      <c r="K4868" s="43">
        <v>2.8659E-2</v>
      </c>
      <c r="L4868" s="43">
        <v>1.9986799999999999E-2</v>
      </c>
      <c r="O4868" s="114"/>
    </row>
    <row r="4869" spans="4:15" ht="15.75" customHeight="1" x14ac:dyDescent="0.25">
      <c r="D4869" s="39"/>
      <c r="E4869" s="39"/>
      <c r="F4869" s="98">
        <v>43329</v>
      </c>
      <c r="G4869" s="43">
        <v>2.0693800000000002E-2</v>
      </c>
      <c r="H4869" s="43">
        <v>2.3118799999999998E-2</v>
      </c>
      <c r="I4869" s="43">
        <v>2.5107499999999998E-2</v>
      </c>
      <c r="J4869" s="43">
        <v>0.05</v>
      </c>
      <c r="K4869" s="43">
        <v>2.8605000000000002E-2</v>
      </c>
      <c r="L4869" s="43">
        <v>2.0022099999999998E-2</v>
      </c>
      <c r="O4869" s="114"/>
    </row>
    <row r="4870" spans="4:15" ht="15.75" customHeight="1" x14ac:dyDescent="0.25">
      <c r="D4870" s="39"/>
      <c r="E4870" s="39"/>
      <c r="F4870" s="98">
        <v>43332</v>
      </c>
      <c r="G4870" s="43">
        <v>2.0670000000000001E-2</v>
      </c>
      <c r="H4870" s="43">
        <v>2.30963E-2</v>
      </c>
      <c r="I4870" s="43">
        <v>2.5086300000000002E-2</v>
      </c>
      <c r="J4870" s="43">
        <v>0.05</v>
      </c>
      <c r="K4870" s="43">
        <v>2.819E-2</v>
      </c>
      <c r="L4870" s="43">
        <v>1.9991800000000001E-2</v>
      </c>
      <c r="O4870" s="114"/>
    </row>
    <row r="4871" spans="4:15" ht="15.75" customHeight="1" x14ac:dyDescent="0.25">
      <c r="D4871" s="39"/>
      <c r="E4871" s="39"/>
      <c r="F4871" s="98">
        <v>43333</v>
      </c>
      <c r="G4871" s="43">
        <v>2.0658799999999998E-2</v>
      </c>
      <c r="H4871" s="43">
        <v>2.3102499999999998E-2</v>
      </c>
      <c r="I4871" s="43">
        <v>2.51288E-2</v>
      </c>
      <c r="J4871" s="43">
        <v>0.05</v>
      </c>
      <c r="K4871" s="43">
        <v>2.8298E-2</v>
      </c>
      <c r="L4871" s="43">
        <v>2.00053E-2</v>
      </c>
      <c r="O4871" s="114"/>
    </row>
    <row r="4872" spans="4:15" ht="15.75" customHeight="1" x14ac:dyDescent="0.25">
      <c r="D4872" s="39"/>
      <c r="E4872" s="39"/>
      <c r="F4872" s="98">
        <v>43334</v>
      </c>
      <c r="G4872" s="43">
        <v>2.0659999999999998E-2</v>
      </c>
      <c r="H4872" s="43">
        <v>2.3117499999999999E-2</v>
      </c>
      <c r="I4872" s="43">
        <v>2.5125000000000001E-2</v>
      </c>
      <c r="J4872" s="43">
        <v>0.05</v>
      </c>
      <c r="K4872" s="43">
        <v>2.8189000000000002E-2</v>
      </c>
      <c r="L4872" s="43">
        <v>1.9980999999999999E-2</v>
      </c>
      <c r="O4872" s="114"/>
    </row>
    <row r="4873" spans="4:15" ht="15.75" customHeight="1" x14ac:dyDescent="0.25">
      <c r="D4873" s="39"/>
      <c r="E4873" s="39"/>
      <c r="F4873" s="98">
        <v>43335</v>
      </c>
      <c r="G4873" s="43">
        <v>2.0647499999999999E-2</v>
      </c>
      <c r="H4873" s="43">
        <v>2.3113800000000004E-2</v>
      </c>
      <c r="I4873" s="43">
        <v>2.5161300000000001E-2</v>
      </c>
      <c r="J4873" s="43">
        <v>0.05</v>
      </c>
      <c r="K4873" s="43">
        <v>2.8260999999999998E-2</v>
      </c>
      <c r="L4873" s="43">
        <v>1.9938400000000002E-2</v>
      </c>
      <c r="O4873" s="114"/>
    </row>
    <row r="4874" spans="4:15" ht="15.75" customHeight="1" x14ac:dyDescent="0.25">
      <c r="D4874" s="39"/>
      <c r="E4874" s="39"/>
      <c r="F4874" s="98">
        <v>43336</v>
      </c>
      <c r="G4874" s="43">
        <v>2.0727499999999999E-2</v>
      </c>
      <c r="H4874" s="43">
        <v>2.3172499999999999E-2</v>
      </c>
      <c r="I4874" s="43">
        <v>2.5230000000000002E-2</v>
      </c>
      <c r="J4874" s="43">
        <v>0.05</v>
      </c>
      <c r="K4874" s="43">
        <v>2.8098000000000001E-2</v>
      </c>
      <c r="L4874" s="43">
        <v>2.00398E-2</v>
      </c>
      <c r="O4874" s="114"/>
    </row>
    <row r="4875" spans="4:15" ht="15.75" customHeight="1" x14ac:dyDescent="0.25">
      <c r="D4875" s="39"/>
      <c r="E4875" s="39"/>
      <c r="F4875" s="98">
        <v>43339</v>
      </c>
      <c r="G4875" s="43" t="s">
        <v>30</v>
      </c>
      <c r="H4875" s="43" t="s">
        <v>30</v>
      </c>
      <c r="I4875" s="43" t="s">
        <v>30</v>
      </c>
      <c r="J4875" s="43">
        <v>0.05</v>
      </c>
      <c r="K4875" s="43">
        <v>2.8458999999999998E-2</v>
      </c>
      <c r="L4875" s="43">
        <v>2.0069099999999999E-2</v>
      </c>
      <c r="O4875" s="114"/>
    </row>
    <row r="4876" spans="4:15" ht="15.75" customHeight="1" x14ac:dyDescent="0.25">
      <c r="D4876" s="39"/>
      <c r="E4876" s="39"/>
      <c r="F4876" s="98">
        <v>43340</v>
      </c>
      <c r="G4876" s="43">
        <v>2.0748799999999998E-2</v>
      </c>
      <c r="H4876" s="43">
        <v>2.3147500000000001E-2</v>
      </c>
      <c r="I4876" s="43">
        <v>2.5282499999999999E-2</v>
      </c>
      <c r="J4876" s="43">
        <v>0.05</v>
      </c>
      <c r="K4876" s="43">
        <v>2.8804E-2</v>
      </c>
      <c r="L4876" s="43">
        <v>2.0115899999999999E-2</v>
      </c>
      <c r="O4876" s="114"/>
    </row>
    <row r="4877" spans="4:15" ht="15.75" customHeight="1" x14ac:dyDescent="0.25">
      <c r="D4877" s="39"/>
      <c r="E4877" s="39"/>
      <c r="F4877" s="98">
        <v>43341</v>
      </c>
      <c r="G4877" s="43">
        <v>2.0758800000000001E-2</v>
      </c>
      <c r="H4877" s="43">
        <v>2.3126299999999999E-2</v>
      </c>
      <c r="I4877" s="43">
        <v>2.5274999999999999E-2</v>
      </c>
      <c r="J4877" s="43">
        <v>0.05</v>
      </c>
      <c r="K4877" s="43">
        <v>2.8839999999999998E-2</v>
      </c>
      <c r="L4877" s="43">
        <v>2.0079300000000001E-2</v>
      </c>
      <c r="O4877" s="114"/>
    </row>
    <row r="4878" spans="4:15" ht="15.75" customHeight="1" x14ac:dyDescent="0.25">
      <c r="D4878" s="39"/>
      <c r="E4878" s="39"/>
      <c r="F4878" s="98">
        <v>43342</v>
      </c>
      <c r="G4878" s="43">
        <v>2.1037499999999997E-2</v>
      </c>
      <c r="H4878" s="43">
        <v>2.32125E-2</v>
      </c>
      <c r="I4878" s="43">
        <v>2.5338799999999998E-2</v>
      </c>
      <c r="J4878" s="43">
        <v>0.05</v>
      </c>
      <c r="K4878" s="43">
        <v>2.8549999999999999E-2</v>
      </c>
      <c r="L4878" s="43">
        <v>2.0068299999999997E-2</v>
      </c>
      <c r="O4878" s="114"/>
    </row>
    <row r="4879" spans="4:15" ht="15.75" customHeight="1" x14ac:dyDescent="0.25">
      <c r="D4879" s="39"/>
      <c r="E4879" s="39"/>
      <c r="F4879" s="98">
        <v>43343</v>
      </c>
      <c r="G4879" s="43">
        <v>2.11375E-2</v>
      </c>
      <c r="H4879" s="43">
        <v>2.3207499999999999E-2</v>
      </c>
      <c r="I4879" s="43">
        <v>2.5356299999999998E-2</v>
      </c>
      <c r="J4879" s="43">
        <v>0.05</v>
      </c>
      <c r="K4879" s="43">
        <v>2.8603999999999997E-2</v>
      </c>
      <c r="L4879" s="43">
        <v>2.0053200000000004E-2</v>
      </c>
      <c r="O4879" s="114"/>
    </row>
    <row r="4880" spans="4:15" ht="15.75" customHeight="1" x14ac:dyDescent="0.25">
      <c r="D4880" s="39"/>
      <c r="E4880" s="39"/>
      <c r="F4880" s="98">
        <v>43346</v>
      </c>
      <c r="G4880" s="43">
        <v>2.1095000000000003E-2</v>
      </c>
      <c r="H4880" s="43">
        <v>2.3156300000000001E-2</v>
      </c>
      <c r="I4880" s="43">
        <v>2.5350000000000001E-2</v>
      </c>
      <c r="J4880" s="43" t="s">
        <v>30</v>
      </c>
      <c r="K4880" s="43">
        <v>2.8603999999999997E-2</v>
      </c>
      <c r="L4880" s="43" t="s">
        <v>30</v>
      </c>
      <c r="O4880" s="114"/>
    </row>
    <row r="4881" spans="4:15" ht="15.75" customHeight="1" x14ac:dyDescent="0.25">
      <c r="D4881" s="39"/>
      <c r="E4881" s="39"/>
      <c r="F4881" s="98">
        <v>43347</v>
      </c>
      <c r="G4881" s="43">
        <v>2.1203099999999999E-2</v>
      </c>
      <c r="H4881" s="43">
        <v>2.3227500000000002E-2</v>
      </c>
      <c r="I4881" s="43">
        <v>2.5390000000000003E-2</v>
      </c>
      <c r="J4881" s="43">
        <v>0.05</v>
      </c>
      <c r="K4881" s="43">
        <v>2.8984999999999997E-2</v>
      </c>
      <c r="L4881" s="43">
        <v>2.0178699999999997E-2</v>
      </c>
      <c r="O4881" s="114"/>
    </row>
    <row r="4882" spans="4:15" ht="15.75" customHeight="1" x14ac:dyDescent="0.25">
      <c r="D4882" s="39"/>
      <c r="E4882" s="39"/>
      <c r="F4882" s="98">
        <v>43348</v>
      </c>
      <c r="G4882" s="43">
        <v>2.1204999999999998E-2</v>
      </c>
      <c r="H4882" s="43">
        <v>2.3168099999999997E-2</v>
      </c>
      <c r="I4882" s="43">
        <v>2.54056E-2</v>
      </c>
      <c r="J4882" s="43">
        <v>0.05</v>
      </c>
      <c r="K4882" s="43">
        <v>2.9022000000000003E-2</v>
      </c>
      <c r="L4882" s="43">
        <v>2.0239699999999999E-2</v>
      </c>
      <c r="O4882" s="114"/>
    </row>
    <row r="4883" spans="4:15" ht="15.75" customHeight="1" x14ac:dyDescent="0.25">
      <c r="D4883" s="39"/>
      <c r="E4883" s="39"/>
      <c r="F4883" s="98">
        <v>43349</v>
      </c>
      <c r="G4883" s="43">
        <v>2.1325599999999997E-2</v>
      </c>
      <c r="H4883" s="43">
        <v>2.3270599999999999E-2</v>
      </c>
      <c r="I4883" s="43">
        <v>2.54419E-2</v>
      </c>
      <c r="J4883" s="43">
        <v>0.05</v>
      </c>
      <c r="K4883" s="43">
        <v>2.8731E-2</v>
      </c>
      <c r="L4883" s="43">
        <v>2.0252200000000001E-2</v>
      </c>
      <c r="O4883" s="114"/>
    </row>
    <row r="4884" spans="4:15" ht="15.75" customHeight="1" x14ac:dyDescent="0.25">
      <c r="D4884" s="39"/>
      <c r="E4884" s="39"/>
      <c r="F4884" s="98">
        <v>43350</v>
      </c>
      <c r="G4884" s="43">
        <v>2.1309999999999999E-2</v>
      </c>
      <c r="H4884" s="43">
        <v>2.33125E-2</v>
      </c>
      <c r="I4884" s="43">
        <v>2.5415E-2</v>
      </c>
      <c r="J4884" s="43">
        <v>0.05</v>
      </c>
      <c r="K4884" s="43">
        <v>2.9388000000000001E-2</v>
      </c>
      <c r="L4884" s="43">
        <v>2.0181900000000003E-2</v>
      </c>
      <c r="O4884" s="114"/>
    </row>
    <row r="4885" spans="4:15" ht="15.75" customHeight="1" x14ac:dyDescent="0.25">
      <c r="D4885" s="39"/>
      <c r="E4885" s="39"/>
      <c r="F4885" s="98">
        <v>43353</v>
      </c>
      <c r="G4885" s="43">
        <v>2.1389399999999999E-2</v>
      </c>
      <c r="H4885" s="43">
        <v>2.3342499999999999E-2</v>
      </c>
      <c r="I4885" s="43">
        <v>2.55225E-2</v>
      </c>
      <c r="J4885" s="43">
        <v>0.05</v>
      </c>
      <c r="K4885" s="43">
        <v>2.9314E-2</v>
      </c>
      <c r="L4885" s="43">
        <v>2.0127199999999998E-2</v>
      </c>
      <c r="O4885" s="114"/>
    </row>
    <row r="4886" spans="4:15" ht="15.75" customHeight="1" x14ac:dyDescent="0.25">
      <c r="D4886" s="39"/>
      <c r="E4886" s="39"/>
      <c r="F4886" s="98">
        <v>43354</v>
      </c>
      <c r="G4886" s="43">
        <v>2.1479400000000003E-2</v>
      </c>
      <c r="H4886" s="43">
        <v>2.3342499999999999E-2</v>
      </c>
      <c r="I4886" s="43">
        <v>2.55775E-2</v>
      </c>
      <c r="J4886" s="43">
        <v>0.05</v>
      </c>
      <c r="K4886" s="43">
        <v>2.9754999999999997E-2</v>
      </c>
      <c r="L4886" s="43">
        <v>2.0187499999999997E-2</v>
      </c>
      <c r="O4886" s="114"/>
    </row>
    <row r="4887" spans="4:15" ht="15.75" customHeight="1" x14ac:dyDescent="0.25">
      <c r="D4887" s="39"/>
      <c r="E4887" s="39"/>
      <c r="F4887" s="98">
        <v>43355</v>
      </c>
      <c r="G4887" s="43">
        <v>2.1344399999999999E-2</v>
      </c>
      <c r="H4887" s="43">
        <v>2.3315000000000002E-2</v>
      </c>
      <c r="I4887" s="43">
        <v>2.5606300000000002E-2</v>
      </c>
      <c r="J4887" s="43">
        <v>0.05</v>
      </c>
      <c r="K4887" s="43">
        <v>2.9626E-2</v>
      </c>
      <c r="L4887" s="43">
        <v>2.0180199999999999E-2</v>
      </c>
      <c r="O4887" s="114"/>
    </row>
    <row r="4888" spans="4:15" ht="15.75" customHeight="1" x14ac:dyDescent="0.25">
      <c r="D4888" s="39"/>
      <c r="E4888" s="39"/>
      <c r="F4888" s="98">
        <v>43356</v>
      </c>
      <c r="G4888" s="43">
        <v>2.15844E-2</v>
      </c>
      <c r="H4888" s="43">
        <v>2.3341299999999999E-2</v>
      </c>
      <c r="I4888" s="43">
        <v>2.5671300000000001E-2</v>
      </c>
      <c r="J4888" s="43">
        <v>0.05</v>
      </c>
      <c r="K4888" s="43">
        <v>2.9700000000000001E-2</v>
      </c>
      <c r="L4888" s="43">
        <v>2.03085E-2</v>
      </c>
      <c r="O4888" s="114"/>
    </row>
    <row r="4889" spans="4:15" ht="15.75" customHeight="1" x14ac:dyDescent="0.25">
      <c r="D4889" s="39"/>
      <c r="E4889" s="39"/>
      <c r="F4889" s="98">
        <v>43357</v>
      </c>
      <c r="G4889" s="43">
        <v>2.1646899999999997E-2</v>
      </c>
      <c r="H4889" s="43">
        <v>2.3371300000000001E-2</v>
      </c>
      <c r="I4889" s="43">
        <v>2.5687500000000002E-2</v>
      </c>
      <c r="J4889" s="43">
        <v>0.05</v>
      </c>
      <c r="K4889" s="43">
        <v>2.9959E-2</v>
      </c>
      <c r="L4889" s="43">
        <v>2.03635E-2</v>
      </c>
      <c r="O4889" s="114"/>
    </row>
    <row r="4890" spans="4:15" ht="15.75" customHeight="1" x14ac:dyDescent="0.25">
      <c r="D4890" s="39"/>
      <c r="E4890" s="39"/>
      <c r="F4890" s="98">
        <v>43360</v>
      </c>
      <c r="G4890" s="43">
        <v>2.1681300000000001E-2</v>
      </c>
      <c r="H4890" s="43">
        <v>2.3387500000000002E-2</v>
      </c>
      <c r="I4890" s="43">
        <v>2.5707499999999998E-2</v>
      </c>
      <c r="J4890" s="43">
        <v>0.05</v>
      </c>
      <c r="K4890" s="43">
        <v>2.9866999999999998E-2</v>
      </c>
      <c r="L4890" s="43">
        <v>2.0447099999999999E-2</v>
      </c>
      <c r="O4890" s="114"/>
    </row>
    <row r="4891" spans="4:15" ht="15.75" customHeight="1" x14ac:dyDescent="0.25">
      <c r="D4891" s="39"/>
      <c r="E4891" s="39"/>
      <c r="F4891" s="98">
        <v>43361</v>
      </c>
      <c r="G4891" s="43">
        <v>2.1652499999999998E-2</v>
      </c>
      <c r="H4891" s="43">
        <v>2.3375E-2</v>
      </c>
      <c r="I4891" s="43">
        <v>2.5678800000000002E-2</v>
      </c>
      <c r="J4891" s="43">
        <v>0.05</v>
      </c>
      <c r="K4891" s="43">
        <v>3.0550999999999998E-2</v>
      </c>
      <c r="L4891" s="43">
        <v>2.0598900000000003E-2</v>
      </c>
      <c r="O4891" s="114"/>
    </row>
    <row r="4892" spans="4:15" ht="15.75" customHeight="1" x14ac:dyDescent="0.25">
      <c r="D4892" s="39"/>
      <c r="E4892" s="39"/>
      <c r="F4892" s="98">
        <v>43362</v>
      </c>
      <c r="G4892" s="43">
        <v>2.1824400000000001E-2</v>
      </c>
      <c r="H4892" s="43">
        <v>2.3533800000000001E-2</v>
      </c>
      <c r="I4892" s="43">
        <v>2.5717500000000001E-2</v>
      </c>
      <c r="J4892" s="43">
        <v>0.05</v>
      </c>
      <c r="K4892" s="43">
        <v>3.0626E-2</v>
      </c>
      <c r="L4892" s="43">
        <v>2.0694900000000002E-2</v>
      </c>
      <c r="O4892" s="114"/>
    </row>
    <row r="4893" spans="4:15" ht="15.75" customHeight="1" x14ac:dyDescent="0.25">
      <c r="D4893" s="39"/>
      <c r="E4893" s="39"/>
      <c r="F4893" s="98">
        <v>43363</v>
      </c>
      <c r="G4893" s="43">
        <v>2.21219E-2</v>
      </c>
      <c r="H4893" s="43">
        <v>2.3663799999999999E-2</v>
      </c>
      <c r="I4893" s="43">
        <v>2.5848800000000002E-2</v>
      </c>
      <c r="J4893" s="43">
        <v>0.05</v>
      </c>
      <c r="K4893" s="43">
        <v>3.0626E-2</v>
      </c>
      <c r="L4893" s="43">
        <v>2.07444E-2</v>
      </c>
      <c r="O4893" s="114"/>
    </row>
    <row r="4894" spans="4:15" ht="15.75" customHeight="1" x14ac:dyDescent="0.25">
      <c r="D4894" s="39"/>
      <c r="E4894" s="39"/>
      <c r="F4894" s="98">
        <v>43364</v>
      </c>
      <c r="G4894" s="43">
        <v>2.21581E-2</v>
      </c>
      <c r="H4894" s="43">
        <v>2.3726299999999999E-2</v>
      </c>
      <c r="I4894" s="43">
        <v>2.5920000000000002E-2</v>
      </c>
      <c r="J4894" s="43">
        <v>0.05</v>
      </c>
      <c r="K4894" s="43">
        <v>3.0628000000000002E-2</v>
      </c>
      <c r="L4894" s="43">
        <v>2.0730700000000001E-2</v>
      </c>
      <c r="O4894" s="114"/>
    </row>
    <row r="4895" spans="4:15" ht="15.75" customHeight="1" x14ac:dyDescent="0.25">
      <c r="D4895" s="39"/>
      <c r="E4895" s="39"/>
      <c r="F4895" s="98">
        <v>43367</v>
      </c>
      <c r="G4895" s="43">
        <v>2.2181899999999997E-2</v>
      </c>
      <c r="H4895" s="43">
        <v>2.3736299999999998E-2</v>
      </c>
      <c r="I4895" s="43">
        <v>2.5936300000000002E-2</v>
      </c>
      <c r="J4895" s="43">
        <v>0.05</v>
      </c>
      <c r="K4895" s="43">
        <v>3.0889000000000003E-2</v>
      </c>
      <c r="L4895" s="43">
        <v>2.0911300000000001E-2</v>
      </c>
      <c r="O4895" s="114"/>
    </row>
    <row r="4896" spans="4:15" ht="15.75" customHeight="1" x14ac:dyDescent="0.25">
      <c r="D4896" s="39"/>
      <c r="E4896" s="39"/>
      <c r="F4896" s="98">
        <v>43368</v>
      </c>
      <c r="G4896" s="43">
        <v>2.23006E-2</v>
      </c>
      <c r="H4896" s="43">
        <v>2.3809999999999998E-2</v>
      </c>
      <c r="I4896" s="43">
        <v>2.5953799999999999E-2</v>
      </c>
      <c r="J4896" s="43">
        <v>0.05</v>
      </c>
      <c r="K4896" s="43">
        <v>3.0964000000000002E-2</v>
      </c>
      <c r="L4896" s="43">
        <v>2.1274000000000001E-2</v>
      </c>
      <c r="O4896" s="114"/>
    </row>
    <row r="4897" spans="4:15" ht="15.75" customHeight="1" x14ac:dyDescent="0.25">
      <c r="D4897" s="39"/>
      <c r="E4897" s="39"/>
      <c r="F4897" s="98">
        <v>43369</v>
      </c>
      <c r="G4897" s="43">
        <v>2.2421899999999998E-2</v>
      </c>
      <c r="H4897" s="43">
        <v>2.3861300000000002E-2</v>
      </c>
      <c r="I4897" s="43">
        <v>2.5935E-2</v>
      </c>
      <c r="J4897" s="43">
        <v>0.05</v>
      </c>
      <c r="K4897" s="43">
        <v>3.048E-2</v>
      </c>
      <c r="L4897" s="43">
        <v>2.1577300000000001E-2</v>
      </c>
      <c r="O4897" s="114"/>
    </row>
    <row r="4898" spans="4:15" ht="15.75" customHeight="1" x14ac:dyDescent="0.25">
      <c r="D4898" s="39"/>
      <c r="E4898" s="39"/>
      <c r="F4898" s="98">
        <v>43370</v>
      </c>
      <c r="G4898" s="43">
        <v>2.2559999999999997E-2</v>
      </c>
      <c r="H4898" s="43">
        <v>2.3959999999999999E-2</v>
      </c>
      <c r="I4898" s="43">
        <v>2.6004999999999997E-2</v>
      </c>
      <c r="J4898" s="43">
        <v>5.2499999999999998E-2</v>
      </c>
      <c r="K4898" s="43">
        <v>3.0518E-2</v>
      </c>
      <c r="L4898" s="43">
        <v>2.17772E-2</v>
      </c>
      <c r="O4898" s="114"/>
    </row>
    <row r="4899" spans="4:15" ht="15.75" customHeight="1" x14ac:dyDescent="0.25">
      <c r="D4899" s="39"/>
      <c r="E4899" s="39"/>
      <c r="F4899" s="98">
        <v>43371</v>
      </c>
      <c r="G4899" s="43">
        <v>2.26056E-2</v>
      </c>
      <c r="H4899" s="43">
        <v>2.39838E-2</v>
      </c>
      <c r="I4899" s="43">
        <v>2.6038800000000001E-2</v>
      </c>
      <c r="J4899" s="43">
        <v>5.2499999999999998E-2</v>
      </c>
      <c r="K4899" s="43">
        <v>3.0612E-2</v>
      </c>
      <c r="L4899" s="43">
        <v>2.1955200000000001E-2</v>
      </c>
      <c r="O4899" s="114"/>
    </row>
    <row r="4900" spans="4:15" ht="15.75" customHeight="1" x14ac:dyDescent="0.25">
      <c r="D4900" s="39"/>
      <c r="E4900" s="39"/>
      <c r="F4900" s="98">
        <v>43374</v>
      </c>
      <c r="G4900" s="43">
        <v>2.2651299999999999E-2</v>
      </c>
      <c r="H4900" s="43">
        <v>2.3981300000000001E-2</v>
      </c>
      <c r="I4900" s="43">
        <v>2.6062500000000002E-2</v>
      </c>
      <c r="J4900" s="43">
        <v>5.2499999999999998E-2</v>
      </c>
      <c r="K4900" s="43">
        <v>3.0836000000000002E-2</v>
      </c>
      <c r="L4900" s="43">
        <v>2.2108200000000001E-2</v>
      </c>
      <c r="O4900" s="114"/>
    </row>
    <row r="4901" spans="4:15" ht="15.75" customHeight="1" x14ac:dyDescent="0.25">
      <c r="D4901" s="39"/>
      <c r="E4901" s="39"/>
      <c r="F4901" s="98">
        <v>43375</v>
      </c>
      <c r="G4901" s="43">
        <v>2.27394E-2</v>
      </c>
      <c r="H4901" s="43">
        <v>2.4075000000000003E-2</v>
      </c>
      <c r="I4901" s="43">
        <v>2.6070000000000003E-2</v>
      </c>
      <c r="J4901" s="43">
        <v>5.2499999999999998E-2</v>
      </c>
      <c r="K4901" s="43">
        <v>3.0630999999999999E-2</v>
      </c>
      <c r="L4901" s="43">
        <v>2.2089899999999999E-2</v>
      </c>
      <c r="O4901" s="114"/>
    </row>
    <row r="4902" spans="4:15" ht="15.75" customHeight="1" x14ac:dyDescent="0.25">
      <c r="D4902" s="39"/>
      <c r="E4902" s="39"/>
      <c r="F4902" s="98">
        <v>43376</v>
      </c>
      <c r="G4902" s="43">
        <v>2.2792500000000004E-2</v>
      </c>
      <c r="H4902" s="43">
        <v>2.4082499999999996E-2</v>
      </c>
      <c r="I4902" s="43">
        <v>2.6088800000000002E-2</v>
      </c>
      <c r="J4902" s="43">
        <v>5.2499999999999998E-2</v>
      </c>
      <c r="K4902" s="43">
        <v>3.1813000000000001E-2</v>
      </c>
      <c r="L4902" s="43">
        <v>2.2033999999999998E-2</v>
      </c>
      <c r="O4902" s="114"/>
    </row>
    <row r="4903" spans="4:15" ht="15.75" customHeight="1" x14ac:dyDescent="0.25">
      <c r="D4903" s="39"/>
      <c r="E4903" s="39"/>
      <c r="F4903" s="98">
        <v>43377</v>
      </c>
      <c r="G4903" s="43">
        <v>2.2806299999999998E-2</v>
      </c>
      <c r="H4903" s="43">
        <v>2.4096300000000001E-2</v>
      </c>
      <c r="I4903" s="43">
        <v>2.6234999999999998E-2</v>
      </c>
      <c r="J4903" s="43">
        <v>5.2499999999999998E-2</v>
      </c>
      <c r="K4903" s="43">
        <v>3.1869999999999996E-2</v>
      </c>
      <c r="L4903" s="43">
        <v>2.2018599999999999E-2</v>
      </c>
      <c r="O4903" s="114"/>
    </row>
    <row r="4904" spans="4:15" ht="15.75" customHeight="1" x14ac:dyDescent="0.25">
      <c r="D4904" s="39"/>
      <c r="E4904" s="39"/>
      <c r="F4904" s="98">
        <v>43378</v>
      </c>
      <c r="G4904" s="43">
        <v>2.27669E-2</v>
      </c>
      <c r="H4904" s="43">
        <v>2.4080599999999997E-2</v>
      </c>
      <c r="I4904" s="43">
        <v>2.62288E-2</v>
      </c>
      <c r="J4904" s="43">
        <v>5.2499999999999998E-2</v>
      </c>
      <c r="K4904" s="43">
        <v>3.2328000000000003E-2</v>
      </c>
      <c r="L4904" s="43">
        <v>2.2042600000000002E-2</v>
      </c>
      <c r="O4904" s="114"/>
    </row>
    <row r="4905" spans="4:15" ht="15.75" customHeight="1" x14ac:dyDescent="0.25">
      <c r="D4905" s="39"/>
      <c r="E4905" s="39"/>
      <c r="F4905" s="98">
        <v>43381</v>
      </c>
      <c r="G4905" s="43">
        <v>2.2840600000000003E-2</v>
      </c>
      <c r="H4905" s="43">
        <v>2.4142500000000001E-2</v>
      </c>
      <c r="I4905" s="43">
        <v>2.6259999999999999E-2</v>
      </c>
      <c r="J4905" s="43" t="s">
        <v>30</v>
      </c>
      <c r="K4905" s="43">
        <v>3.2328000000000003E-2</v>
      </c>
      <c r="L4905" s="43" t="s">
        <v>30</v>
      </c>
      <c r="O4905" s="114"/>
    </row>
    <row r="4906" spans="4:15" ht="15.75" customHeight="1" x14ac:dyDescent="0.25">
      <c r="D4906" s="39"/>
      <c r="E4906" s="39"/>
      <c r="F4906" s="98">
        <v>43382</v>
      </c>
      <c r="G4906" s="43">
        <v>2.2871299999999997E-2</v>
      </c>
      <c r="H4906" s="43">
        <v>2.4204400000000001E-2</v>
      </c>
      <c r="I4906" s="43">
        <v>2.6290000000000001E-2</v>
      </c>
      <c r="J4906" s="43">
        <v>5.2499999999999998E-2</v>
      </c>
      <c r="K4906" s="43">
        <v>3.2063000000000001E-2</v>
      </c>
      <c r="L4906" s="43">
        <v>2.2066099999999998E-2</v>
      </c>
      <c r="O4906" s="114"/>
    </row>
    <row r="4907" spans="4:15" ht="15.75" customHeight="1" x14ac:dyDescent="0.25">
      <c r="D4907" s="39"/>
      <c r="E4907" s="39"/>
      <c r="F4907" s="98">
        <v>43383</v>
      </c>
      <c r="G4907" s="43">
        <v>2.2831899999999999E-2</v>
      </c>
      <c r="H4907" s="43">
        <v>2.4251900000000003E-2</v>
      </c>
      <c r="I4907" s="43">
        <v>2.6362500000000001E-2</v>
      </c>
      <c r="J4907" s="43">
        <v>5.2499999999999998E-2</v>
      </c>
      <c r="K4907" s="43">
        <v>3.1628999999999997E-2</v>
      </c>
      <c r="L4907" s="43">
        <v>2.2110500000000002E-2</v>
      </c>
      <c r="O4907" s="114"/>
    </row>
    <row r="4908" spans="4:15" ht="15.75" customHeight="1" x14ac:dyDescent="0.25">
      <c r="D4908" s="39"/>
      <c r="E4908" s="39"/>
      <c r="F4908" s="98">
        <v>43384</v>
      </c>
      <c r="G4908" s="43">
        <v>2.2794999999999999E-2</v>
      </c>
      <c r="H4908" s="43">
        <v>2.4363100000000002E-2</v>
      </c>
      <c r="I4908" s="43">
        <v>2.6352500000000001E-2</v>
      </c>
      <c r="J4908" s="43">
        <v>5.2499999999999998E-2</v>
      </c>
      <c r="K4908" s="43">
        <v>3.1497999999999998E-2</v>
      </c>
      <c r="L4908" s="43">
        <v>2.2136999999999997E-2</v>
      </c>
      <c r="O4908" s="114"/>
    </row>
    <row r="4909" spans="4:15" ht="15.75" customHeight="1" x14ac:dyDescent="0.25">
      <c r="D4909" s="39"/>
      <c r="E4909" s="39"/>
      <c r="F4909" s="98">
        <v>43385</v>
      </c>
      <c r="G4909" s="43">
        <v>2.2797499999999998E-2</v>
      </c>
      <c r="H4909" s="43">
        <v>2.4364400000000001E-2</v>
      </c>
      <c r="I4909" s="43">
        <v>2.6521300000000001E-2</v>
      </c>
      <c r="J4909" s="43">
        <v>5.2499999999999998E-2</v>
      </c>
      <c r="K4909" s="43">
        <v>3.1613000000000002E-2</v>
      </c>
      <c r="L4909" s="43">
        <v>2.2220200000000002E-2</v>
      </c>
      <c r="O4909" s="114"/>
    </row>
    <row r="4910" spans="4:15" ht="15.75" customHeight="1" x14ac:dyDescent="0.25">
      <c r="D4910" s="39"/>
      <c r="E4910" s="39"/>
      <c r="F4910" s="98">
        <v>43388</v>
      </c>
      <c r="G4910" s="43">
        <v>2.2894999999999999E-2</v>
      </c>
      <c r="H4910" s="43">
        <v>2.4488099999999999E-2</v>
      </c>
      <c r="I4910" s="43">
        <v>2.6537500000000002E-2</v>
      </c>
      <c r="J4910" s="43">
        <v>5.2499999999999998E-2</v>
      </c>
      <c r="K4910" s="43">
        <v>3.1557000000000002E-2</v>
      </c>
      <c r="L4910" s="43">
        <v>2.22668E-2</v>
      </c>
      <c r="O4910" s="114"/>
    </row>
    <row r="4911" spans="4:15" ht="15.75" customHeight="1" x14ac:dyDescent="0.25">
      <c r="D4911" s="39"/>
      <c r="E4911" s="39"/>
      <c r="F4911" s="98">
        <v>43389</v>
      </c>
      <c r="G4911" s="43">
        <v>2.2871299999999997E-2</v>
      </c>
      <c r="H4911" s="43">
        <v>2.4445600000000001E-2</v>
      </c>
      <c r="I4911" s="43">
        <v>2.6575000000000001E-2</v>
      </c>
      <c r="J4911" s="43">
        <v>5.2499999999999998E-2</v>
      </c>
      <c r="K4911" s="43">
        <v>3.1633000000000001E-2</v>
      </c>
      <c r="L4911" s="43">
        <v>2.2318600000000001E-2</v>
      </c>
      <c r="O4911" s="114"/>
    </row>
    <row r="4912" spans="4:15" ht="15.75" customHeight="1" x14ac:dyDescent="0.25">
      <c r="D4912" s="39"/>
      <c r="E4912" s="39"/>
      <c r="F4912" s="98">
        <v>43390</v>
      </c>
      <c r="G4912" s="43">
        <v>2.282E-2</v>
      </c>
      <c r="H4912" s="43">
        <v>2.4496299999999999E-2</v>
      </c>
      <c r="I4912" s="43">
        <v>2.66138E-2</v>
      </c>
      <c r="J4912" s="43">
        <v>5.2499999999999998E-2</v>
      </c>
      <c r="K4912" s="43">
        <v>3.2050000000000002E-2</v>
      </c>
      <c r="L4912" s="43">
        <v>2.2339099999999997E-2</v>
      </c>
      <c r="O4912" s="114"/>
    </row>
    <row r="4913" spans="4:15" ht="15.75" customHeight="1" x14ac:dyDescent="0.25">
      <c r="D4913" s="39"/>
      <c r="E4913" s="39"/>
      <c r="F4913" s="98">
        <v>43391</v>
      </c>
      <c r="G4913" s="43">
        <v>2.2796300000000002E-2</v>
      </c>
      <c r="H4913" s="43">
        <v>2.469E-2</v>
      </c>
      <c r="I4913" s="43">
        <v>2.6941299999999998E-2</v>
      </c>
      <c r="J4913" s="43">
        <v>5.2499999999999998E-2</v>
      </c>
      <c r="K4913" s="43">
        <v>3.1786000000000002E-2</v>
      </c>
      <c r="L4913" s="43">
        <v>2.2359E-2</v>
      </c>
      <c r="O4913" s="114"/>
    </row>
    <row r="4914" spans="4:15" ht="15.75" customHeight="1" x14ac:dyDescent="0.25">
      <c r="D4914" s="39"/>
      <c r="E4914" s="39"/>
      <c r="F4914" s="98">
        <v>43392</v>
      </c>
      <c r="G4914" s="43">
        <v>2.28188E-2</v>
      </c>
      <c r="H4914" s="43">
        <v>2.4771899999999999E-2</v>
      </c>
      <c r="I4914" s="43">
        <v>2.7234999999999999E-2</v>
      </c>
      <c r="J4914" s="43">
        <v>5.2499999999999998E-2</v>
      </c>
      <c r="K4914" s="43">
        <v>3.1920999999999998E-2</v>
      </c>
      <c r="L4914" s="43">
        <v>2.2396300000000001E-2</v>
      </c>
      <c r="O4914" s="114"/>
    </row>
    <row r="4915" spans="4:15" ht="15.75" customHeight="1" x14ac:dyDescent="0.25">
      <c r="D4915" s="39"/>
      <c r="E4915" s="39"/>
      <c r="F4915" s="98">
        <v>43395</v>
      </c>
      <c r="G4915" s="43">
        <v>2.2865000000000003E-2</v>
      </c>
      <c r="H4915" s="43">
        <v>2.4873799999999998E-2</v>
      </c>
      <c r="I4915" s="43">
        <v>2.7293100000000001E-2</v>
      </c>
      <c r="J4915" s="43">
        <v>5.2499999999999998E-2</v>
      </c>
      <c r="K4915" s="43">
        <v>3.1977999999999999E-2</v>
      </c>
      <c r="L4915" s="43">
        <v>2.2467600000000001E-2</v>
      </c>
      <c r="O4915" s="114"/>
    </row>
    <row r="4916" spans="4:15" ht="15.75" customHeight="1" x14ac:dyDescent="0.25">
      <c r="D4916" s="39"/>
      <c r="E4916" s="39"/>
      <c r="F4916" s="98">
        <v>43396</v>
      </c>
      <c r="G4916" s="43">
        <v>2.2813799999999999E-2</v>
      </c>
      <c r="H4916" s="43">
        <v>2.4898799999999999E-2</v>
      </c>
      <c r="I4916" s="43">
        <v>2.7475599999999999E-2</v>
      </c>
      <c r="J4916" s="43">
        <v>5.2499999999999998E-2</v>
      </c>
      <c r="K4916" s="43">
        <v>3.1676000000000003E-2</v>
      </c>
      <c r="L4916" s="43">
        <v>2.2477399999999998E-2</v>
      </c>
      <c r="O4916" s="114"/>
    </row>
    <row r="4917" spans="4:15" ht="15.75" customHeight="1" x14ac:dyDescent="0.25">
      <c r="D4917" s="39"/>
      <c r="E4917" s="39"/>
      <c r="F4917" s="98">
        <v>43397</v>
      </c>
      <c r="G4917" s="43">
        <v>2.2940599999999998E-2</v>
      </c>
      <c r="H4917" s="43">
        <v>2.5080000000000002E-2</v>
      </c>
      <c r="I4917" s="43">
        <v>2.7597500000000001E-2</v>
      </c>
      <c r="J4917" s="43">
        <v>5.2499999999999998E-2</v>
      </c>
      <c r="K4917" s="43">
        <v>3.1035E-2</v>
      </c>
      <c r="L4917" s="43">
        <v>2.2539899999999998E-2</v>
      </c>
      <c r="O4917" s="114"/>
    </row>
    <row r="4918" spans="4:15" ht="15.75" customHeight="1" x14ac:dyDescent="0.25">
      <c r="D4918" s="39"/>
      <c r="E4918" s="39"/>
      <c r="F4918" s="98">
        <v>43398</v>
      </c>
      <c r="G4918" s="43">
        <v>2.2949399999999998E-2</v>
      </c>
      <c r="H4918" s="43">
        <v>2.5092500000000004E-2</v>
      </c>
      <c r="I4918" s="43">
        <v>2.77413E-2</v>
      </c>
      <c r="J4918" s="43">
        <v>5.2499999999999998E-2</v>
      </c>
      <c r="K4918" s="43">
        <v>3.1166999999999997E-2</v>
      </c>
      <c r="L4918" s="43">
        <v>2.2504200000000002E-2</v>
      </c>
      <c r="O4918" s="114"/>
    </row>
    <row r="4919" spans="4:15" ht="15.75" customHeight="1" x14ac:dyDescent="0.25">
      <c r="D4919" s="39"/>
      <c r="E4919" s="39"/>
      <c r="F4919" s="98">
        <v>43399</v>
      </c>
      <c r="G4919" s="43">
        <v>2.2966899999999998E-2</v>
      </c>
      <c r="H4919" s="43">
        <v>2.5203799999999998E-2</v>
      </c>
      <c r="I4919" s="43">
        <v>2.7767499999999997E-2</v>
      </c>
      <c r="J4919" s="43">
        <v>5.2499999999999998E-2</v>
      </c>
      <c r="K4919" s="43">
        <v>3.0754999999999998E-2</v>
      </c>
      <c r="L4919" s="43">
        <v>2.2506599999999998E-2</v>
      </c>
      <c r="O4919" s="114"/>
    </row>
    <row r="4920" spans="4:15" ht="15.75" customHeight="1" x14ac:dyDescent="0.25">
      <c r="D4920" s="39"/>
      <c r="E4920" s="39"/>
      <c r="F4920" s="98">
        <v>43402</v>
      </c>
      <c r="G4920" s="43">
        <v>2.3019999999999999E-2</v>
      </c>
      <c r="H4920" s="43">
        <v>2.5266299999999998E-2</v>
      </c>
      <c r="I4920" s="43">
        <v>2.7817500000000002E-2</v>
      </c>
      <c r="J4920" s="43">
        <v>5.2499999999999998E-2</v>
      </c>
      <c r="K4920" s="43">
        <v>3.0849000000000001E-2</v>
      </c>
      <c r="L4920" s="43">
        <v>2.2490400000000001E-2</v>
      </c>
      <c r="O4920" s="114"/>
    </row>
    <row r="4921" spans="4:15" ht="15.75" customHeight="1" x14ac:dyDescent="0.25">
      <c r="D4921" s="39"/>
      <c r="E4921" s="39"/>
      <c r="F4921" s="98">
        <v>43403</v>
      </c>
      <c r="G4921" s="43">
        <v>2.2993800000000002E-2</v>
      </c>
      <c r="H4921" s="43">
        <v>2.5409999999999999E-2</v>
      </c>
      <c r="I4921" s="43">
        <v>2.7962500000000001E-2</v>
      </c>
      <c r="J4921" s="43">
        <v>5.2499999999999998E-2</v>
      </c>
      <c r="K4921" s="43">
        <v>3.1227000000000001E-2</v>
      </c>
      <c r="L4921" s="43">
        <v>2.2487699999999999E-2</v>
      </c>
      <c r="O4921" s="114"/>
    </row>
    <row r="4922" spans="4:15" ht="15.75" customHeight="1" x14ac:dyDescent="0.25">
      <c r="D4922" s="39"/>
      <c r="E4922" s="39"/>
      <c r="F4922" s="98">
        <v>43404</v>
      </c>
      <c r="G4922" s="43">
        <v>2.30688E-2</v>
      </c>
      <c r="H4922" s="43">
        <v>2.5585E-2</v>
      </c>
      <c r="I4922" s="43">
        <v>2.8001299999999996E-2</v>
      </c>
      <c r="J4922" s="43">
        <v>5.2499999999999998E-2</v>
      </c>
      <c r="K4922" s="43">
        <v>3.1434999999999998E-2</v>
      </c>
      <c r="L4922" s="43">
        <v>2.2548499999999999E-2</v>
      </c>
      <c r="O4922" s="114"/>
    </row>
    <row r="4923" spans="4:15" ht="15.75" customHeight="1" x14ac:dyDescent="0.25">
      <c r="D4923" s="39"/>
      <c r="E4923" s="39"/>
      <c r="F4923" s="98">
        <v>43405</v>
      </c>
      <c r="G4923" s="43">
        <v>2.3135599999999999E-2</v>
      </c>
      <c r="H4923" s="43">
        <v>2.5815000000000001E-2</v>
      </c>
      <c r="I4923" s="43">
        <v>2.8164999999999999E-2</v>
      </c>
      <c r="J4923" s="43">
        <v>5.2499999999999998E-2</v>
      </c>
      <c r="K4923" s="43">
        <v>3.1302999999999997E-2</v>
      </c>
      <c r="L4923" s="43">
        <v>2.25471E-2</v>
      </c>
      <c r="O4923" s="114"/>
    </row>
    <row r="4924" spans="4:15" ht="15.75" customHeight="1" x14ac:dyDescent="0.25">
      <c r="D4924" s="39"/>
      <c r="E4924" s="39"/>
      <c r="F4924" s="98">
        <v>43406</v>
      </c>
      <c r="G4924" s="43">
        <v>2.3178800000000003E-2</v>
      </c>
      <c r="H4924" s="43">
        <v>2.59238E-2</v>
      </c>
      <c r="I4924" s="43">
        <v>2.8288799999999999E-2</v>
      </c>
      <c r="J4924" s="43">
        <v>5.2499999999999998E-2</v>
      </c>
      <c r="K4924" s="43">
        <v>3.2120999999999997E-2</v>
      </c>
      <c r="L4924" s="43">
        <v>2.2554599999999998E-2</v>
      </c>
      <c r="O4924" s="114"/>
    </row>
    <row r="4925" spans="4:15" ht="15.75" customHeight="1" x14ac:dyDescent="0.25">
      <c r="D4925" s="39"/>
      <c r="E4925" s="39"/>
      <c r="F4925" s="98">
        <v>43409</v>
      </c>
      <c r="G4925" s="43">
        <v>2.316E-2</v>
      </c>
      <c r="H4925" s="43">
        <v>2.5892499999999999E-2</v>
      </c>
      <c r="I4925" s="43">
        <v>2.8357500000000001E-2</v>
      </c>
      <c r="J4925" s="43">
        <v>5.2499999999999998E-2</v>
      </c>
      <c r="K4925" s="43">
        <v>3.2008000000000002E-2</v>
      </c>
      <c r="L4925" s="43">
        <v>2.2441300000000001E-2</v>
      </c>
      <c r="O4925" s="114"/>
    </row>
    <row r="4926" spans="4:15" ht="15.75" customHeight="1" x14ac:dyDescent="0.25">
      <c r="D4926" s="39"/>
      <c r="E4926" s="39"/>
      <c r="F4926" s="98">
        <v>43410</v>
      </c>
      <c r="G4926" s="43">
        <v>2.31688E-2</v>
      </c>
      <c r="H4926" s="43">
        <v>2.5912500000000002E-2</v>
      </c>
      <c r="I4926" s="43">
        <v>2.8414999999999999E-2</v>
      </c>
      <c r="J4926" s="43">
        <v>5.2499999999999998E-2</v>
      </c>
      <c r="K4926" s="43">
        <v>3.2275999999999999E-2</v>
      </c>
      <c r="L4926" s="43">
        <v>2.2478999999999999E-2</v>
      </c>
      <c r="O4926" s="114"/>
    </row>
    <row r="4927" spans="4:15" ht="15.75" customHeight="1" x14ac:dyDescent="0.25">
      <c r="D4927" s="39"/>
      <c r="E4927" s="39"/>
      <c r="F4927" s="98">
        <v>43411</v>
      </c>
      <c r="G4927" s="43">
        <v>2.3153100000000003E-2</v>
      </c>
      <c r="H4927" s="43">
        <v>2.6011300000000001E-2</v>
      </c>
      <c r="I4927" s="43">
        <v>2.8435000000000002E-2</v>
      </c>
      <c r="J4927" s="43">
        <v>5.2499999999999998E-2</v>
      </c>
      <c r="K4927" s="43">
        <v>3.2355000000000002E-2</v>
      </c>
      <c r="L4927" s="43">
        <v>2.25215E-2</v>
      </c>
      <c r="O4927" s="114"/>
    </row>
    <row r="4928" spans="4:15" ht="15.75" customHeight="1" x14ac:dyDescent="0.25">
      <c r="D4928" s="39"/>
      <c r="E4928" s="39"/>
      <c r="F4928" s="98">
        <v>43412</v>
      </c>
      <c r="G4928" s="43">
        <v>2.3184399999999997E-2</v>
      </c>
      <c r="H4928" s="43">
        <v>2.6146300000000001E-2</v>
      </c>
      <c r="I4928" s="43">
        <v>2.8576299999999999E-2</v>
      </c>
      <c r="J4928" s="43">
        <v>5.2499999999999998E-2</v>
      </c>
      <c r="K4928" s="43">
        <v>3.2372999999999999E-2</v>
      </c>
      <c r="L4928" s="43">
        <v>2.2525799999999999E-2</v>
      </c>
      <c r="O4928" s="114"/>
    </row>
    <row r="4929" spans="4:15" ht="15.75" customHeight="1" x14ac:dyDescent="0.25">
      <c r="D4929" s="39"/>
      <c r="E4929" s="39"/>
      <c r="F4929" s="98">
        <v>43413</v>
      </c>
      <c r="G4929" s="43">
        <v>2.3143799999999999E-2</v>
      </c>
      <c r="H4929" s="43">
        <v>2.6181299999999998E-2</v>
      </c>
      <c r="I4929" s="43">
        <v>2.8580000000000001E-2</v>
      </c>
      <c r="J4929" s="43">
        <v>5.2499999999999998E-2</v>
      </c>
      <c r="K4929" s="43">
        <v>3.1819E-2</v>
      </c>
      <c r="L4929" s="43">
        <v>2.2542099999999999E-2</v>
      </c>
      <c r="O4929" s="114"/>
    </row>
    <row r="4930" spans="4:15" ht="15.75" customHeight="1" x14ac:dyDescent="0.25">
      <c r="D4930" s="39"/>
      <c r="E4930" s="39"/>
      <c r="F4930" s="98">
        <v>43416</v>
      </c>
      <c r="G4930" s="43">
        <v>2.3066300000000001E-2</v>
      </c>
      <c r="H4930" s="43">
        <v>2.6141299999999999E-2</v>
      </c>
      <c r="I4930" s="43">
        <v>2.8553799999999997E-2</v>
      </c>
      <c r="J4930" s="43" t="s">
        <v>30</v>
      </c>
      <c r="K4930" s="43">
        <v>3.1819E-2</v>
      </c>
      <c r="L4930" s="43" t="s">
        <v>30</v>
      </c>
      <c r="O4930" s="114"/>
    </row>
    <row r="4931" spans="4:15" ht="15.75" customHeight="1" x14ac:dyDescent="0.25">
      <c r="D4931" s="39"/>
      <c r="E4931" s="39"/>
      <c r="F4931" s="98">
        <v>43417</v>
      </c>
      <c r="G4931" s="43">
        <v>2.3065000000000002E-2</v>
      </c>
      <c r="H4931" s="43">
        <v>2.6161300000000002E-2</v>
      </c>
      <c r="I4931" s="43">
        <v>2.8549999999999999E-2</v>
      </c>
      <c r="J4931" s="43">
        <v>5.2499999999999998E-2</v>
      </c>
      <c r="K4931" s="43">
        <v>3.1397000000000001E-2</v>
      </c>
      <c r="L4931" s="43">
        <v>2.2521399999999997E-2</v>
      </c>
      <c r="O4931" s="114"/>
    </row>
    <row r="4932" spans="4:15" ht="15.75" customHeight="1" x14ac:dyDescent="0.25">
      <c r="D4932" s="39"/>
      <c r="E4932" s="39"/>
      <c r="F4932" s="98">
        <v>43418</v>
      </c>
      <c r="G4932" s="43">
        <v>2.3103799999999997E-2</v>
      </c>
      <c r="H4932" s="43">
        <v>2.6290000000000001E-2</v>
      </c>
      <c r="I4932" s="43">
        <v>2.8634400000000001E-2</v>
      </c>
      <c r="J4932" s="43">
        <v>5.2499999999999998E-2</v>
      </c>
      <c r="K4932" s="43">
        <v>3.125E-2</v>
      </c>
      <c r="L4932" s="43">
        <v>2.25367E-2</v>
      </c>
      <c r="O4932" s="114"/>
    </row>
    <row r="4933" spans="4:15" ht="15.75" customHeight="1" x14ac:dyDescent="0.25">
      <c r="D4933" s="39"/>
      <c r="E4933" s="39"/>
      <c r="F4933" s="98">
        <v>43419</v>
      </c>
      <c r="G4933" s="43">
        <v>2.3025000000000004E-2</v>
      </c>
      <c r="H4933" s="43">
        <v>2.64E-2</v>
      </c>
      <c r="I4933" s="43">
        <v>2.86019E-2</v>
      </c>
      <c r="J4933" s="43">
        <v>5.2499999999999998E-2</v>
      </c>
      <c r="K4933" s="43">
        <v>3.1103000000000002E-2</v>
      </c>
      <c r="L4933" s="43">
        <v>2.2476300000000001E-2</v>
      </c>
      <c r="O4933" s="114"/>
    </row>
    <row r="4934" spans="4:15" ht="15.75" customHeight="1" x14ac:dyDescent="0.25">
      <c r="D4934" s="39"/>
      <c r="E4934" s="39"/>
      <c r="F4934" s="98">
        <v>43420</v>
      </c>
      <c r="G4934" s="43">
        <v>2.3008799999999999E-2</v>
      </c>
      <c r="H4934" s="43">
        <v>2.6445E-2</v>
      </c>
      <c r="I4934" s="43">
        <v>2.8626299999999997E-2</v>
      </c>
      <c r="J4934" s="43">
        <v>5.2499999999999998E-2</v>
      </c>
      <c r="K4934" s="43">
        <v>3.0628000000000002E-2</v>
      </c>
      <c r="L4934" s="43">
        <v>2.2430099999999998E-2</v>
      </c>
      <c r="O4934" s="114"/>
    </row>
    <row r="4935" spans="4:15" ht="15.75" customHeight="1" x14ac:dyDescent="0.25">
      <c r="D4935" s="39"/>
      <c r="E4935" s="39"/>
      <c r="F4935" s="98">
        <v>43423</v>
      </c>
      <c r="G4935" s="43">
        <v>2.3002500000000002E-2</v>
      </c>
      <c r="H4935" s="43">
        <v>2.6458099999999998E-2</v>
      </c>
      <c r="I4935" s="43">
        <v>2.8657499999999999E-2</v>
      </c>
      <c r="J4935" s="43">
        <v>5.2499999999999998E-2</v>
      </c>
      <c r="K4935" s="43">
        <v>3.0628000000000002E-2</v>
      </c>
      <c r="L4935" s="43">
        <v>2.2414200000000002E-2</v>
      </c>
      <c r="O4935" s="114"/>
    </row>
    <row r="4936" spans="4:15" ht="15.75" customHeight="1" x14ac:dyDescent="0.25">
      <c r="D4936" s="39"/>
      <c r="E4936" s="39"/>
      <c r="F4936" s="98">
        <v>43424</v>
      </c>
      <c r="G4936" s="43">
        <v>2.3054999999999999E-2</v>
      </c>
      <c r="H4936" s="43">
        <v>2.6531300000000001E-2</v>
      </c>
      <c r="I4936" s="43">
        <v>2.8632499999999998E-2</v>
      </c>
      <c r="J4936" s="43">
        <v>5.2499999999999998E-2</v>
      </c>
      <c r="K4936" s="43">
        <v>3.0628000000000002E-2</v>
      </c>
      <c r="L4936" s="43">
        <v>2.2443100000000001E-2</v>
      </c>
      <c r="O4936" s="114"/>
    </row>
    <row r="4937" spans="4:15" ht="15.75" customHeight="1" x14ac:dyDescent="0.25">
      <c r="D4937" s="39"/>
      <c r="E4937" s="39"/>
      <c r="F4937" s="98">
        <v>43425</v>
      </c>
      <c r="G4937" s="43">
        <v>2.31513E-2</v>
      </c>
      <c r="H4937" s="43">
        <v>2.6769400000000002E-2</v>
      </c>
      <c r="I4937" s="43">
        <v>2.8858799999999997E-2</v>
      </c>
      <c r="J4937" s="43">
        <v>5.2499999999999998E-2</v>
      </c>
      <c r="K4937" s="43">
        <v>3.0627000000000001E-2</v>
      </c>
      <c r="L4937" s="43">
        <v>2.2454600000000002E-2</v>
      </c>
      <c r="O4937" s="114"/>
    </row>
    <row r="4938" spans="4:15" ht="15.75" customHeight="1" x14ac:dyDescent="0.25">
      <c r="D4938" s="39"/>
      <c r="E4938" s="39"/>
      <c r="F4938" s="98">
        <v>43426</v>
      </c>
      <c r="G4938" s="43">
        <v>2.3148800000000001E-2</v>
      </c>
      <c r="H4938" s="43">
        <v>2.68925E-2</v>
      </c>
      <c r="I4938" s="43">
        <v>2.8872499999999999E-2</v>
      </c>
      <c r="J4938" s="43" t="s">
        <v>30</v>
      </c>
      <c r="K4938" s="43">
        <v>3.0627000000000001E-2</v>
      </c>
      <c r="L4938" s="43" t="s">
        <v>30</v>
      </c>
      <c r="O4938" s="114"/>
    </row>
    <row r="4939" spans="4:15" ht="15.75" customHeight="1" x14ac:dyDescent="0.25">
      <c r="D4939" s="39"/>
      <c r="E4939" s="39"/>
      <c r="F4939" s="98">
        <v>43427</v>
      </c>
      <c r="G4939" s="43">
        <v>2.3218800000000001E-2</v>
      </c>
      <c r="H4939" s="43">
        <v>2.6911900000000002E-2</v>
      </c>
      <c r="I4939" s="43">
        <v>2.8862499999999999E-2</v>
      </c>
      <c r="J4939" s="43">
        <v>5.2499999999999998E-2</v>
      </c>
      <c r="K4939" s="43">
        <v>3.039E-2</v>
      </c>
      <c r="L4939" s="43">
        <v>2.2474899999999999E-2</v>
      </c>
      <c r="O4939" s="114"/>
    </row>
    <row r="4940" spans="4:15" ht="15.75" customHeight="1" x14ac:dyDescent="0.25">
      <c r="D4940" s="39"/>
      <c r="E4940" s="39"/>
      <c r="F4940" s="98">
        <v>43430</v>
      </c>
      <c r="G4940" s="43">
        <v>2.3367499999999999E-2</v>
      </c>
      <c r="H4940" s="43">
        <v>2.7068099999999998E-2</v>
      </c>
      <c r="I4940" s="43">
        <v>2.8927499999999998E-2</v>
      </c>
      <c r="J4940" s="43">
        <v>5.2499999999999998E-2</v>
      </c>
      <c r="K4940" s="43">
        <v>3.0535E-2</v>
      </c>
      <c r="L4940" s="43">
        <v>2.2482500000000002E-2</v>
      </c>
      <c r="O4940" s="114"/>
    </row>
    <row r="4941" spans="4:15" ht="15.75" customHeight="1" x14ac:dyDescent="0.25">
      <c r="D4941" s="39"/>
      <c r="E4941" s="39"/>
      <c r="F4941" s="98">
        <v>43431</v>
      </c>
      <c r="G4941" s="43">
        <v>2.3493099999999999E-2</v>
      </c>
      <c r="H4941" s="43">
        <v>2.7060000000000001E-2</v>
      </c>
      <c r="I4941" s="43">
        <v>2.8844400000000003E-2</v>
      </c>
      <c r="J4941" s="43">
        <v>5.2499999999999998E-2</v>
      </c>
      <c r="K4941" s="43">
        <v>3.0571999999999998E-2</v>
      </c>
      <c r="L4941" s="43">
        <v>2.2582700000000001E-2</v>
      </c>
      <c r="O4941" s="114"/>
    </row>
    <row r="4942" spans="4:15" ht="15.75" customHeight="1" x14ac:dyDescent="0.25">
      <c r="D4942" s="39"/>
      <c r="E4942" s="39"/>
      <c r="F4942" s="98">
        <v>43432</v>
      </c>
      <c r="G4942" s="43">
        <v>2.34463E-2</v>
      </c>
      <c r="H4942" s="43">
        <v>2.7066300000000001E-2</v>
      </c>
      <c r="I4942" s="43">
        <v>2.8866299999999998E-2</v>
      </c>
      <c r="J4942" s="43">
        <v>5.2499999999999998E-2</v>
      </c>
      <c r="K4942" s="43">
        <v>3.0590000000000003E-2</v>
      </c>
      <c r="L4942" s="43">
        <v>2.2604000000000003E-2</v>
      </c>
      <c r="O4942" s="114"/>
    </row>
    <row r="4943" spans="4:15" ht="15.75" customHeight="1" x14ac:dyDescent="0.25">
      <c r="D4943" s="39"/>
      <c r="E4943" s="39"/>
      <c r="F4943" s="98">
        <v>43433</v>
      </c>
      <c r="G4943" s="43">
        <v>2.3492499999999999E-2</v>
      </c>
      <c r="H4943" s="43">
        <v>2.7381300000000001E-2</v>
      </c>
      <c r="I4943" s="43">
        <v>2.88519E-2</v>
      </c>
      <c r="J4943" s="43">
        <v>5.2499999999999998E-2</v>
      </c>
      <c r="K4943" s="43">
        <v>3.0297999999999999E-2</v>
      </c>
      <c r="L4943" s="43">
        <v>2.2708200000000001E-2</v>
      </c>
      <c r="O4943" s="114"/>
    </row>
    <row r="4944" spans="4:15" ht="15.75" customHeight="1" x14ac:dyDescent="0.25">
      <c r="D4944" s="39"/>
      <c r="E4944" s="39"/>
      <c r="F4944" s="98">
        <v>43434</v>
      </c>
      <c r="G4944" s="43">
        <v>2.3469400000000001E-2</v>
      </c>
      <c r="H4944" s="43">
        <v>2.7361300000000002E-2</v>
      </c>
      <c r="I4944" s="43">
        <v>2.8946299999999998E-2</v>
      </c>
      <c r="J4944" s="43">
        <v>5.2499999999999998E-2</v>
      </c>
      <c r="K4944" s="43">
        <v>2.9878999999999999E-2</v>
      </c>
      <c r="L4944" s="43">
        <v>2.2677999999999997E-2</v>
      </c>
      <c r="O4944" s="114"/>
    </row>
    <row r="4945" spans="4:15" ht="15.75" customHeight="1" x14ac:dyDescent="0.25">
      <c r="D4945" s="39"/>
      <c r="E4945" s="39"/>
      <c r="F4945" s="98">
        <v>43437</v>
      </c>
      <c r="G4945" s="43">
        <v>2.3788800000000002E-2</v>
      </c>
      <c r="H4945" s="43">
        <v>2.7512500000000002E-2</v>
      </c>
      <c r="I4945" s="43">
        <v>2.8952499999999999E-2</v>
      </c>
      <c r="J4945" s="43">
        <v>5.2499999999999998E-2</v>
      </c>
      <c r="K4945" s="43">
        <v>2.9697000000000001E-2</v>
      </c>
      <c r="L4945" s="43">
        <v>2.2722600000000003E-2</v>
      </c>
      <c r="O4945" s="114"/>
    </row>
    <row r="4946" spans="4:15" ht="15.75" customHeight="1" x14ac:dyDescent="0.25">
      <c r="D4946" s="39"/>
      <c r="E4946" s="39"/>
      <c r="F4946" s="98">
        <v>43438</v>
      </c>
      <c r="G4946" s="43">
        <v>2.3795E-2</v>
      </c>
      <c r="H4946" s="43">
        <v>2.7388800000000001E-2</v>
      </c>
      <c r="I4946" s="43">
        <v>2.8963800000000001E-2</v>
      </c>
      <c r="J4946" s="43">
        <v>5.2499999999999998E-2</v>
      </c>
      <c r="K4946" s="43">
        <v>2.9136000000000002E-2</v>
      </c>
      <c r="L4946" s="43">
        <v>2.2725700000000001E-2</v>
      </c>
      <c r="O4946" s="114"/>
    </row>
    <row r="4947" spans="4:15" ht="15.75" customHeight="1" x14ac:dyDescent="0.25">
      <c r="D4947" s="39"/>
      <c r="E4947" s="39"/>
      <c r="F4947" s="98">
        <v>43439</v>
      </c>
      <c r="G4947" s="43">
        <v>2.38325E-2</v>
      </c>
      <c r="H4947" s="43">
        <v>2.7657500000000002E-2</v>
      </c>
      <c r="I4947" s="43">
        <v>2.8911300000000001E-2</v>
      </c>
      <c r="J4947" s="43">
        <v>5.2499999999999998E-2</v>
      </c>
      <c r="K4947" s="43">
        <v>2.9136000000000002E-2</v>
      </c>
      <c r="L4947" s="43" t="s">
        <v>30</v>
      </c>
      <c r="O4947" s="114"/>
    </row>
    <row r="4948" spans="4:15" ht="15.75" customHeight="1" x14ac:dyDescent="0.25">
      <c r="D4948" s="39"/>
      <c r="E4948" s="39"/>
      <c r="F4948" s="98">
        <v>43440</v>
      </c>
      <c r="G4948" s="43">
        <v>2.3869399999999999E-2</v>
      </c>
      <c r="H4948" s="43">
        <v>2.7671299999999999E-2</v>
      </c>
      <c r="I4948" s="43">
        <v>2.8890600000000002E-2</v>
      </c>
      <c r="J4948" s="43">
        <v>5.2499999999999998E-2</v>
      </c>
      <c r="K4948" s="43">
        <v>2.8955000000000002E-2</v>
      </c>
      <c r="L4948" s="43">
        <v>2.28703E-2</v>
      </c>
      <c r="O4948" s="114"/>
    </row>
    <row r="4949" spans="4:15" ht="15.75" customHeight="1" x14ac:dyDescent="0.25">
      <c r="D4949" s="39"/>
      <c r="E4949" s="39"/>
      <c r="F4949" s="98">
        <v>43441</v>
      </c>
      <c r="G4949" s="43">
        <v>2.40019E-2</v>
      </c>
      <c r="H4949" s="43">
        <v>2.7710599999999998E-2</v>
      </c>
      <c r="I4949" s="43">
        <v>2.8858100000000001E-2</v>
      </c>
      <c r="J4949" s="43">
        <v>5.2499999999999998E-2</v>
      </c>
      <c r="K4949" s="43">
        <v>2.8450000000000003E-2</v>
      </c>
      <c r="L4949" s="43">
        <v>2.2957200000000001E-2</v>
      </c>
      <c r="O4949" s="114"/>
    </row>
    <row r="4950" spans="4:15" ht="15.75" customHeight="1" x14ac:dyDescent="0.25">
      <c r="D4950" s="39"/>
      <c r="E4950" s="39"/>
      <c r="F4950" s="98">
        <v>43444</v>
      </c>
      <c r="G4950" s="43">
        <v>2.4205000000000001E-2</v>
      </c>
      <c r="H4950" s="43">
        <v>2.77594E-2</v>
      </c>
      <c r="I4950" s="43">
        <v>2.8778800000000004E-2</v>
      </c>
      <c r="J4950" s="43">
        <v>5.2499999999999998E-2</v>
      </c>
      <c r="K4950" s="43">
        <v>2.8575E-2</v>
      </c>
      <c r="L4950" s="43">
        <v>2.2876400000000002E-2</v>
      </c>
      <c r="O4950" s="114"/>
    </row>
    <row r="4951" spans="4:15" ht="15.75" customHeight="1" x14ac:dyDescent="0.25">
      <c r="D4951" s="39"/>
      <c r="E4951" s="39"/>
      <c r="F4951" s="98">
        <v>43445</v>
      </c>
      <c r="G4951" s="43">
        <v>2.4323800000000003E-2</v>
      </c>
      <c r="H4951" s="43">
        <v>2.7789999999999999E-2</v>
      </c>
      <c r="I4951" s="43">
        <v>2.88063E-2</v>
      </c>
      <c r="J4951" s="43">
        <v>5.2499999999999998E-2</v>
      </c>
      <c r="K4951" s="43">
        <v>2.879E-2</v>
      </c>
      <c r="L4951" s="43">
        <v>2.2996300000000001E-2</v>
      </c>
      <c r="O4951" s="114"/>
    </row>
    <row r="4952" spans="4:15" ht="15.75" customHeight="1" x14ac:dyDescent="0.25">
      <c r="D4952" s="39"/>
      <c r="E4952" s="39"/>
      <c r="F4952" s="98">
        <v>43446</v>
      </c>
      <c r="G4952" s="43">
        <v>2.4401300000000001E-2</v>
      </c>
      <c r="H4952" s="43">
        <v>2.7774999999999998E-2</v>
      </c>
      <c r="I4952" s="43">
        <v>2.8922500000000004E-2</v>
      </c>
      <c r="J4952" s="43">
        <v>5.2499999999999998E-2</v>
      </c>
      <c r="K4952" s="43">
        <v>2.9096E-2</v>
      </c>
      <c r="L4952" s="43">
        <v>2.3043999999999999E-2</v>
      </c>
      <c r="O4952" s="114"/>
    </row>
    <row r="4953" spans="4:15" ht="15.75" customHeight="1" x14ac:dyDescent="0.25">
      <c r="D4953" s="39"/>
      <c r="E4953" s="39"/>
      <c r="F4953" s="98">
        <v>43447</v>
      </c>
      <c r="G4953" s="43">
        <v>2.4551300000000002E-2</v>
      </c>
      <c r="H4953" s="43">
        <v>2.7881900000000001E-2</v>
      </c>
      <c r="I4953" s="43">
        <v>2.9008799999999998E-2</v>
      </c>
      <c r="J4953" s="43">
        <v>5.2499999999999998E-2</v>
      </c>
      <c r="K4953" s="43">
        <v>2.9131000000000001E-2</v>
      </c>
      <c r="L4953" s="43">
        <v>2.3102200000000003E-2</v>
      </c>
      <c r="O4953" s="114"/>
    </row>
    <row r="4954" spans="4:15" ht="15.75" customHeight="1" x14ac:dyDescent="0.25">
      <c r="D4954" s="39"/>
      <c r="E4954" s="39"/>
      <c r="F4954" s="98">
        <v>43448</v>
      </c>
      <c r="G4954" s="43">
        <v>2.4550000000000002E-2</v>
      </c>
      <c r="H4954" s="43">
        <v>2.8006899999999998E-2</v>
      </c>
      <c r="I4954" s="43">
        <v>2.9005599999999999E-2</v>
      </c>
      <c r="J4954" s="43">
        <v>5.2499999999999998E-2</v>
      </c>
      <c r="K4954" s="43">
        <v>2.8895000000000001E-2</v>
      </c>
      <c r="L4954" s="43">
        <v>2.3288400000000001E-2</v>
      </c>
      <c r="O4954" s="114"/>
    </row>
    <row r="4955" spans="4:15" ht="15.75" customHeight="1" x14ac:dyDescent="0.25">
      <c r="D4955" s="39"/>
      <c r="E4955" s="39"/>
      <c r="F4955" s="98">
        <v>43451</v>
      </c>
      <c r="G4955" s="43">
        <v>2.4696300000000001E-2</v>
      </c>
      <c r="H4955" s="43">
        <v>2.80363E-2</v>
      </c>
      <c r="I4955" s="43">
        <v>2.9046300000000001E-2</v>
      </c>
      <c r="J4955" s="43">
        <v>5.2499999999999998E-2</v>
      </c>
      <c r="K4955" s="43">
        <v>2.8570000000000002E-2</v>
      </c>
      <c r="L4955" s="43">
        <v>2.3563200000000003E-2</v>
      </c>
      <c r="O4955" s="114"/>
    </row>
    <row r="4956" spans="4:15" ht="15.75" customHeight="1" x14ac:dyDescent="0.25">
      <c r="D4956" s="39"/>
      <c r="E4956" s="39"/>
      <c r="F4956" s="98">
        <v>43452</v>
      </c>
      <c r="G4956" s="43">
        <v>2.4701300000000002E-2</v>
      </c>
      <c r="H4956" s="43">
        <v>2.7919999999999997E-2</v>
      </c>
      <c r="I4956" s="43">
        <v>2.8763800000000003E-2</v>
      </c>
      <c r="J4956" s="43">
        <v>5.2499999999999998E-2</v>
      </c>
      <c r="K4956" s="43">
        <v>2.8174999999999999E-2</v>
      </c>
      <c r="L4956" s="43">
        <v>2.3620000000000002E-2</v>
      </c>
      <c r="O4956" s="114"/>
    </row>
    <row r="4957" spans="4:15" ht="15.75" customHeight="1" x14ac:dyDescent="0.25">
      <c r="D4957" s="39"/>
      <c r="E4957" s="39"/>
      <c r="F4957" s="98">
        <v>43453</v>
      </c>
      <c r="G4957" s="43">
        <v>2.4793799999999998E-2</v>
      </c>
      <c r="H4957" s="43">
        <v>2.7896299999999999E-2</v>
      </c>
      <c r="I4957" s="43">
        <v>2.87088E-2</v>
      </c>
      <c r="J4957" s="43">
        <v>5.2499999999999998E-2</v>
      </c>
      <c r="K4957" s="43">
        <v>2.7548E-2</v>
      </c>
      <c r="L4957" s="43">
        <v>2.37821E-2</v>
      </c>
      <c r="O4957" s="114"/>
    </row>
    <row r="4958" spans="4:15" ht="15.75" customHeight="1" x14ac:dyDescent="0.25">
      <c r="D4958" s="39"/>
      <c r="E4958" s="39"/>
      <c r="F4958" s="98">
        <v>43454</v>
      </c>
      <c r="G4958" s="43">
        <v>2.5037500000000001E-2</v>
      </c>
      <c r="H4958" s="43">
        <v>2.8237499999999999E-2</v>
      </c>
      <c r="I4958" s="43">
        <v>2.8999999999999998E-2</v>
      </c>
      <c r="J4958" s="43">
        <v>5.5E-2</v>
      </c>
      <c r="K4958" s="43">
        <v>2.8065000000000003E-2</v>
      </c>
      <c r="L4958" s="43">
        <v>2.41368E-2</v>
      </c>
      <c r="O4958" s="114"/>
    </row>
    <row r="4959" spans="4:15" ht="15.75" customHeight="1" x14ac:dyDescent="0.25">
      <c r="D4959" s="39"/>
      <c r="E4959" s="39"/>
      <c r="F4959" s="98">
        <v>43455</v>
      </c>
      <c r="G4959" s="43">
        <v>2.5062500000000001E-2</v>
      </c>
      <c r="H4959" s="43">
        <v>2.82163E-2</v>
      </c>
      <c r="I4959" s="43">
        <v>2.9078800000000002E-2</v>
      </c>
      <c r="J4959" s="43">
        <v>5.5E-2</v>
      </c>
      <c r="K4959" s="43">
        <v>2.7902E-2</v>
      </c>
      <c r="L4959" s="43">
        <v>2.4397199999999997E-2</v>
      </c>
      <c r="O4959" s="114"/>
    </row>
    <row r="4960" spans="4:15" ht="15.75" customHeight="1" x14ac:dyDescent="0.25">
      <c r="D4960" s="39"/>
      <c r="E4960" s="39"/>
      <c r="F4960" s="98">
        <v>43458</v>
      </c>
      <c r="G4960" s="43">
        <v>2.50563E-2</v>
      </c>
      <c r="H4960" s="43">
        <v>2.81344E-2</v>
      </c>
      <c r="I4960" s="43">
        <v>2.8937499999999998E-2</v>
      </c>
      <c r="J4960" s="43">
        <v>5.5E-2</v>
      </c>
      <c r="K4960" s="43">
        <v>2.7383000000000001E-2</v>
      </c>
      <c r="L4960" s="43">
        <v>2.4645299999999998E-2</v>
      </c>
      <c r="O4960" s="114"/>
    </row>
    <row r="4961" spans="4:15" ht="15.75" customHeight="1" x14ac:dyDescent="0.25">
      <c r="D4961" s="39"/>
      <c r="E4961" s="39"/>
      <c r="F4961" s="98">
        <v>43459</v>
      </c>
      <c r="G4961" s="43" t="s">
        <v>30</v>
      </c>
      <c r="H4961" s="43" t="s">
        <v>30</v>
      </c>
      <c r="I4961" s="43" t="s">
        <v>30</v>
      </c>
      <c r="J4961" s="43" t="s">
        <v>30</v>
      </c>
      <c r="K4961" s="43">
        <v>2.7383000000000001E-2</v>
      </c>
      <c r="L4961" s="43" t="s">
        <v>30</v>
      </c>
      <c r="O4961" s="114"/>
    </row>
    <row r="4962" spans="4:15" ht="15.75" customHeight="1" x14ac:dyDescent="0.25">
      <c r="D4962" s="39"/>
      <c r="E4962" s="39"/>
      <c r="F4962" s="98">
        <v>43460</v>
      </c>
      <c r="G4962" s="43" t="s">
        <v>30</v>
      </c>
      <c r="H4962" s="43" t="s">
        <v>30</v>
      </c>
      <c r="I4962" s="43" t="s">
        <v>30</v>
      </c>
      <c r="J4962" s="43">
        <v>5.5E-2</v>
      </c>
      <c r="K4962" s="43">
        <v>2.8079E-2</v>
      </c>
      <c r="L4962" s="43">
        <v>2.48565E-2</v>
      </c>
      <c r="O4962" s="114"/>
    </row>
    <row r="4963" spans="4:15" ht="15.75" customHeight="1" x14ac:dyDescent="0.25">
      <c r="D4963" s="39"/>
      <c r="E4963" s="39"/>
      <c r="F4963" s="98">
        <v>43461</v>
      </c>
      <c r="G4963" s="43">
        <v>2.5223800000000001E-2</v>
      </c>
      <c r="H4963" s="43">
        <v>2.8029999999999999E-2</v>
      </c>
      <c r="I4963" s="43">
        <v>2.8830000000000001E-2</v>
      </c>
      <c r="J4963" s="43">
        <v>5.5E-2</v>
      </c>
      <c r="K4963" s="43">
        <v>2.7666E-2</v>
      </c>
      <c r="L4963" s="43">
        <v>2.4841500000000002E-2</v>
      </c>
      <c r="O4963" s="114"/>
    </row>
    <row r="4964" spans="4:15" ht="15.75" customHeight="1" x14ac:dyDescent="0.25">
      <c r="D4964" s="39"/>
      <c r="E4964" s="39"/>
      <c r="F4964" s="98">
        <v>43462</v>
      </c>
      <c r="G4964" s="43">
        <v>2.51988E-2</v>
      </c>
      <c r="H4964" s="43">
        <v>2.7970000000000002E-2</v>
      </c>
      <c r="I4964" s="43">
        <v>2.8731300000000001E-2</v>
      </c>
      <c r="J4964" s="43">
        <v>5.5E-2</v>
      </c>
      <c r="K4964" s="43">
        <v>2.7181999999999998E-2</v>
      </c>
      <c r="L4964" s="43">
        <v>2.4695700000000001E-2</v>
      </c>
      <c r="O4964" s="114"/>
    </row>
    <row r="4965" spans="4:15" ht="15.75" customHeight="1" x14ac:dyDescent="0.25">
      <c r="D4965" s="39"/>
      <c r="E4965" s="39"/>
      <c r="F4965" s="98">
        <v>43465</v>
      </c>
      <c r="G4965" s="43">
        <v>2.5026899999999998E-2</v>
      </c>
      <c r="H4965" s="43">
        <v>2.8076300000000002E-2</v>
      </c>
      <c r="I4965" s="43">
        <v>2.8756300000000002E-2</v>
      </c>
      <c r="J4965" s="43">
        <v>5.5E-2</v>
      </c>
      <c r="K4965" s="43">
        <v>2.6842000000000001E-2</v>
      </c>
      <c r="L4965" s="43">
        <v>2.4751099999999998E-2</v>
      </c>
      <c r="O4965" s="114"/>
    </row>
    <row r="4966" spans="4:15" ht="15.75" customHeight="1" x14ac:dyDescent="0.25">
      <c r="D4966" s="39"/>
      <c r="E4966" s="39"/>
      <c r="F4966" s="98">
        <v>43466</v>
      </c>
      <c r="G4966" s="43" t="s">
        <v>30</v>
      </c>
      <c r="H4966" s="43" t="s">
        <v>30</v>
      </c>
      <c r="I4966" s="43" t="s">
        <v>30</v>
      </c>
      <c r="J4966" s="43" t="s">
        <v>30</v>
      </c>
      <c r="K4966" s="43">
        <v>2.6842000000000001E-2</v>
      </c>
      <c r="L4966" s="43" t="s">
        <v>30</v>
      </c>
      <c r="O4966" s="114"/>
    </row>
    <row r="4967" spans="4:15" ht="15.75" customHeight="1" x14ac:dyDescent="0.25">
      <c r="D4967" s="39"/>
      <c r="E4967" s="39"/>
      <c r="F4967" s="98">
        <v>43467</v>
      </c>
      <c r="G4967" s="43">
        <v>2.5071300000000001E-2</v>
      </c>
      <c r="H4967" s="43">
        <v>2.79388E-2</v>
      </c>
      <c r="I4967" s="43">
        <v>2.8739400000000002E-2</v>
      </c>
      <c r="J4967" s="43">
        <v>5.5E-2</v>
      </c>
      <c r="K4967" s="43">
        <v>2.6204000000000002E-2</v>
      </c>
      <c r="L4967" s="43">
        <v>2.4804699999999999E-2</v>
      </c>
      <c r="O4967" s="114"/>
    </row>
    <row r="4968" spans="4:15" ht="15.75" customHeight="1" x14ac:dyDescent="0.25">
      <c r="D4968" s="39"/>
      <c r="E4968" s="39"/>
      <c r="F4968" s="98">
        <v>43468</v>
      </c>
      <c r="G4968" s="43">
        <v>2.5127500000000001E-2</v>
      </c>
      <c r="H4968" s="43">
        <v>2.7949999999999999E-2</v>
      </c>
      <c r="I4968" s="43">
        <v>2.8588800000000001E-2</v>
      </c>
      <c r="J4968" s="43">
        <v>5.5E-2</v>
      </c>
      <c r="K4968" s="43">
        <v>2.5535000000000002E-2</v>
      </c>
      <c r="L4968" s="43">
        <v>2.47782E-2</v>
      </c>
      <c r="M4968" s="43">
        <v>2.4458999999999998E-2</v>
      </c>
      <c r="N4968" s="97"/>
      <c r="O4968" s="114"/>
    </row>
    <row r="4969" spans="4:15" ht="15.75" customHeight="1" x14ac:dyDescent="0.25">
      <c r="D4969" s="39"/>
      <c r="E4969" s="39"/>
      <c r="F4969" s="98">
        <v>43469</v>
      </c>
      <c r="G4969" s="43">
        <v>2.5205600000000002E-2</v>
      </c>
      <c r="H4969" s="43">
        <v>2.8038799999999999E-2</v>
      </c>
      <c r="I4969" s="43">
        <v>2.85575E-2</v>
      </c>
      <c r="J4969" s="43">
        <v>5.5E-2</v>
      </c>
      <c r="K4969" s="43">
        <v>2.6676999999999999E-2</v>
      </c>
      <c r="L4969" s="43">
        <v>2.4733600000000001E-2</v>
      </c>
      <c r="M4969" s="43">
        <v>2.4375000000000001E-2</v>
      </c>
      <c r="N4969" s="97"/>
      <c r="O4969" s="114"/>
    </row>
    <row r="4970" spans="4:15" ht="15.75" customHeight="1" x14ac:dyDescent="0.25">
      <c r="D4970" s="39"/>
      <c r="E4970" s="39"/>
      <c r="F4970" s="98">
        <v>43472</v>
      </c>
      <c r="G4970" s="43">
        <v>2.51113E-2</v>
      </c>
      <c r="H4970" s="43">
        <v>2.7968099999999999E-2</v>
      </c>
      <c r="I4970" s="43">
        <v>2.8487499999999999E-2</v>
      </c>
      <c r="J4970" s="43">
        <v>5.5E-2</v>
      </c>
      <c r="K4970" s="43">
        <v>2.6960000000000001E-2</v>
      </c>
      <c r="L4970" s="43">
        <v>2.4721700000000003E-2</v>
      </c>
      <c r="M4970" s="43">
        <v>2.4239999999999998E-2</v>
      </c>
      <c r="N4970" s="97"/>
      <c r="O4970" s="114"/>
    </row>
    <row r="4971" spans="4:15" ht="15.75" customHeight="1" x14ac:dyDescent="0.25">
      <c r="D4971" s="39"/>
      <c r="E4971" s="39"/>
      <c r="F4971" s="98">
        <v>43473</v>
      </c>
      <c r="G4971" s="43">
        <v>2.5154999999999997E-2</v>
      </c>
      <c r="H4971" s="43">
        <v>2.7825000000000003E-2</v>
      </c>
      <c r="I4971" s="43">
        <v>2.8525599999999998E-2</v>
      </c>
      <c r="J4971" s="43">
        <v>5.5E-2</v>
      </c>
      <c r="K4971" s="43">
        <v>2.7280000000000002E-2</v>
      </c>
      <c r="L4971" s="43">
        <v>2.4741200000000001E-2</v>
      </c>
      <c r="M4971" s="43">
        <v>2.4216999999999999E-2</v>
      </c>
      <c r="N4971" s="97"/>
      <c r="O4971" s="114"/>
    </row>
    <row r="4972" spans="4:15" ht="15.75" customHeight="1" x14ac:dyDescent="0.25">
      <c r="D4972" s="39"/>
      <c r="E4972" s="39"/>
      <c r="F4972" s="98">
        <v>43474</v>
      </c>
      <c r="G4972" s="43">
        <v>2.5187499999999998E-2</v>
      </c>
      <c r="H4972" s="43">
        <v>2.7988800000000001E-2</v>
      </c>
      <c r="I4972" s="43">
        <v>2.8697499999999997E-2</v>
      </c>
      <c r="J4972" s="43">
        <v>5.5E-2</v>
      </c>
      <c r="K4972" s="43">
        <v>2.7099999999999999E-2</v>
      </c>
      <c r="L4972" s="43">
        <v>2.47397E-2</v>
      </c>
      <c r="M4972" s="43">
        <v>2.4249E-2</v>
      </c>
      <c r="N4972" s="97"/>
      <c r="O4972" s="114"/>
    </row>
    <row r="4973" spans="4:15" ht="15.75" customHeight="1" x14ac:dyDescent="0.25">
      <c r="D4973" s="39"/>
      <c r="E4973" s="39"/>
      <c r="F4973" s="98">
        <v>43475</v>
      </c>
      <c r="G4973" s="43">
        <v>2.5141900000000002E-2</v>
      </c>
      <c r="H4973" s="43">
        <v>2.7969400000000002E-2</v>
      </c>
      <c r="I4973" s="43">
        <v>2.8604400000000002E-2</v>
      </c>
      <c r="J4973" s="43">
        <v>5.5E-2</v>
      </c>
      <c r="K4973" s="43">
        <v>2.7421000000000001E-2</v>
      </c>
      <c r="L4973" s="43">
        <v>2.4651900000000001E-2</v>
      </c>
      <c r="M4973" s="43">
        <v>2.4329E-2</v>
      </c>
      <c r="N4973" s="97"/>
      <c r="O4973" s="114"/>
    </row>
    <row r="4974" spans="4:15" ht="15.75" customHeight="1" x14ac:dyDescent="0.25">
      <c r="D4974" s="39"/>
      <c r="E4974" s="39"/>
      <c r="F4974" s="98">
        <v>43476</v>
      </c>
      <c r="G4974" s="43">
        <v>2.5089399999999998E-2</v>
      </c>
      <c r="H4974" s="43">
        <v>2.7873100000000001E-2</v>
      </c>
      <c r="I4974" s="43">
        <v>2.86463E-2</v>
      </c>
      <c r="J4974" s="43">
        <v>5.5E-2</v>
      </c>
      <c r="K4974" s="43">
        <v>2.7007E-2</v>
      </c>
      <c r="L4974" s="43">
        <v>2.4553999999999999E-2</v>
      </c>
      <c r="M4974" s="43">
        <v>2.4313999999999999E-2</v>
      </c>
      <c r="N4974" s="97"/>
      <c r="O4974" s="114"/>
    </row>
    <row r="4975" spans="4:15" ht="15.75" customHeight="1" x14ac:dyDescent="0.25">
      <c r="D4975" s="39"/>
      <c r="E4975" s="39"/>
      <c r="F4975" s="98">
        <v>43479</v>
      </c>
      <c r="G4975" s="43">
        <v>2.5100600000000001E-2</v>
      </c>
      <c r="H4975" s="43">
        <v>2.7789399999999999E-2</v>
      </c>
      <c r="I4975" s="43">
        <v>2.8534400000000001E-2</v>
      </c>
      <c r="J4975" s="43">
        <v>5.5E-2</v>
      </c>
      <c r="K4975" s="43">
        <v>2.7023999999999999E-2</v>
      </c>
      <c r="L4975" s="43">
        <v>2.4584399999999999E-2</v>
      </c>
      <c r="M4975" s="43">
        <v>2.4308999999999997E-2</v>
      </c>
      <c r="N4975" s="97"/>
      <c r="O4975" s="114"/>
    </row>
    <row r="4976" spans="4:15" ht="15.75" customHeight="1" x14ac:dyDescent="0.25">
      <c r="D4976" s="39"/>
      <c r="E4976" s="39"/>
      <c r="F4976" s="98">
        <v>43480</v>
      </c>
      <c r="G4976" s="43">
        <v>2.5075E-2</v>
      </c>
      <c r="H4976" s="43">
        <v>2.7734399999999999E-2</v>
      </c>
      <c r="I4976" s="43">
        <v>2.84581E-2</v>
      </c>
      <c r="J4976" s="43">
        <v>5.5E-2</v>
      </c>
      <c r="K4976" s="43">
        <v>2.7111999999999997E-2</v>
      </c>
      <c r="L4976" s="43">
        <v>2.46311E-2</v>
      </c>
      <c r="M4976" s="43">
        <v>2.4343E-2</v>
      </c>
      <c r="N4976" s="97"/>
      <c r="O4976" s="114"/>
    </row>
    <row r="4977" spans="4:15" ht="15.75" customHeight="1" x14ac:dyDescent="0.25">
      <c r="D4977" s="39"/>
      <c r="E4977" s="39"/>
      <c r="F4977" s="98">
        <v>43481</v>
      </c>
      <c r="G4977" s="43">
        <v>2.5132500000000002E-2</v>
      </c>
      <c r="H4977" s="43">
        <v>2.7803100000000001E-2</v>
      </c>
      <c r="I4977" s="43">
        <v>2.8616299999999997E-2</v>
      </c>
      <c r="J4977" s="43">
        <v>5.5E-2</v>
      </c>
      <c r="K4977" s="43">
        <v>2.7217999999999999E-2</v>
      </c>
      <c r="L4977" s="43">
        <v>2.46334E-2</v>
      </c>
      <c r="M4977" s="43">
        <v>2.4316000000000001E-2</v>
      </c>
      <c r="N4977" s="97"/>
      <c r="O4977" s="114"/>
    </row>
    <row r="4978" spans="4:15" ht="15.75" customHeight="1" x14ac:dyDescent="0.25">
      <c r="D4978" s="39"/>
      <c r="E4978" s="39"/>
      <c r="F4978" s="98">
        <v>43482</v>
      </c>
      <c r="G4978" s="43">
        <v>2.503E-2</v>
      </c>
      <c r="H4978" s="43">
        <v>2.7757500000000001E-2</v>
      </c>
      <c r="I4978" s="43">
        <v>2.8525000000000002E-2</v>
      </c>
      <c r="J4978" s="43">
        <v>5.5E-2</v>
      </c>
      <c r="K4978" s="43">
        <v>2.7504000000000001E-2</v>
      </c>
      <c r="L4978" s="43">
        <v>2.4442400000000003E-2</v>
      </c>
      <c r="M4978" s="43">
        <v>2.4357000000000004E-2</v>
      </c>
      <c r="N4978" s="97"/>
      <c r="O4978" s="114"/>
    </row>
    <row r="4979" spans="4:15" ht="15.75" customHeight="1" x14ac:dyDescent="0.25">
      <c r="D4979" s="39"/>
      <c r="E4979" s="39"/>
      <c r="F4979" s="98">
        <v>43483</v>
      </c>
      <c r="G4979" s="43">
        <v>2.5059999999999999E-2</v>
      </c>
      <c r="H4979" s="43">
        <v>2.7610000000000003E-2</v>
      </c>
      <c r="I4979" s="43">
        <v>2.85188E-2</v>
      </c>
      <c r="J4979" s="43">
        <v>5.5E-2</v>
      </c>
      <c r="K4979" s="43">
        <v>2.7841999999999999E-2</v>
      </c>
      <c r="L4979" s="43">
        <v>2.4426400000000001E-2</v>
      </c>
      <c r="M4979" s="43">
        <v>2.4401000000000003E-2</v>
      </c>
      <c r="N4979" s="97"/>
      <c r="O4979" s="114"/>
    </row>
    <row r="4980" spans="4:15" ht="15.75" customHeight="1" x14ac:dyDescent="0.25">
      <c r="D4980" s="39"/>
      <c r="E4980" s="39"/>
      <c r="F4980" s="98">
        <v>43486</v>
      </c>
      <c r="G4980" s="43">
        <v>2.5122499999999999E-2</v>
      </c>
      <c r="H4980" s="43">
        <v>2.77238E-2</v>
      </c>
      <c r="I4980" s="43">
        <v>2.85475E-2</v>
      </c>
      <c r="J4980" s="43" t="s">
        <v>30</v>
      </c>
      <c r="K4980" s="43">
        <v>2.7841999999999999E-2</v>
      </c>
      <c r="L4980" s="43" t="s">
        <v>30</v>
      </c>
      <c r="M4980" s="43" t="s">
        <v>30</v>
      </c>
      <c r="N4980" s="97"/>
      <c r="O4980" s="114"/>
    </row>
    <row r="4981" spans="4:15" ht="15.75" customHeight="1" x14ac:dyDescent="0.25">
      <c r="D4981" s="39"/>
      <c r="E4981" s="39"/>
      <c r="F4981" s="98">
        <v>43487</v>
      </c>
      <c r="G4981" s="43">
        <v>2.5190000000000001E-2</v>
      </c>
      <c r="H4981" s="43">
        <v>2.7792500000000001E-2</v>
      </c>
      <c r="I4981" s="43">
        <v>2.8536300000000001E-2</v>
      </c>
      <c r="J4981" s="43">
        <v>5.5E-2</v>
      </c>
      <c r="K4981" s="43">
        <v>2.7392E-2</v>
      </c>
      <c r="L4981" s="43">
        <v>2.4391699999999999E-2</v>
      </c>
      <c r="M4981" s="43">
        <v>2.4444E-2</v>
      </c>
      <c r="N4981" s="97"/>
      <c r="O4981" s="114"/>
    </row>
    <row r="4982" spans="4:15" ht="15.75" customHeight="1" x14ac:dyDescent="0.25">
      <c r="D4982" s="39"/>
      <c r="E4982" s="39"/>
      <c r="F4982" s="98">
        <v>43488</v>
      </c>
      <c r="G4982" s="43">
        <v>2.5099999999999997E-2</v>
      </c>
      <c r="H4982" s="43">
        <v>2.7706300000000003E-2</v>
      </c>
      <c r="I4982" s="43">
        <v>2.8536300000000001E-2</v>
      </c>
      <c r="J4982" s="43">
        <v>5.5E-2</v>
      </c>
      <c r="K4982" s="43">
        <v>2.7408999999999999E-2</v>
      </c>
      <c r="L4982" s="43">
        <v>2.4467300000000001E-2</v>
      </c>
      <c r="M4982" s="43">
        <v>2.4474999999999997E-2</v>
      </c>
      <c r="N4982" s="97"/>
      <c r="O4982" s="114"/>
    </row>
    <row r="4983" spans="4:15" ht="15.75" customHeight="1" x14ac:dyDescent="0.25">
      <c r="D4983" s="39"/>
      <c r="E4983" s="39"/>
      <c r="F4983" s="98">
        <v>43489</v>
      </c>
      <c r="G4983" s="43">
        <v>2.5018799999999997E-2</v>
      </c>
      <c r="H4983" s="43">
        <v>2.7647499999999998E-2</v>
      </c>
      <c r="I4983" s="43">
        <v>2.85013E-2</v>
      </c>
      <c r="J4983" s="43">
        <v>5.5E-2</v>
      </c>
      <c r="K4983" s="43">
        <v>2.7157000000000001E-2</v>
      </c>
      <c r="L4983" s="43">
        <v>2.4446200000000001E-2</v>
      </c>
      <c r="M4983" s="43">
        <v>2.4527E-2</v>
      </c>
      <c r="N4983" s="97"/>
      <c r="O4983" s="114"/>
    </row>
    <row r="4984" spans="4:15" ht="15.75" customHeight="1" x14ac:dyDescent="0.25">
      <c r="D4984" s="39"/>
      <c r="E4984" s="39"/>
      <c r="F4984" s="98">
        <v>43490</v>
      </c>
      <c r="G4984" s="43">
        <v>2.5000000000000001E-2</v>
      </c>
      <c r="H4984" s="43">
        <v>2.75163E-2</v>
      </c>
      <c r="I4984" s="43">
        <v>2.83225E-2</v>
      </c>
      <c r="J4984" s="43">
        <v>5.5E-2</v>
      </c>
      <c r="K4984" s="43">
        <v>2.7585000000000002E-2</v>
      </c>
      <c r="L4984" s="43">
        <v>2.4540099999999999E-2</v>
      </c>
      <c r="M4984" s="43">
        <v>2.4559000000000001E-2</v>
      </c>
      <c r="N4984" s="97"/>
      <c r="O4984" s="114"/>
    </row>
    <row r="4985" spans="4:15" ht="15.75" customHeight="1" x14ac:dyDescent="0.25">
      <c r="D4985" s="39"/>
      <c r="E4985" s="39"/>
      <c r="F4985" s="98">
        <v>43493</v>
      </c>
      <c r="G4985" s="43">
        <v>2.5017499999999998E-2</v>
      </c>
      <c r="H4985" s="43">
        <v>2.7505000000000002E-2</v>
      </c>
      <c r="I4985" s="43">
        <v>2.8298800000000002E-2</v>
      </c>
      <c r="J4985" s="43">
        <v>5.5E-2</v>
      </c>
      <c r="K4985" s="43">
        <v>2.7440000000000003E-2</v>
      </c>
      <c r="L4985" s="43">
        <v>2.4469899999999999E-2</v>
      </c>
      <c r="M4985" s="43">
        <v>2.4552999999999998E-2</v>
      </c>
      <c r="N4985" s="97"/>
      <c r="O4985" s="114"/>
    </row>
    <row r="4986" spans="4:15" ht="15.75" customHeight="1" x14ac:dyDescent="0.25">
      <c r="D4986" s="39"/>
      <c r="E4986" s="39"/>
      <c r="F4986" s="98">
        <v>43494</v>
      </c>
      <c r="G4986" s="43">
        <v>2.4988800000000002E-2</v>
      </c>
      <c r="H4986" s="43">
        <v>2.7443800000000001E-2</v>
      </c>
      <c r="I4986" s="43">
        <v>2.8233799999999996E-2</v>
      </c>
      <c r="J4986" s="43">
        <v>5.5E-2</v>
      </c>
      <c r="K4986" s="43">
        <v>2.7098000000000001E-2</v>
      </c>
      <c r="L4986" s="43">
        <v>2.44884E-2</v>
      </c>
      <c r="M4986" s="43">
        <v>2.4532999999999999E-2</v>
      </c>
      <c r="N4986" s="97"/>
      <c r="O4986" s="114"/>
    </row>
    <row r="4987" spans="4:15" ht="15.75" customHeight="1" x14ac:dyDescent="0.25">
      <c r="D4987" s="39"/>
      <c r="E4987" s="39"/>
      <c r="F4987" s="98">
        <v>43495</v>
      </c>
      <c r="G4987" s="43">
        <v>2.5091299999999997E-2</v>
      </c>
      <c r="H4987" s="43">
        <v>2.7362500000000001E-2</v>
      </c>
      <c r="I4987" s="43">
        <v>2.8115000000000001E-2</v>
      </c>
      <c r="J4987" s="43">
        <v>5.5E-2</v>
      </c>
      <c r="K4987" s="43">
        <v>2.6775000000000004E-2</v>
      </c>
      <c r="L4987" s="43">
        <v>2.4553699999999998E-2</v>
      </c>
      <c r="M4987" s="43">
        <v>2.4496000000000004E-2</v>
      </c>
      <c r="N4987" s="97"/>
      <c r="O4987" s="114"/>
    </row>
    <row r="4988" spans="4:15" ht="15.75" customHeight="1" x14ac:dyDescent="0.25">
      <c r="D4988" s="39"/>
      <c r="E4988" s="39"/>
      <c r="F4988" s="98">
        <v>43496</v>
      </c>
      <c r="G4988" s="43">
        <v>2.51375E-2</v>
      </c>
      <c r="H4988" s="43">
        <v>2.7374999999999997E-2</v>
      </c>
      <c r="I4988" s="43">
        <v>2.7995000000000003E-2</v>
      </c>
      <c r="J4988" s="43">
        <v>5.5E-2</v>
      </c>
      <c r="K4988" s="43">
        <v>2.6293E-2</v>
      </c>
      <c r="L4988" s="43">
        <v>2.4604300000000003E-2</v>
      </c>
      <c r="M4988" s="43">
        <v>2.4504999999999999E-2</v>
      </c>
      <c r="N4988" s="97"/>
      <c r="O4988" s="114"/>
    </row>
    <row r="4989" spans="4:15" ht="15.75" customHeight="1" x14ac:dyDescent="0.25">
      <c r="D4989" s="39"/>
      <c r="E4989" s="39"/>
      <c r="F4989" s="98">
        <v>43497</v>
      </c>
      <c r="G4989" s="43">
        <v>2.5139999999999999E-2</v>
      </c>
      <c r="H4989" s="43">
        <v>2.7326299999999998E-2</v>
      </c>
      <c r="I4989" s="43">
        <v>2.7900000000000001E-2</v>
      </c>
      <c r="J4989" s="43">
        <v>5.5E-2</v>
      </c>
      <c r="K4989" s="43">
        <v>2.6842000000000001E-2</v>
      </c>
      <c r="L4989" s="43">
        <v>2.46146E-2</v>
      </c>
      <c r="M4989" s="43">
        <v>2.4508000000000002E-2</v>
      </c>
      <c r="N4989" s="97"/>
      <c r="O4989" s="114"/>
    </row>
    <row r="4990" spans="4:15" ht="15.75" customHeight="1" x14ac:dyDescent="0.25">
      <c r="D4990" s="39"/>
      <c r="E4990" s="39"/>
      <c r="F4990" s="98">
        <v>43500</v>
      </c>
      <c r="G4990" s="43">
        <v>2.5131299999999999E-2</v>
      </c>
      <c r="H4990" s="43">
        <v>2.7343799999999998E-2</v>
      </c>
      <c r="I4990" s="43">
        <v>2.79575E-2</v>
      </c>
      <c r="J4990" s="43">
        <v>5.5E-2</v>
      </c>
      <c r="K4990" s="43">
        <v>2.7234999999999999E-2</v>
      </c>
      <c r="L4990" s="43">
        <v>2.4412E-2</v>
      </c>
      <c r="M4990" s="43">
        <v>2.4438000000000001E-2</v>
      </c>
      <c r="N4990" s="97"/>
      <c r="O4990" s="114"/>
    </row>
    <row r="4991" spans="4:15" ht="15.75" customHeight="1" x14ac:dyDescent="0.25">
      <c r="D4991" s="39"/>
      <c r="E4991" s="39"/>
      <c r="F4991" s="98">
        <v>43501</v>
      </c>
      <c r="G4991" s="43">
        <v>2.5122499999999999E-2</v>
      </c>
      <c r="H4991" s="43">
        <v>2.7385000000000003E-2</v>
      </c>
      <c r="I4991" s="43">
        <v>2.7774999999999998E-2</v>
      </c>
      <c r="J4991" s="43">
        <v>5.5E-2</v>
      </c>
      <c r="K4991" s="43">
        <v>2.6983E-2</v>
      </c>
      <c r="L4991" s="43">
        <v>2.4370900000000001E-2</v>
      </c>
      <c r="M4991" s="43">
        <v>2.4455000000000001E-2</v>
      </c>
      <c r="N4991" s="97"/>
      <c r="O4991" s="114"/>
    </row>
    <row r="4992" spans="4:15" ht="15.75" customHeight="1" x14ac:dyDescent="0.25">
      <c r="D4992" s="39"/>
      <c r="E4992" s="39"/>
      <c r="F4992" s="98">
        <v>43502</v>
      </c>
      <c r="G4992" s="43">
        <v>2.5126300000000001E-2</v>
      </c>
      <c r="H4992" s="43">
        <v>2.7376299999999999E-2</v>
      </c>
      <c r="I4992" s="43">
        <v>2.7762500000000002E-2</v>
      </c>
      <c r="J4992" s="43">
        <v>5.5E-2</v>
      </c>
      <c r="K4992" s="43">
        <v>2.6945999999999998E-2</v>
      </c>
      <c r="L4992" s="43">
        <v>2.43173E-2</v>
      </c>
      <c r="M4992" s="43">
        <v>2.4435999999999999E-2</v>
      </c>
      <c r="N4992" s="97"/>
      <c r="O4992" s="114"/>
    </row>
    <row r="4993" spans="4:15" ht="15.75" customHeight="1" x14ac:dyDescent="0.25">
      <c r="D4993" s="39"/>
      <c r="E4993" s="39"/>
      <c r="F4993" s="98">
        <v>43503</v>
      </c>
      <c r="G4993" s="43">
        <v>2.5168800000000002E-2</v>
      </c>
      <c r="H4993" s="43">
        <v>2.6970000000000001E-2</v>
      </c>
      <c r="I4993" s="43">
        <v>2.7650000000000001E-2</v>
      </c>
      <c r="J4993" s="43">
        <v>5.5E-2</v>
      </c>
      <c r="K4993" s="43">
        <v>2.6571999999999998E-2</v>
      </c>
      <c r="L4993" s="43">
        <v>2.4331599999999998E-2</v>
      </c>
      <c r="M4993" s="43">
        <v>2.4407999999999999E-2</v>
      </c>
      <c r="N4993" s="97"/>
      <c r="O4993" s="114"/>
    </row>
    <row r="4994" spans="4:15" ht="15.75" customHeight="1" x14ac:dyDescent="0.25">
      <c r="D4994" s="39"/>
      <c r="E4994" s="39"/>
      <c r="F4994" s="98">
        <v>43504</v>
      </c>
      <c r="G4994" s="43">
        <v>2.5041299999999999E-2</v>
      </c>
      <c r="H4994" s="43">
        <v>2.6977500000000001E-2</v>
      </c>
      <c r="I4994" s="43">
        <v>2.74188E-2</v>
      </c>
      <c r="J4994" s="43">
        <v>5.5E-2</v>
      </c>
      <c r="K4994" s="43">
        <v>2.6339000000000001E-2</v>
      </c>
      <c r="L4994" s="43">
        <v>2.4357199999999999E-2</v>
      </c>
      <c r="M4994" s="43">
        <v>2.4437E-2</v>
      </c>
      <c r="N4994" s="97"/>
      <c r="O4994" s="114"/>
    </row>
    <row r="4995" spans="4:15" ht="15.75" customHeight="1" x14ac:dyDescent="0.25">
      <c r="D4995" s="39"/>
      <c r="E4995" s="39"/>
      <c r="F4995" s="98">
        <v>43507</v>
      </c>
      <c r="G4995" s="43">
        <v>2.4978799999999999E-2</v>
      </c>
      <c r="H4995" s="43">
        <v>2.6880000000000001E-2</v>
      </c>
      <c r="I4995" s="43">
        <v>2.7336299999999997E-2</v>
      </c>
      <c r="J4995" s="43">
        <v>5.5E-2</v>
      </c>
      <c r="K4995" s="43">
        <v>2.6536000000000001E-2</v>
      </c>
      <c r="L4995" s="43">
        <v>2.4331299999999997E-2</v>
      </c>
      <c r="M4995" s="43">
        <v>2.4482E-2</v>
      </c>
      <c r="N4995" s="97"/>
      <c r="O4995" s="114"/>
    </row>
    <row r="4996" spans="4:15" ht="15.75" customHeight="1" x14ac:dyDescent="0.25">
      <c r="D4996" s="39"/>
      <c r="E4996" s="39"/>
      <c r="F4996" s="98">
        <v>43508</v>
      </c>
      <c r="G4996" s="43">
        <v>2.4937499999999998E-2</v>
      </c>
      <c r="H4996" s="43">
        <v>2.6928800000000003E-2</v>
      </c>
      <c r="I4996" s="43">
        <v>2.7404999999999999E-2</v>
      </c>
      <c r="J4996" s="43">
        <v>5.5E-2</v>
      </c>
      <c r="K4996" s="43">
        <v>2.6876999999999998E-2</v>
      </c>
      <c r="L4996" s="43">
        <v>2.4344299999999999E-2</v>
      </c>
      <c r="M4996" s="43">
        <v>2.4537E-2</v>
      </c>
      <c r="N4996" s="97"/>
      <c r="O4996" s="114"/>
    </row>
    <row r="4997" spans="4:15" ht="15.75" customHeight="1" x14ac:dyDescent="0.25">
      <c r="D4997" s="39"/>
      <c r="E4997" s="39"/>
      <c r="F4997" s="98">
        <v>43509</v>
      </c>
      <c r="G4997" s="43">
        <v>2.48875E-2</v>
      </c>
      <c r="H4997" s="43">
        <v>2.68375E-2</v>
      </c>
      <c r="I4997" s="43">
        <v>2.7432500000000002E-2</v>
      </c>
      <c r="J4997" s="43">
        <v>5.5E-2</v>
      </c>
      <c r="K4997" s="43">
        <v>2.7021000000000003E-2</v>
      </c>
      <c r="L4997" s="43">
        <v>2.4363700000000002E-2</v>
      </c>
      <c r="M4997" s="43">
        <v>2.4533999999999997E-2</v>
      </c>
      <c r="N4997" s="97"/>
      <c r="O4997" s="114"/>
    </row>
    <row r="4998" spans="4:15" ht="15.75" customHeight="1" x14ac:dyDescent="0.25">
      <c r="D4998" s="39"/>
      <c r="E4998" s="39"/>
      <c r="F4998" s="98">
        <v>43510</v>
      </c>
      <c r="G4998" s="43">
        <v>2.48138E-2</v>
      </c>
      <c r="H4998" s="43">
        <v>2.6938799999999999E-2</v>
      </c>
      <c r="I4998" s="43">
        <v>2.7440000000000003E-2</v>
      </c>
      <c r="J4998" s="43">
        <v>5.5E-2</v>
      </c>
      <c r="K4998" s="43">
        <v>2.6536000000000001E-2</v>
      </c>
      <c r="L4998" s="43">
        <v>2.43722E-2</v>
      </c>
      <c r="M4998" s="43">
        <v>2.4568E-2</v>
      </c>
      <c r="N4998" s="97"/>
      <c r="O4998" s="114"/>
    </row>
    <row r="4999" spans="4:15" ht="15.75" customHeight="1" x14ac:dyDescent="0.25">
      <c r="D4999" s="39"/>
      <c r="E4999" s="39"/>
      <c r="F4999" s="98">
        <v>43511</v>
      </c>
      <c r="G4999" s="43">
        <v>2.4803799999999997E-2</v>
      </c>
      <c r="H4999" s="43">
        <v>2.68288E-2</v>
      </c>
      <c r="I4999" s="43">
        <v>2.7537500000000003E-2</v>
      </c>
      <c r="J4999" s="43">
        <v>5.5E-2</v>
      </c>
      <c r="K4999" s="43">
        <v>2.6625999999999997E-2</v>
      </c>
      <c r="L4999" s="43">
        <v>2.4386399999999999E-2</v>
      </c>
      <c r="M4999" s="43">
        <v>2.4620000000000003E-2</v>
      </c>
      <c r="N4999" s="97"/>
      <c r="O4999" s="114"/>
    </row>
    <row r="5000" spans="4:15" ht="15.75" customHeight="1" x14ac:dyDescent="0.25">
      <c r="D5000" s="39"/>
      <c r="E5000" s="39"/>
      <c r="F5000" s="98">
        <v>43514</v>
      </c>
      <c r="G5000" s="43">
        <v>2.4847500000000002E-2</v>
      </c>
      <c r="H5000" s="43">
        <v>2.6436299999999999E-2</v>
      </c>
      <c r="I5000" s="43">
        <v>2.7553800000000003E-2</v>
      </c>
      <c r="J5000" s="43" t="s">
        <v>30</v>
      </c>
      <c r="K5000" s="43">
        <v>2.6625999999999997E-2</v>
      </c>
      <c r="L5000" s="43" t="s">
        <v>30</v>
      </c>
      <c r="M5000" s="43" t="s">
        <v>30</v>
      </c>
      <c r="N5000" s="97"/>
      <c r="O5000" s="114"/>
    </row>
    <row r="5001" spans="4:15" ht="15.75" customHeight="1" x14ac:dyDescent="0.25">
      <c r="D5001" s="39"/>
      <c r="E5001" s="39"/>
      <c r="F5001" s="98">
        <v>43515</v>
      </c>
      <c r="G5001" s="43">
        <v>2.4822500000000001E-2</v>
      </c>
      <c r="H5001" s="43">
        <v>2.6412499999999998E-2</v>
      </c>
      <c r="I5001" s="43">
        <v>2.73575E-2</v>
      </c>
      <c r="J5001" s="43">
        <v>5.5E-2</v>
      </c>
      <c r="K5001" s="43">
        <v>2.6339000000000001E-2</v>
      </c>
      <c r="L5001" s="43">
        <v>2.4360300000000001E-2</v>
      </c>
      <c r="M5001" s="43">
        <v>2.4649999999999998E-2</v>
      </c>
      <c r="N5001" s="97"/>
      <c r="O5001" s="114"/>
    </row>
    <row r="5002" spans="4:15" ht="15.75" customHeight="1" x14ac:dyDescent="0.25">
      <c r="D5002" s="39"/>
      <c r="E5002" s="39"/>
      <c r="F5002" s="98">
        <v>43516</v>
      </c>
      <c r="G5002" s="43">
        <v>2.4811299999999998E-2</v>
      </c>
      <c r="H5002" s="43">
        <v>2.6633799999999999E-2</v>
      </c>
      <c r="I5002" s="43">
        <v>2.6933799999999997E-2</v>
      </c>
      <c r="J5002" s="43">
        <v>5.5E-2</v>
      </c>
      <c r="K5002" s="43">
        <v>2.6446999999999998E-2</v>
      </c>
      <c r="L5002" s="43">
        <v>2.4348700000000001E-2</v>
      </c>
      <c r="M5002" s="43">
        <v>2.4632999999999999E-2</v>
      </c>
      <c r="N5002" s="97"/>
      <c r="O5002" s="114"/>
    </row>
    <row r="5003" spans="4:15" ht="15.75" customHeight="1" x14ac:dyDescent="0.25">
      <c r="D5003" s="39"/>
      <c r="E5003" s="39"/>
      <c r="F5003" s="98">
        <v>43517</v>
      </c>
      <c r="G5003" s="43">
        <v>2.4898799999999999E-2</v>
      </c>
      <c r="H5003" s="43">
        <v>2.6509999999999999E-2</v>
      </c>
      <c r="I5003" s="43">
        <v>2.7042500000000001E-2</v>
      </c>
      <c r="J5003" s="43">
        <v>5.5E-2</v>
      </c>
      <c r="K5003" s="43">
        <v>2.6913999999999997E-2</v>
      </c>
      <c r="L5003" s="43">
        <v>2.4291E-2</v>
      </c>
      <c r="M5003" s="43">
        <v>2.4632999999999999E-2</v>
      </c>
      <c r="N5003" s="97"/>
      <c r="O5003" s="114"/>
    </row>
    <row r="5004" spans="4:15" ht="15.75" customHeight="1" x14ac:dyDescent="0.25">
      <c r="D5004" s="39"/>
      <c r="E5004" s="39"/>
      <c r="F5004" s="98">
        <v>43518</v>
      </c>
      <c r="G5004" s="43">
        <v>2.4843799999999999E-2</v>
      </c>
      <c r="H5004" s="43">
        <v>2.6462500000000003E-2</v>
      </c>
      <c r="I5004" s="43">
        <v>2.7060000000000001E-2</v>
      </c>
      <c r="J5004" s="43">
        <v>5.5E-2</v>
      </c>
      <c r="K5004" s="43">
        <v>2.6518E-2</v>
      </c>
      <c r="L5004" s="43">
        <v>2.4260100000000003E-2</v>
      </c>
      <c r="M5004" s="43">
        <v>2.4628000000000001E-2</v>
      </c>
      <c r="N5004" s="97"/>
      <c r="O5004" s="114"/>
    </row>
    <row r="5005" spans="4:15" ht="15.75" customHeight="1" x14ac:dyDescent="0.25">
      <c r="D5005" s="39"/>
      <c r="E5005" s="39"/>
      <c r="F5005" s="98">
        <v>43521</v>
      </c>
      <c r="G5005" s="43">
        <v>2.4791300000000002E-2</v>
      </c>
      <c r="H5005" s="43">
        <v>2.6386300000000001E-2</v>
      </c>
      <c r="I5005" s="43">
        <v>2.6931300000000002E-2</v>
      </c>
      <c r="J5005" s="43">
        <v>5.5E-2</v>
      </c>
      <c r="K5005" s="43">
        <v>2.6625999999999997E-2</v>
      </c>
      <c r="L5005" s="43">
        <v>2.4254600000000001E-2</v>
      </c>
      <c r="M5005" s="43">
        <v>2.4648E-2</v>
      </c>
      <c r="N5005" s="97"/>
      <c r="O5005" s="114"/>
    </row>
    <row r="5006" spans="4:15" ht="15.75" customHeight="1" x14ac:dyDescent="0.25">
      <c r="D5006" s="39"/>
      <c r="E5006" s="39"/>
      <c r="F5006" s="98">
        <v>43522</v>
      </c>
      <c r="G5006" s="43">
        <v>2.4929999999999997E-2</v>
      </c>
      <c r="H5006" s="43">
        <v>2.6288800000000001E-2</v>
      </c>
      <c r="I5006" s="43">
        <v>2.6869999999999998E-2</v>
      </c>
      <c r="J5006" s="43">
        <v>5.5E-2</v>
      </c>
      <c r="K5006" s="43">
        <v>2.6356999999999998E-2</v>
      </c>
      <c r="L5006" s="43">
        <v>2.4284E-2</v>
      </c>
      <c r="M5006" s="43">
        <v>2.4714E-2</v>
      </c>
      <c r="N5006" s="97"/>
      <c r="O5006" s="114"/>
    </row>
    <row r="5007" spans="4:15" ht="15.75" customHeight="1" x14ac:dyDescent="0.25">
      <c r="D5007" s="39"/>
      <c r="E5007" s="39"/>
      <c r="F5007" s="98">
        <v>43523</v>
      </c>
      <c r="G5007" s="43">
        <v>2.4892500000000001E-2</v>
      </c>
      <c r="H5007" s="43">
        <v>2.6261299999999998E-2</v>
      </c>
      <c r="I5007" s="43">
        <v>2.6849999999999999E-2</v>
      </c>
      <c r="J5007" s="43">
        <v>5.5E-2</v>
      </c>
      <c r="K5007" s="43">
        <v>2.6825000000000002E-2</v>
      </c>
      <c r="L5007" s="43">
        <v>2.4320400000000002E-2</v>
      </c>
      <c r="M5007" s="43">
        <v>2.4701000000000001E-2</v>
      </c>
      <c r="N5007" s="97"/>
      <c r="O5007" s="114"/>
    </row>
    <row r="5008" spans="4:15" ht="15.75" customHeight="1" x14ac:dyDescent="0.25">
      <c r="D5008" s="39"/>
      <c r="E5008" s="39"/>
      <c r="F5008" s="98">
        <v>43524</v>
      </c>
      <c r="G5008" s="43">
        <v>2.49038E-2</v>
      </c>
      <c r="H5008" s="43">
        <v>2.6151300000000002E-2</v>
      </c>
      <c r="I5008" s="43">
        <v>2.6857499999999999E-2</v>
      </c>
      <c r="J5008" s="43">
        <v>5.5E-2</v>
      </c>
      <c r="K5008" s="43">
        <v>2.7149999999999997E-2</v>
      </c>
      <c r="L5008" s="43">
        <v>2.43185E-2</v>
      </c>
      <c r="M5008" s="43">
        <v>2.4679000000000003E-2</v>
      </c>
      <c r="N5008" s="97"/>
      <c r="O5008" s="114"/>
    </row>
    <row r="5009" spans="4:15" ht="15.75" customHeight="1" x14ac:dyDescent="0.25">
      <c r="D5009" s="39"/>
      <c r="E5009" s="39"/>
      <c r="F5009" s="98">
        <v>43525</v>
      </c>
      <c r="G5009" s="43">
        <v>2.4818799999999999E-2</v>
      </c>
      <c r="H5009" s="43">
        <v>2.5985000000000001E-2</v>
      </c>
      <c r="I5009" s="43">
        <v>2.6821299999999999E-2</v>
      </c>
      <c r="J5009" s="43">
        <v>5.5E-2</v>
      </c>
      <c r="K5009" s="43">
        <v>2.7531E-2</v>
      </c>
      <c r="L5009" s="43">
        <v>2.4317700000000001E-2</v>
      </c>
      <c r="M5009" s="43">
        <v>2.4681000000000002E-2</v>
      </c>
      <c r="N5009" s="97"/>
      <c r="O5009" s="114"/>
    </row>
    <row r="5010" spans="4:15" ht="15.75" customHeight="1" x14ac:dyDescent="0.25">
      <c r="D5010" s="39"/>
      <c r="E5010" s="39"/>
      <c r="F5010" s="98">
        <v>43528</v>
      </c>
      <c r="G5010" s="43">
        <v>2.4830000000000001E-2</v>
      </c>
      <c r="H5010" s="43">
        <v>2.60763E-2</v>
      </c>
      <c r="I5010" s="43">
        <v>2.6826300000000001E-2</v>
      </c>
      <c r="J5010" s="43">
        <v>5.5E-2</v>
      </c>
      <c r="K5010" s="43">
        <v>2.7223000000000001E-2</v>
      </c>
      <c r="L5010" s="43">
        <v>2.4228599999999999E-2</v>
      </c>
      <c r="M5010" s="43">
        <v>2.4612999999999999E-2</v>
      </c>
      <c r="N5010" s="97"/>
      <c r="O5010" s="114"/>
    </row>
    <row r="5011" spans="4:15" ht="15.75" customHeight="1" x14ac:dyDescent="0.25">
      <c r="D5011" s="39"/>
      <c r="E5011" s="39"/>
      <c r="F5011" s="98">
        <v>43529</v>
      </c>
      <c r="G5011" s="43">
        <v>2.4808799999999999E-2</v>
      </c>
      <c r="H5011" s="43">
        <v>2.6066300000000001E-2</v>
      </c>
      <c r="I5011" s="43">
        <v>2.6847500000000003E-2</v>
      </c>
      <c r="J5011" s="43">
        <v>5.5E-2</v>
      </c>
      <c r="K5011" s="43">
        <v>2.7168999999999999E-2</v>
      </c>
      <c r="L5011" s="43">
        <v>2.4204300000000002E-2</v>
      </c>
      <c r="M5011" s="43">
        <v>2.4648E-2</v>
      </c>
      <c r="N5011" s="97"/>
      <c r="O5011" s="114"/>
    </row>
    <row r="5012" spans="4:15" ht="15.75" customHeight="1" x14ac:dyDescent="0.25">
      <c r="D5012" s="39"/>
      <c r="E5012" s="39"/>
      <c r="F5012" s="98">
        <v>43530</v>
      </c>
      <c r="G5012" s="43">
        <v>2.4917500000000002E-2</v>
      </c>
      <c r="H5012" s="43">
        <v>2.5944999999999999E-2</v>
      </c>
      <c r="I5012" s="43">
        <v>2.68813E-2</v>
      </c>
      <c r="J5012" s="43">
        <v>5.5E-2</v>
      </c>
      <c r="K5012" s="43">
        <v>2.6934E-2</v>
      </c>
      <c r="L5012" s="43">
        <v>2.4159199999999999E-2</v>
      </c>
      <c r="M5012" s="43">
        <v>2.4607E-2</v>
      </c>
      <c r="N5012" s="97"/>
      <c r="O5012" s="114"/>
    </row>
    <row r="5013" spans="4:15" ht="15.75" customHeight="1" x14ac:dyDescent="0.25">
      <c r="D5013" s="39"/>
      <c r="E5013" s="39"/>
      <c r="F5013" s="98">
        <v>43531</v>
      </c>
      <c r="G5013" s="43">
        <v>2.4927500000000002E-2</v>
      </c>
      <c r="H5013" s="43">
        <v>2.6006300000000003E-2</v>
      </c>
      <c r="I5013" s="43">
        <v>2.6827500000000001E-2</v>
      </c>
      <c r="J5013" s="43">
        <v>5.5E-2</v>
      </c>
      <c r="K5013" s="43">
        <v>2.6393E-2</v>
      </c>
      <c r="L5013" s="43">
        <v>2.4091999999999999E-2</v>
      </c>
      <c r="M5013" s="43">
        <v>2.4490999999999999E-2</v>
      </c>
      <c r="N5013" s="97"/>
      <c r="O5013" s="114"/>
    </row>
    <row r="5014" spans="4:15" ht="15.75" customHeight="1" x14ac:dyDescent="0.25">
      <c r="D5014" s="39"/>
      <c r="E5014" s="39"/>
      <c r="F5014" s="98">
        <v>43532</v>
      </c>
      <c r="G5014" s="43">
        <v>2.4915E-2</v>
      </c>
      <c r="H5014" s="43">
        <v>2.5966300000000001E-2</v>
      </c>
      <c r="I5014" s="43">
        <v>2.6789999999999998E-2</v>
      </c>
      <c r="J5014" s="43">
        <v>5.5E-2</v>
      </c>
      <c r="K5014" s="43">
        <v>2.6284999999999999E-2</v>
      </c>
      <c r="L5014" s="43">
        <v>2.4181499999999998E-2</v>
      </c>
      <c r="M5014" s="43">
        <v>2.4403999999999999E-2</v>
      </c>
      <c r="N5014" s="97"/>
      <c r="O5014" s="114"/>
    </row>
    <row r="5015" spans="4:15" ht="15.75" customHeight="1" x14ac:dyDescent="0.25">
      <c r="D5015" s="39"/>
      <c r="E5015" s="39"/>
      <c r="F5015" s="98">
        <v>43535</v>
      </c>
      <c r="G5015" s="43">
        <v>2.4988800000000002E-2</v>
      </c>
      <c r="H5015" s="43">
        <v>2.6082499999999998E-2</v>
      </c>
      <c r="I5015" s="43">
        <v>2.67925E-2</v>
      </c>
      <c r="J5015" s="43">
        <v>5.5E-2</v>
      </c>
      <c r="K5015" s="43">
        <v>2.6393E-2</v>
      </c>
      <c r="L5015" s="43">
        <v>2.42261E-2</v>
      </c>
      <c r="M5015" s="43">
        <v>2.4413999999999998E-2</v>
      </c>
      <c r="N5015" s="97"/>
      <c r="O5015" s="114"/>
    </row>
    <row r="5016" spans="4:15" ht="15.75" customHeight="1" x14ac:dyDescent="0.25">
      <c r="D5016" s="39"/>
      <c r="E5016" s="39"/>
      <c r="F5016" s="98">
        <v>43536</v>
      </c>
      <c r="G5016" s="43">
        <v>2.48863E-2</v>
      </c>
      <c r="H5016" s="43">
        <v>2.5932499999999997E-2</v>
      </c>
      <c r="I5016" s="43">
        <v>2.6821299999999999E-2</v>
      </c>
      <c r="J5016" s="43">
        <v>5.5E-2</v>
      </c>
      <c r="K5016" s="43">
        <v>2.6015E-2</v>
      </c>
      <c r="L5016" s="43">
        <v>2.4293800000000001E-2</v>
      </c>
      <c r="M5016" s="43">
        <v>2.4460000000000003E-2</v>
      </c>
      <c r="N5016" s="97"/>
      <c r="O5016" s="114"/>
    </row>
    <row r="5017" spans="4:15" ht="15.75" customHeight="1" x14ac:dyDescent="0.25">
      <c r="D5017" s="39"/>
      <c r="E5017" s="39"/>
      <c r="F5017" s="98">
        <v>43537</v>
      </c>
      <c r="G5017" s="43">
        <v>2.4837500000000002E-2</v>
      </c>
      <c r="H5017" s="43">
        <v>2.6108799999999998E-2</v>
      </c>
      <c r="I5017" s="43">
        <v>2.6763800000000001E-2</v>
      </c>
      <c r="J5017" s="43">
        <v>5.5E-2</v>
      </c>
      <c r="K5017" s="43">
        <v>2.6213E-2</v>
      </c>
      <c r="L5017" s="43">
        <v>2.4274799999999999E-2</v>
      </c>
      <c r="M5017" s="43">
        <v>2.4485E-2</v>
      </c>
      <c r="N5017" s="97"/>
      <c r="O5017" s="114"/>
    </row>
    <row r="5018" spans="4:15" ht="15.75" customHeight="1" x14ac:dyDescent="0.25">
      <c r="D5018" s="39"/>
      <c r="E5018" s="39"/>
      <c r="F5018" s="98">
        <v>43538</v>
      </c>
      <c r="G5018" s="43">
        <v>2.4817499999999999E-2</v>
      </c>
      <c r="H5018" s="43">
        <v>2.6146300000000001E-2</v>
      </c>
      <c r="I5018" s="43">
        <v>2.6791299999999997E-2</v>
      </c>
      <c r="J5018" s="43">
        <v>5.5E-2</v>
      </c>
      <c r="K5018" s="43">
        <v>2.6303E-2</v>
      </c>
      <c r="L5018" s="43">
        <v>2.4252300000000001E-2</v>
      </c>
      <c r="M5018" s="43">
        <v>2.4403000000000001E-2</v>
      </c>
      <c r="N5018" s="97"/>
      <c r="O5018" s="114"/>
    </row>
    <row r="5019" spans="4:15" ht="15.75" customHeight="1" x14ac:dyDescent="0.25">
      <c r="D5019" s="39"/>
      <c r="E5019" s="39"/>
      <c r="F5019" s="98">
        <v>43539</v>
      </c>
      <c r="G5019" s="43">
        <v>2.4817499999999999E-2</v>
      </c>
      <c r="H5019" s="43">
        <v>2.6252499999999998E-2</v>
      </c>
      <c r="I5019" s="43">
        <v>2.6717499999999998E-2</v>
      </c>
      <c r="J5019" s="43">
        <v>5.5E-2</v>
      </c>
      <c r="K5019" s="43">
        <v>2.5870999999999998E-2</v>
      </c>
      <c r="L5019" s="43">
        <v>2.4235400000000001E-2</v>
      </c>
      <c r="M5019" s="43">
        <v>2.4367E-2</v>
      </c>
      <c r="N5019" s="97"/>
      <c r="O5019" s="114"/>
    </row>
    <row r="5020" spans="4:15" ht="15.75" customHeight="1" x14ac:dyDescent="0.25">
      <c r="D5020" s="39"/>
      <c r="E5020" s="39"/>
      <c r="F5020" s="98">
        <v>43542</v>
      </c>
      <c r="G5020" s="43">
        <v>2.48775E-2</v>
      </c>
      <c r="H5020" s="43">
        <v>2.6326299999999997E-2</v>
      </c>
      <c r="I5020" s="43">
        <v>2.6706300000000002E-2</v>
      </c>
      <c r="J5020" s="43">
        <v>5.5E-2</v>
      </c>
      <c r="K5020" s="43">
        <v>2.6033000000000001E-2</v>
      </c>
      <c r="L5020" s="43">
        <v>2.4186899999999997E-2</v>
      </c>
      <c r="M5020" s="43">
        <v>2.4333999999999998E-2</v>
      </c>
      <c r="N5020" s="97"/>
      <c r="O5020" s="114"/>
    </row>
    <row r="5021" spans="4:15" ht="15.75" customHeight="1" x14ac:dyDescent="0.25">
      <c r="D5021" s="39"/>
      <c r="E5021" s="39"/>
      <c r="F5021" s="98">
        <v>43543</v>
      </c>
      <c r="G5021" s="43">
        <v>2.4867499999999997E-2</v>
      </c>
      <c r="H5021" s="43">
        <v>2.6127500000000001E-2</v>
      </c>
      <c r="I5021" s="43">
        <v>2.6741299999999999E-2</v>
      </c>
      <c r="J5021" s="43">
        <v>5.5E-2</v>
      </c>
      <c r="K5021" s="43">
        <v>2.6122999999999997E-2</v>
      </c>
      <c r="L5021" s="43">
        <v>2.4180199999999999E-2</v>
      </c>
      <c r="M5021" s="43" t="s">
        <v>30</v>
      </c>
      <c r="N5021" s="97"/>
      <c r="O5021" s="114"/>
    </row>
    <row r="5022" spans="4:15" ht="15.75" customHeight="1" x14ac:dyDescent="0.25">
      <c r="D5022" s="39"/>
      <c r="E5022" s="39"/>
      <c r="F5022" s="98">
        <v>43544</v>
      </c>
      <c r="G5022" s="43">
        <v>2.4906299999999999E-2</v>
      </c>
      <c r="H5022" s="43">
        <v>2.6070000000000003E-2</v>
      </c>
      <c r="I5022" s="43">
        <v>2.6789999999999998E-2</v>
      </c>
      <c r="J5022" s="43">
        <v>5.5E-2</v>
      </c>
      <c r="K5022" s="43">
        <v>2.5263000000000001E-2</v>
      </c>
      <c r="L5022" s="43">
        <v>2.4218000000000003E-2</v>
      </c>
      <c r="M5022" s="43">
        <v>2.4243000000000001E-2</v>
      </c>
      <c r="N5022" s="97"/>
      <c r="O5022" s="114"/>
    </row>
    <row r="5023" spans="4:15" ht="15.75" customHeight="1" x14ac:dyDescent="0.25">
      <c r="D5023" s="39"/>
      <c r="E5023" s="39"/>
      <c r="F5023" s="98">
        <v>43545</v>
      </c>
      <c r="G5023" s="43">
        <v>2.4855000000000002E-2</v>
      </c>
      <c r="H5023" s="43">
        <v>2.6015E-2</v>
      </c>
      <c r="I5023" s="43">
        <v>2.67738E-2</v>
      </c>
      <c r="J5023" s="43">
        <v>5.5E-2</v>
      </c>
      <c r="K5023" s="43">
        <v>2.5369000000000003E-2</v>
      </c>
      <c r="L5023" s="43">
        <v>2.4246500000000001E-2</v>
      </c>
      <c r="M5023" s="43">
        <v>2.4305E-2</v>
      </c>
      <c r="N5023" s="97"/>
      <c r="O5023" s="114"/>
    </row>
    <row r="5024" spans="4:15" ht="15.75" customHeight="1" x14ac:dyDescent="0.25">
      <c r="D5024" s="39"/>
      <c r="E5024" s="39"/>
      <c r="F5024" s="98">
        <v>43546</v>
      </c>
      <c r="G5024" s="43">
        <v>2.4988800000000002E-2</v>
      </c>
      <c r="H5024" s="43">
        <v>2.6098799999999998E-2</v>
      </c>
      <c r="I5024" s="43">
        <v>2.6760000000000003E-2</v>
      </c>
      <c r="J5024" s="43">
        <v>5.5E-2</v>
      </c>
      <c r="K5024" s="43">
        <v>2.4390000000000002E-2</v>
      </c>
      <c r="L5024" s="43">
        <v>2.4268399999999999E-2</v>
      </c>
      <c r="M5024" s="43">
        <v>2.452E-2</v>
      </c>
      <c r="N5024" s="97"/>
      <c r="O5024" s="114"/>
    </row>
    <row r="5025" spans="4:15" ht="15.75" customHeight="1" x14ac:dyDescent="0.25">
      <c r="D5025" s="39"/>
      <c r="E5025" s="39"/>
      <c r="F5025" s="98">
        <v>43549</v>
      </c>
      <c r="G5025" s="43">
        <v>2.4897499999999999E-2</v>
      </c>
      <c r="H5025" s="43">
        <v>2.60875E-2</v>
      </c>
      <c r="I5025" s="43">
        <v>2.673E-2</v>
      </c>
      <c r="J5025" s="43">
        <v>5.5E-2</v>
      </c>
      <c r="K5025" s="43">
        <v>2.3982999999999997E-2</v>
      </c>
      <c r="L5025" s="43">
        <v>2.4267899999999999E-2</v>
      </c>
      <c r="M5025" s="43">
        <v>2.4403000000000001E-2</v>
      </c>
      <c r="N5025" s="97"/>
      <c r="O5025" s="114"/>
    </row>
    <row r="5026" spans="4:15" ht="15.75" customHeight="1" x14ac:dyDescent="0.25">
      <c r="D5026" s="39"/>
      <c r="E5026" s="39"/>
      <c r="F5026" s="98">
        <v>43550</v>
      </c>
      <c r="G5026" s="43">
        <v>2.4954999999999998E-2</v>
      </c>
      <c r="H5026" s="43">
        <v>2.5973799999999998E-2</v>
      </c>
      <c r="I5026" s="43">
        <v>2.6821299999999999E-2</v>
      </c>
      <c r="J5026" s="43">
        <v>5.5E-2</v>
      </c>
      <c r="K5026" s="43">
        <v>2.4230000000000002E-2</v>
      </c>
      <c r="L5026" s="43">
        <v>2.44306E-2</v>
      </c>
      <c r="M5026" s="43">
        <v>2.4317999999999999E-2</v>
      </c>
      <c r="N5026" s="97"/>
      <c r="O5026" s="114"/>
    </row>
    <row r="5027" spans="4:15" ht="15.75" customHeight="1" x14ac:dyDescent="0.25">
      <c r="D5027" s="39"/>
      <c r="E5027" s="39"/>
      <c r="F5027" s="98">
        <v>43551</v>
      </c>
      <c r="G5027" s="43">
        <v>2.4986299999999999E-2</v>
      </c>
      <c r="H5027" s="43">
        <v>2.6009999999999998E-2</v>
      </c>
      <c r="I5027" s="43">
        <v>2.65075E-2</v>
      </c>
      <c r="J5027" s="43">
        <v>5.5E-2</v>
      </c>
      <c r="K5027" s="43">
        <v>2.3664999999999999E-2</v>
      </c>
      <c r="L5027" s="43">
        <v>2.4483399999999999E-2</v>
      </c>
      <c r="M5027" s="43">
        <v>2.4268000000000001E-2</v>
      </c>
      <c r="N5027" s="97"/>
      <c r="O5027" s="114"/>
    </row>
    <row r="5028" spans="4:15" ht="15.75" customHeight="1" x14ac:dyDescent="0.25">
      <c r="D5028" s="39"/>
      <c r="E5028" s="39"/>
      <c r="F5028" s="98">
        <v>43552</v>
      </c>
      <c r="G5028" s="43">
        <v>2.5014999999999999E-2</v>
      </c>
      <c r="H5028" s="43">
        <v>2.5917500000000003E-2</v>
      </c>
      <c r="I5028" s="43">
        <v>2.6411299999999999E-2</v>
      </c>
      <c r="J5028" s="43">
        <v>5.5E-2</v>
      </c>
      <c r="K5028" s="43">
        <v>2.3946000000000002E-2</v>
      </c>
      <c r="L5028" s="43">
        <v>2.4538099999999997E-2</v>
      </c>
      <c r="M5028" s="43">
        <v>2.4256000000000003E-2</v>
      </c>
      <c r="N5028" s="97"/>
      <c r="O5028" s="114"/>
    </row>
    <row r="5029" spans="4:15" ht="15.75" customHeight="1" x14ac:dyDescent="0.25">
      <c r="D5029" s="39"/>
      <c r="E5029" s="39"/>
      <c r="F5029" s="98">
        <v>43553</v>
      </c>
      <c r="G5029" s="43">
        <v>2.4944999999999998E-2</v>
      </c>
      <c r="H5029" s="43">
        <v>2.5997499999999996E-2</v>
      </c>
      <c r="I5029" s="43">
        <v>2.6595000000000001E-2</v>
      </c>
      <c r="J5029" s="43">
        <v>5.5E-2</v>
      </c>
      <c r="K5029" s="43">
        <v>2.4049999999999998E-2</v>
      </c>
      <c r="L5029" s="43">
        <v>2.4565800000000002E-2</v>
      </c>
      <c r="M5029" s="43">
        <v>2.4220000000000002E-2</v>
      </c>
      <c r="N5029" s="97"/>
      <c r="O5029" s="114"/>
    </row>
    <row r="5030" spans="4:15" ht="15.75" customHeight="1" x14ac:dyDescent="0.25">
      <c r="D5030" s="39"/>
      <c r="E5030" s="39"/>
      <c r="F5030" s="98">
        <v>43556</v>
      </c>
      <c r="G5030" s="43">
        <v>2.4933800000000002E-2</v>
      </c>
      <c r="H5030" s="43">
        <v>2.5954999999999999E-2</v>
      </c>
      <c r="I5030" s="43">
        <v>2.6691300000000001E-2</v>
      </c>
      <c r="J5030" s="43">
        <v>5.5E-2</v>
      </c>
      <c r="K5030" s="43">
        <v>2.5009E-2</v>
      </c>
      <c r="L5030" s="43">
        <v>2.4587400000000002E-2</v>
      </c>
      <c r="M5030" s="43">
        <v>2.4051999999999997E-2</v>
      </c>
      <c r="N5030" s="97"/>
      <c r="O5030" s="114"/>
    </row>
    <row r="5031" spans="4:15" ht="15.75" customHeight="1" x14ac:dyDescent="0.25">
      <c r="D5031" s="39"/>
      <c r="E5031" s="39"/>
      <c r="F5031" s="98">
        <v>43557</v>
      </c>
      <c r="G5031" s="43">
        <v>2.4793799999999998E-2</v>
      </c>
      <c r="H5031" s="43">
        <v>2.60238E-2</v>
      </c>
      <c r="I5031" s="43">
        <v>2.65063E-2</v>
      </c>
      <c r="J5031" s="43">
        <v>5.5E-2</v>
      </c>
      <c r="K5031" s="43">
        <v>2.4740999999999999E-2</v>
      </c>
      <c r="L5031" s="43">
        <v>2.4505300000000001E-2</v>
      </c>
      <c r="M5031" s="43">
        <v>2.4008999999999999E-2</v>
      </c>
      <c r="N5031" s="97"/>
      <c r="O5031" s="114"/>
    </row>
    <row r="5032" spans="4:15" ht="15.75" customHeight="1" x14ac:dyDescent="0.25">
      <c r="D5032" s="39"/>
      <c r="E5032" s="39"/>
      <c r="F5032" s="98">
        <v>43558</v>
      </c>
      <c r="G5032" s="43">
        <v>2.47713E-2</v>
      </c>
      <c r="H5032" s="43">
        <v>2.5977500000000001E-2</v>
      </c>
      <c r="I5032" s="43">
        <v>2.6551300000000003E-2</v>
      </c>
      <c r="J5032" s="43">
        <v>5.5E-2</v>
      </c>
      <c r="K5032" s="43">
        <v>2.5241E-2</v>
      </c>
      <c r="L5032" s="43">
        <v>2.4412799999999998E-2</v>
      </c>
      <c r="M5032" s="43">
        <v>2.4032000000000001E-2</v>
      </c>
      <c r="N5032" s="97"/>
      <c r="O5032" s="114"/>
    </row>
    <row r="5033" spans="4:15" ht="15.75" customHeight="1" x14ac:dyDescent="0.25">
      <c r="D5033" s="39"/>
      <c r="E5033" s="39"/>
      <c r="F5033" s="98">
        <v>43559</v>
      </c>
      <c r="G5033" s="43">
        <v>2.4735E-2</v>
      </c>
      <c r="H5033" s="43">
        <v>2.5886300000000001E-2</v>
      </c>
      <c r="I5033" s="43">
        <v>2.6458800000000001E-2</v>
      </c>
      <c r="J5033" s="43">
        <v>5.5E-2</v>
      </c>
      <c r="K5033" s="43">
        <v>2.5151E-2</v>
      </c>
      <c r="L5033" s="43">
        <v>2.4381799999999999E-2</v>
      </c>
      <c r="M5033" s="43">
        <v>2.41E-2</v>
      </c>
      <c r="N5033" s="97"/>
      <c r="O5033" s="114"/>
    </row>
    <row r="5034" spans="4:15" ht="15.75" customHeight="1" x14ac:dyDescent="0.25">
      <c r="D5034" s="39"/>
      <c r="E5034" s="39"/>
      <c r="F5034" s="98">
        <v>43560</v>
      </c>
      <c r="G5034" s="43">
        <v>2.4716300000000004E-2</v>
      </c>
      <c r="H5034" s="43">
        <v>2.5921300000000001E-2</v>
      </c>
      <c r="I5034" s="43">
        <v>2.6446299999999999E-2</v>
      </c>
      <c r="J5034" s="43">
        <v>5.5E-2</v>
      </c>
      <c r="K5034" s="43">
        <v>2.4954E-2</v>
      </c>
      <c r="L5034" s="43">
        <v>2.4361399999999998E-2</v>
      </c>
      <c r="M5034" s="43">
        <v>2.4192000000000002E-2</v>
      </c>
      <c r="N5034" s="97"/>
      <c r="O5034" s="114"/>
    </row>
    <row r="5035" spans="4:15" ht="15.75" customHeight="1" x14ac:dyDescent="0.25">
      <c r="D5035" s="39"/>
      <c r="E5035" s="39"/>
      <c r="F5035" s="98">
        <v>43563</v>
      </c>
      <c r="G5035" s="43">
        <v>2.4812500000000001E-2</v>
      </c>
      <c r="H5035" s="43">
        <v>2.5840000000000002E-2</v>
      </c>
      <c r="I5035" s="43">
        <v>2.6316300000000001E-2</v>
      </c>
      <c r="J5035" s="43">
        <v>5.5E-2</v>
      </c>
      <c r="K5035" s="43">
        <v>2.5222000000000001E-2</v>
      </c>
      <c r="L5035" s="43">
        <v>2.4337300000000003E-2</v>
      </c>
      <c r="M5035" s="43">
        <v>2.4228E-2</v>
      </c>
      <c r="N5035" s="97"/>
      <c r="O5035" s="114"/>
    </row>
    <row r="5036" spans="4:15" ht="15.75" customHeight="1" x14ac:dyDescent="0.25">
      <c r="D5036" s="39"/>
      <c r="E5036" s="39"/>
      <c r="F5036" s="98">
        <v>43564</v>
      </c>
      <c r="G5036" s="43">
        <v>2.4840000000000001E-2</v>
      </c>
      <c r="H5036" s="43">
        <v>2.5812499999999999E-2</v>
      </c>
      <c r="I5036" s="43">
        <v>2.6284999999999999E-2</v>
      </c>
      <c r="J5036" s="43">
        <v>5.5E-2</v>
      </c>
      <c r="K5036" s="43">
        <v>2.5006E-2</v>
      </c>
      <c r="L5036" s="43">
        <v>2.4295900000000002E-2</v>
      </c>
      <c r="M5036" s="43">
        <v>2.4199999999999999E-2</v>
      </c>
      <c r="N5036" s="97"/>
      <c r="O5036" s="114"/>
    </row>
    <row r="5037" spans="4:15" ht="15.75" customHeight="1" x14ac:dyDescent="0.25">
      <c r="D5037" s="39"/>
      <c r="E5037" s="39"/>
      <c r="F5037" s="98">
        <v>43565</v>
      </c>
      <c r="G5037" s="43">
        <v>2.4820000000000002E-2</v>
      </c>
      <c r="H5037" s="43">
        <v>2.6034999999999999E-2</v>
      </c>
      <c r="I5037" s="43">
        <v>2.6269999999999998E-2</v>
      </c>
      <c r="J5037" s="43">
        <v>5.5E-2</v>
      </c>
      <c r="K5037" s="43">
        <v>2.4649000000000001E-2</v>
      </c>
      <c r="L5037" s="43">
        <v>2.4289700000000001E-2</v>
      </c>
      <c r="M5037" s="43">
        <v>2.4262000000000002E-2</v>
      </c>
      <c r="N5037" s="97"/>
      <c r="O5037" s="114"/>
    </row>
    <row r="5038" spans="4:15" ht="15.75" customHeight="1" x14ac:dyDescent="0.25">
      <c r="D5038" s="39"/>
      <c r="E5038" s="39"/>
      <c r="F5038" s="98">
        <v>43566</v>
      </c>
      <c r="G5038" s="43">
        <v>2.47263E-2</v>
      </c>
      <c r="H5038" s="43">
        <v>2.5967500000000001E-2</v>
      </c>
      <c r="I5038" s="43">
        <v>2.6312500000000003E-2</v>
      </c>
      <c r="J5038" s="43">
        <v>5.5E-2</v>
      </c>
      <c r="K5038" s="43">
        <v>2.4969999999999999E-2</v>
      </c>
      <c r="L5038" s="43">
        <v>2.4303400000000003E-2</v>
      </c>
      <c r="M5038" s="43">
        <v>2.4254999999999999E-2</v>
      </c>
      <c r="N5038" s="97"/>
      <c r="O5038" s="114"/>
    </row>
    <row r="5039" spans="4:15" ht="15.75" customHeight="1" x14ac:dyDescent="0.25">
      <c r="D5039" s="39"/>
      <c r="E5039" s="39"/>
      <c r="F5039" s="98">
        <v>43567</v>
      </c>
      <c r="G5039" s="43">
        <v>2.4773800000000002E-2</v>
      </c>
      <c r="H5039" s="43">
        <v>2.6009999999999998E-2</v>
      </c>
      <c r="I5039" s="43">
        <v>2.6377500000000002E-2</v>
      </c>
      <c r="J5039" s="43">
        <v>5.5E-2</v>
      </c>
      <c r="K5039" s="43">
        <v>2.5651E-2</v>
      </c>
      <c r="L5039" s="43">
        <v>2.4326E-2</v>
      </c>
      <c r="M5039" s="43">
        <v>2.4245000000000003E-2</v>
      </c>
      <c r="N5039" s="97"/>
      <c r="O5039" s="114"/>
    </row>
    <row r="5040" spans="4:15" ht="15.75" customHeight="1" x14ac:dyDescent="0.25">
      <c r="D5040" s="39"/>
      <c r="E5040" s="39"/>
      <c r="F5040" s="98">
        <v>43570</v>
      </c>
      <c r="G5040" s="43">
        <v>2.4738799999999998E-2</v>
      </c>
      <c r="H5040" s="43">
        <v>2.588E-2</v>
      </c>
      <c r="I5040" s="43">
        <v>2.6376300000000002E-2</v>
      </c>
      <c r="J5040" s="43">
        <v>5.5E-2</v>
      </c>
      <c r="K5040" s="43">
        <v>2.5543E-2</v>
      </c>
      <c r="L5040" s="43">
        <v>2.4319799999999999E-2</v>
      </c>
      <c r="M5040" s="43">
        <v>2.4247999999999999E-2</v>
      </c>
      <c r="N5040" s="97"/>
      <c r="O5040" s="114"/>
    </row>
    <row r="5041" spans="4:15" ht="15.75" customHeight="1" x14ac:dyDescent="0.25">
      <c r="D5041" s="39"/>
      <c r="E5041" s="39"/>
      <c r="F5041" s="98">
        <v>43571</v>
      </c>
      <c r="G5041" s="43">
        <v>2.47975E-2</v>
      </c>
      <c r="H5041" s="43">
        <v>2.6008800000000002E-2</v>
      </c>
      <c r="I5041" s="43">
        <v>2.6313800000000002E-2</v>
      </c>
      <c r="J5041" s="43">
        <v>5.5E-2</v>
      </c>
      <c r="K5041" s="43">
        <v>2.5903999999999996E-2</v>
      </c>
      <c r="L5041" s="43">
        <v>2.4349699999999998E-2</v>
      </c>
      <c r="M5041" s="43">
        <v>2.4279000000000002E-2</v>
      </c>
      <c r="N5041" s="97"/>
      <c r="O5041" s="114"/>
    </row>
    <row r="5042" spans="4:15" ht="15.75" customHeight="1" x14ac:dyDescent="0.25">
      <c r="D5042" s="39"/>
      <c r="E5042" s="39"/>
      <c r="F5042" s="98">
        <v>43572</v>
      </c>
      <c r="G5042" s="43">
        <v>2.4873799999999998E-2</v>
      </c>
      <c r="H5042" s="43">
        <v>2.5915000000000001E-2</v>
      </c>
      <c r="I5042" s="43">
        <v>2.63363E-2</v>
      </c>
      <c r="J5042" s="43">
        <v>5.5E-2</v>
      </c>
      <c r="K5042" s="43">
        <v>2.5939999999999998E-2</v>
      </c>
      <c r="L5042" s="43">
        <v>2.4327499999999998E-2</v>
      </c>
      <c r="M5042" s="43">
        <v>2.4339E-2</v>
      </c>
      <c r="N5042" s="97"/>
      <c r="O5042" s="114"/>
    </row>
    <row r="5043" spans="4:15" ht="15.75" customHeight="1" x14ac:dyDescent="0.25">
      <c r="D5043" s="39"/>
      <c r="E5043" s="39"/>
      <c r="F5043" s="98">
        <v>43573</v>
      </c>
      <c r="G5043" s="43">
        <v>2.4808799999999999E-2</v>
      </c>
      <c r="H5043" s="43">
        <v>2.5811299999999999E-2</v>
      </c>
      <c r="I5043" s="43">
        <v>2.6290000000000001E-2</v>
      </c>
      <c r="J5043" s="43">
        <v>5.5E-2</v>
      </c>
      <c r="K5043" s="43">
        <v>2.5596000000000001E-2</v>
      </c>
      <c r="L5043" s="43">
        <v>2.4301400000000001E-2</v>
      </c>
      <c r="M5043" s="43">
        <v>2.4471E-2</v>
      </c>
      <c r="N5043" s="97"/>
      <c r="O5043" s="114"/>
    </row>
    <row r="5044" spans="4:15" ht="15.75" customHeight="1" x14ac:dyDescent="0.25">
      <c r="D5044" s="39"/>
      <c r="E5044" s="39"/>
      <c r="F5044" s="98">
        <v>43574</v>
      </c>
      <c r="G5044" s="43" t="s">
        <v>30</v>
      </c>
      <c r="H5044" s="43" t="s">
        <v>30</v>
      </c>
      <c r="I5044" s="43" t="s">
        <v>30</v>
      </c>
      <c r="J5044" s="43" t="s">
        <v>30</v>
      </c>
      <c r="K5044" s="43">
        <v>2.5596000000000001E-2</v>
      </c>
      <c r="L5044" s="43" t="s">
        <v>30</v>
      </c>
      <c r="M5044" s="43" t="s">
        <v>30</v>
      </c>
      <c r="N5044" s="97"/>
      <c r="O5044" s="114"/>
    </row>
    <row r="5045" spans="4:15" ht="15.75" customHeight="1" x14ac:dyDescent="0.25">
      <c r="D5045" s="39"/>
      <c r="E5045" s="39"/>
      <c r="F5045" s="98">
        <v>43577</v>
      </c>
      <c r="G5045" s="43" t="s">
        <v>30</v>
      </c>
      <c r="H5045" s="43" t="s">
        <v>30</v>
      </c>
      <c r="I5045" s="43" t="s">
        <v>30</v>
      </c>
      <c r="J5045" s="43">
        <v>5.5E-2</v>
      </c>
      <c r="K5045" s="43">
        <v>2.5884999999999998E-2</v>
      </c>
      <c r="L5045" s="43">
        <v>2.4247899999999999E-2</v>
      </c>
      <c r="M5045" s="43">
        <v>2.4472000000000001E-2</v>
      </c>
      <c r="N5045" s="97"/>
      <c r="O5045" s="114"/>
    </row>
    <row r="5046" spans="4:15" ht="15.75" customHeight="1" x14ac:dyDescent="0.25">
      <c r="D5046" s="39"/>
      <c r="E5046" s="39"/>
      <c r="F5046" s="98">
        <v>43578</v>
      </c>
      <c r="G5046" s="43">
        <v>2.4766300000000002E-2</v>
      </c>
      <c r="H5046" s="43">
        <v>2.5802499999999999E-2</v>
      </c>
      <c r="I5046" s="43">
        <v>2.6198800000000001E-2</v>
      </c>
      <c r="J5046" s="43">
        <v>5.5E-2</v>
      </c>
      <c r="K5046" s="43">
        <v>2.5649999999999999E-2</v>
      </c>
      <c r="L5046" s="43">
        <v>2.4243000000000001E-2</v>
      </c>
      <c r="M5046" s="43">
        <v>2.4525000000000002E-2</v>
      </c>
      <c r="N5046" s="97"/>
      <c r="O5046" s="114"/>
    </row>
    <row r="5047" spans="4:15" ht="15.75" customHeight="1" x14ac:dyDescent="0.25">
      <c r="D5047" s="39"/>
      <c r="E5047" s="39"/>
      <c r="F5047" s="98">
        <v>43579</v>
      </c>
      <c r="G5047" s="43">
        <v>2.48338E-2</v>
      </c>
      <c r="H5047" s="43">
        <v>2.5863800000000003E-2</v>
      </c>
      <c r="I5047" s="43">
        <v>2.6197499999999999E-2</v>
      </c>
      <c r="J5047" s="43">
        <v>5.5E-2</v>
      </c>
      <c r="K5047" s="43">
        <v>2.5180999999999999E-2</v>
      </c>
      <c r="L5047" s="43">
        <v>2.4290600000000002E-2</v>
      </c>
      <c r="M5047" s="43">
        <v>2.4468E-2</v>
      </c>
      <c r="N5047" s="97"/>
      <c r="O5047" s="114"/>
    </row>
    <row r="5048" spans="4:15" ht="15.75" customHeight="1" x14ac:dyDescent="0.25">
      <c r="D5048" s="39"/>
      <c r="E5048" s="39"/>
      <c r="F5048" s="98">
        <v>43580</v>
      </c>
      <c r="G5048" s="43">
        <v>2.4784999999999998E-2</v>
      </c>
      <c r="H5048" s="43">
        <v>2.5823800000000001E-2</v>
      </c>
      <c r="I5048" s="43">
        <v>2.6124999999999999E-2</v>
      </c>
      <c r="J5048" s="43">
        <v>5.5E-2</v>
      </c>
      <c r="K5048" s="43">
        <v>2.5325E-2</v>
      </c>
      <c r="L5048" s="43">
        <v>2.43962E-2</v>
      </c>
      <c r="M5048" s="43">
        <v>2.4451999999999998E-2</v>
      </c>
      <c r="N5048" s="97"/>
      <c r="O5048" s="114"/>
    </row>
    <row r="5049" spans="4:15" ht="15.75" customHeight="1" x14ac:dyDescent="0.25">
      <c r="D5049" s="39"/>
      <c r="E5049" s="39"/>
      <c r="F5049" s="98">
        <v>43581</v>
      </c>
      <c r="G5049" s="43">
        <v>2.4831300000000001E-2</v>
      </c>
      <c r="H5049" s="43">
        <v>2.58275E-2</v>
      </c>
      <c r="I5049" s="43">
        <v>2.6157499999999997E-2</v>
      </c>
      <c r="J5049" s="43">
        <v>5.5E-2</v>
      </c>
      <c r="K5049" s="43">
        <v>2.4982000000000001E-2</v>
      </c>
      <c r="L5049" s="43">
        <v>2.4432499999999999E-2</v>
      </c>
      <c r="M5049" s="43">
        <v>2.4494999999999999E-2</v>
      </c>
      <c r="N5049" s="97"/>
      <c r="O5049" s="114"/>
    </row>
    <row r="5050" spans="4:15" ht="15.75" customHeight="1" x14ac:dyDescent="0.25">
      <c r="D5050" s="39"/>
      <c r="E5050" s="39"/>
      <c r="F5050" s="98">
        <v>43584</v>
      </c>
      <c r="G5050" s="43">
        <v>2.48588E-2</v>
      </c>
      <c r="H5050" s="43">
        <v>2.579E-2</v>
      </c>
      <c r="I5050" s="43">
        <v>2.6120000000000001E-2</v>
      </c>
      <c r="J5050" s="43">
        <v>5.5E-2</v>
      </c>
      <c r="K5050" s="43">
        <v>2.5252E-2</v>
      </c>
      <c r="L5050" s="43">
        <v>2.4386999999999999E-2</v>
      </c>
      <c r="M5050" s="43">
        <v>2.4523000000000003E-2</v>
      </c>
      <c r="N5050" s="97"/>
      <c r="O5050" s="114"/>
    </row>
    <row r="5051" spans="4:15" ht="15.75" customHeight="1" x14ac:dyDescent="0.25">
      <c r="D5051" s="39"/>
      <c r="E5051" s="39"/>
      <c r="F5051" s="98">
        <v>43585</v>
      </c>
      <c r="G5051" s="43">
        <v>2.4805000000000001E-2</v>
      </c>
      <c r="H5051" s="43">
        <v>2.5756299999999999E-2</v>
      </c>
      <c r="I5051" s="43">
        <v>2.622E-2</v>
      </c>
      <c r="J5051" s="43">
        <v>5.5E-2</v>
      </c>
      <c r="K5051" s="43">
        <v>2.5017999999999999E-2</v>
      </c>
      <c r="L5051" s="43">
        <v>2.43722E-2</v>
      </c>
      <c r="M5051" s="43">
        <v>2.4527E-2</v>
      </c>
      <c r="N5051" s="97"/>
      <c r="O5051" s="114"/>
    </row>
    <row r="5052" spans="4:15" ht="15.75" customHeight="1" x14ac:dyDescent="0.25">
      <c r="D5052" s="39"/>
      <c r="E5052" s="39"/>
      <c r="F5052" s="98">
        <v>43586</v>
      </c>
      <c r="G5052" s="43">
        <v>2.48325E-2</v>
      </c>
      <c r="H5052" s="43">
        <v>2.5755E-2</v>
      </c>
      <c r="I5052" s="43">
        <v>2.6114999999999999E-2</v>
      </c>
      <c r="J5052" s="43">
        <v>5.5E-2</v>
      </c>
      <c r="K5052" s="43">
        <v>2.4998999999999997E-2</v>
      </c>
      <c r="L5052" s="43">
        <v>2.4369100000000001E-2</v>
      </c>
      <c r="M5052" s="43">
        <v>2.4512999999999997E-2</v>
      </c>
      <c r="N5052" s="97"/>
      <c r="O5052" s="114"/>
    </row>
    <row r="5053" spans="4:15" ht="15.75" customHeight="1" x14ac:dyDescent="0.25">
      <c r="D5053" s="39"/>
      <c r="E5053" s="39"/>
      <c r="F5053" s="98">
        <v>43587</v>
      </c>
      <c r="G5053" s="43">
        <v>2.46713E-2</v>
      </c>
      <c r="H5053" s="43">
        <v>2.5651299999999998E-2</v>
      </c>
      <c r="I5053" s="43">
        <v>2.6385000000000002E-2</v>
      </c>
      <c r="J5053" s="43">
        <v>5.5E-2</v>
      </c>
      <c r="K5053" s="43">
        <v>2.5413999999999999E-2</v>
      </c>
      <c r="L5053" s="43">
        <v>2.4370500000000003E-2</v>
      </c>
      <c r="M5053" s="43">
        <v>2.4552000000000001E-2</v>
      </c>
      <c r="N5053" s="97"/>
      <c r="O5053" s="114"/>
    </row>
    <row r="5054" spans="4:15" ht="15.75" customHeight="1" x14ac:dyDescent="0.25">
      <c r="D5054" s="39"/>
      <c r="E5054" s="39"/>
      <c r="F5054" s="98">
        <v>43588</v>
      </c>
      <c r="G5054" s="43">
        <v>2.4666299999999999E-2</v>
      </c>
      <c r="H5054" s="43">
        <v>2.5598800000000001E-2</v>
      </c>
      <c r="I5054" s="43">
        <v>2.6173799999999997E-2</v>
      </c>
      <c r="J5054" s="43">
        <v>5.5E-2</v>
      </c>
      <c r="K5054" s="43">
        <v>2.5249999999999998E-2</v>
      </c>
      <c r="L5054" s="43">
        <v>2.43483E-2</v>
      </c>
      <c r="M5054" s="43">
        <v>2.4456000000000002E-2</v>
      </c>
      <c r="N5054" s="97"/>
      <c r="O5054" s="114"/>
    </row>
    <row r="5055" spans="4:15" ht="15.75" customHeight="1" x14ac:dyDescent="0.25">
      <c r="D5055" s="39"/>
      <c r="E5055" s="39"/>
      <c r="F5055" s="98">
        <v>43591</v>
      </c>
      <c r="G5055" s="43" t="s">
        <v>30</v>
      </c>
      <c r="H5055" s="43" t="s">
        <v>30</v>
      </c>
      <c r="I5055" s="43" t="s">
        <v>30</v>
      </c>
      <c r="J5055" s="43">
        <v>5.5E-2</v>
      </c>
      <c r="K5055" s="43">
        <v>2.4691999999999999E-2</v>
      </c>
      <c r="L5055" s="43">
        <v>2.4266899999999998E-2</v>
      </c>
      <c r="M5055" s="43">
        <v>2.4355000000000002E-2</v>
      </c>
      <c r="N5055" s="97"/>
      <c r="O5055" s="114"/>
    </row>
    <row r="5056" spans="4:15" ht="15.75" customHeight="1" x14ac:dyDescent="0.25">
      <c r="D5056" s="39"/>
      <c r="E5056" s="39"/>
      <c r="F5056" s="98">
        <v>43592</v>
      </c>
      <c r="G5056" s="43">
        <v>2.4627500000000004E-2</v>
      </c>
      <c r="H5056" s="43">
        <v>2.5619999999999997E-2</v>
      </c>
      <c r="I5056" s="43">
        <v>2.5943800000000003E-2</v>
      </c>
      <c r="J5056" s="43">
        <v>5.5E-2</v>
      </c>
      <c r="K5056" s="43">
        <v>2.4565999999999998E-2</v>
      </c>
      <c r="L5056" s="43">
        <v>2.4281100000000003E-2</v>
      </c>
      <c r="M5056" s="43">
        <v>2.4279000000000002E-2</v>
      </c>
      <c r="N5056" s="97"/>
      <c r="O5056" s="114"/>
    </row>
    <row r="5057" spans="4:15" ht="15.75" customHeight="1" x14ac:dyDescent="0.25">
      <c r="D5057" s="39"/>
      <c r="E5057" s="39"/>
      <c r="F5057" s="98">
        <v>43593</v>
      </c>
      <c r="G5057" s="43">
        <v>2.4513799999999999E-2</v>
      </c>
      <c r="H5057" s="43">
        <v>2.54513E-2</v>
      </c>
      <c r="I5057" s="43">
        <v>2.5822500000000002E-2</v>
      </c>
      <c r="J5057" s="43">
        <v>5.5E-2</v>
      </c>
      <c r="K5057" s="43">
        <v>2.4834999999999999E-2</v>
      </c>
      <c r="L5057" s="43">
        <v>2.4271600000000001E-2</v>
      </c>
      <c r="M5057" s="43">
        <v>2.4312E-2</v>
      </c>
      <c r="N5057" s="97"/>
      <c r="O5057" s="114"/>
    </row>
    <row r="5058" spans="4:15" ht="15.75" customHeight="1" x14ac:dyDescent="0.25">
      <c r="D5058" s="39"/>
      <c r="E5058" s="39"/>
      <c r="F5058" s="98">
        <v>43594</v>
      </c>
      <c r="G5058" s="43">
        <v>2.4533800000000001E-2</v>
      </c>
      <c r="H5058" s="43">
        <v>2.53525E-2</v>
      </c>
      <c r="I5058" s="43">
        <v>2.58163E-2</v>
      </c>
      <c r="J5058" s="43">
        <v>5.5E-2</v>
      </c>
      <c r="K5058" s="43">
        <v>2.4423E-2</v>
      </c>
      <c r="L5058" s="43">
        <v>2.4263799999999999E-2</v>
      </c>
      <c r="M5058" s="43">
        <v>2.436E-2</v>
      </c>
      <c r="N5058" s="97"/>
      <c r="O5058" s="114"/>
    </row>
    <row r="5059" spans="4:15" ht="15.75" customHeight="1" x14ac:dyDescent="0.25">
      <c r="D5059" s="39"/>
      <c r="E5059" s="39"/>
      <c r="F5059" s="98">
        <v>43595</v>
      </c>
      <c r="G5059" s="43">
        <v>2.4489999999999998E-2</v>
      </c>
      <c r="H5059" s="43">
        <v>2.5278800000000001E-2</v>
      </c>
      <c r="I5059" s="43">
        <v>2.5870000000000001E-2</v>
      </c>
      <c r="J5059" s="43">
        <v>5.5E-2</v>
      </c>
      <c r="K5059" s="43">
        <v>2.4671999999999999E-2</v>
      </c>
      <c r="L5059" s="43">
        <v>2.4146600000000001E-2</v>
      </c>
      <c r="M5059" s="43">
        <v>2.4256000000000003E-2</v>
      </c>
      <c r="N5059" s="97"/>
      <c r="O5059" s="114"/>
    </row>
    <row r="5060" spans="4:15" ht="15.75" customHeight="1" x14ac:dyDescent="0.25">
      <c r="D5060" s="39"/>
      <c r="E5060" s="39"/>
      <c r="F5060" s="98">
        <v>43598</v>
      </c>
      <c r="G5060" s="43">
        <v>2.4396300000000003E-2</v>
      </c>
      <c r="H5060" s="43">
        <v>2.5179999999999998E-2</v>
      </c>
      <c r="I5060" s="43">
        <v>2.5876299999999998E-2</v>
      </c>
      <c r="J5060" s="43">
        <v>5.5E-2</v>
      </c>
      <c r="K5060" s="43">
        <v>2.4014999999999998E-2</v>
      </c>
      <c r="L5060" s="43">
        <v>2.4062700000000003E-2</v>
      </c>
      <c r="M5060" s="43">
        <v>2.4199000000000002E-2</v>
      </c>
      <c r="N5060" s="97"/>
      <c r="O5060" s="114"/>
    </row>
    <row r="5061" spans="4:15" ht="15.75" customHeight="1" x14ac:dyDescent="0.25">
      <c r="D5061" s="39"/>
      <c r="E5061" s="39"/>
      <c r="F5061" s="98">
        <v>43599</v>
      </c>
      <c r="G5061" s="43">
        <v>2.43763E-2</v>
      </c>
      <c r="H5061" s="43">
        <v>2.5245000000000004E-2</v>
      </c>
      <c r="I5061" s="43">
        <v>2.5508799999999998E-2</v>
      </c>
      <c r="J5061" s="43">
        <v>5.5E-2</v>
      </c>
      <c r="K5061" s="43">
        <v>2.4104E-2</v>
      </c>
      <c r="L5061" s="43">
        <v>2.4006699999999999E-2</v>
      </c>
      <c r="M5061" s="43">
        <v>2.4152999999999997E-2</v>
      </c>
      <c r="N5061" s="97"/>
      <c r="O5061" s="114"/>
    </row>
    <row r="5062" spans="4:15" ht="15.75" customHeight="1" x14ac:dyDescent="0.25">
      <c r="D5062" s="39"/>
      <c r="E5062" s="39"/>
      <c r="F5062" s="98">
        <v>43600</v>
      </c>
      <c r="G5062" s="43">
        <v>2.4323800000000003E-2</v>
      </c>
      <c r="H5062" s="43">
        <v>2.5251299999999997E-2</v>
      </c>
      <c r="I5062" s="43">
        <v>2.5508799999999998E-2</v>
      </c>
      <c r="J5062" s="43">
        <v>5.5E-2</v>
      </c>
      <c r="K5062" s="43">
        <v>2.3732000000000003E-2</v>
      </c>
      <c r="L5062" s="43">
        <v>2.40176E-2</v>
      </c>
      <c r="M5062" s="43">
        <v>2.4266999999999997E-2</v>
      </c>
      <c r="N5062" s="97"/>
      <c r="O5062" s="114"/>
    </row>
    <row r="5063" spans="4:15" ht="15.75" customHeight="1" x14ac:dyDescent="0.25">
      <c r="D5063" s="39"/>
      <c r="E5063" s="39"/>
      <c r="F5063" s="98">
        <v>43601</v>
      </c>
      <c r="G5063" s="43">
        <v>2.4406300000000002E-2</v>
      </c>
      <c r="H5063" s="43">
        <v>2.5196299999999998E-2</v>
      </c>
      <c r="I5063" s="43">
        <v>2.5514999999999999E-2</v>
      </c>
      <c r="J5063" s="43">
        <v>5.5E-2</v>
      </c>
      <c r="K5063" s="43">
        <v>2.3944E-2</v>
      </c>
      <c r="L5063" s="43">
        <v>2.4031799999999999E-2</v>
      </c>
      <c r="M5063" s="43">
        <v>2.4407999999999999E-2</v>
      </c>
      <c r="N5063" s="97"/>
      <c r="O5063" s="114"/>
    </row>
    <row r="5064" spans="4:15" ht="15.75" customHeight="1" x14ac:dyDescent="0.25">
      <c r="D5064" s="39"/>
      <c r="E5064" s="39"/>
      <c r="F5064" s="98">
        <v>43602</v>
      </c>
      <c r="G5064" s="43">
        <v>2.4418799999999997E-2</v>
      </c>
      <c r="H5064" s="43">
        <v>2.52188E-2</v>
      </c>
      <c r="I5064" s="43">
        <v>2.5537500000000001E-2</v>
      </c>
      <c r="J5064" s="43">
        <v>5.5E-2</v>
      </c>
      <c r="K5064" s="43">
        <v>2.3909E-2</v>
      </c>
      <c r="L5064" s="43">
        <v>2.4082300000000001E-2</v>
      </c>
      <c r="M5064" s="43">
        <v>2.4428000000000002E-2</v>
      </c>
      <c r="N5064" s="97"/>
      <c r="O5064" s="114"/>
    </row>
    <row r="5065" spans="4:15" ht="15.75" customHeight="1" x14ac:dyDescent="0.25">
      <c r="D5065" s="39"/>
      <c r="E5065" s="39"/>
      <c r="F5065" s="98">
        <v>43605</v>
      </c>
      <c r="G5065" s="43">
        <v>2.436E-2</v>
      </c>
      <c r="H5065" s="43">
        <v>2.5233800000000001E-2</v>
      </c>
      <c r="I5065" s="43">
        <v>2.5597500000000002E-2</v>
      </c>
      <c r="J5065" s="43">
        <v>5.5E-2</v>
      </c>
      <c r="K5065" s="43">
        <v>2.4157000000000001E-2</v>
      </c>
      <c r="L5065" s="43">
        <v>2.4086199999999999E-2</v>
      </c>
      <c r="M5065" s="43">
        <v>2.4364E-2</v>
      </c>
      <c r="N5065" s="97"/>
      <c r="O5065" s="114"/>
    </row>
    <row r="5066" spans="4:15" ht="15.75" customHeight="1" x14ac:dyDescent="0.25">
      <c r="D5066" s="39"/>
      <c r="E5066" s="39"/>
      <c r="F5066" s="98">
        <v>43606</v>
      </c>
      <c r="G5066" s="43">
        <v>2.42963E-2</v>
      </c>
      <c r="H5066" s="43">
        <v>2.5234999999999997E-2</v>
      </c>
      <c r="I5066" s="43">
        <v>2.5632499999999999E-2</v>
      </c>
      <c r="J5066" s="43">
        <v>5.5E-2</v>
      </c>
      <c r="K5066" s="43">
        <v>2.4264000000000001E-2</v>
      </c>
      <c r="L5066" s="43">
        <v>2.4112599999999998E-2</v>
      </c>
      <c r="M5066" s="43">
        <v>2.4447E-2</v>
      </c>
      <c r="N5066" s="97"/>
      <c r="O5066" s="114"/>
    </row>
    <row r="5067" spans="4:15" ht="15.75" customHeight="1" x14ac:dyDescent="0.25">
      <c r="D5067" s="39"/>
      <c r="E5067" s="39"/>
      <c r="F5067" s="98">
        <v>43607</v>
      </c>
      <c r="G5067" s="43">
        <v>2.4369999999999999E-2</v>
      </c>
      <c r="H5067" s="43">
        <v>2.5247499999999999E-2</v>
      </c>
      <c r="I5067" s="43">
        <v>2.5706300000000001E-2</v>
      </c>
      <c r="J5067" s="43">
        <v>5.5E-2</v>
      </c>
      <c r="K5067" s="43">
        <v>2.3820000000000001E-2</v>
      </c>
      <c r="L5067" s="43">
        <v>2.40538E-2</v>
      </c>
      <c r="M5067" s="43">
        <v>2.4428999999999999E-2</v>
      </c>
      <c r="N5067" s="97"/>
      <c r="O5067" s="114"/>
    </row>
    <row r="5068" spans="4:15" ht="15.75" customHeight="1" x14ac:dyDescent="0.25">
      <c r="D5068" s="39"/>
      <c r="E5068" s="39"/>
      <c r="F5068" s="98">
        <v>43608</v>
      </c>
      <c r="G5068" s="43">
        <v>2.42975E-2</v>
      </c>
      <c r="H5068" s="43">
        <v>2.5206300000000001E-2</v>
      </c>
      <c r="I5068" s="43">
        <v>2.56013E-2</v>
      </c>
      <c r="J5068" s="43">
        <v>5.5E-2</v>
      </c>
      <c r="K5068" s="43">
        <v>2.3184999999999997E-2</v>
      </c>
      <c r="L5068" s="43">
        <v>2.4006699999999999E-2</v>
      </c>
      <c r="M5068" s="43">
        <v>2.4441999999999998E-2</v>
      </c>
      <c r="N5068" s="97"/>
      <c r="O5068" s="114"/>
    </row>
    <row r="5069" spans="4:15" ht="15.75" customHeight="1" x14ac:dyDescent="0.25">
      <c r="D5069" s="39"/>
      <c r="E5069" s="39"/>
      <c r="F5069" s="98">
        <v>43609</v>
      </c>
      <c r="G5069" s="43">
        <v>2.4281299999999999E-2</v>
      </c>
      <c r="H5069" s="43">
        <v>2.5248800000000002E-2</v>
      </c>
      <c r="I5069" s="43">
        <v>2.5486300000000003E-2</v>
      </c>
      <c r="J5069" s="43">
        <v>5.5E-2</v>
      </c>
      <c r="K5069" s="43">
        <v>2.3201999999999997E-2</v>
      </c>
      <c r="L5069" s="43">
        <v>2.3975699999999999E-2</v>
      </c>
      <c r="M5069" s="43">
        <v>2.4456000000000002E-2</v>
      </c>
      <c r="N5069" s="97"/>
      <c r="O5069" s="114"/>
    </row>
    <row r="5070" spans="4:15" ht="15.75" customHeight="1" x14ac:dyDescent="0.25">
      <c r="D5070" s="39"/>
      <c r="E5070" s="39"/>
      <c r="F5070" s="98">
        <v>43612</v>
      </c>
      <c r="G5070" s="43" t="s">
        <v>30</v>
      </c>
      <c r="H5070" s="43" t="s">
        <v>30</v>
      </c>
      <c r="I5070" s="43" t="s">
        <v>30</v>
      </c>
      <c r="J5070" s="43" t="s">
        <v>30</v>
      </c>
      <c r="K5070" s="43">
        <v>2.3201999999999997E-2</v>
      </c>
      <c r="L5070" s="43" t="s">
        <v>30</v>
      </c>
      <c r="M5070" s="43" t="s">
        <v>30</v>
      </c>
      <c r="N5070" s="97"/>
      <c r="O5070" s="114"/>
    </row>
    <row r="5071" spans="4:15" ht="15.75" customHeight="1" x14ac:dyDescent="0.25">
      <c r="D5071" s="39"/>
      <c r="E5071" s="39"/>
      <c r="F5071" s="98">
        <v>43613</v>
      </c>
      <c r="G5071" s="43">
        <v>2.4293800000000001E-2</v>
      </c>
      <c r="H5071" s="43">
        <v>2.5237500000000003E-2</v>
      </c>
      <c r="I5071" s="43">
        <v>2.5412499999999998E-2</v>
      </c>
      <c r="J5071" s="43">
        <v>5.5E-2</v>
      </c>
      <c r="K5071" s="43">
        <v>2.2658000000000001E-2</v>
      </c>
      <c r="L5071" s="43">
        <v>2.3960400000000003E-2</v>
      </c>
      <c r="M5071" s="43">
        <v>2.4504999999999999E-2</v>
      </c>
      <c r="N5071" s="97"/>
      <c r="O5071" s="114"/>
    </row>
    <row r="5072" spans="4:15" ht="15.75" customHeight="1" x14ac:dyDescent="0.25">
      <c r="D5072" s="39"/>
      <c r="E5072" s="39"/>
      <c r="F5072" s="98">
        <v>43614</v>
      </c>
      <c r="G5072" s="43">
        <v>2.4385E-2</v>
      </c>
      <c r="H5072" s="43">
        <v>2.52175E-2</v>
      </c>
      <c r="I5072" s="43">
        <v>2.5243799999999997E-2</v>
      </c>
      <c r="J5072" s="43">
        <v>5.5E-2</v>
      </c>
      <c r="K5072" s="43">
        <v>2.2605E-2</v>
      </c>
      <c r="L5072" s="43">
        <v>2.39709E-2</v>
      </c>
      <c r="M5072" s="43">
        <v>2.4544999999999997E-2</v>
      </c>
      <c r="N5072" s="97"/>
      <c r="O5072" s="114"/>
    </row>
    <row r="5073" spans="4:15" ht="15.75" customHeight="1" x14ac:dyDescent="0.25">
      <c r="D5073" s="39"/>
      <c r="E5073" s="39"/>
      <c r="F5073" s="98">
        <v>43615</v>
      </c>
      <c r="G5073" s="43">
        <v>2.4399999999999998E-2</v>
      </c>
      <c r="H5073" s="43">
        <v>2.5202499999999999E-2</v>
      </c>
      <c r="I5073" s="43">
        <v>2.5437500000000002E-2</v>
      </c>
      <c r="J5073" s="43">
        <v>5.5E-2</v>
      </c>
      <c r="K5073" s="43">
        <v>2.2133E-2</v>
      </c>
      <c r="L5073" s="43">
        <v>2.3984600000000002E-2</v>
      </c>
      <c r="M5073" s="43">
        <v>2.4597000000000001E-2</v>
      </c>
      <c r="N5073" s="97"/>
      <c r="O5073" s="114"/>
    </row>
    <row r="5074" spans="4:15" ht="15.75" customHeight="1" x14ac:dyDescent="0.25">
      <c r="D5074" s="39"/>
      <c r="E5074" s="39"/>
      <c r="F5074" s="98">
        <v>43616</v>
      </c>
      <c r="G5074" s="43">
        <v>2.4305E-2</v>
      </c>
      <c r="H5074" s="43">
        <v>2.5024999999999999E-2</v>
      </c>
      <c r="I5074" s="43">
        <v>2.5166300000000003E-2</v>
      </c>
      <c r="J5074" s="43">
        <v>5.5E-2</v>
      </c>
      <c r="K5074" s="43">
        <v>2.1246000000000001E-2</v>
      </c>
      <c r="L5074" s="43">
        <v>2.3979900000000002E-2</v>
      </c>
      <c r="M5074" s="43">
        <v>2.4584000000000002E-2</v>
      </c>
      <c r="N5074" s="97"/>
      <c r="O5074" s="114"/>
    </row>
    <row r="5075" spans="4:15" ht="15.75" customHeight="1" x14ac:dyDescent="0.25">
      <c r="D5075" s="39"/>
      <c r="E5075" s="39"/>
      <c r="F5075" s="98">
        <v>43619</v>
      </c>
      <c r="G5075" s="43">
        <v>2.4298799999999999E-2</v>
      </c>
      <c r="H5075" s="43">
        <v>2.4784999999999998E-2</v>
      </c>
      <c r="I5075" s="43">
        <v>2.4554999999999997E-2</v>
      </c>
      <c r="J5075" s="43">
        <v>5.5E-2</v>
      </c>
      <c r="K5075" s="43">
        <v>2.0710000000000003E-2</v>
      </c>
      <c r="L5075" s="43">
        <v>2.3979199999999999E-2</v>
      </c>
      <c r="M5075" s="43">
        <v>2.4466000000000002E-2</v>
      </c>
      <c r="N5075" s="97"/>
      <c r="O5075" s="114"/>
    </row>
    <row r="5076" spans="4:15" ht="15.75" customHeight="1" x14ac:dyDescent="0.25">
      <c r="D5076" s="39"/>
      <c r="E5076" s="39"/>
      <c r="F5076" s="98">
        <v>43620</v>
      </c>
      <c r="G5076" s="43">
        <v>2.4208799999999999E-2</v>
      </c>
      <c r="H5076" s="43">
        <v>2.47438E-2</v>
      </c>
      <c r="I5076" s="43">
        <v>2.4242499999999997E-2</v>
      </c>
      <c r="J5076" s="43">
        <v>5.5E-2</v>
      </c>
      <c r="K5076" s="43">
        <v>2.1295999999999999E-2</v>
      </c>
      <c r="L5076" s="43">
        <v>2.3939100000000001E-2</v>
      </c>
      <c r="M5076" s="43">
        <v>2.4319E-2</v>
      </c>
      <c r="N5076" s="97"/>
      <c r="O5076" s="114"/>
    </row>
    <row r="5077" spans="4:15" ht="15.75" customHeight="1" x14ac:dyDescent="0.25">
      <c r="D5077" s="39"/>
      <c r="E5077" s="39"/>
      <c r="F5077" s="98">
        <v>43621</v>
      </c>
      <c r="G5077" s="43">
        <v>2.4184999999999998E-2</v>
      </c>
      <c r="H5077" s="43">
        <v>2.4716300000000004E-2</v>
      </c>
      <c r="I5077" s="43">
        <v>2.4083800000000002E-2</v>
      </c>
      <c r="J5077" s="43">
        <v>5.5E-2</v>
      </c>
      <c r="K5077" s="43">
        <v>2.1347999999999999E-2</v>
      </c>
      <c r="L5077" s="43">
        <v>2.3862499999999998E-2</v>
      </c>
      <c r="M5077" s="43">
        <v>2.4235000000000003E-2</v>
      </c>
      <c r="N5077" s="97"/>
      <c r="O5077" s="114"/>
    </row>
    <row r="5078" spans="4:15" ht="15.75" customHeight="1" x14ac:dyDescent="0.25">
      <c r="D5078" s="39"/>
      <c r="E5078" s="39"/>
      <c r="F5078" s="98">
        <v>43622</v>
      </c>
      <c r="G5078" s="43">
        <v>2.41163E-2</v>
      </c>
      <c r="H5078" s="43">
        <v>2.453E-2</v>
      </c>
      <c r="I5078" s="43">
        <v>2.3778800000000003E-2</v>
      </c>
      <c r="J5078" s="43">
        <v>5.5E-2</v>
      </c>
      <c r="K5078" s="43">
        <v>2.1173999999999998E-2</v>
      </c>
      <c r="L5078" s="43">
        <v>2.3833199999999999E-2</v>
      </c>
      <c r="M5078" s="43">
        <v>2.4049000000000001E-2</v>
      </c>
      <c r="N5078" s="97"/>
      <c r="O5078" s="114"/>
    </row>
    <row r="5079" spans="4:15" ht="15.75" customHeight="1" x14ac:dyDescent="0.25">
      <c r="D5079" s="39"/>
      <c r="E5079" s="39"/>
      <c r="F5079" s="98">
        <v>43623</v>
      </c>
      <c r="G5079" s="43">
        <v>2.4121299999999998E-2</v>
      </c>
      <c r="H5079" s="43">
        <v>2.4506299999999998E-2</v>
      </c>
      <c r="I5079" s="43">
        <v>2.3717499999999999E-2</v>
      </c>
      <c r="J5079" s="43">
        <v>5.5E-2</v>
      </c>
      <c r="K5079" s="43">
        <v>2.0809000000000001E-2</v>
      </c>
      <c r="L5079" s="43">
        <v>2.3795299999999998E-2</v>
      </c>
      <c r="M5079" s="43">
        <v>2.4065E-2</v>
      </c>
      <c r="N5079" s="97"/>
      <c r="O5079" s="114"/>
    </row>
    <row r="5080" spans="4:15" ht="15.75" customHeight="1" x14ac:dyDescent="0.25">
      <c r="D5080" s="39"/>
      <c r="E5080" s="39"/>
      <c r="F5080" s="98">
        <v>43626</v>
      </c>
      <c r="G5080" s="43">
        <v>2.41338E-2</v>
      </c>
      <c r="H5080" s="43">
        <v>2.4357500000000001E-2</v>
      </c>
      <c r="I5080" s="43">
        <v>2.3487499999999998E-2</v>
      </c>
      <c r="J5080" s="43">
        <v>5.5E-2</v>
      </c>
      <c r="K5080" s="43">
        <v>2.1484E-2</v>
      </c>
      <c r="L5080" s="43">
        <v>2.3793399999999999E-2</v>
      </c>
      <c r="M5080" s="43">
        <v>2.3942999999999999E-2</v>
      </c>
      <c r="N5080" s="97"/>
      <c r="O5080" s="114"/>
    </row>
    <row r="5081" spans="4:15" ht="15.75" customHeight="1" x14ac:dyDescent="0.25">
      <c r="D5081" s="39"/>
      <c r="E5081" s="39"/>
      <c r="F5081" s="98">
        <v>43627</v>
      </c>
      <c r="G5081" s="43">
        <v>2.4106299999999997E-2</v>
      </c>
      <c r="H5081" s="43">
        <v>2.4494999999999999E-2</v>
      </c>
      <c r="I5081" s="43">
        <v>2.3519999999999999E-2</v>
      </c>
      <c r="J5081" s="43">
        <v>5.5E-2</v>
      </c>
      <c r="K5081" s="43">
        <v>2.1430999999999999E-2</v>
      </c>
      <c r="L5081" s="43">
        <v>2.3801899999999997E-2</v>
      </c>
      <c r="M5081" s="43">
        <v>2.4081999999999999E-2</v>
      </c>
      <c r="N5081" s="97"/>
      <c r="O5081" s="114"/>
    </row>
    <row r="5082" spans="4:15" ht="15.75" customHeight="1" x14ac:dyDescent="0.25">
      <c r="D5082" s="39"/>
      <c r="E5082" s="39"/>
      <c r="F5082" s="98">
        <v>43628</v>
      </c>
      <c r="G5082" s="43">
        <v>2.4011300000000003E-2</v>
      </c>
      <c r="H5082" s="43">
        <v>2.42788E-2</v>
      </c>
      <c r="I5082" s="43">
        <v>2.3416299999999998E-2</v>
      </c>
      <c r="J5082" s="43">
        <v>5.5E-2</v>
      </c>
      <c r="K5082" s="43">
        <v>2.1204999999999998E-2</v>
      </c>
      <c r="L5082" s="43">
        <v>2.37962E-2</v>
      </c>
      <c r="M5082" s="43">
        <v>2.4127999999999997E-2</v>
      </c>
      <c r="N5082" s="97"/>
      <c r="O5082" s="114"/>
    </row>
    <row r="5083" spans="4:15" ht="15.75" customHeight="1" x14ac:dyDescent="0.25">
      <c r="D5083" s="39"/>
      <c r="E5083" s="39"/>
      <c r="F5083" s="98">
        <v>43629</v>
      </c>
      <c r="G5083" s="43">
        <v>2.3942499999999999E-2</v>
      </c>
      <c r="H5083" s="43">
        <v>2.4102499999999999E-2</v>
      </c>
      <c r="I5083" s="43">
        <v>2.3183799999999997E-2</v>
      </c>
      <c r="J5083" s="43">
        <v>5.5E-2</v>
      </c>
      <c r="K5083" s="43">
        <v>2.0945000000000002E-2</v>
      </c>
      <c r="L5083" s="43">
        <v>2.3772600000000001E-2</v>
      </c>
      <c r="M5083" s="43">
        <v>2.3957000000000003E-2</v>
      </c>
      <c r="N5083" s="97"/>
      <c r="O5083" s="114"/>
    </row>
    <row r="5084" spans="4:15" ht="15.75" customHeight="1" x14ac:dyDescent="0.25">
      <c r="D5084" s="39"/>
      <c r="E5084" s="39"/>
      <c r="F5084" s="98">
        <v>43630</v>
      </c>
      <c r="G5084" s="43">
        <v>2.3817499999999998E-2</v>
      </c>
      <c r="H5084" s="43">
        <v>2.402E-2</v>
      </c>
      <c r="I5084" s="43">
        <v>2.27738E-2</v>
      </c>
      <c r="J5084" s="43">
        <v>5.5E-2</v>
      </c>
      <c r="K5084" s="43">
        <v>2.0804E-2</v>
      </c>
      <c r="L5084" s="43">
        <v>2.3716000000000001E-2</v>
      </c>
      <c r="M5084" s="43">
        <v>2.3861E-2</v>
      </c>
      <c r="N5084" s="97"/>
      <c r="O5084" s="114"/>
    </row>
    <row r="5085" spans="4:15" ht="15.75" customHeight="1" x14ac:dyDescent="0.25">
      <c r="D5085" s="39"/>
      <c r="E5085" s="39"/>
      <c r="F5085" s="98">
        <v>43633</v>
      </c>
      <c r="G5085" s="43">
        <v>2.39025E-2</v>
      </c>
      <c r="H5085" s="43">
        <v>2.4184999999999998E-2</v>
      </c>
      <c r="I5085" s="43">
        <v>2.3087499999999997E-2</v>
      </c>
      <c r="J5085" s="43">
        <v>5.5E-2</v>
      </c>
      <c r="K5085" s="43">
        <v>2.0941999999999999E-2</v>
      </c>
      <c r="L5085" s="43">
        <v>2.36378E-2</v>
      </c>
      <c r="M5085" s="43">
        <v>2.3768999999999998E-2</v>
      </c>
      <c r="N5085" s="97"/>
      <c r="O5085" s="114"/>
    </row>
    <row r="5086" spans="4:15" ht="15.75" customHeight="1" x14ac:dyDescent="0.25">
      <c r="D5086" s="39"/>
      <c r="E5086" s="39"/>
      <c r="F5086" s="98">
        <v>43634</v>
      </c>
      <c r="G5086" s="43">
        <v>2.3828800000000001E-2</v>
      </c>
      <c r="H5086" s="43">
        <v>2.3866299999999997E-2</v>
      </c>
      <c r="I5086" s="43">
        <v>2.298E-2</v>
      </c>
      <c r="J5086" s="43">
        <v>5.5E-2</v>
      </c>
      <c r="K5086" s="43">
        <v>2.0594999999999999E-2</v>
      </c>
      <c r="L5086" s="43">
        <v>2.3601E-2</v>
      </c>
      <c r="M5086" s="43">
        <v>2.3755999999999999E-2</v>
      </c>
      <c r="N5086" s="97"/>
      <c r="O5086" s="114"/>
    </row>
    <row r="5087" spans="4:15" ht="15.75" customHeight="1" x14ac:dyDescent="0.25">
      <c r="D5087" s="39"/>
      <c r="E5087" s="39"/>
      <c r="F5087" s="98">
        <v>43635</v>
      </c>
      <c r="G5087" s="43">
        <v>2.3833799999999999E-2</v>
      </c>
      <c r="H5087" s="43">
        <v>2.3861300000000002E-2</v>
      </c>
      <c r="I5087" s="43">
        <v>2.3E-2</v>
      </c>
      <c r="J5087" s="43">
        <v>5.5E-2</v>
      </c>
      <c r="K5087" s="43">
        <v>2.0232999999999998E-2</v>
      </c>
      <c r="L5087" s="43">
        <v>2.36128E-2</v>
      </c>
      <c r="M5087" s="43">
        <v>2.3713999999999999E-2</v>
      </c>
      <c r="N5087" s="97"/>
      <c r="O5087" s="114"/>
    </row>
    <row r="5088" spans="4:15" ht="15.75" customHeight="1" x14ac:dyDescent="0.25">
      <c r="D5088" s="39"/>
      <c r="E5088" s="39"/>
      <c r="F5088" s="98">
        <v>43636</v>
      </c>
      <c r="G5088" s="43">
        <v>2.40363E-2</v>
      </c>
      <c r="H5088" s="43">
        <v>2.3431299999999999E-2</v>
      </c>
      <c r="I5088" s="43">
        <v>2.2167500000000003E-2</v>
      </c>
      <c r="J5088" s="43">
        <v>5.5E-2</v>
      </c>
      <c r="K5088" s="43">
        <v>2.0284E-2</v>
      </c>
      <c r="L5088" s="43">
        <v>2.3692000000000001E-2</v>
      </c>
      <c r="M5088" s="43">
        <v>2.3695000000000001E-2</v>
      </c>
      <c r="N5088" s="97"/>
      <c r="O5088" s="114"/>
    </row>
    <row r="5089" spans="4:15" ht="15.75" customHeight="1" x14ac:dyDescent="0.25">
      <c r="D5089" s="39"/>
      <c r="E5089" s="39"/>
      <c r="F5089" s="98">
        <v>43637</v>
      </c>
      <c r="G5089" s="43">
        <v>2.4043800000000001E-2</v>
      </c>
      <c r="H5089" s="43">
        <v>2.3492499999999999E-2</v>
      </c>
      <c r="I5089" s="43">
        <v>2.22013E-2</v>
      </c>
      <c r="J5089" s="43">
        <v>5.5E-2</v>
      </c>
      <c r="K5089" s="43">
        <v>2.0539999999999999E-2</v>
      </c>
      <c r="L5089" s="43">
        <v>2.3662599999999999E-2</v>
      </c>
      <c r="M5089" s="43">
        <v>2.4055E-2</v>
      </c>
      <c r="N5089" s="97"/>
      <c r="O5089" s="114"/>
    </row>
    <row r="5090" spans="4:15" ht="15.75" customHeight="1" x14ac:dyDescent="0.25">
      <c r="D5090" s="39"/>
      <c r="E5090" s="39"/>
      <c r="F5090" s="98">
        <v>43640</v>
      </c>
      <c r="G5090" s="43">
        <v>2.4017499999999997E-2</v>
      </c>
      <c r="H5090" s="43">
        <v>2.3328799999999997E-2</v>
      </c>
      <c r="I5090" s="43">
        <v>2.2098800000000002E-2</v>
      </c>
      <c r="J5090" s="43">
        <v>5.5E-2</v>
      </c>
      <c r="K5090" s="43">
        <v>2.0143000000000001E-2</v>
      </c>
      <c r="L5090" s="43">
        <v>2.3587400000000001E-2</v>
      </c>
      <c r="M5090" s="43">
        <v>2.4113000000000002E-2</v>
      </c>
      <c r="N5090" s="97"/>
      <c r="O5090" s="114"/>
    </row>
    <row r="5091" spans="4:15" ht="15.75" customHeight="1" x14ac:dyDescent="0.25">
      <c r="D5091" s="39"/>
      <c r="E5091" s="39"/>
      <c r="F5091" s="98">
        <v>43641</v>
      </c>
      <c r="G5091" s="43">
        <v>2.4041299999999998E-2</v>
      </c>
      <c r="H5091" s="43">
        <v>2.3112499999999998E-2</v>
      </c>
      <c r="I5091" s="43">
        <v>2.18275E-2</v>
      </c>
      <c r="J5091" s="43">
        <v>5.5E-2</v>
      </c>
      <c r="K5091" s="43">
        <v>1.985E-2</v>
      </c>
      <c r="L5091" s="43">
        <v>2.3546900000000003E-2</v>
      </c>
      <c r="M5091" s="43">
        <v>2.4134000000000003E-2</v>
      </c>
      <c r="N5091" s="97"/>
      <c r="O5091" s="114"/>
    </row>
    <row r="5092" spans="4:15" ht="15.75" customHeight="1" x14ac:dyDescent="0.25">
      <c r="D5092" s="39"/>
      <c r="E5092" s="39"/>
      <c r="F5092" s="98">
        <v>43642</v>
      </c>
      <c r="G5092" s="43">
        <v>2.4023799999999998E-2</v>
      </c>
      <c r="H5092" s="43">
        <v>2.3298800000000001E-2</v>
      </c>
      <c r="I5092" s="43">
        <v>2.19975E-2</v>
      </c>
      <c r="J5092" s="43">
        <v>5.5E-2</v>
      </c>
      <c r="K5092" s="43">
        <v>2.0468E-2</v>
      </c>
      <c r="L5092" s="43">
        <v>2.3588700000000001E-2</v>
      </c>
      <c r="M5092" s="43">
        <v>2.4136999999999999E-2</v>
      </c>
      <c r="N5092" s="97"/>
      <c r="O5092" s="114"/>
    </row>
    <row r="5093" spans="4:15" ht="15.75" customHeight="1" x14ac:dyDescent="0.25">
      <c r="D5093" s="39"/>
      <c r="E5093" s="39"/>
      <c r="F5093" s="98">
        <v>43643</v>
      </c>
      <c r="G5093" s="43">
        <v>2.4023799999999998E-2</v>
      </c>
      <c r="H5093" s="43">
        <v>2.3188799999999999E-2</v>
      </c>
      <c r="I5093" s="43">
        <v>2.2133799999999999E-2</v>
      </c>
      <c r="J5093" s="43">
        <v>5.5E-2</v>
      </c>
      <c r="K5093" s="43">
        <v>2.0139999999999998E-2</v>
      </c>
      <c r="L5093" s="43">
        <v>2.3710300000000004E-2</v>
      </c>
      <c r="M5093" s="43">
        <v>2.4150999999999999E-2</v>
      </c>
      <c r="N5093" s="97"/>
      <c r="O5093" s="114"/>
    </row>
    <row r="5094" spans="4:15" ht="15.75" customHeight="1" x14ac:dyDescent="0.25">
      <c r="D5094" s="39"/>
      <c r="E5094" s="39"/>
      <c r="F5094" s="98">
        <v>43644</v>
      </c>
      <c r="G5094" s="43">
        <v>2.3980000000000001E-2</v>
      </c>
      <c r="H5094" s="43">
        <v>2.3198799999999999E-2</v>
      </c>
      <c r="I5094" s="43">
        <v>2.2005E-2</v>
      </c>
      <c r="J5094" s="43">
        <v>5.5E-2</v>
      </c>
      <c r="K5094" s="43">
        <v>2.0050999999999999E-2</v>
      </c>
      <c r="L5094" s="43">
        <v>2.3767099999999999E-2</v>
      </c>
      <c r="M5094" s="43">
        <v>2.4007000000000001E-2</v>
      </c>
      <c r="N5094" s="97"/>
      <c r="O5094" s="114"/>
    </row>
    <row r="5095" spans="4:15" ht="15.75" customHeight="1" x14ac:dyDescent="0.25">
      <c r="D5095" s="39"/>
      <c r="E5095" s="39"/>
      <c r="F5095" s="98">
        <v>43647</v>
      </c>
      <c r="G5095" s="43">
        <v>2.3877499999999999E-2</v>
      </c>
      <c r="H5095" s="43">
        <v>2.3318800000000001E-2</v>
      </c>
      <c r="I5095" s="43">
        <v>2.2185E-2</v>
      </c>
      <c r="J5095" s="43">
        <v>5.5E-2</v>
      </c>
      <c r="K5095" s="43">
        <v>2.0240000000000001E-2</v>
      </c>
      <c r="L5095" s="43">
        <v>2.3874900000000001E-2</v>
      </c>
      <c r="M5095" s="43">
        <v>2.3576E-2</v>
      </c>
      <c r="N5095" s="97"/>
      <c r="O5095" s="114"/>
    </row>
    <row r="5096" spans="4:15" ht="15.75" customHeight="1" x14ac:dyDescent="0.25">
      <c r="D5096" s="39"/>
      <c r="E5096" s="39"/>
      <c r="F5096" s="98">
        <v>43648</v>
      </c>
      <c r="G5096" s="43">
        <v>2.3795E-2</v>
      </c>
      <c r="H5096" s="43">
        <v>2.3130000000000001E-2</v>
      </c>
      <c r="I5096" s="43">
        <v>2.2263799999999997E-2</v>
      </c>
      <c r="J5096" s="43">
        <v>5.5E-2</v>
      </c>
      <c r="K5096" s="43">
        <v>1.9740000000000001E-2</v>
      </c>
      <c r="L5096" s="43">
        <v>2.3751699999999997E-2</v>
      </c>
      <c r="M5096" s="43">
        <v>2.3633000000000001E-2</v>
      </c>
      <c r="N5096" s="97"/>
      <c r="O5096" s="114"/>
    </row>
    <row r="5097" spans="4:15" ht="15.75" customHeight="1" x14ac:dyDescent="0.25">
      <c r="D5097" s="39"/>
      <c r="E5097" s="39"/>
      <c r="F5097" s="98">
        <v>43649</v>
      </c>
      <c r="G5097" s="43">
        <v>2.3599999999999999E-2</v>
      </c>
      <c r="H5097" s="43">
        <v>2.2884999999999999E-2</v>
      </c>
      <c r="I5097" s="43">
        <v>2.2088800000000002E-2</v>
      </c>
      <c r="J5097" s="43">
        <v>5.5E-2</v>
      </c>
      <c r="K5097" s="43">
        <v>1.9498000000000001E-2</v>
      </c>
      <c r="L5097" s="43">
        <v>2.36361E-2</v>
      </c>
      <c r="M5097" s="43">
        <v>2.3503E-2</v>
      </c>
      <c r="N5097" s="97"/>
      <c r="O5097" s="114"/>
    </row>
    <row r="5098" spans="4:15" ht="15.75" customHeight="1" x14ac:dyDescent="0.25">
      <c r="D5098" s="39"/>
      <c r="E5098" s="39"/>
      <c r="F5098" s="98">
        <v>43650</v>
      </c>
      <c r="G5098" s="43">
        <v>2.3641299999999997E-2</v>
      </c>
      <c r="H5098" s="43">
        <v>2.3026300000000003E-2</v>
      </c>
      <c r="I5098" s="43">
        <v>2.2006299999999999E-2</v>
      </c>
      <c r="J5098" s="43" t="s">
        <v>30</v>
      </c>
      <c r="K5098" s="43">
        <v>1.9498000000000001E-2</v>
      </c>
      <c r="L5098" s="43" t="s">
        <v>30</v>
      </c>
      <c r="M5098" s="43" t="s">
        <v>30</v>
      </c>
      <c r="N5098" s="97"/>
      <c r="O5098" s="114"/>
    </row>
    <row r="5099" spans="4:15" ht="15.75" customHeight="1" x14ac:dyDescent="0.25">
      <c r="D5099" s="39"/>
      <c r="E5099" s="39"/>
      <c r="F5099" s="98">
        <v>43651</v>
      </c>
      <c r="G5099" s="43">
        <v>2.3664999999999999E-2</v>
      </c>
      <c r="H5099" s="43">
        <v>2.3113800000000004E-2</v>
      </c>
      <c r="I5099" s="43">
        <v>2.2097500000000003E-2</v>
      </c>
      <c r="J5099" s="43">
        <v>5.5E-2</v>
      </c>
      <c r="K5099" s="43">
        <v>2.0337999999999998E-2</v>
      </c>
      <c r="L5099" s="43">
        <v>2.3576899999999998E-2</v>
      </c>
      <c r="M5099" s="43">
        <v>2.3380000000000001E-2</v>
      </c>
      <c r="N5099" s="97"/>
      <c r="O5099" s="114"/>
    </row>
    <row r="5100" spans="4:15" ht="15.75" customHeight="1" x14ac:dyDescent="0.25">
      <c r="D5100" s="39"/>
      <c r="E5100" s="39"/>
      <c r="F5100" s="98">
        <v>43654</v>
      </c>
      <c r="G5100" s="43">
        <v>2.3793799999999997E-2</v>
      </c>
      <c r="H5100" s="43">
        <v>2.3377500000000002E-2</v>
      </c>
      <c r="I5100" s="43">
        <v>2.2564999999999998E-2</v>
      </c>
      <c r="J5100" s="43">
        <v>5.5E-2</v>
      </c>
      <c r="K5100" s="43">
        <v>2.0476000000000001E-2</v>
      </c>
      <c r="L5100" s="43">
        <v>2.3541599999999999E-2</v>
      </c>
      <c r="M5100" s="43">
        <v>2.3397000000000001E-2</v>
      </c>
      <c r="N5100" s="97"/>
      <c r="O5100" s="114"/>
    </row>
    <row r="5101" spans="4:15" ht="15.75" customHeight="1" x14ac:dyDescent="0.25">
      <c r="D5101" s="39"/>
      <c r="E5101" s="39"/>
      <c r="F5101" s="98">
        <v>43655</v>
      </c>
      <c r="G5101" s="43">
        <v>2.36863E-2</v>
      </c>
      <c r="H5101" s="43">
        <v>2.3407499999999998E-2</v>
      </c>
      <c r="I5101" s="43">
        <v>2.2567499999999997E-2</v>
      </c>
      <c r="J5101" s="43">
        <v>5.5E-2</v>
      </c>
      <c r="K5101" s="43">
        <v>2.0648E-2</v>
      </c>
      <c r="L5101" s="43">
        <v>2.3559999999999998E-2</v>
      </c>
      <c r="M5101" s="43">
        <v>2.3278E-2</v>
      </c>
      <c r="N5101" s="97"/>
      <c r="O5101" s="114"/>
    </row>
    <row r="5102" spans="4:15" ht="15.75" customHeight="1" x14ac:dyDescent="0.25">
      <c r="D5102" s="39"/>
      <c r="E5102" s="39"/>
      <c r="F5102" s="98">
        <v>43656</v>
      </c>
      <c r="G5102" s="43">
        <v>2.3691300000000002E-2</v>
      </c>
      <c r="H5102" s="43">
        <v>2.3395000000000003E-2</v>
      </c>
      <c r="I5102" s="43">
        <v>2.2623799999999999E-2</v>
      </c>
      <c r="J5102" s="43">
        <v>5.5E-2</v>
      </c>
      <c r="K5102" s="43">
        <v>2.0613000000000003E-2</v>
      </c>
      <c r="L5102" s="43">
        <v>2.3638099999999999E-2</v>
      </c>
      <c r="M5102" s="43">
        <v>2.3411000000000001E-2</v>
      </c>
      <c r="N5102" s="97"/>
      <c r="O5102" s="114"/>
    </row>
    <row r="5103" spans="4:15" ht="15.75" customHeight="1" x14ac:dyDescent="0.25">
      <c r="D5103" s="39"/>
      <c r="E5103" s="39"/>
      <c r="F5103" s="98">
        <v>43657</v>
      </c>
      <c r="G5103" s="43">
        <v>2.3250000000000003E-2</v>
      </c>
      <c r="H5103" s="43">
        <v>2.3033800000000004E-2</v>
      </c>
      <c r="I5103" s="43">
        <v>2.2126299999999998E-2</v>
      </c>
      <c r="J5103" s="43">
        <v>5.5E-2</v>
      </c>
      <c r="K5103" s="43">
        <v>2.1377999999999998E-2</v>
      </c>
      <c r="L5103" s="43">
        <v>2.36192E-2</v>
      </c>
      <c r="M5103" s="43">
        <v>2.2947000000000002E-2</v>
      </c>
      <c r="N5103" s="97"/>
      <c r="O5103" s="114"/>
    </row>
    <row r="5104" spans="4:15" ht="15.75" customHeight="1" x14ac:dyDescent="0.25">
      <c r="D5104" s="39"/>
      <c r="E5104" s="39"/>
      <c r="F5104" s="98">
        <v>43658</v>
      </c>
      <c r="G5104" s="43">
        <v>2.3319999999999997E-2</v>
      </c>
      <c r="H5104" s="43">
        <v>2.32225E-2</v>
      </c>
      <c r="I5104" s="43">
        <v>2.22925E-2</v>
      </c>
      <c r="J5104" s="43">
        <v>5.5E-2</v>
      </c>
      <c r="K5104" s="43">
        <v>2.1219000000000002E-2</v>
      </c>
      <c r="L5104" s="43">
        <v>2.34638E-2</v>
      </c>
      <c r="M5104" s="43">
        <v>2.2783999999999999E-2</v>
      </c>
      <c r="N5104" s="97"/>
      <c r="O5104" s="114"/>
    </row>
    <row r="5105" spans="4:15" ht="15.75" customHeight="1" x14ac:dyDescent="0.25">
      <c r="D5105" s="39"/>
      <c r="E5105" s="39"/>
      <c r="F5105" s="98">
        <v>43661</v>
      </c>
      <c r="G5105" s="43">
        <v>2.31413E-2</v>
      </c>
      <c r="H5105" s="43">
        <v>2.3032499999999997E-2</v>
      </c>
      <c r="I5105" s="43">
        <v>2.2171300000000001E-2</v>
      </c>
      <c r="J5105" s="43">
        <v>5.5E-2</v>
      </c>
      <c r="K5105" s="43">
        <v>2.0886999999999999E-2</v>
      </c>
      <c r="L5105" s="43">
        <v>2.3364900000000001E-2</v>
      </c>
      <c r="M5105" s="43">
        <v>2.2567E-2</v>
      </c>
      <c r="N5105" s="97"/>
      <c r="O5105" s="114"/>
    </row>
    <row r="5106" spans="4:15" ht="15.75" customHeight="1" x14ac:dyDescent="0.25">
      <c r="D5106" s="39"/>
      <c r="E5106" s="39"/>
      <c r="F5106" s="98">
        <v>43662</v>
      </c>
      <c r="G5106" s="43">
        <v>2.3003800000000001E-2</v>
      </c>
      <c r="H5106" s="43">
        <v>2.2996300000000001E-2</v>
      </c>
      <c r="I5106" s="43">
        <v>2.2069999999999999E-2</v>
      </c>
      <c r="J5106" s="43">
        <v>5.5E-2</v>
      </c>
      <c r="K5106" s="43">
        <v>2.1026E-2</v>
      </c>
      <c r="L5106" s="43">
        <v>2.3212999999999998E-2</v>
      </c>
      <c r="M5106" s="43">
        <v>2.2511E-2</v>
      </c>
      <c r="N5106" s="97"/>
      <c r="O5106" s="114"/>
    </row>
    <row r="5107" spans="4:15" ht="15.75" customHeight="1" x14ac:dyDescent="0.25">
      <c r="D5107" s="39"/>
      <c r="E5107" s="39"/>
      <c r="F5107" s="98">
        <v>43663</v>
      </c>
      <c r="G5107" s="43">
        <v>2.2978800000000001E-2</v>
      </c>
      <c r="H5107" s="43">
        <v>2.3025000000000004E-2</v>
      </c>
      <c r="I5107" s="43">
        <v>2.19875E-2</v>
      </c>
      <c r="J5107" s="43">
        <v>5.5E-2</v>
      </c>
      <c r="K5107" s="43">
        <v>2.0451E-2</v>
      </c>
      <c r="L5107" s="43">
        <v>2.3164299999999999E-2</v>
      </c>
      <c r="M5107" s="43">
        <v>2.2583000000000002E-2</v>
      </c>
      <c r="N5107" s="97"/>
      <c r="O5107" s="114"/>
    </row>
    <row r="5108" spans="4:15" ht="15.75" customHeight="1" x14ac:dyDescent="0.25">
      <c r="D5108" s="39"/>
      <c r="E5108" s="39"/>
      <c r="F5108" s="98">
        <v>43664</v>
      </c>
      <c r="G5108" s="43">
        <v>2.2714999999999999E-2</v>
      </c>
      <c r="H5108" s="43">
        <v>2.2776299999999999E-2</v>
      </c>
      <c r="I5108" s="43">
        <v>2.1742499999999998E-2</v>
      </c>
      <c r="J5108" s="43">
        <v>5.5E-2</v>
      </c>
      <c r="K5108" s="43">
        <v>2.0242E-2</v>
      </c>
      <c r="L5108" s="43">
        <v>2.31594E-2</v>
      </c>
      <c r="M5108" s="43">
        <v>2.2407E-2</v>
      </c>
      <c r="N5108" s="97"/>
      <c r="O5108" s="114"/>
    </row>
    <row r="5109" spans="4:15" ht="15.75" customHeight="1" x14ac:dyDescent="0.25">
      <c r="D5109" s="39"/>
      <c r="E5109" s="39"/>
      <c r="F5109" s="98">
        <v>43665</v>
      </c>
      <c r="G5109" s="43">
        <v>2.2611300000000001E-2</v>
      </c>
      <c r="H5109" s="43">
        <v>2.2593800000000001E-2</v>
      </c>
      <c r="I5109" s="43">
        <v>2.14425E-2</v>
      </c>
      <c r="J5109" s="43">
        <v>5.5E-2</v>
      </c>
      <c r="K5109" s="43">
        <v>2.0552000000000001E-2</v>
      </c>
      <c r="L5109" s="43">
        <v>2.32873E-2</v>
      </c>
      <c r="M5109" s="43">
        <v>2.2241E-2</v>
      </c>
      <c r="N5109" s="97"/>
      <c r="O5109" s="114"/>
    </row>
    <row r="5110" spans="4:15" ht="15.75" customHeight="1" x14ac:dyDescent="0.25">
      <c r="D5110" s="39"/>
      <c r="E5110" s="39"/>
      <c r="F5110" s="98">
        <v>43668</v>
      </c>
      <c r="G5110" s="43">
        <v>2.2691300000000001E-2</v>
      </c>
      <c r="H5110" s="43">
        <v>2.2827500000000001E-2</v>
      </c>
      <c r="I5110" s="43">
        <v>2.18075E-2</v>
      </c>
      <c r="J5110" s="43">
        <v>5.5E-2</v>
      </c>
      <c r="K5110" s="43">
        <v>2.0464000000000003E-2</v>
      </c>
      <c r="L5110" s="43">
        <v>2.3233400000000001E-2</v>
      </c>
      <c r="M5110" s="43">
        <v>2.2046E-2</v>
      </c>
      <c r="N5110" s="97"/>
      <c r="O5110" s="114"/>
    </row>
    <row r="5111" spans="4:15" ht="15.75" customHeight="1" x14ac:dyDescent="0.25">
      <c r="D5111" s="39"/>
      <c r="E5111" s="39"/>
      <c r="F5111" s="98">
        <v>43669</v>
      </c>
      <c r="G5111" s="43">
        <v>2.266E-2</v>
      </c>
      <c r="H5111" s="43">
        <v>2.2755000000000001E-2</v>
      </c>
      <c r="I5111" s="43">
        <v>2.1848800000000002E-2</v>
      </c>
      <c r="J5111" s="43">
        <v>5.5E-2</v>
      </c>
      <c r="K5111" s="43">
        <v>2.0812000000000001E-2</v>
      </c>
      <c r="L5111" s="43">
        <v>2.3111899999999998E-2</v>
      </c>
      <c r="M5111" s="43">
        <v>2.2275999999999997E-2</v>
      </c>
      <c r="N5111" s="97"/>
      <c r="O5111" s="114"/>
    </row>
    <row r="5112" spans="4:15" ht="15.75" customHeight="1" x14ac:dyDescent="0.25">
      <c r="D5112" s="39"/>
      <c r="E5112" s="39"/>
      <c r="F5112" s="98">
        <v>43670</v>
      </c>
      <c r="G5112" s="43">
        <v>2.2617500000000002E-2</v>
      </c>
      <c r="H5112" s="43">
        <v>2.26663E-2</v>
      </c>
      <c r="I5112" s="43">
        <v>2.1831299999999998E-2</v>
      </c>
      <c r="J5112" s="43">
        <v>5.5E-2</v>
      </c>
      <c r="K5112" s="43">
        <v>2.0428000000000002E-2</v>
      </c>
      <c r="L5112" s="43">
        <v>2.2875700000000002E-2</v>
      </c>
      <c r="M5112" s="43">
        <v>2.2273999999999999E-2</v>
      </c>
      <c r="N5112" s="97"/>
      <c r="O5112" s="114"/>
    </row>
    <row r="5113" spans="4:15" ht="15.75" customHeight="1" x14ac:dyDescent="0.25">
      <c r="D5113" s="39"/>
      <c r="E5113" s="39"/>
      <c r="F5113" s="98">
        <v>43671</v>
      </c>
      <c r="G5113" s="43">
        <v>2.2411300000000002E-2</v>
      </c>
      <c r="H5113" s="43">
        <v>2.2557499999999998E-2</v>
      </c>
      <c r="I5113" s="43">
        <v>2.1775000000000003E-2</v>
      </c>
      <c r="J5113" s="43">
        <v>5.5E-2</v>
      </c>
      <c r="K5113" s="43">
        <v>2.0809999999999999E-2</v>
      </c>
      <c r="L5113" s="43">
        <v>2.27482E-2</v>
      </c>
      <c r="M5113" s="43">
        <v>2.2048999999999999E-2</v>
      </c>
      <c r="N5113" s="97"/>
      <c r="O5113" s="114"/>
    </row>
    <row r="5114" spans="4:15" ht="15.75" customHeight="1" x14ac:dyDescent="0.25">
      <c r="D5114" s="39"/>
      <c r="E5114" s="39"/>
      <c r="F5114" s="98">
        <v>43672</v>
      </c>
      <c r="G5114" s="43">
        <v>2.2370000000000001E-2</v>
      </c>
      <c r="H5114" s="43">
        <v>2.2657500000000001E-2</v>
      </c>
      <c r="I5114" s="43">
        <v>2.20488E-2</v>
      </c>
      <c r="J5114" s="43">
        <v>5.5E-2</v>
      </c>
      <c r="K5114" s="43">
        <v>2.0702999999999999E-2</v>
      </c>
      <c r="L5114" s="43">
        <v>2.27225E-2</v>
      </c>
      <c r="M5114" s="43">
        <v>2.2061999999999998E-2</v>
      </c>
      <c r="N5114" s="97"/>
      <c r="O5114" s="114"/>
    </row>
    <row r="5115" spans="4:15" ht="15.75" customHeight="1" x14ac:dyDescent="0.25">
      <c r="D5115" s="39"/>
      <c r="E5115" s="39"/>
      <c r="F5115" s="98">
        <v>43675</v>
      </c>
      <c r="G5115" s="43">
        <v>2.2343799999999997E-2</v>
      </c>
      <c r="H5115" s="43">
        <v>2.2555000000000002E-2</v>
      </c>
      <c r="I5115" s="43">
        <v>2.1962499999999999E-2</v>
      </c>
      <c r="J5115" s="43">
        <v>5.5E-2</v>
      </c>
      <c r="K5115" s="43">
        <v>2.0649999999999998E-2</v>
      </c>
      <c r="L5115" s="43">
        <v>2.2554100000000001E-2</v>
      </c>
      <c r="M5115" s="43">
        <v>2.205E-2</v>
      </c>
      <c r="N5115" s="97"/>
      <c r="O5115" s="114"/>
    </row>
    <row r="5116" spans="4:15" ht="15.75" customHeight="1" x14ac:dyDescent="0.25">
      <c r="D5116" s="39"/>
      <c r="E5116" s="39"/>
      <c r="F5116" s="98">
        <v>43676</v>
      </c>
      <c r="G5116" s="43">
        <v>2.2297500000000001E-2</v>
      </c>
      <c r="H5116" s="43">
        <v>2.2531300000000001E-2</v>
      </c>
      <c r="I5116" s="43">
        <v>2.19163E-2</v>
      </c>
      <c r="J5116" s="43">
        <v>5.5E-2</v>
      </c>
      <c r="K5116" s="43">
        <v>2.0579999999999998E-2</v>
      </c>
      <c r="L5116" s="43">
        <v>2.2475499999999999E-2</v>
      </c>
      <c r="M5116" s="43">
        <v>2.1829999999999999E-2</v>
      </c>
      <c r="N5116" s="97"/>
      <c r="O5116" s="114"/>
    </row>
    <row r="5117" spans="4:15" ht="15.75" customHeight="1" x14ac:dyDescent="0.25">
      <c r="D5117" s="39"/>
      <c r="E5117" s="39"/>
      <c r="F5117" s="98">
        <v>43677</v>
      </c>
      <c r="G5117" s="43">
        <v>2.2242500000000002E-2</v>
      </c>
      <c r="H5117" s="43">
        <v>2.2656299999999997E-2</v>
      </c>
      <c r="I5117" s="43">
        <v>2.20688E-2</v>
      </c>
      <c r="J5117" s="43">
        <v>5.5E-2</v>
      </c>
      <c r="K5117" s="43">
        <v>2.0144000000000002E-2</v>
      </c>
      <c r="L5117" s="43">
        <v>2.2280000000000001E-2</v>
      </c>
      <c r="M5117" s="43">
        <v>2.1886000000000003E-2</v>
      </c>
      <c r="N5117" s="97"/>
      <c r="O5117" s="114"/>
    </row>
    <row r="5118" spans="4:15" ht="15.75" customHeight="1" x14ac:dyDescent="0.25">
      <c r="D5118" s="39"/>
      <c r="E5118" s="39"/>
      <c r="F5118" s="98">
        <v>43678</v>
      </c>
      <c r="G5118" s="43">
        <v>2.2441300000000001E-2</v>
      </c>
      <c r="H5118" s="43">
        <v>2.2867499999999999E-2</v>
      </c>
      <c r="I5118" s="43">
        <v>2.2268799999999998E-2</v>
      </c>
      <c r="J5118" s="43">
        <v>5.2499999999999998E-2</v>
      </c>
      <c r="K5118" s="43">
        <v>1.8935E-2</v>
      </c>
      <c r="L5118" s="43">
        <v>2.2237300000000002E-2</v>
      </c>
      <c r="M5118" s="43">
        <v>2.1850999999999999E-2</v>
      </c>
      <c r="N5118" s="97"/>
      <c r="O5118" s="114"/>
    </row>
    <row r="5119" spans="4:15" ht="15.75" customHeight="1" x14ac:dyDescent="0.25">
      <c r="D5119" s="39"/>
      <c r="E5119" s="39"/>
      <c r="F5119" s="98">
        <v>43679</v>
      </c>
      <c r="G5119" s="43">
        <v>2.2284999999999999E-2</v>
      </c>
      <c r="H5119" s="43">
        <v>2.2392500000000003E-2</v>
      </c>
      <c r="I5119" s="43">
        <v>2.1330000000000002E-2</v>
      </c>
      <c r="J5119" s="43">
        <v>5.2499999999999998E-2</v>
      </c>
      <c r="K5119" s="43">
        <v>1.8452E-2</v>
      </c>
      <c r="L5119" s="43">
        <v>2.2149700000000001E-2</v>
      </c>
      <c r="M5119" s="43">
        <v>2.2200000000000001E-2</v>
      </c>
      <c r="N5119" s="97"/>
      <c r="O5119" s="114"/>
    </row>
    <row r="5120" spans="4:15" ht="15.75" customHeight="1" x14ac:dyDescent="0.25">
      <c r="D5120" s="39"/>
      <c r="E5120" s="39"/>
      <c r="F5120" s="98">
        <v>43682</v>
      </c>
      <c r="G5120" s="43">
        <v>2.223E-2</v>
      </c>
      <c r="H5120" s="43">
        <v>2.2090000000000002E-2</v>
      </c>
      <c r="I5120" s="43">
        <v>2.08588E-2</v>
      </c>
      <c r="J5120" s="43">
        <v>5.2499999999999998E-2</v>
      </c>
      <c r="K5120" s="43">
        <v>1.7075E-2</v>
      </c>
      <c r="L5120" s="43">
        <v>2.19945E-2</v>
      </c>
      <c r="M5120" s="43">
        <v>2.2079000000000001E-2</v>
      </c>
      <c r="N5120" s="97"/>
      <c r="O5120" s="114"/>
    </row>
    <row r="5121" spans="4:15" ht="15.75" customHeight="1" x14ac:dyDescent="0.25">
      <c r="D5121" s="39"/>
      <c r="E5121" s="39"/>
      <c r="F5121" s="98">
        <v>43683</v>
      </c>
      <c r="G5121" s="43">
        <v>2.2127500000000001E-2</v>
      </c>
      <c r="H5121" s="43">
        <v>2.1869999999999997E-2</v>
      </c>
      <c r="I5121" s="43">
        <v>2.05113E-2</v>
      </c>
      <c r="J5121" s="43">
        <v>5.2499999999999998E-2</v>
      </c>
      <c r="K5121" s="43">
        <v>1.7023E-2</v>
      </c>
      <c r="L5121" s="43">
        <v>2.1807900000000002E-2</v>
      </c>
      <c r="M5121" s="43">
        <v>2.1977000000000003E-2</v>
      </c>
      <c r="N5121" s="97"/>
      <c r="O5121" s="114"/>
    </row>
    <row r="5122" spans="4:15" ht="15.75" customHeight="1" x14ac:dyDescent="0.25">
      <c r="D5122" s="39"/>
      <c r="E5122" s="39"/>
      <c r="F5122" s="98">
        <v>43684</v>
      </c>
      <c r="G5122" s="43">
        <v>2.21125E-2</v>
      </c>
      <c r="H5122" s="43">
        <v>2.1845E-2</v>
      </c>
      <c r="I5122" s="43">
        <v>2.0476299999999999E-2</v>
      </c>
      <c r="J5122" s="43">
        <v>5.2499999999999998E-2</v>
      </c>
      <c r="K5122" s="43">
        <v>1.7342E-2</v>
      </c>
      <c r="L5122" s="43">
        <v>2.1675099999999999E-2</v>
      </c>
      <c r="M5122" s="43">
        <v>2.1899000000000002E-2</v>
      </c>
      <c r="N5122" s="97"/>
      <c r="O5122" s="114"/>
    </row>
    <row r="5123" spans="4:15" ht="15.75" customHeight="1" x14ac:dyDescent="0.25">
      <c r="D5123" s="39"/>
      <c r="E5123" s="39"/>
      <c r="F5123" s="98">
        <v>43685</v>
      </c>
      <c r="G5123" s="43">
        <v>2.2008800000000002E-2</v>
      </c>
      <c r="H5123" s="43">
        <v>2.181E-2</v>
      </c>
      <c r="I5123" s="43">
        <v>2.05025E-2</v>
      </c>
      <c r="J5123" s="43">
        <v>5.2499999999999998E-2</v>
      </c>
      <c r="K5123" s="43">
        <v>1.7172E-2</v>
      </c>
      <c r="L5123" s="43">
        <v>2.1637799999999999E-2</v>
      </c>
      <c r="M5123" s="43">
        <v>2.1760000000000002E-2</v>
      </c>
      <c r="N5123" s="97"/>
      <c r="O5123" s="114"/>
    </row>
    <row r="5124" spans="4:15" ht="15.75" customHeight="1" x14ac:dyDescent="0.25">
      <c r="D5124" s="39"/>
      <c r="E5124" s="39"/>
      <c r="F5124" s="98">
        <v>43686</v>
      </c>
      <c r="G5124" s="43">
        <v>2.1942499999999997E-2</v>
      </c>
      <c r="H5124" s="43">
        <v>2.1756299999999999E-2</v>
      </c>
      <c r="I5124" s="43">
        <v>2.052E-2</v>
      </c>
      <c r="J5124" s="43">
        <v>5.2499999999999998E-2</v>
      </c>
      <c r="K5124" s="43">
        <v>1.7447000000000001E-2</v>
      </c>
      <c r="L5124" s="43">
        <v>2.1581800000000002E-2</v>
      </c>
      <c r="M5124" s="43">
        <v>2.1793999999999997E-2</v>
      </c>
      <c r="N5124" s="97"/>
      <c r="O5124" s="114"/>
    </row>
    <row r="5125" spans="4:15" ht="15.75" customHeight="1" x14ac:dyDescent="0.25">
      <c r="D5125" s="39"/>
      <c r="E5125" s="39"/>
      <c r="F5125" s="98">
        <v>43689</v>
      </c>
      <c r="G5125" s="43">
        <v>2.19525E-2</v>
      </c>
      <c r="H5125" s="43">
        <v>2.1752500000000001E-2</v>
      </c>
      <c r="I5125" s="43">
        <v>2.0576300000000002E-2</v>
      </c>
      <c r="J5125" s="43">
        <v>5.2499999999999998E-2</v>
      </c>
      <c r="K5125" s="43">
        <v>1.6454E-2</v>
      </c>
      <c r="L5125" s="43">
        <v>2.1481699999999999E-2</v>
      </c>
      <c r="M5125" s="43">
        <v>2.1826999999999999E-2</v>
      </c>
      <c r="N5125" s="97"/>
      <c r="O5125" s="114"/>
    </row>
    <row r="5126" spans="4:15" ht="15.75" customHeight="1" x14ac:dyDescent="0.25">
      <c r="D5126" s="39"/>
      <c r="E5126" s="39"/>
      <c r="F5126" s="98">
        <v>43690</v>
      </c>
      <c r="G5126" s="43">
        <v>2.1951299999999997E-2</v>
      </c>
      <c r="H5126" s="43">
        <v>2.1581299999999998E-2</v>
      </c>
      <c r="I5126" s="43">
        <v>2.0339999999999997E-2</v>
      </c>
      <c r="J5126" s="43">
        <v>5.2499999999999998E-2</v>
      </c>
      <c r="K5126" s="43">
        <v>1.7035000000000002E-2</v>
      </c>
      <c r="L5126" s="43">
        <v>2.1403200000000001E-2</v>
      </c>
      <c r="M5126" s="43">
        <v>2.1937000000000002E-2</v>
      </c>
      <c r="N5126" s="97"/>
      <c r="O5126" s="114"/>
    </row>
    <row r="5127" spans="4:15" ht="15.75" customHeight="1" x14ac:dyDescent="0.25">
      <c r="D5127" s="39"/>
      <c r="E5127" s="39"/>
      <c r="F5127" s="98">
        <v>43691</v>
      </c>
      <c r="G5127" s="43">
        <v>2.1973799999999998E-2</v>
      </c>
      <c r="H5127" s="43">
        <v>2.16838E-2</v>
      </c>
      <c r="I5127" s="43">
        <v>2.0798800000000003E-2</v>
      </c>
      <c r="J5127" s="43">
        <v>5.2499999999999998E-2</v>
      </c>
      <c r="K5127" s="43">
        <v>1.5792E-2</v>
      </c>
      <c r="L5127" s="43">
        <v>2.13834E-2</v>
      </c>
      <c r="M5127" s="43">
        <v>2.1943999999999998E-2</v>
      </c>
      <c r="N5127" s="97"/>
      <c r="O5127" s="114"/>
    </row>
    <row r="5128" spans="4:15" ht="15.75" customHeight="1" x14ac:dyDescent="0.25">
      <c r="D5128" s="39"/>
      <c r="E5128" s="39"/>
      <c r="F5128" s="98">
        <v>43692</v>
      </c>
      <c r="G5128" s="43">
        <v>2.1819999999999999E-2</v>
      </c>
      <c r="H5128" s="43">
        <v>2.1237499999999999E-2</v>
      </c>
      <c r="I5128" s="43">
        <v>2.0139999999999998E-2</v>
      </c>
      <c r="J5128" s="43">
        <v>5.2499999999999998E-2</v>
      </c>
      <c r="K5128" s="43">
        <v>1.5269E-2</v>
      </c>
      <c r="L5128" s="43">
        <v>2.1387E-2</v>
      </c>
      <c r="M5128" s="43">
        <v>2.1926999999999999E-2</v>
      </c>
      <c r="N5128" s="97"/>
      <c r="O5128" s="114"/>
    </row>
    <row r="5129" spans="4:15" ht="15.75" customHeight="1" x14ac:dyDescent="0.25">
      <c r="D5129" s="39"/>
      <c r="E5129" s="39"/>
      <c r="F5129" s="98">
        <v>43693</v>
      </c>
      <c r="G5129" s="43">
        <v>2.1721300000000002E-2</v>
      </c>
      <c r="H5129" s="43">
        <v>2.1358799999999997E-2</v>
      </c>
      <c r="I5129" s="43">
        <v>2.0167500000000001E-2</v>
      </c>
      <c r="J5129" s="43">
        <v>5.2499999999999998E-2</v>
      </c>
      <c r="K5129" s="43">
        <v>1.5538000000000001E-2</v>
      </c>
      <c r="L5129" s="43">
        <v>2.1313599999999999E-2</v>
      </c>
      <c r="M5129" s="43">
        <v>2.1722999999999999E-2</v>
      </c>
      <c r="N5129" s="97"/>
      <c r="O5129" s="114"/>
    </row>
    <row r="5130" spans="4:15" ht="15.75" customHeight="1" x14ac:dyDescent="0.25">
      <c r="D5130" s="39"/>
      <c r="E5130" s="39"/>
      <c r="F5130" s="98">
        <v>43696</v>
      </c>
      <c r="G5130" s="43">
        <v>2.1686299999999999E-2</v>
      </c>
      <c r="H5130" s="43">
        <v>2.1514999999999999E-2</v>
      </c>
      <c r="I5130" s="43">
        <v>2.0291299999999998E-2</v>
      </c>
      <c r="J5130" s="43">
        <v>5.2499999999999998E-2</v>
      </c>
      <c r="K5130" s="43">
        <v>1.6063000000000001E-2</v>
      </c>
      <c r="L5130" s="43">
        <v>2.12566E-2</v>
      </c>
      <c r="M5130" s="43">
        <v>2.1451999999999999E-2</v>
      </c>
      <c r="N5130" s="97"/>
      <c r="O5130" s="114"/>
    </row>
    <row r="5131" spans="4:15" ht="15.75" customHeight="1" x14ac:dyDescent="0.25">
      <c r="D5131" s="39"/>
      <c r="E5131" s="39"/>
      <c r="F5131" s="98">
        <v>43697</v>
      </c>
      <c r="G5131" s="43">
        <v>2.1700000000000001E-2</v>
      </c>
      <c r="H5131" s="43">
        <v>2.1495E-2</v>
      </c>
      <c r="I5131" s="43">
        <v>2.0236299999999999E-2</v>
      </c>
      <c r="J5131" s="43">
        <v>5.2499999999999998E-2</v>
      </c>
      <c r="K5131" s="43">
        <v>1.5555000000000001E-2</v>
      </c>
      <c r="L5131" s="43">
        <v>2.1199099999999999E-2</v>
      </c>
      <c r="M5131" s="43">
        <v>2.1591999999999997E-2</v>
      </c>
      <c r="N5131" s="97"/>
      <c r="O5131" s="114"/>
    </row>
    <row r="5132" spans="4:15" ht="15.75" customHeight="1" x14ac:dyDescent="0.25">
      <c r="D5132" s="39"/>
      <c r="E5132" s="39"/>
      <c r="F5132" s="98">
        <v>43698</v>
      </c>
      <c r="G5132" s="43">
        <v>2.1666299999999999E-2</v>
      </c>
      <c r="H5132" s="43">
        <v>2.14763E-2</v>
      </c>
      <c r="I5132" s="43">
        <v>2.0253800000000002E-2</v>
      </c>
      <c r="J5132" s="43">
        <v>5.2499999999999998E-2</v>
      </c>
      <c r="K5132" s="43">
        <v>1.5893000000000001E-2</v>
      </c>
      <c r="L5132" s="43">
        <v>2.1200899999999998E-2</v>
      </c>
      <c r="M5132" s="43">
        <v>2.155E-2</v>
      </c>
      <c r="N5132" s="97"/>
      <c r="O5132" s="114"/>
    </row>
    <row r="5133" spans="4:15" ht="15.75" customHeight="1" x14ac:dyDescent="0.25">
      <c r="D5133" s="39"/>
      <c r="E5133" s="39"/>
      <c r="F5133" s="98">
        <v>43699</v>
      </c>
      <c r="G5133" s="43">
        <v>2.1452499999999999E-2</v>
      </c>
      <c r="H5133" s="43">
        <v>2.1322500000000001E-2</v>
      </c>
      <c r="I5133" s="43">
        <v>2.0424999999999999E-2</v>
      </c>
      <c r="J5133" s="43">
        <v>5.2499999999999998E-2</v>
      </c>
      <c r="K5133" s="43">
        <v>1.6131E-2</v>
      </c>
      <c r="L5133" s="43">
        <v>2.1174499999999999E-2</v>
      </c>
      <c r="M5133" s="43">
        <v>2.1116000000000003E-2</v>
      </c>
      <c r="N5133" s="97"/>
      <c r="O5133" s="114"/>
    </row>
    <row r="5134" spans="4:15" ht="15.75" customHeight="1" x14ac:dyDescent="0.25">
      <c r="D5134" s="39"/>
      <c r="E5134" s="39"/>
      <c r="F5134" s="98">
        <v>43700</v>
      </c>
      <c r="G5134" s="43">
        <v>2.1395000000000001E-2</v>
      </c>
      <c r="H5134" s="43">
        <v>2.1443799999999999E-2</v>
      </c>
      <c r="I5134" s="43">
        <v>2.0801300000000002E-2</v>
      </c>
      <c r="J5134" s="43">
        <v>5.2499999999999998E-2</v>
      </c>
      <c r="K5134" s="43">
        <v>1.5350999999999998E-2</v>
      </c>
      <c r="L5134" s="43">
        <v>2.1159899999999999E-2</v>
      </c>
      <c r="M5134" s="43">
        <v>2.1138000000000001E-2</v>
      </c>
      <c r="N5134" s="97"/>
      <c r="O5134" s="114"/>
    </row>
    <row r="5135" spans="4:15" ht="15.75" customHeight="1" x14ac:dyDescent="0.25">
      <c r="D5135" s="39"/>
      <c r="E5135" s="39"/>
      <c r="F5135" s="98">
        <v>43703</v>
      </c>
      <c r="G5135" s="43" t="s">
        <v>30</v>
      </c>
      <c r="H5135" s="43" t="s">
        <v>30</v>
      </c>
      <c r="I5135" s="43" t="s">
        <v>30</v>
      </c>
      <c r="J5135" s="43">
        <v>5.2499999999999998E-2</v>
      </c>
      <c r="K5135" s="43">
        <v>1.5350999999999998E-2</v>
      </c>
      <c r="L5135" s="43">
        <v>2.1082800000000002E-2</v>
      </c>
      <c r="M5135" s="43">
        <v>2.0761999999999999E-2</v>
      </c>
      <c r="N5135" s="97"/>
      <c r="O5135" s="114"/>
    </row>
    <row r="5136" spans="4:15" ht="15.75" customHeight="1" x14ac:dyDescent="0.25">
      <c r="D5136" s="39"/>
      <c r="E5136" s="39"/>
      <c r="F5136" s="98">
        <v>43704</v>
      </c>
      <c r="G5136" s="43">
        <v>2.1158800000000002E-2</v>
      </c>
      <c r="H5136" s="43">
        <v>2.11738E-2</v>
      </c>
      <c r="I5136" s="43">
        <v>2.0375000000000001E-2</v>
      </c>
      <c r="J5136" s="43">
        <v>5.2499999999999998E-2</v>
      </c>
      <c r="K5136" s="43">
        <v>1.4711E-2</v>
      </c>
      <c r="L5136" s="43">
        <v>2.1042499999999999E-2</v>
      </c>
      <c r="M5136" s="43">
        <v>2.0812000000000001E-2</v>
      </c>
      <c r="N5136" s="97"/>
      <c r="O5136" s="114"/>
    </row>
    <row r="5137" spans="4:15" ht="15.75" customHeight="1" x14ac:dyDescent="0.25">
      <c r="D5137" s="39"/>
      <c r="E5137" s="39"/>
      <c r="F5137" s="98">
        <v>43705</v>
      </c>
      <c r="G5137" s="43">
        <v>2.112E-2</v>
      </c>
      <c r="H5137" s="43">
        <v>2.1241300000000001E-2</v>
      </c>
      <c r="I5137" s="43">
        <v>2.0351300000000003E-2</v>
      </c>
      <c r="J5137" s="43">
        <v>5.2499999999999998E-2</v>
      </c>
      <c r="K5137" s="43">
        <v>1.4794E-2</v>
      </c>
      <c r="L5137" s="43">
        <v>2.1029599999999999E-2</v>
      </c>
      <c r="M5137" s="43">
        <v>2.0847999999999998E-2</v>
      </c>
      <c r="N5137" s="97"/>
      <c r="O5137" s="114"/>
    </row>
    <row r="5138" spans="4:15" ht="15.75" customHeight="1" x14ac:dyDescent="0.25">
      <c r="D5138" s="39"/>
      <c r="E5138" s="39"/>
      <c r="F5138" s="98">
        <v>43706</v>
      </c>
      <c r="G5138" s="43">
        <v>2.10025E-2</v>
      </c>
      <c r="H5138" s="43">
        <v>2.13175E-2</v>
      </c>
      <c r="I5138" s="43">
        <v>2.03138E-2</v>
      </c>
      <c r="J5138" s="43">
        <v>5.2499999999999998E-2</v>
      </c>
      <c r="K5138" s="43">
        <v>1.4945E-2</v>
      </c>
      <c r="L5138" s="43">
        <v>2.1052599999999998E-2</v>
      </c>
      <c r="M5138" s="43">
        <v>2.0514999999999999E-2</v>
      </c>
      <c r="N5138" s="97"/>
      <c r="O5138" s="114"/>
    </row>
    <row r="5139" spans="4:15" ht="15.75" customHeight="1" x14ac:dyDescent="0.25">
      <c r="D5139" s="39"/>
      <c r="E5139" s="39"/>
      <c r="F5139" s="98">
        <v>43707</v>
      </c>
      <c r="G5139" s="43">
        <v>2.0889999999999999E-2</v>
      </c>
      <c r="H5139" s="43">
        <v>2.1376300000000001E-2</v>
      </c>
      <c r="I5139" s="43">
        <v>2.0365000000000001E-2</v>
      </c>
      <c r="J5139" s="43">
        <v>5.2499999999999998E-2</v>
      </c>
      <c r="K5139" s="43">
        <v>1.4961E-2</v>
      </c>
      <c r="L5139" s="43">
        <v>2.09997E-2</v>
      </c>
      <c r="M5139" s="43">
        <v>2.0474000000000003E-2</v>
      </c>
      <c r="N5139" s="97"/>
      <c r="O5139" s="114"/>
    </row>
    <row r="5140" spans="4:15" ht="15.75" customHeight="1" x14ac:dyDescent="0.25">
      <c r="D5140" s="39"/>
      <c r="E5140" s="39"/>
      <c r="F5140" s="98">
        <v>43710</v>
      </c>
      <c r="G5140" s="43">
        <v>2.0818799999999998E-2</v>
      </c>
      <c r="H5140" s="43">
        <v>2.1327500000000003E-2</v>
      </c>
      <c r="I5140" s="43">
        <v>2.0240000000000001E-2</v>
      </c>
      <c r="J5140" s="43" t="s">
        <v>30</v>
      </c>
      <c r="K5140" s="43">
        <v>1.4961E-2</v>
      </c>
      <c r="L5140" s="43" t="s">
        <v>30</v>
      </c>
      <c r="M5140" s="43" t="s">
        <v>30</v>
      </c>
      <c r="N5140" s="97"/>
      <c r="O5140" s="114"/>
    </row>
    <row r="5141" spans="4:15" ht="15.75" customHeight="1" x14ac:dyDescent="0.25">
      <c r="D5141" s="39"/>
      <c r="E5141" s="39"/>
      <c r="F5141" s="98">
        <v>43711</v>
      </c>
      <c r="G5141" s="43">
        <v>2.0668799999999998E-2</v>
      </c>
      <c r="H5141" s="43">
        <v>2.1266300000000002E-2</v>
      </c>
      <c r="I5141" s="43">
        <v>2.0123799999999997E-2</v>
      </c>
      <c r="J5141" s="43">
        <v>5.2499999999999998E-2</v>
      </c>
      <c r="K5141" s="43">
        <v>1.4573000000000001E-2</v>
      </c>
      <c r="L5141" s="43">
        <v>2.09032E-2</v>
      </c>
      <c r="M5141" s="43">
        <v>2.0331000000000002E-2</v>
      </c>
      <c r="N5141" s="97"/>
      <c r="O5141" s="114"/>
    </row>
    <row r="5142" spans="4:15" ht="15.75" customHeight="1" x14ac:dyDescent="0.25">
      <c r="D5142" s="39"/>
      <c r="E5142" s="39"/>
      <c r="F5142" s="98">
        <v>43712</v>
      </c>
      <c r="G5142" s="43">
        <v>2.0572499999999997E-2</v>
      </c>
      <c r="H5142" s="43">
        <v>2.1123799999999998E-2</v>
      </c>
      <c r="I5142" s="43">
        <v>1.9872500000000001E-2</v>
      </c>
      <c r="J5142" s="43">
        <v>5.2499999999999998E-2</v>
      </c>
      <c r="K5142" s="43">
        <v>1.4657E-2</v>
      </c>
      <c r="L5142" s="43">
        <v>2.0813199999999997E-2</v>
      </c>
      <c r="M5142" s="43">
        <v>2.0205000000000001E-2</v>
      </c>
      <c r="N5142" s="97"/>
      <c r="O5142" s="114"/>
    </row>
    <row r="5143" spans="4:15" ht="15.75" customHeight="1" x14ac:dyDescent="0.25">
      <c r="D5143" s="39"/>
      <c r="E5143" s="39"/>
      <c r="F5143" s="98">
        <v>43713</v>
      </c>
      <c r="G5143" s="43">
        <v>2.0421299999999996E-2</v>
      </c>
      <c r="H5143" s="43">
        <v>2.10213E-2</v>
      </c>
      <c r="I5143" s="43">
        <v>1.9885E-2</v>
      </c>
      <c r="J5143" s="43">
        <v>5.2499999999999998E-2</v>
      </c>
      <c r="K5143" s="43">
        <v>1.5585999999999999E-2</v>
      </c>
      <c r="L5143" s="43">
        <v>2.0777399999999998E-2</v>
      </c>
      <c r="M5143" s="43">
        <v>1.9935000000000001E-2</v>
      </c>
      <c r="N5143" s="97"/>
      <c r="O5143" s="114"/>
    </row>
    <row r="5144" spans="4:15" ht="15.75" customHeight="1" x14ac:dyDescent="0.25">
      <c r="D5144" s="39"/>
      <c r="E5144" s="39"/>
      <c r="F5144" s="98">
        <v>43714</v>
      </c>
      <c r="G5144" s="43">
        <v>2.0489999999999998E-2</v>
      </c>
      <c r="H5144" s="43">
        <v>2.1341299999999997E-2</v>
      </c>
      <c r="I5144" s="43">
        <v>2.0341300000000003E-2</v>
      </c>
      <c r="J5144" s="43">
        <v>5.2499999999999998E-2</v>
      </c>
      <c r="K5144" s="43">
        <v>1.5602E-2</v>
      </c>
      <c r="L5144" s="43">
        <v>2.07963E-2</v>
      </c>
      <c r="M5144" s="43">
        <v>2.0011000000000001E-2</v>
      </c>
      <c r="N5144" s="97"/>
      <c r="O5144" s="114"/>
    </row>
    <row r="5145" spans="4:15" ht="15.75" customHeight="1" x14ac:dyDescent="0.25">
      <c r="D5145" s="39"/>
      <c r="E5145" s="39"/>
      <c r="F5145" s="98">
        <v>43717</v>
      </c>
      <c r="G5145" s="43">
        <v>2.0494999999999999E-2</v>
      </c>
      <c r="H5145" s="43">
        <v>2.1383800000000001E-2</v>
      </c>
      <c r="I5145" s="43">
        <v>2.0356299999999997E-2</v>
      </c>
      <c r="J5145" s="43">
        <v>5.2499999999999998E-2</v>
      </c>
      <c r="K5145" s="43">
        <v>1.6437999999999998E-2</v>
      </c>
      <c r="L5145" s="43">
        <v>2.0754499999999999E-2</v>
      </c>
      <c r="M5145" s="43">
        <v>2.0038999999999998E-2</v>
      </c>
      <c r="N5145" s="97"/>
      <c r="O5145" s="114"/>
    </row>
    <row r="5146" spans="4:15" ht="15.75" customHeight="1" x14ac:dyDescent="0.25">
      <c r="D5146" s="39"/>
      <c r="E5146" s="39"/>
      <c r="F5146" s="98">
        <v>43718</v>
      </c>
      <c r="G5146" s="43">
        <v>2.03863E-2</v>
      </c>
      <c r="H5146" s="43">
        <v>2.13163E-2</v>
      </c>
      <c r="I5146" s="43">
        <v>2.0351300000000003E-2</v>
      </c>
      <c r="J5146" s="43">
        <v>5.2499999999999998E-2</v>
      </c>
      <c r="K5146" s="43">
        <v>1.7316000000000002E-2</v>
      </c>
      <c r="L5146" s="43">
        <v>2.0714400000000001E-2</v>
      </c>
      <c r="M5146" s="43">
        <v>1.9921000000000001E-2</v>
      </c>
      <c r="N5146" s="97"/>
      <c r="O5146" s="114"/>
    </row>
    <row r="5147" spans="4:15" ht="15.75" customHeight="1" x14ac:dyDescent="0.25">
      <c r="D5147" s="39"/>
      <c r="E5147" s="39"/>
      <c r="F5147" s="98">
        <v>43719</v>
      </c>
      <c r="G5147" s="43">
        <v>2.03588E-2</v>
      </c>
      <c r="H5147" s="43">
        <v>2.12725E-2</v>
      </c>
      <c r="I5147" s="43">
        <v>2.05288E-2</v>
      </c>
      <c r="J5147" s="43">
        <v>5.2499999999999998E-2</v>
      </c>
      <c r="K5147" s="43">
        <v>1.7384999999999998E-2</v>
      </c>
      <c r="L5147" s="43">
        <v>2.07759E-2</v>
      </c>
      <c r="M5147" s="43">
        <v>1.9862000000000001E-2</v>
      </c>
      <c r="N5147" s="97"/>
      <c r="O5147" s="114"/>
    </row>
    <row r="5148" spans="4:15" ht="15.75" customHeight="1" x14ac:dyDescent="0.25">
      <c r="D5148" s="39"/>
      <c r="E5148" s="39"/>
      <c r="F5148" s="98">
        <v>43720</v>
      </c>
      <c r="G5148" s="43">
        <v>2.0274999999999998E-2</v>
      </c>
      <c r="H5148" s="43">
        <v>2.1184999999999999E-2</v>
      </c>
      <c r="I5148" s="43">
        <v>2.0472500000000001E-2</v>
      </c>
      <c r="J5148" s="43">
        <v>5.2499999999999998E-2</v>
      </c>
      <c r="K5148" s="43">
        <v>1.7715000000000002E-2</v>
      </c>
      <c r="L5148" s="43">
        <v>2.07613E-2</v>
      </c>
      <c r="M5148" s="43">
        <v>1.9726E-2</v>
      </c>
      <c r="N5148" s="97"/>
      <c r="O5148" s="114"/>
    </row>
    <row r="5149" spans="4:15" ht="15.75" customHeight="1" x14ac:dyDescent="0.25">
      <c r="D5149" s="39"/>
      <c r="E5149" s="39"/>
      <c r="F5149" s="98">
        <v>43721</v>
      </c>
      <c r="G5149" s="43">
        <v>2.0247500000000002E-2</v>
      </c>
      <c r="H5149" s="43">
        <v>2.1393800000000001E-2</v>
      </c>
      <c r="I5149" s="43">
        <v>2.0702500000000002E-2</v>
      </c>
      <c r="J5149" s="43">
        <v>5.2499999999999998E-2</v>
      </c>
      <c r="K5149" s="43">
        <v>1.8957999999999999E-2</v>
      </c>
      <c r="L5149" s="43">
        <v>2.0714100000000003E-2</v>
      </c>
      <c r="M5149" s="43">
        <v>1.9681000000000001E-2</v>
      </c>
      <c r="N5149" s="97"/>
      <c r="O5149" s="114"/>
    </row>
    <row r="5150" spans="4:15" ht="15.75" customHeight="1" x14ac:dyDescent="0.25">
      <c r="D5150" s="39"/>
      <c r="E5150" s="39"/>
      <c r="F5150" s="98">
        <v>43724</v>
      </c>
      <c r="G5150" s="43">
        <v>2.0408800000000001E-2</v>
      </c>
      <c r="H5150" s="43">
        <v>2.14513E-2</v>
      </c>
      <c r="I5150" s="43">
        <v>2.078E-2</v>
      </c>
      <c r="J5150" s="43">
        <v>5.2499999999999998E-2</v>
      </c>
      <c r="K5150" s="43">
        <v>1.8467000000000001E-2</v>
      </c>
      <c r="L5150" s="43">
        <v>2.0639699999999997E-2</v>
      </c>
      <c r="M5150" s="43">
        <v>1.9622000000000001E-2</v>
      </c>
      <c r="N5150" s="97"/>
      <c r="O5150" s="114"/>
    </row>
    <row r="5151" spans="4:15" ht="15.75" customHeight="1" x14ac:dyDescent="0.25">
      <c r="D5151" s="39"/>
      <c r="E5151" s="39"/>
      <c r="F5151" s="98">
        <v>43725</v>
      </c>
      <c r="G5151" s="43">
        <v>2.0569999999999998E-2</v>
      </c>
      <c r="H5151" s="43">
        <v>2.1641300000000002E-2</v>
      </c>
      <c r="I5151" s="43">
        <v>2.08525E-2</v>
      </c>
      <c r="J5151" s="43">
        <v>5.2499999999999998E-2</v>
      </c>
      <c r="K5151" s="43">
        <v>1.8012999999999998E-2</v>
      </c>
      <c r="L5151" s="43">
        <v>2.0430199999999999E-2</v>
      </c>
      <c r="M5151" s="43">
        <v>1.9902E-2</v>
      </c>
      <c r="N5151" s="97"/>
      <c r="O5151" s="114"/>
    </row>
    <row r="5152" spans="4:15" ht="15.75" customHeight="1" x14ac:dyDescent="0.25">
      <c r="D5152" s="39"/>
      <c r="E5152" s="39"/>
      <c r="F5152" s="98">
        <v>43726</v>
      </c>
      <c r="G5152" s="43">
        <v>2.0442499999999999E-2</v>
      </c>
      <c r="H5152" s="43">
        <v>2.1558799999999999E-2</v>
      </c>
      <c r="I5152" s="43">
        <v>2.0815E-2</v>
      </c>
      <c r="J5152" s="43">
        <v>5.2499999999999998E-2</v>
      </c>
      <c r="K5152" s="43">
        <v>1.7961000000000001E-2</v>
      </c>
      <c r="L5152" s="43">
        <v>2.0313700000000001E-2</v>
      </c>
      <c r="M5152" s="43">
        <v>1.9865000000000001E-2</v>
      </c>
      <c r="N5152" s="97"/>
      <c r="O5152" s="114"/>
    </row>
    <row r="5153" spans="4:15" ht="15.75" customHeight="1" x14ac:dyDescent="0.25">
      <c r="D5153" s="39"/>
      <c r="E5153" s="39"/>
      <c r="F5153" s="98">
        <v>43727</v>
      </c>
      <c r="G5153" s="43">
        <v>2.0458799999999999E-2</v>
      </c>
      <c r="H5153" s="43">
        <v>2.1588799999999998E-2</v>
      </c>
      <c r="I5153" s="43">
        <v>2.0840000000000001E-2</v>
      </c>
      <c r="J5153" s="43">
        <v>0.05</v>
      </c>
      <c r="K5153" s="43">
        <v>1.7840000000000002E-2</v>
      </c>
      <c r="L5153" s="43">
        <v>2.0444399999999998E-2</v>
      </c>
      <c r="M5153" s="43">
        <v>1.9731000000000002E-2</v>
      </c>
      <c r="N5153" s="97"/>
      <c r="O5153" s="114"/>
    </row>
    <row r="5154" spans="4:15" ht="15.75" customHeight="1" x14ac:dyDescent="0.25">
      <c r="D5154" s="39"/>
      <c r="E5154" s="39"/>
      <c r="F5154" s="98">
        <v>43728</v>
      </c>
      <c r="G5154" s="43">
        <v>2.0365000000000001E-2</v>
      </c>
      <c r="H5154" s="43">
        <v>2.1346299999999999E-2</v>
      </c>
      <c r="I5154" s="43">
        <v>2.0703800000000001E-2</v>
      </c>
      <c r="J5154" s="43">
        <v>0.05</v>
      </c>
      <c r="K5154" s="43">
        <v>1.7215000000000001E-2</v>
      </c>
      <c r="L5154" s="43">
        <v>2.0486799999999999E-2</v>
      </c>
      <c r="M5154" s="43">
        <v>2.0556000000000001E-2</v>
      </c>
      <c r="N5154" s="97"/>
      <c r="O5154" s="114"/>
    </row>
    <row r="5155" spans="4:15" ht="15.75" customHeight="1" x14ac:dyDescent="0.25">
      <c r="D5155" s="39"/>
      <c r="E5155" s="39"/>
      <c r="F5155" s="98">
        <v>43731</v>
      </c>
      <c r="G5155" s="43">
        <v>2.0183800000000002E-2</v>
      </c>
      <c r="H5155" s="43">
        <v>2.1062500000000001E-2</v>
      </c>
      <c r="I5155" s="43">
        <v>2.0584999999999999E-2</v>
      </c>
      <c r="J5155" s="43">
        <v>0.05</v>
      </c>
      <c r="K5155" s="43">
        <v>1.7266999999999998E-2</v>
      </c>
      <c r="L5155" s="43">
        <v>2.0320600000000001E-2</v>
      </c>
      <c r="M5155" s="43">
        <v>1.9701E-2</v>
      </c>
      <c r="N5155" s="97"/>
      <c r="O5155" s="114"/>
    </row>
    <row r="5156" spans="4:15" ht="15.75" customHeight="1" x14ac:dyDescent="0.25">
      <c r="D5156" s="39"/>
      <c r="E5156" s="39"/>
      <c r="F5156" s="98">
        <v>43732</v>
      </c>
      <c r="G5156" s="43">
        <v>2.0458799999999999E-2</v>
      </c>
      <c r="H5156" s="43">
        <v>2.1129999999999999E-2</v>
      </c>
      <c r="I5156" s="43">
        <v>2.0630000000000003E-2</v>
      </c>
      <c r="J5156" s="43">
        <v>0.05</v>
      </c>
      <c r="K5156" s="43">
        <v>1.6455999999999998E-2</v>
      </c>
      <c r="L5156" s="43">
        <v>2.0073599999999997E-2</v>
      </c>
      <c r="M5156" s="43">
        <v>1.951E-2</v>
      </c>
      <c r="N5156" s="97"/>
      <c r="O5156" s="114"/>
    </row>
    <row r="5157" spans="4:15" ht="15.75" customHeight="1" x14ac:dyDescent="0.25">
      <c r="D5157" s="39"/>
      <c r="E5157" s="39"/>
      <c r="F5157" s="98">
        <v>43733</v>
      </c>
      <c r="G5157" s="43">
        <v>2.05363E-2</v>
      </c>
      <c r="H5157" s="43">
        <v>2.0996299999999999E-2</v>
      </c>
      <c r="I5157" s="43">
        <v>2.0441299999999999E-2</v>
      </c>
      <c r="J5157" s="43">
        <v>0.05</v>
      </c>
      <c r="K5157" s="43">
        <v>1.7372000000000002E-2</v>
      </c>
      <c r="L5157" s="43">
        <v>1.9980700000000001E-2</v>
      </c>
      <c r="M5157" s="43">
        <v>1.9816E-2</v>
      </c>
      <c r="N5157" s="97"/>
      <c r="O5157" s="114"/>
    </row>
    <row r="5158" spans="4:15" ht="15.75" customHeight="1" x14ac:dyDescent="0.25">
      <c r="D5158" s="39"/>
      <c r="E5158" s="39"/>
      <c r="F5158" s="98">
        <v>43734</v>
      </c>
      <c r="G5158" s="43">
        <v>2.0434999999999998E-2</v>
      </c>
      <c r="H5158" s="43">
        <v>2.1043799999999998E-2</v>
      </c>
      <c r="I5158" s="43">
        <v>2.06438E-2</v>
      </c>
      <c r="J5158" s="43">
        <v>0.05</v>
      </c>
      <c r="K5158" s="43">
        <v>1.6920999999999999E-2</v>
      </c>
      <c r="L5158" s="43">
        <v>2.0047700000000002E-2</v>
      </c>
      <c r="M5158" s="43">
        <v>1.9719E-2</v>
      </c>
      <c r="N5158" s="97"/>
      <c r="O5158" s="114"/>
    </row>
    <row r="5159" spans="4:15" ht="15.75" customHeight="1" x14ac:dyDescent="0.25">
      <c r="D5159" s="39"/>
      <c r="E5159" s="39"/>
      <c r="F5159" s="98">
        <v>43735</v>
      </c>
      <c r="G5159" s="43">
        <v>2.0315E-2</v>
      </c>
      <c r="H5159" s="43">
        <v>2.0986299999999999E-2</v>
      </c>
      <c r="I5159" s="43">
        <v>2.0630000000000003E-2</v>
      </c>
      <c r="J5159" s="43">
        <v>0.05</v>
      </c>
      <c r="K5159" s="43">
        <v>1.6801E-2</v>
      </c>
      <c r="L5159" s="43">
        <v>2.00053E-2</v>
      </c>
      <c r="M5159" s="43">
        <v>1.9362999999999998E-2</v>
      </c>
      <c r="N5159" s="97"/>
      <c r="O5159" s="114"/>
    </row>
    <row r="5160" spans="4:15" ht="15.75" customHeight="1" x14ac:dyDescent="0.25">
      <c r="D5160" s="39"/>
      <c r="E5160" s="39"/>
      <c r="F5160" s="98">
        <v>43738</v>
      </c>
      <c r="G5160" s="43">
        <v>2.0156299999999999E-2</v>
      </c>
      <c r="H5160" s="43">
        <v>2.08513E-2</v>
      </c>
      <c r="I5160" s="43">
        <v>2.05563E-2</v>
      </c>
      <c r="J5160" s="43">
        <v>0.05</v>
      </c>
      <c r="K5160" s="43">
        <v>1.6646000000000001E-2</v>
      </c>
      <c r="L5160" s="43">
        <v>2.0015900000000003E-2</v>
      </c>
      <c r="M5160" s="43">
        <v>1.9071000000000001E-2</v>
      </c>
      <c r="N5160" s="97"/>
      <c r="O5160" s="114"/>
    </row>
    <row r="5161" spans="4:15" ht="15.75" customHeight="1" x14ac:dyDescent="0.25">
      <c r="D5161" s="39"/>
      <c r="E5161" s="39"/>
      <c r="F5161" s="98">
        <v>43739</v>
      </c>
      <c r="G5161" s="43">
        <v>2.0108799999999996E-2</v>
      </c>
      <c r="H5161" s="43">
        <v>2.0886300000000003E-2</v>
      </c>
      <c r="I5161" s="43">
        <v>2.0565000000000003E-2</v>
      </c>
      <c r="J5161" s="43">
        <v>0.05</v>
      </c>
      <c r="K5161" s="43">
        <v>1.6352999999999999E-2</v>
      </c>
      <c r="L5161" s="43">
        <v>1.9990000000000001E-2</v>
      </c>
      <c r="M5161" s="43">
        <v>1.8935E-2</v>
      </c>
      <c r="N5161" s="97"/>
      <c r="O5161" s="114"/>
    </row>
    <row r="5162" spans="4:15" ht="15.75" customHeight="1" x14ac:dyDescent="0.25">
      <c r="D5162" s="39"/>
      <c r="E5162" s="39"/>
      <c r="F5162" s="98">
        <v>43740</v>
      </c>
      <c r="G5162" s="43">
        <v>1.9972500000000001E-2</v>
      </c>
      <c r="H5162" s="43">
        <v>2.05638E-2</v>
      </c>
      <c r="I5162" s="43">
        <v>2.017E-2</v>
      </c>
      <c r="J5162" s="43">
        <v>0.05</v>
      </c>
      <c r="K5162" s="43">
        <v>1.5991999999999999E-2</v>
      </c>
      <c r="L5162" s="43">
        <v>1.9895400000000001E-2</v>
      </c>
      <c r="M5162" s="43">
        <v>1.8852999999999998E-2</v>
      </c>
      <c r="N5162" s="97"/>
      <c r="O5162" s="114"/>
    </row>
    <row r="5163" spans="4:15" ht="15.75" customHeight="1" x14ac:dyDescent="0.25">
      <c r="D5163" s="39"/>
      <c r="E5163" s="39"/>
      <c r="F5163" s="98">
        <v>43741</v>
      </c>
      <c r="G5163" s="43">
        <v>1.9894999999999999E-2</v>
      </c>
      <c r="H5163" s="43">
        <v>2.0431299999999999E-2</v>
      </c>
      <c r="I5163" s="43">
        <v>1.985E-2</v>
      </c>
      <c r="J5163" s="43">
        <v>0.05</v>
      </c>
      <c r="K5163" s="43">
        <v>1.5341E-2</v>
      </c>
      <c r="L5163" s="43">
        <v>1.9862599999999998E-2</v>
      </c>
      <c r="M5163" s="43">
        <v>1.8634999999999999E-2</v>
      </c>
      <c r="N5163" s="97"/>
      <c r="O5163" s="114"/>
    </row>
    <row r="5164" spans="4:15" ht="15.75" customHeight="1" x14ac:dyDescent="0.25">
      <c r="D5164" s="39"/>
      <c r="E5164" s="39"/>
      <c r="F5164" s="98">
        <v>43742</v>
      </c>
      <c r="G5164" s="43">
        <v>1.9779999999999999E-2</v>
      </c>
      <c r="H5164" s="43">
        <v>2.027E-2</v>
      </c>
      <c r="I5164" s="43">
        <v>1.9506300000000001E-2</v>
      </c>
      <c r="J5164" s="43">
        <v>0.05</v>
      </c>
      <c r="K5164" s="43">
        <v>1.529E-2</v>
      </c>
      <c r="L5164" s="43">
        <v>1.9596199999999998E-2</v>
      </c>
      <c r="M5164" s="43">
        <v>1.8432999999999998E-2</v>
      </c>
      <c r="N5164" s="97"/>
      <c r="O5164" s="114"/>
    </row>
    <row r="5165" spans="4:15" ht="15.75" customHeight="1" x14ac:dyDescent="0.25">
      <c r="D5165" s="39"/>
      <c r="E5165" s="39"/>
      <c r="F5165" s="98">
        <v>43745</v>
      </c>
      <c r="G5165" s="43">
        <v>1.94025E-2</v>
      </c>
      <c r="H5165" s="43">
        <v>2.0119999999999999E-2</v>
      </c>
      <c r="I5165" s="43">
        <v>1.9603800000000001E-2</v>
      </c>
      <c r="J5165" s="43">
        <v>0.05</v>
      </c>
      <c r="K5165" s="43">
        <v>1.558E-2</v>
      </c>
      <c r="L5165" s="43">
        <v>1.93511E-2</v>
      </c>
      <c r="M5165" s="43">
        <v>1.8237E-2</v>
      </c>
      <c r="N5165" s="97"/>
      <c r="O5165" s="114"/>
    </row>
    <row r="5166" spans="4:15" ht="15.75" customHeight="1" x14ac:dyDescent="0.25">
      <c r="D5166" s="39"/>
      <c r="E5166" s="39"/>
      <c r="F5166" s="98">
        <v>43746</v>
      </c>
      <c r="G5166" s="43">
        <v>1.9387499999999998E-2</v>
      </c>
      <c r="H5166" s="43">
        <v>2.0095000000000002E-2</v>
      </c>
      <c r="I5166" s="43">
        <v>1.96338E-2</v>
      </c>
      <c r="J5166" s="43">
        <v>0.05</v>
      </c>
      <c r="K5166" s="43">
        <v>1.5288999999999999E-2</v>
      </c>
      <c r="L5166" s="43">
        <v>1.9265600000000001E-2</v>
      </c>
      <c r="M5166" s="43">
        <v>1.8053E-2</v>
      </c>
      <c r="N5166" s="97"/>
      <c r="O5166" s="114"/>
    </row>
    <row r="5167" spans="4:15" ht="15.75" customHeight="1" x14ac:dyDescent="0.25">
      <c r="D5167" s="39"/>
      <c r="E5167" s="39"/>
      <c r="F5167" s="98">
        <v>43747</v>
      </c>
      <c r="G5167" s="43">
        <v>1.9273800000000001E-2</v>
      </c>
      <c r="H5167" s="43">
        <v>1.9842499999999999E-2</v>
      </c>
      <c r="I5167" s="43">
        <v>1.94275E-2</v>
      </c>
      <c r="J5167" s="43">
        <v>0.05</v>
      </c>
      <c r="K5167" s="43">
        <v>1.5835999999999999E-2</v>
      </c>
      <c r="L5167" s="43">
        <v>1.92306E-2</v>
      </c>
      <c r="M5167" s="43">
        <v>1.8020999999999999E-2</v>
      </c>
      <c r="N5167" s="97"/>
      <c r="O5167" s="114"/>
    </row>
    <row r="5168" spans="4:15" ht="15.75" customHeight="1" x14ac:dyDescent="0.25">
      <c r="D5168" s="39"/>
      <c r="E5168" s="39"/>
      <c r="F5168" s="98">
        <v>43748</v>
      </c>
      <c r="G5168" s="43">
        <v>1.92125E-2</v>
      </c>
      <c r="H5168" s="43">
        <v>1.9861299999999998E-2</v>
      </c>
      <c r="I5168" s="43">
        <v>1.9355000000000001E-2</v>
      </c>
      <c r="J5168" s="43">
        <v>0.05</v>
      </c>
      <c r="K5168" s="43">
        <v>1.6680999999999998E-2</v>
      </c>
      <c r="L5168" s="43">
        <v>1.9219400000000001E-2</v>
      </c>
      <c r="M5168" s="43">
        <v>1.7793E-2</v>
      </c>
      <c r="N5168" s="97"/>
      <c r="O5168" s="114"/>
    </row>
    <row r="5169" spans="4:15" ht="15.75" customHeight="1" x14ac:dyDescent="0.25">
      <c r="D5169" s="39"/>
      <c r="E5169" s="39"/>
      <c r="F5169" s="98">
        <v>43749</v>
      </c>
      <c r="G5169" s="43">
        <v>1.9134999999999999E-2</v>
      </c>
      <c r="H5169" s="43">
        <v>2.00088E-2</v>
      </c>
      <c r="I5169" s="43">
        <v>1.9756300000000001E-2</v>
      </c>
      <c r="J5169" s="43">
        <v>0.05</v>
      </c>
      <c r="K5169" s="43">
        <v>1.729E-2</v>
      </c>
      <c r="L5169" s="43">
        <v>1.9068399999999999E-2</v>
      </c>
      <c r="M5169" s="43">
        <v>1.7725999999999999E-2</v>
      </c>
      <c r="N5169" s="97"/>
      <c r="O5169" s="114"/>
    </row>
    <row r="5170" spans="4:15" ht="15.75" customHeight="1" x14ac:dyDescent="0.25">
      <c r="D5170" s="39"/>
      <c r="E5170" s="39"/>
      <c r="F5170" s="98">
        <v>43752</v>
      </c>
      <c r="G5170" s="43">
        <v>1.8907500000000001E-2</v>
      </c>
      <c r="H5170" s="43">
        <v>2.00088E-2</v>
      </c>
      <c r="I5170" s="43">
        <v>1.9779999999999999E-2</v>
      </c>
      <c r="J5170" s="43" t="s">
        <v>30</v>
      </c>
      <c r="K5170" s="43">
        <v>1.729E-2</v>
      </c>
      <c r="L5170" s="43" t="s">
        <v>30</v>
      </c>
      <c r="M5170" s="43" t="s">
        <v>30</v>
      </c>
      <c r="N5170" s="97"/>
      <c r="O5170" s="114"/>
    </row>
    <row r="5171" spans="4:15" ht="15.75" customHeight="1" x14ac:dyDescent="0.25">
      <c r="D5171" s="39"/>
      <c r="E5171" s="39"/>
      <c r="F5171" s="98">
        <v>43753</v>
      </c>
      <c r="G5171" s="43">
        <v>1.88913E-2</v>
      </c>
      <c r="H5171" s="43">
        <v>2.0021300000000002E-2</v>
      </c>
      <c r="I5171" s="43">
        <v>1.9772499999999998E-2</v>
      </c>
      <c r="J5171" s="43">
        <v>0.05</v>
      </c>
      <c r="K5171" s="43">
        <v>1.771E-2</v>
      </c>
      <c r="L5171" s="43">
        <v>1.8935900000000002E-2</v>
      </c>
      <c r="M5171" s="43">
        <v>1.7710999999999998E-2</v>
      </c>
      <c r="N5171" s="97"/>
      <c r="O5171" s="114"/>
    </row>
    <row r="5172" spans="4:15" ht="15.75" customHeight="1" x14ac:dyDescent="0.25">
      <c r="D5172" s="39"/>
      <c r="E5172" s="39"/>
      <c r="F5172" s="98">
        <v>43754</v>
      </c>
      <c r="G5172" s="43">
        <v>1.8775E-2</v>
      </c>
      <c r="H5172" s="43">
        <v>2.0032499999999998E-2</v>
      </c>
      <c r="I5172" s="43">
        <v>1.9858799999999999E-2</v>
      </c>
      <c r="J5172" s="43">
        <v>0.05</v>
      </c>
      <c r="K5172" s="43">
        <v>1.7395000000000001E-2</v>
      </c>
      <c r="L5172" s="43">
        <v>1.8831299999999999E-2</v>
      </c>
      <c r="M5172" s="43">
        <v>1.772E-2</v>
      </c>
      <c r="N5172" s="97"/>
      <c r="O5172" s="114"/>
    </row>
    <row r="5173" spans="4:15" ht="15.75" customHeight="1" x14ac:dyDescent="0.25">
      <c r="D5173" s="39"/>
      <c r="E5173" s="39"/>
      <c r="F5173" s="98">
        <v>43755</v>
      </c>
      <c r="G5173" s="43">
        <v>1.8463799999999999E-2</v>
      </c>
      <c r="H5173" s="43">
        <v>1.9658800000000001E-2</v>
      </c>
      <c r="I5173" s="43">
        <v>1.9744999999999999E-2</v>
      </c>
      <c r="J5173" s="43">
        <v>0.05</v>
      </c>
      <c r="K5173" s="43">
        <v>1.7517999999999999E-2</v>
      </c>
      <c r="L5173" s="43">
        <v>1.8786199999999999E-2</v>
      </c>
      <c r="M5173" s="43">
        <v>1.7467E-2</v>
      </c>
      <c r="N5173" s="97"/>
      <c r="O5173" s="114"/>
    </row>
    <row r="5174" spans="4:15" ht="15.75" customHeight="1" x14ac:dyDescent="0.25">
      <c r="D5174" s="39"/>
      <c r="E5174" s="39"/>
      <c r="F5174" s="98">
        <v>43756</v>
      </c>
      <c r="G5174" s="43">
        <v>1.8502499999999998E-2</v>
      </c>
      <c r="H5174" s="43">
        <v>1.9532499999999998E-2</v>
      </c>
      <c r="I5174" s="43">
        <v>1.95175E-2</v>
      </c>
      <c r="J5174" s="43">
        <v>0.05</v>
      </c>
      <c r="K5174" s="43">
        <v>1.7536E-2</v>
      </c>
      <c r="L5174" s="43">
        <v>1.87376E-2</v>
      </c>
      <c r="M5174" s="43">
        <v>1.7410999999999999E-2</v>
      </c>
      <c r="N5174" s="97"/>
      <c r="O5174" s="114"/>
    </row>
    <row r="5175" spans="4:15" ht="15.75" customHeight="1" x14ac:dyDescent="0.25">
      <c r="D5175" s="39"/>
      <c r="E5175" s="39"/>
      <c r="F5175" s="98">
        <v>43759</v>
      </c>
      <c r="G5175" s="43">
        <v>1.823E-2</v>
      </c>
      <c r="H5175" s="43">
        <v>1.934E-2</v>
      </c>
      <c r="I5175" s="43">
        <v>1.9342499999999999E-2</v>
      </c>
      <c r="J5175" s="43">
        <v>0.05</v>
      </c>
      <c r="K5175" s="43">
        <v>1.7992999999999999E-2</v>
      </c>
      <c r="L5175" s="43">
        <v>1.87131E-2</v>
      </c>
      <c r="M5175" s="43">
        <v>1.7233000000000002E-2</v>
      </c>
      <c r="N5175" s="97"/>
      <c r="O5175" s="114"/>
    </row>
    <row r="5176" spans="4:15" ht="15.75" customHeight="1" x14ac:dyDescent="0.25">
      <c r="D5176" s="39"/>
      <c r="E5176" s="39"/>
      <c r="F5176" s="98">
        <v>43760</v>
      </c>
      <c r="G5176" s="43">
        <v>1.8217500000000001E-2</v>
      </c>
      <c r="H5176" s="43">
        <v>1.9359999999999999E-2</v>
      </c>
      <c r="I5176" s="43">
        <v>1.9325000000000002E-2</v>
      </c>
      <c r="J5176" s="43">
        <v>0.05</v>
      </c>
      <c r="K5176" s="43">
        <v>1.7606999999999998E-2</v>
      </c>
      <c r="L5176" s="43">
        <v>1.8584799999999999E-2</v>
      </c>
      <c r="M5176" s="43">
        <v>1.7180000000000001E-2</v>
      </c>
      <c r="N5176" s="97"/>
      <c r="O5176" s="114"/>
    </row>
    <row r="5177" spans="4:15" ht="15.75" customHeight="1" x14ac:dyDescent="0.25">
      <c r="D5177" s="39"/>
      <c r="E5177" s="39"/>
      <c r="F5177" s="98">
        <v>43761</v>
      </c>
      <c r="G5177" s="43">
        <v>1.8227500000000001E-2</v>
      </c>
      <c r="H5177" s="43">
        <v>1.9396299999999998E-2</v>
      </c>
      <c r="I5177" s="43">
        <v>1.9140000000000001E-2</v>
      </c>
      <c r="J5177" s="43">
        <v>0.05</v>
      </c>
      <c r="K5177" s="43">
        <v>1.7642000000000001E-2</v>
      </c>
      <c r="L5177" s="43">
        <v>1.8455800000000001E-2</v>
      </c>
      <c r="M5177" s="43">
        <v>1.7191000000000001E-2</v>
      </c>
      <c r="N5177" s="97"/>
      <c r="O5177" s="114"/>
    </row>
    <row r="5178" spans="4:15" ht="15.75" customHeight="1" x14ac:dyDescent="0.25">
      <c r="D5178" s="39"/>
      <c r="E5178" s="39"/>
      <c r="F5178" s="98">
        <v>43762</v>
      </c>
      <c r="G5178" s="43">
        <v>1.80425E-2</v>
      </c>
      <c r="H5178" s="43">
        <v>1.93563E-2</v>
      </c>
      <c r="I5178" s="43">
        <v>1.932E-2</v>
      </c>
      <c r="J5178" s="43">
        <v>0.05</v>
      </c>
      <c r="K5178" s="43">
        <v>1.7659999999999999E-2</v>
      </c>
      <c r="L5178" s="43">
        <v>1.84104E-2</v>
      </c>
      <c r="M5178" s="43">
        <v>1.6985E-2</v>
      </c>
      <c r="N5178" s="97"/>
      <c r="O5178" s="114"/>
    </row>
    <row r="5179" spans="4:15" ht="15.75" customHeight="1" x14ac:dyDescent="0.25">
      <c r="D5179" s="39"/>
      <c r="E5179" s="39"/>
      <c r="F5179" s="98">
        <v>43763</v>
      </c>
      <c r="G5179" s="43">
        <v>1.80488E-2</v>
      </c>
      <c r="H5179" s="43">
        <v>1.9281299999999998E-2</v>
      </c>
      <c r="I5179" s="43">
        <v>1.9332499999999999E-2</v>
      </c>
      <c r="J5179" s="43">
        <v>0.05</v>
      </c>
      <c r="K5179" s="43">
        <v>1.7943000000000001E-2</v>
      </c>
      <c r="L5179" s="43">
        <v>1.84034E-2</v>
      </c>
      <c r="M5179" s="43">
        <v>1.6903999999999999E-2</v>
      </c>
      <c r="N5179" s="97"/>
      <c r="O5179" s="114"/>
    </row>
    <row r="5180" spans="4:15" ht="15.75" customHeight="1" x14ac:dyDescent="0.25">
      <c r="D5180" s="39"/>
      <c r="E5180" s="39"/>
      <c r="F5180" s="98">
        <v>43766</v>
      </c>
      <c r="G5180" s="43">
        <v>1.79963E-2</v>
      </c>
      <c r="H5180" s="43">
        <v>1.9355000000000001E-2</v>
      </c>
      <c r="I5180" s="43">
        <v>1.9398800000000001E-2</v>
      </c>
      <c r="J5180" s="43">
        <v>0.05</v>
      </c>
      <c r="K5180" s="43">
        <v>1.8420000000000002E-2</v>
      </c>
      <c r="L5180" s="43">
        <v>1.83403E-2</v>
      </c>
      <c r="M5180" s="43">
        <v>1.6796999999999999E-2</v>
      </c>
      <c r="N5180" s="97"/>
      <c r="O5180" s="114"/>
    </row>
    <row r="5181" spans="4:15" ht="15.75" customHeight="1" x14ac:dyDescent="0.25">
      <c r="D5181" s="39"/>
      <c r="E5181" s="39"/>
      <c r="F5181" s="98">
        <v>43767</v>
      </c>
      <c r="G5181" s="43">
        <v>1.7858799999999998E-2</v>
      </c>
      <c r="H5181" s="43">
        <v>1.9271300000000002E-2</v>
      </c>
      <c r="I5181" s="43">
        <v>1.9298800000000001E-2</v>
      </c>
      <c r="J5181" s="43">
        <v>0.05</v>
      </c>
      <c r="K5181" s="43">
        <v>1.8384999999999999E-2</v>
      </c>
      <c r="L5181" s="43">
        <v>1.8298000000000002E-2</v>
      </c>
      <c r="M5181" s="43">
        <v>1.6668000000000002E-2</v>
      </c>
      <c r="N5181" s="97"/>
      <c r="O5181" s="114"/>
    </row>
    <row r="5182" spans="4:15" ht="15.75" customHeight="1" x14ac:dyDescent="0.25">
      <c r="D5182" s="39"/>
      <c r="E5182" s="39"/>
      <c r="F5182" s="98">
        <v>43768</v>
      </c>
      <c r="G5182" s="43">
        <v>1.7813800000000001E-2</v>
      </c>
      <c r="H5182" s="43">
        <v>1.9091299999999999E-2</v>
      </c>
      <c r="I5182" s="43">
        <v>1.9195E-2</v>
      </c>
      <c r="J5182" s="43">
        <v>0.05</v>
      </c>
      <c r="K5182" s="43">
        <v>1.7715000000000002E-2</v>
      </c>
      <c r="L5182" s="43">
        <v>1.8029900000000001E-2</v>
      </c>
      <c r="M5182" s="43">
        <v>1.6515999999999999E-2</v>
      </c>
      <c r="N5182" s="97"/>
      <c r="O5182" s="114"/>
    </row>
    <row r="5183" spans="4:15" ht="15.75" customHeight="1" x14ac:dyDescent="0.25">
      <c r="D5183" s="39"/>
      <c r="E5183" s="39"/>
      <c r="F5183" s="98">
        <v>43769</v>
      </c>
      <c r="G5183" s="43">
        <v>1.7848800000000001E-2</v>
      </c>
      <c r="H5183" s="43">
        <v>1.9022500000000001E-2</v>
      </c>
      <c r="I5183" s="43">
        <v>1.9162499999999999E-2</v>
      </c>
      <c r="J5183" s="43">
        <v>4.7500000000000001E-2</v>
      </c>
      <c r="K5183" s="43">
        <v>1.6910000000000001E-2</v>
      </c>
      <c r="L5183" s="43">
        <v>1.7737599999999999E-2</v>
      </c>
      <c r="M5183" s="43">
        <v>1.6407999999999999E-2</v>
      </c>
      <c r="N5183" s="97"/>
      <c r="O5183" s="114"/>
    </row>
    <row r="5184" spans="4:15" ht="15.75" customHeight="1" x14ac:dyDescent="0.25">
      <c r="D5184" s="39"/>
      <c r="E5184" s="39"/>
      <c r="F5184" s="98">
        <v>43770</v>
      </c>
      <c r="G5184" s="43">
        <v>1.7742500000000001E-2</v>
      </c>
      <c r="H5184" s="43">
        <v>1.8905000000000002E-2</v>
      </c>
      <c r="I5184" s="43">
        <v>1.90238E-2</v>
      </c>
      <c r="J5184" s="43">
        <v>4.7500000000000001E-2</v>
      </c>
      <c r="K5184" s="43">
        <v>1.7103E-2</v>
      </c>
      <c r="L5184" s="43">
        <v>1.7587200000000001E-2</v>
      </c>
      <c r="M5184" s="43">
        <v>1.6249E-2</v>
      </c>
      <c r="N5184" s="97"/>
      <c r="O5184" s="114"/>
    </row>
    <row r="5185" spans="4:15" ht="15.75" customHeight="1" x14ac:dyDescent="0.25">
      <c r="D5185" s="39"/>
      <c r="E5185" s="39"/>
      <c r="F5185" s="98">
        <v>43773</v>
      </c>
      <c r="G5185" s="43">
        <v>1.771E-2</v>
      </c>
      <c r="H5185" s="43">
        <v>1.9082499999999999E-2</v>
      </c>
      <c r="I5185" s="43">
        <v>1.9246300000000001E-2</v>
      </c>
      <c r="J5185" s="43">
        <v>4.7500000000000001E-2</v>
      </c>
      <c r="K5185" s="43">
        <v>1.7769999999999998E-2</v>
      </c>
      <c r="L5185" s="43">
        <v>1.7191100000000001E-2</v>
      </c>
      <c r="M5185" s="43">
        <v>1.6188000000000001E-2</v>
      </c>
      <c r="N5185" s="97"/>
      <c r="O5185" s="114"/>
    </row>
    <row r="5186" spans="4:15" ht="15.75" customHeight="1" x14ac:dyDescent="0.25">
      <c r="D5186" s="39"/>
      <c r="E5186" s="39"/>
      <c r="F5186" s="98">
        <v>43774</v>
      </c>
      <c r="G5186" s="43">
        <v>1.7698800000000001E-2</v>
      </c>
      <c r="H5186" s="43">
        <v>1.8935E-2</v>
      </c>
      <c r="I5186" s="43">
        <v>1.9262500000000002E-2</v>
      </c>
      <c r="J5186" s="43">
        <v>4.7500000000000001E-2</v>
      </c>
      <c r="K5186" s="43">
        <v>1.8584E-2</v>
      </c>
      <c r="L5186" s="43">
        <v>1.6974699999999999E-2</v>
      </c>
      <c r="M5186" s="43">
        <v>1.617E-2</v>
      </c>
      <c r="N5186" s="97"/>
      <c r="O5186" s="114"/>
    </row>
    <row r="5187" spans="4:15" ht="15.75" customHeight="1" x14ac:dyDescent="0.25">
      <c r="D5187" s="39"/>
      <c r="E5187" s="39"/>
      <c r="F5187" s="98">
        <v>43775</v>
      </c>
      <c r="G5187" s="43">
        <v>1.755E-2</v>
      </c>
      <c r="H5187" s="43">
        <v>1.90425E-2</v>
      </c>
      <c r="I5187" s="43">
        <v>1.92388E-2</v>
      </c>
      <c r="J5187" s="43">
        <v>4.7500000000000001E-2</v>
      </c>
      <c r="K5187" s="43">
        <v>1.8283000000000001E-2</v>
      </c>
      <c r="L5187" s="43">
        <v>1.6790900000000001E-2</v>
      </c>
      <c r="M5187" s="43">
        <v>1.6108000000000001E-2</v>
      </c>
      <c r="N5187" s="97"/>
      <c r="O5187" s="114"/>
    </row>
    <row r="5188" spans="4:15" ht="15.75" customHeight="1" x14ac:dyDescent="0.25">
      <c r="D5188" s="39"/>
      <c r="E5188" s="39"/>
      <c r="F5188" s="98">
        <v>43776</v>
      </c>
      <c r="G5188" s="43">
        <v>1.7579999999999998E-2</v>
      </c>
      <c r="H5188" s="43">
        <v>1.9013800000000001E-2</v>
      </c>
      <c r="I5188" s="43">
        <v>1.9226300000000002E-2</v>
      </c>
      <c r="J5188" s="43">
        <v>4.7500000000000001E-2</v>
      </c>
      <c r="K5188" s="43">
        <v>1.9172999999999999E-2</v>
      </c>
      <c r="L5188" s="43">
        <v>1.66708E-2</v>
      </c>
      <c r="M5188" s="43">
        <v>1.6126999999999999E-2</v>
      </c>
      <c r="N5188" s="97"/>
      <c r="O5188" s="114"/>
    </row>
    <row r="5189" spans="4:15" ht="15.75" customHeight="1" x14ac:dyDescent="0.25">
      <c r="D5189" s="39"/>
      <c r="E5189" s="39"/>
      <c r="F5189" s="98">
        <v>43777</v>
      </c>
      <c r="G5189" s="43">
        <v>1.7589999999999998E-2</v>
      </c>
      <c r="H5189" s="43">
        <v>1.90063E-2</v>
      </c>
      <c r="I5189" s="43">
        <v>1.9230000000000001E-2</v>
      </c>
      <c r="J5189" s="43">
        <v>4.7500000000000001E-2</v>
      </c>
      <c r="K5189" s="43">
        <v>1.9417E-2</v>
      </c>
      <c r="L5189" s="43">
        <v>1.6556100000000001E-2</v>
      </c>
      <c r="M5189" s="43">
        <v>1.61E-2</v>
      </c>
      <c r="N5189" s="97"/>
      <c r="O5189" s="114"/>
    </row>
    <row r="5190" spans="4:15" ht="15.75" customHeight="1" x14ac:dyDescent="0.25">
      <c r="D5190" s="39"/>
      <c r="E5190" s="39"/>
      <c r="F5190" s="98">
        <v>43780</v>
      </c>
      <c r="G5190" s="43">
        <v>1.7632499999999999E-2</v>
      </c>
      <c r="H5190" s="43">
        <v>1.9046300000000002E-2</v>
      </c>
      <c r="I5190" s="43">
        <v>1.9230000000000001E-2</v>
      </c>
      <c r="J5190" s="43" t="s">
        <v>30</v>
      </c>
      <c r="K5190" s="43">
        <v>1.9417E-2</v>
      </c>
      <c r="L5190" s="43" t="s">
        <v>30</v>
      </c>
      <c r="M5190" s="43" t="s">
        <v>30</v>
      </c>
      <c r="N5190" s="97"/>
      <c r="O5190" s="114"/>
    </row>
    <row r="5191" spans="4:15" ht="15.75" customHeight="1" x14ac:dyDescent="0.25">
      <c r="D5191" s="39"/>
      <c r="E5191" s="39"/>
      <c r="F5191" s="98">
        <v>43781</v>
      </c>
      <c r="G5191" s="43">
        <v>1.7616300000000001E-2</v>
      </c>
      <c r="H5191" s="43">
        <v>1.9092499999999998E-2</v>
      </c>
      <c r="I5191" s="43">
        <v>1.9261299999999999E-2</v>
      </c>
      <c r="J5191" s="43">
        <v>4.7500000000000001E-2</v>
      </c>
      <c r="K5191" s="43">
        <v>1.9347E-2</v>
      </c>
      <c r="L5191" s="43">
        <v>1.64796E-2</v>
      </c>
      <c r="M5191" s="43">
        <v>1.6041E-2</v>
      </c>
      <c r="N5191" s="97"/>
      <c r="O5191" s="114"/>
    </row>
    <row r="5192" spans="4:15" ht="15.75" customHeight="1" x14ac:dyDescent="0.25">
      <c r="D5192" s="39"/>
      <c r="E5192" s="39"/>
      <c r="F5192" s="98">
        <v>43782</v>
      </c>
      <c r="G5192" s="43">
        <v>1.7653800000000001E-2</v>
      </c>
      <c r="H5192" s="43">
        <v>1.9098799999999999E-2</v>
      </c>
      <c r="I5192" s="43">
        <v>1.92225E-2</v>
      </c>
      <c r="J5192" s="43">
        <v>4.7500000000000001E-2</v>
      </c>
      <c r="K5192" s="43">
        <v>1.8859999999999998E-2</v>
      </c>
      <c r="L5192" s="43">
        <v>1.6554199999999998E-2</v>
      </c>
      <c r="M5192" s="43">
        <v>1.6171999999999999E-2</v>
      </c>
      <c r="N5192" s="97"/>
      <c r="O5192" s="114"/>
    </row>
    <row r="5193" spans="4:15" ht="15.75" customHeight="1" x14ac:dyDescent="0.25">
      <c r="D5193" s="39"/>
      <c r="E5193" s="39"/>
      <c r="F5193" s="98">
        <v>43783</v>
      </c>
      <c r="G5193" s="43">
        <v>1.7624999999999998E-2</v>
      </c>
      <c r="H5193" s="43">
        <v>1.9041300000000001E-2</v>
      </c>
      <c r="I5193" s="43">
        <v>1.9216299999999999E-2</v>
      </c>
      <c r="J5193" s="43">
        <v>4.7500000000000001E-2</v>
      </c>
      <c r="K5193" s="43">
        <v>1.8186000000000001E-2</v>
      </c>
      <c r="L5193" s="43">
        <v>1.6574800000000001E-2</v>
      </c>
      <c r="M5193" s="43">
        <v>1.6195999999999999E-2</v>
      </c>
      <c r="N5193" s="97"/>
      <c r="O5193" s="114"/>
    </row>
    <row r="5194" spans="4:15" ht="15.75" customHeight="1" x14ac:dyDescent="0.25">
      <c r="D5194" s="39"/>
      <c r="E5194" s="39"/>
      <c r="F5194" s="98">
        <v>43784</v>
      </c>
      <c r="G5194" s="43">
        <v>1.7332500000000001E-2</v>
      </c>
      <c r="H5194" s="43">
        <v>1.9026299999999999E-2</v>
      </c>
      <c r="I5194" s="43">
        <v>1.9185000000000001E-2</v>
      </c>
      <c r="J5194" s="43">
        <v>4.7500000000000001E-2</v>
      </c>
      <c r="K5194" s="43">
        <v>1.8308000000000001E-2</v>
      </c>
      <c r="L5194" s="43">
        <v>1.65667E-2</v>
      </c>
      <c r="M5194" s="43">
        <v>1.6136999999999999E-2</v>
      </c>
      <c r="N5194" s="97"/>
      <c r="O5194" s="114"/>
    </row>
    <row r="5195" spans="4:15" ht="15.75" customHeight="1" x14ac:dyDescent="0.25">
      <c r="D5195" s="39"/>
      <c r="E5195" s="39"/>
      <c r="F5195" s="98">
        <v>43787</v>
      </c>
      <c r="G5195" s="43">
        <v>1.72363E-2</v>
      </c>
      <c r="H5195" s="43">
        <v>1.8985000000000002E-2</v>
      </c>
      <c r="I5195" s="43">
        <v>1.9188799999999999E-2</v>
      </c>
      <c r="J5195" s="43">
        <v>4.7500000000000001E-2</v>
      </c>
      <c r="K5195" s="43">
        <v>1.8152999999999999E-2</v>
      </c>
      <c r="L5195" s="43">
        <v>1.6397499999999999E-2</v>
      </c>
      <c r="M5195" s="43">
        <v>1.6052E-2</v>
      </c>
      <c r="N5195" s="97"/>
      <c r="O5195" s="114"/>
    </row>
    <row r="5196" spans="4:15" ht="15.75" customHeight="1" x14ac:dyDescent="0.25">
      <c r="D5196" s="39"/>
      <c r="E5196" s="39"/>
      <c r="F5196" s="98">
        <v>43788</v>
      </c>
      <c r="G5196" s="43">
        <v>1.72163E-2</v>
      </c>
      <c r="H5196" s="43">
        <v>1.8946299999999999E-2</v>
      </c>
      <c r="I5196" s="43">
        <v>1.907E-2</v>
      </c>
      <c r="J5196" s="43">
        <v>4.7500000000000001E-2</v>
      </c>
      <c r="K5196" s="43">
        <v>1.7825999999999998E-2</v>
      </c>
      <c r="L5196" s="43">
        <v>1.63704E-2</v>
      </c>
      <c r="M5196" s="43">
        <v>1.6041E-2</v>
      </c>
      <c r="N5196" s="97"/>
      <c r="O5196" s="114"/>
    </row>
    <row r="5197" spans="4:15" ht="15.75" customHeight="1" x14ac:dyDescent="0.25">
      <c r="D5197" s="39"/>
      <c r="E5197" s="39"/>
      <c r="F5197" s="98">
        <v>43789</v>
      </c>
      <c r="G5197" s="43">
        <v>1.7156299999999999E-2</v>
      </c>
      <c r="H5197" s="43">
        <v>1.8987500000000001E-2</v>
      </c>
      <c r="I5197" s="43">
        <v>1.8911299999999999E-2</v>
      </c>
      <c r="J5197" s="43">
        <v>4.7500000000000001E-2</v>
      </c>
      <c r="K5197" s="43">
        <v>1.7448999999999999E-2</v>
      </c>
      <c r="L5197" s="43">
        <v>1.62367E-2</v>
      </c>
      <c r="M5197" s="43">
        <v>1.6135999999999998E-2</v>
      </c>
      <c r="N5197" s="97"/>
      <c r="O5197" s="114"/>
    </row>
    <row r="5198" spans="4:15" ht="15.75" customHeight="1" x14ac:dyDescent="0.25">
      <c r="D5198" s="39"/>
      <c r="E5198" s="39"/>
      <c r="F5198" s="98">
        <v>43790</v>
      </c>
      <c r="G5198" s="43">
        <v>1.7079999999999998E-2</v>
      </c>
      <c r="H5198" s="43">
        <v>1.9095000000000001E-2</v>
      </c>
      <c r="I5198" s="43">
        <v>1.8935E-2</v>
      </c>
      <c r="J5198" s="43">
        <v>4.7500000000000001E-2</v>
      </c>
      <c r="K5198" s="43">
        <v>1.7722999999999999E-2</v>
      </c>
      <c r="L5198" s="43">
        <v>1.6236999999999998E-2</v>
      </c>
      <c r="M5198" s="43">
        <v>1.6198000000000001E-2</v>
      </c>
      <c r="N5198" s="97"/>
      <c r="O5198" s="114"/>
    </row>
    <row r="5199" spans="4:15" ht="15.75" customHeight="1" x14ac:dyDescent="0.25">
      <c r="D5199" s="39"/>
      <c r="E5199" s="39"/>
      <c r="F5199" s="98">
        <v>43791</v>
      </c>
      <c r="G5199" s="43">
        <v>1.7027500000000001E-2</v>
      </c>
      <c r="H5199" s="43">
        <v>1.9172499999999999E-2</v>
      </c>
      <c r="I5199" s="43">
        <v>1.9072499999999999E-2</v>
      </c>
      <c r="J5199" s="43">
        <v>4.7500000000000001E-2</v>
      </c>
      <c r="K5199" s="43">
        <v>1.7706E-2</v>
      </c>
      <c r="L5199" s="43">
        <v>1.6040200000000001E-2</v>
      </c>
      <c r="M5199" s="43">
        <v>1.6327000000000001E-2</v>
      </c>
      <c r="N5199" s="97"/>
      <c r="O5199" s="114"/>
    </row>
    <row r="5200" spans="4:15" ht="15.75" customHeight="1" x14ac:dyDescent="0.25">
      <c r="D5200" s="39"/>
      <c r="E5200" s="39"/>
      <c r="F5200" s="98">
        <v>43794</v>
      </c>
      <c r="G5200" s="43">
        <v>1.6995E-2</v>
      </c>
      <c r="H5200" s="43">
        <v>1.91863E-2</v>
      </c>
      <c r="I5200" s="43">
        <v>1.9191300000000001E-2</v>
      </c>
      <c r="J5200" s="43">
        <v>4.7500000000000001E-2</v>
      </c>
      <c r="K5200" s="43">
        <v>1.7551000000000001E-2</v>
      </c>
      <c r="L5200" s="43">
        <v>1.60194E-2</v>
      </c>
      <c r="M5200" s="43">
        <v>1.6378999999999998E-2</v>
      </c>
      <c r="N5200" s="97"/>
      <c r="O5200" s="114"/>
    </row>
    <row r="5201" spans="4:15" ht="15.75" customHeight="1" x14ac:dyDescent="0.25">
      <c r="D5201" s="39"/>
      <c r="E5201" s="39"/>
      <c r="F5201" s="98">
        <v>43795</v>
      </c>
      <c r="G5201" s="43">
        <v>1.7016299999999998E-2</v>
      </c>
      <c r="H5201" s="43">
        <v>1.90863E-2</v>
      </c>
      <c r="I5201" s="43">
        <v>1.91425E-2</v>
      </c>
      <c r="J5201" s="43">
        <v>4.7500000000000001E-2</v>
      </c>
      <c r="K5201" s="43">
        <v>1.7413999999999999E-2</v>
      </c>
      <c r="L5201" s="43">
        <v>1.60357E-2</v>
      </c>
      <c r="M5201" s="43">
        <v>1.6342000000000002E-2</v>
      </c>
      <c r="N5201" s="97"/>
      <c r="O5201" s="114"/>
    </row>
    <row r="5202" spans="4:15" ht="15.75" customHeight="1" x14ac:dyDescent="0.25">
      <c r="D5202" s="39"/>
      <c r="E5202" s="39"/>
      <c r="F5202" s="98">
        <v>43796</v>
      </c>
      <c r="G5202" s="43">
        <v>1.6911300000000001E-2</v>
      </c>
      <c r="H5202" s="43">
        <v>1.9137500000000002E-2</v>
      </c>
      <c r="I5202" s="43">
        <v>1.90688E-2</v>
      </c>
      <c r="J5202" s="43">
        <v>4.7500000000000001E-2</v>
      </c>
      <c r="K5202" s="43">
        <v>1.7654E-2</v>
      </c>
      <c r="L5202" s="43">
        <v>1.61181E-2</v>
      </c>
      <c r="M5202" s="43">
        <v>1.6310000000000002E-2</v>
      </c>
      <c r="N5202" s="97"/>
      <c r="O5202" s="114"/>
    </row>
    <row r="5203" spans="4:15" ht="15.75" customHeight="1" x14ac:dyDescent="0.25">
      <c r="D5203" s="39"/>
      <c r="E5203" s="39"/>
      <c r="F5203" s="98">
        <v>43797</v>
      </c>
      <c r="G5203" s="43">
        <v>1.7084999999999999E-2</v>
      </c>
      <c r="H5203" s="43">
        <v>1.90688E-2</v>
      </c>
      <c r="I5203" s="43">
        <v>1.8951300000000001E-2</v>
      </c>
      <c r="J5203" s="43" t="s">
        <v>30</v>
      </c>
      <c r="K5203" s="43">
        <v>1.7654E-2</v>
      </c>
      <c r="L5203" s="43" t="s">
        <v>30</v>
      </c>
      <c r="M5203" s="43" t="s">
        <v>30</v>
      </c>
      <c r="N5203" s="97"/>
      <c r="O5203" s="114"/>
    </row>
    <row r="5204" spans="4:15" ht="15.75" customHeight="1" x14ac:dyDescent="0.25">
      <c r="D5204" s="39"/>
      <c r="E5204" s="39"/>
      <c r="F5204" s="98">
        <v>43798</v>
      </c>
      <c r="G5204" s="43">
        <v>1.6971300000000002E-2</v>
      </c>
      <c r="H5204" s="43">
        <v>1.9054999999999999E-2</v>
      </c>
      <c r="I5204" s="43">
        <v>1.8968799999999997E-2</v>
      </c>
      <c r="J5204" s="43">
        <v>4.7500000000000001E-2</v>
      </c>
      <c r="K5204" s="43">
        <v>1.7757999999999999E-2</v>
      </c>
      <c r="L5204" s="43">
        <v>1.6303100000000001E-2</v>
      </c>
      <c r="M5204" s="43">
        <v>1.6344000000000001E-2</v>
      </c>
      <c r="N5204" s="97"/>
      <c r="O5204" s="114"/>
    </row>
    <row r="5205" spans="4:15" ht="15.75" customHeight="1" x14ac:dyDescent="0.25">
      <c r="D5205" s="39"/>
      <c r="E5205" s="39"/>
      <c r="F5205" s="98">
        <v>43801</v>
      </c>
      <c r="G5205" s="43">
        <v>1.6937500000000001E-2</v>
      </c>
      <c r="H5205" s="43">
        <v>1.9001300000000002E-2</v>
      </c>
      <c r="I5205" s="43">
        <v>1.90613E-2</v>
      </c>
      <c r="J5205" s="43">
        <v>4.7500000000000001E-2</v>
      </c>
      <c r="K5205" s="43">
        <v>1.8189E-2</v>
      </c>
      <c r="L5205" s="43">
        <v>1.6204300000000001E-2</v>
      </c>
      <c r="M5205" s="43">
        <v>1.634E-2</v>
      </c>
      <c r="N5205" s="97"/>
      <c r="O5205" s="114"/>
    </row>
    <row r="5206" spans="4:15" ht="15.75" customHeight="1" x14ac:dyDescent="0.25">
      <c r="D5206" s="39"/>
      <c r="E5206" s="39"/>
      <c r="F5206" s="98">
        <v>43802</v>
      </c>
      <c r="G5206" s="43">
        <v>1.7036300000000001E-2</v>
      </c>
      <c r="H5206" s="43">
        <v>1.8915000000000001E-2</v>
      </c>
      <c r="I5206" s="43">
        <v>1.89538E-2</v>
      </c>
      <c r="J5206" s="43">
        <v>4.7500000000000001E-2</v>
      </c>
      <c r="K5206" s="43">
        <v>1.7156999999999999E-2</v>
      </c>
      <c r="L5206" s="43">
        <v>1.6284E-2</v>
      </c>
      <c r="M5206" s="43">
        <v>1.6286000000000002E-2</v>
      </c>
      <c r="N5206" s="97"/>
      <c r="O5206" s="114"/>
    </row>
    <row r="5207" spans="4:15" ht="15.75" customHeight="1" x14ac:dyDescent="0.25">
      <c r="D5207" s="39"/>
      <c r="E5207" s="39"/>
      <c r="F5207" s="98">
        <v>43803</v>
      </c>
      <c r="G5207" s="43">
        <v>1.7131300000000002E-2</v>
      </c>
      <c r="H5207" s="43">
        <v>1.8871300000000001E-2</v>
      </c>
      <c r="I5207" s="43">
        <v>1.8874999999999999E-2</v>
      </c>
      <c r="J5207" s="43">
        <v>4.7500000000000001E-2</v>
      </c>
      <c r="K5207" s="43">
        <v>1.7739999999999999E-2</v>
      </c>
      <c r="L5207" s="43">
        <v>1.6427899999999999E-2</v>
      </c>
      <c r="M5207" s="43">
        <v>1.6212000000000001E-2</v>
      </c>
      <c r="N5207" s="97"/>
      <c r="O5207" s="114"/>
    </row>
    <row r="5208" spans="4:15" ht="15.75" customHeight="1" x14ac:dyDescent="0.25">
      <c r="D5208" s="39"/>
      <c r="E5208" s="39"/>
      <c r="F5208" s="98">
        <v>43804</v>
      </c>
      <c r="G5208" s="43">
        <v>1.71013E-2</v>
      </c>
      <c r="H5208" s="43">
        <v>1.8849999999999999E-2</v>
      </c>
      <c r="I5208" s="43">
        <v>1.88813E-2</v>
      </c>
      <c r="J5208" s="43">
        <v>4.7500000000000001E-2</v>
      </c>
      <c r="K5208" s="43">
        <v>1.8103000000000001E-2</v>
      </c>
      <c r="L5208" s="43">
        <v>1.6498600000000002E-2</v>
      </c>
      <c r="M5208" s="43">
        <v>1.6191000000000001E-2</v>
      </c>
      <c r="N5208" s="97"/>
      <c r="O5208" s="114"/>
    </row>
    <row r="5209" spans="4:15" ht="15.75" customHeight="1" x14ac:dyDescent="0.25">
      <c r="D5209" s="39"/>
      <c r="E5209" s="39"/>
      <c r="F5209" s="98">
        <v>43805</v>
      </c>
      <c r="G5209" s="43">
        <v>1.7151300000000001E-2</v>
      </c>
      <c r="H5209" s="43">
        <v>1.8905000000000002E-2</v>
      </c>
      <c r="I5209" s="43">
        <v>1.8867499999999999E-2</v>
      </c>
      <c r="J5209" s="43">
        <v>4.7500000000000001E-2</v>
      </c>
      <c r="K5209" s="43">
        <v>1.8363000000000001E-2</v>
      </c>
      <c r="L5209" s="43">
        <v>1.64692E-2</v>
      </c>
      <c r="M5209" s="43">
        <v>1.6220000000000002E-2</v>
      </c>
      <c r="N5209" s="97"/>
      <c r="O5209" s="114"/>
    </row>
    <row r="5210" spans="4:15" ht="15.75" customHeight="1" x14ac:dyDescent="0.25">
      <c r="D5210" s="39"/>
      <c r="E5210" s="39"/>
      <c r="F5210" s="98">
        <v>43808</v>
      </c>
      <c r="G5210" s="43">
        <v>1.7176299999999999E-2</v>
      </c>
      <c r="H5210" s="43">
        <v>1.8883799999999999E-2</v>
      </c>
      <c r="I5210" s="43">
        <v>1.88013E-2</v>
      </c>
      <c r="J5210" s="43">
        <v>4.7500000000000001E-2</v>
      </c>
      <c r="K5210" s="43">
        <v>1.8189999999999998E-2</v>
      </c>
      <c r="L5210" s="43">
        <v>1.62314E-2</v>
      </c>
      <c r="M5210" s="43">
        <v>1.6309000000000001E-2</v>
      </c>
      <c r="N5210" s="97"/>
      <c r="O5210" s="114"/>
    </row>
    <row r="5211" spans="4:15" ht="15.75" customHeight="1" x14ac:dyDescent="0.25">
      <c r="D5211" s="39"/>
      <c r="E5211" s="39"/>
      <c r="F5211" s="98">
        <v>43809</v>
      </c>
      <c r="G5211" s="43">
        <v>1.7356300000000002E-2</v>
      </c>
      <c r="H5211" s="43">
        <v>1.88725E-2</v>
      </c>
      <c r="I5211" s="43">
        <v>1.8786299999999999E-2</v>
      </c>
      <c r="J5211" s="43">
        <v>4.7500000000000001E-2</v>
      </c>
      <c r="K5211" s="43">
        <v>1.8415999999999998E-2</v>
      </c>
      <c r="L5211" s="43">
        <v>1.62097E-2</v>
      </c>
      <c r="M5211" s="43">
        <v>1.6272999999999999E-2</v>
      </c>
      <c r="N5211" s="97"/>
      <c r="O5211" s="114"/>
    </row>
    <row r="5212" spans="4:15" ht="15.75" customHeight="1" x14ac:dyDescent="0.25">
      <c r="D5212" s="39"/>
      <c r="E5212" s="39"/>
      <c r="F5212" s="98">
        <v>43810</v>
      </c>
      <c r="G5212" s="43">
        <v>1.7405E-2</v>
      </c>
      <c r="H5212" s="43">
        <v>1.88738E-2</v>
      </c>
      <c r="I5212" s="43">
        <v>1.88825E-2</v>
      </c>
      <c r="J5212" s="43">
        <v>4.7500000000000001E-2</v>
      </c>
      <c r="K5212" s="43">
        <v>1.7913999999999999E-2</v>
      </c>
      <c r="L5212" s="43">
        <v>1.6262600000000002E-2</v>
      </c>
      <c r="M5212" s="43">
        <v>1.6265999999999999E-2</v>
      </c>
      <c r="N5212" s="97"/>
      <c r="O5212" s="114"/>
    </row>
    <row r="5213" spans="4:15" ht="15.75" customHeight="1" x14ac:dyDescent="0.25">
      <c r="D5213" s="39"/>
      <c r="E5213" s="39"/>
      <c r="F5213" s="98">
        <v>43811</v>
      </c>
      <c r="G5213" s="43">
        <v>1.73975E-2</v>
      </c>
      <c r="H5213" s="43">
        <v>1.89363E-2</v>
      </c>
      <c r="I5213" s="43">
        <v>1.88638E-2</v>
      </c>
      <c r="J5213" s="43">
        <v>4.7500000000000001E-2</v>
      </c>
      <c r="K5213" s="43">
        <v>1.8922000000000001E-2</v>
      </c>
      <c r="L5213" s="43">
        <v>1.65516E-2</v>
      </c>
      <c r="M5213" s="43">
        <v>1.6362000000000002E-2</v>
      </c>
      <c r="N5213" s="97"/>
      <c r="O5213" s="114"/>
    </row>
    <row r="5214" spans="4:15" ht="15.75" customHeight="1" x14ac:dyDescent="0.25">
      <c r="D5214" s="39"/>
      <c r="E5214" s="39"/>
      <c r="F5214" s="98">
        <v>43812</v>
      </c>
      <c r="G5214" s="43">
        <v>1.7373799999999998E-2</v>
      </c>
      <c r="H5214" s="43">
        <v>1.8996300000000001E-2</v>
      </c>
      <c r="I5214" s="43">
        <v>1.9028799999999998E-2</v>
      </c>
      <c r="J5214" s="43">
        <v>4.7500000000000001E-2</v>
      </c>
      <c r="K5214" s="43">
        <v>1.8225999999999999E-2</v>
      </c>
      <c r="L5214" s="43">
        <v>1.6630199999999998E-2</v>
      </c>
      <c r="M5214" s="43">
        <v>1.6282000000000001E-2</v>
      </c>
      <c r="N5214" s="97"/>
      <c r="O5214" s="114"/>
    </row>
    <row r="5215" spans="4:15" ht="15.75" customHeight="1" x14ac:dyDescent="0.25">
      <c r="D5215" s="39"/>
      <c r="E5215" s="39"/>
      <c r="F5215" s="98">
        <v>43815</v>
      </c>
      <c r="G5215" s="43">
        <v>1.74488E-2</v>
      </c>
      <c r="H5215" s="43">
        <v>1.8985000000000002E-2</v>
      </c>
      <c r="I5215" s="43">
        <v>1.8933800000000001E-2</v>
      </c>
      <c r="J5215" s="43">
        <v>4.7500000000000001E-2</v>
      </c>
      <c r="K5215" s="43">
        <v>1.8713E-2</v>
      </c>
      <c r="L5215" s="43">
        <v>1.6763399999999998E-2</v>
      </c>
      <c r="M5215" s="43">
        <v>1.6091000000000001E-2</v>
      </c>
      <c r="N5215" s="97"/>
      <c r="O5215" s="114"/>
    </row>
    <row r="5216" spans="4:15" ht="15.75" customHeight="1" x14ac:dyDescent="0.25">
      <c r="D5216" s="39"/>
      <c r="E5216" s="39"/>
      <c r="F5216" s="98">
        <v>43816</v>
      </c>
      <c r="G5216" s="43">
        <v>1.76388E-2</v>
      </c>
      <c r="H5216" s="43">
        <v>1.9025E-2</v>
      </c>
      <c r="I5216" s="43">
        <v>1.9046300000000002E-2</v>
      </c>
      <c r="J5216" s="43">
        <v>4.7500000000000001E-2</v>
      </c>
      <c r="K5216" s="43">
        <v>1.8801000000000002E-2</v>
      </c>
      <c r="L5216" s="43">
        <v>1.6801E-2</v>
      </c>
      <c r="M5216" s="43">
        <v>1.6046000000000001E-2</v>
      </c>
      <c r="N5216" s="97"/>
      <c r="O5216" s="114"/>
    </row>
    <row r="5217" spans="4:15" ht="15.75" customHeight="1" x14ac:dyDescent="0.25">
      <c r="D5217" s="39"/>
      <c r="E5217" s="39"/>
      <c r="F5217" s="98">
        <v>43817</v>
      </c>
      <c r="G5217" s="43">
        <v>1.76463E-2</v>
      </c>
      <c r="H5217" s="43">
        <v>1.908E-2</v>
      </c>
      <c r="I5217" s="43">
        <v>1.9048799999999998E-2</v>
      </c>
      <c r="J5217" s="43">
        <v>4.7500000000000001E-2</v>
      </c>
      <c r="K5217" s="43">
        <v>1.9169000000000002E-2</v>
      </c>
      <c r="L5217" s="43">
        <v>1.7036900000000001E-2</v>
      </c>
      <c r="M5217" s="43">
        <v>1.6048E-2</v>
      </c>
      <c r="N5217" s="97"/>
      <c r="O5217" s="114"/>
    </row>
    <row r="5218" spans="4:15" ht="15.75" customHeight="1" x14ac:dyDescent="0.25">
      <c r="D5218" s="39"/>
      <c r="E5218" s="39"/>
      <c r="F5218" s="98">
        <v>43818</v>
      </c>
      <c r="G5218" s="43">
        <v>1.7851300000000001E-2</v>
      </c>
      <c r="H5218" s="43">
        <v>1.9277499999999999E-2</v>
      </c>
      <c r="I5218" s="43">
        <v>1.9162499999999999E-2</v>
      </c>
      <c r="J5218" s="43">
        <v>4.7500000000000001E-2</v>
      </c>
      <c r="K5218" s="43">
        <v>1.9204000000000002E-2</v>
      </c>
      <c r="L5218" s="43">
        <v>1.6905300000000002E-2</v>
      </c>
      <c r="M5218" s="43">
        <v>1.6025999999999999E-2</v>
      </c>
      <c r="N5218" s="97"/>
      <c r="O5218" s="114"/>
    </row>
    <row r="5219" spans="4:15" ht="15.75" customHeight="1" x14ac:dyDescent="0.25">
      <c r="D5219" s="39"/>
      <c r="E5219" s="39"/>
      <c r="F5219" s="98">
        <v>43819</v>
      </c>
      <c r="G5219" s="43">
        <v>1.77988E-2</v>
      </c>
      <c r="H5219" s="43">
        <v>1.93475E-2</v>
      </c>
      <c r="I5219" s="43">
        <v>1.9205E-2</v>
      </c>
      <c r="J5219" s="43">
        <v>4.7500000000000001E-2</v>
      </c>
      <c r="K5219" s="43">
        <v>1.9171000000000001E-2</v>
      </c>
      <c r="L5219" s="43">
        <v>1.6947399999999998E-2</v>
      </c>
      <c r="M5219" s="43">
        <v>1.5968E-2</v>
      </c>
      <c r="N5219" s="97"/>
      <c r="O5219" s="114"/>
    </row>
    <row r="5220" spans="4:15" ht="15.75" customHeight="1" x14ac:dyDescent="0.25">
      <c r="D5220" s="39"/>
      <c r="E5220" s="39"/>
      <c r="F5220" s="98">
        <v>43822</v>
      </c>
      <c r="G5220" s="43">
        <v>1.7920000000000002E-2</v>
      </c>
      <c r="H5220" s="43">
        <v>1.9466300000000002E-2</v>
      </c>
      <c r="I5220" s="43">
        <v>1.9243799999999998E-2</v>
      </c>
      <c r="J5220" s="43">
        <v>4.7500000000000001E-2</v>
      </c>
      <c r="K5220" s="43">
        <v>1.9293999999999999E-2</v>
      </c>
      <c r="L5220" s="43">
        <v>1.71159E-2</v>
      </c>
      <c r="M5220" s="43">
        <v>1.593E-2</v>
      </c>
      <c r="N5220" s="97"/>
      <c r="O5220" s="114"/>
    </row>
    <row r="5221" spans="4:15" ht="15.75" customHeight="1" x14ac:dyDescent="0.25">
      <c r="D5221" s="39"/>
      <c r="E5221" s="39"/>
      <c r="F5221" s="98">
        <v>43823</v>
      </c>
      <c r="G5221" s="43">
        <v>1.8047500000000001E-2</v>
      </c>
      <c r="H5221" s="43">
        <v>1.9604999999999997E-2</v>
      </c>
      <c r="I5221" s="43">
        <v>1.92125E-2</v>
      </c>
      <c r="J5221" s="43">
        <v>4.7500000000000001E-2</v>
      </c>
      <c r="K5221" s="43">
        <v>1.8995999999999999E-2</v>
      </c>
      <c r="L5221" s="43">
        <v>1.75277E-2</v>
      </c>
      <c r="M5221" s="43">
        <v>1.5946000000000002E-2</v>
      </c>
      <c r="N5221" s="97"/>
      <c r="O5221" s="114"/>
    </row>
    <row r="5222" spans="4:15" ht="15.75" customHeight="1" x14ac:dyDescent="0.25">
      <c r="D5222" s="39"/>
      <c r="E5222" s="39"/>
      <c r="F5222" s="98">
        <v>43824</v>
      </c>
      <c r="G5222" s="43" t="s">
        <v>30</v>
      </c>
      <c r="H5222" s="43" t="s">
        <v>30</v>
      </c>
      <c r="I5222" s="43" t="s">
        <v>30</v>
      </c>
      <c r="J5222" s="43" t="s">
        <v>30</v>
      </c>
      <c r="K5222" s="43">
        <v>1.8995999999999999E-2</v>
      </c>
      <c r="L5222" s="43" t="s">
        <v>30</v>
      </c>
      <c r="M5222" s="43" t="s">
        <v>30</v>
      </c>
      <c r="N5222" s="97"/>
      <c r="O5222" s="114"/>
    </row>
    <row r="5223" spans="4:15" ht="15.75" customHeight="1" x14ac:dyDescent="0.25">
      <c r="D5223" s="39"/>
      <c r="E5223" s="39"/>
      <c r="F5223" s="98">
        <v>43825</v>
      </c>
      <c r="G5223" s="43" t="s">
        <v>30</v>
      </c>
      <c r="H5223" s="43" t="s">
        <v>30</v>
      </c>
      <c r="I5223" s="43" t="s">
        <v>30</v>
      </c>
      <c r="J5223" s="43">
        <v>4.7500000000000001E-2</v>
      </c>
      <c r="K5223" s="43">
        <v>1.8944000000000003E-2</v>
      </c>
      <c r="L5223" s="43">
        <v>1.7423599999999997E-2</v>
      </c>
      <c r="M5223" s="43">
        <v>1.5963000000000001E-2</v>
      </c>
      <c r="N5223" s="97"/>
      <c r="O5223" s="114"/>
    </row>
    <row r="5224" spans="4:15" ht="15.75" customHeight="1" x14ac:dyDescent="0.25">
      <c r="D5224" s="39"/>
      <c r="E5224" s="39"/>
      <c r="F5224" s="98">
        <v>43826</v>
      </c>
      <c r="G5224" s="43">
        <v>1.7993800000000001E-2</v>
      </c>
      <c r="H5224" s="43">
        <v>1.94463E-2</v>
      </c>
      <c r="I5224" s="43">
        <v>1.9207499999999999E-2</v>
      </c>
      <c r="J5224" s="43">
        <v>4.7500000000000001E-2</v>
      </c>
      <c r="K5224" s="43">
        <v>1.8752000000000001E-2</v>
      </c>
      <c r="L5224" s="43">
        <v>1.7441399999999999E-2</v>
      </c>
      <c r="M5224" s="43">
        <v>1.5952999999999998E-2</v>
      </c>
      <c r="N5224" s="97"/>
      <c r="O5224" s="114"/>
    </row>
    <row r="5225" spans="4:15" ht="15.75" customHeight="1" x14ac:dyDescent="0.25">
      <c r="D5225" s="39"/>
      <c r="E5225" s="39"/>
      <c r="F5225" s="98">
        <v>43829</v>
      </c>
      <c r="G5225" s="43">
        <v>1.78088E-2</v>
      </c>
      <c r="H5225" s="43">
        <v>1.9093800000000001E-2</v>
      </c>
      <c r="I5225" s="43">
        <v>1.90875E-2</v>
      </c>
      <c r="J5225" s="43">
        <v>4.7500000000000001E-2</v>
      </c>
      <c r="K5225" s="43">
        <v>1.8787999999999999E-2</v>
      </c>
      <c r="L5225" s="43">
        <v>1.7366900000000001E-2</v>
      </c>
      <c r="M5225" s="43">
        <v>1.5841000000000001E-2</v>
      </c>
      <c r="N5225" s="97"/>
      <c r="O5225" s="114"/>
    </row>
    <row r="5226" spans="4:15" ht="15.75" customHeight="1" x14ac:dyDescent="0.25">
      <c r="D5226" s="39"/>
      <c r="E5226" s="39"/>
      <c r="F5226" s="98">
        <v>43830</v>
      </c>
      <c r="G5226" s="43">
        <v>1.7624999999999998E-2</v>
      </c>
      <c r="H5226" s="43">
        <v>1.9083799999999998E-2</v>
      </c>
      <c r="I5226" s="43">
        <v>1.9121300000000001E-2</v>
      </c>
      <c r="J5226" s="43">
        <v>4.7500000000000001E-2</v>
      </c>
      <c r="K5226" s="43">
        <v>1.9175000000000001E-2</v>
      </c>
      <c r="L5226" s="43">
        <v>1.75395E-2</v>
      </c>
      <c r="M5226" s="43">
        <v>1.567E-2</v>
      </c>
      <c r="N5226" s="97"/>
      <c r="O5226" s="114"/>
    </row>
    <row r="5227" spans="4:15" ht="15.75" customHeight="1" x14ac:dyDescent="0.25">
      <c r="D5227" s="39"/>
      <c r="E5227" s="39"/>
      <c r="F5227" s="98">
        <v>43831</v>
      </c>
      <c r="G5227" s="43" t="s">
        <v>30</v>
      </c>
      <c r="H5227" s="43" t="s">
        <v>30</v>
      </c>
      <c r="I5227" s="43" t="s">
        <v>30</v>
      </c>
      <c r="J5227" s="43" t="s">
        <v>30</v>
      </c>
      <c r="K5227" s="43">
        <v>1.9175000000000001E-2</v>
      </c>
      <c r="L5227" s="43" t="s">
        <v>30</v>
      </c>
      <c r="M5227" s="43" t="s">
        <v>30</v>
      </c>
      <c r="N5227" s="97"/>
      <c r="O5227" s="114"/>
    </row>
    <row r="5228" spans="4:15" ht="15.75" customHeight="1" x14ac:dyDescent="0.25">
      <c r="D5228" s="39"/>
      <c r="E5228" s="39"/>
      <c r="F5228" s="98">
        <v>43832</v>
      </c>
      <c r="G5228" s="43">
        <v>1.7343799999999999E-2</v>
      </c>
      <c r="H5228" s="43">
        <v>1.9002499999999999E-2</v>
      </c>
      <c r="I5228" s="43">
        <v>1.9095000000000001E-2</v>
      </c>
      <c r="J5228" s="43">
        <v>4.7500000000000001E-2</v>
      </c>
      <c r="K5228" s="43">
        <v>1.8770999999999999E-2</v>
      </c>
      <c r="L5228" s="43">
        <v>1.7466699999999998E-2</v>
      </c>
      <c r="M5228" s="43">
        <v>1.5561E-2</v>
      </c>
      <c r="N5228" s="97"/>
      <c r="O5228" s="114"/>
    </row>
    <row r="5229" spans="4:15" ht="15.75" customHeight="1" x14ac:dyDescent="0.25">
      <c r="D5229" s="39"/>
      <c r="E5229" s="39"/>
      <c r="F5229" s="98">
        <v>43833</v>
      </c>
      <c r="G5229" s="43">
        <v>1.7142500000000001E-2</v>
      </c>
      <c r="H5229" s="43">
        <v>1.87388E-2</v>
      </c>
      <c r="I5229" s="43">
        <v>1.8928799999999999E-2</v>
      </c>
      <c r="J5229" s="43">
        <v>4.7500000000000001E-2</v>
      </c>
      <c r="K5229" s="43">
        <v>1.7881000000000001E-2</v>
      </c>
      <c r="L5229" s="43">
        <v>1.6842299999999998E-2</v>
      </c>
      <c r="M5229" s="43">
        <v>1.5556E-2</v>
      </c>
      <c r="N5229" s="97"/>
      <c r="O5229" s="114"/>
    </row>
    <row r="5230" spans="4:15" ht="15.75" customHeight="1" x14ac:dyDescent="0.25">
      <c r="D5230" s="39"/>
      <c r="E5230" s="39"/>
      <c r="F5230" s="98">
        <v>43836</v>
      </c>
      <c r="G5230" s="43">
        <v>1.69213E-2</v>
      </c>
      <c r="H5230" s="43">
        <v>1.87225E-2</v>
      </c>
      <c r="I5230" s="43">
        <v>1.8942500000000001E-2</v>
      </c>
      <c r="J5230" s="43">
        <v>4.7500000000000001E-2</v>
      </c>
      <c r="K5230" s="43">
        <v>1.8089999999999998E-2</v>
      </c>
      <c r="L5230" s="43">
        <v>1.6315699999999999E-2</v>
      </c>
      <c r="M5230" s="43">
        <v>1.5579000000000001E-2</v>
      </c>
      <c r="N5230" s="97"/>
      <c r="O5230" s="114"/>
    </row>
    <row r="5231" spans="4:15" ht="15.75" customHeight="1" x14ac:dyDescent="0.25">
      <c r="D5231" s="39"/>
      <c r="E5231" s="39"/>
      <c r="F5231" s="98">
        <v>43837</v>
      </c>
      <c r="G5231" s="43">
        <v>1.6990000000000002E-2</v>
      </c>
      <c r="H5231" s="43">
        <v>1.8779999999999998E-2</v>
      </c>
      <c r="I5231" s="43">
        <v>1.8805000000000002E-2</v>
      </c>
      <c r="J5231" s="43">
        <v>4.7500000000000001E-2</v>
      </c>
      <c r="K5231" s="43">
        <v>1.8177000000000002E-2</v>
      </c>
      <c r="L5231" s="43">
        <v>1.62874E-2</v>
      </c>
      <c r="M5231" s="43">
        <v>1.5712E-2</v>
      </c>
      <c r="N5231" s="97"/>
      <c r="O5231" s="114"/>
    </row>
    <row r="5232" spans="4:15" ht="15.75" customHeight="1" x14ac:dyDescent="0.25">
      <c r="D5232" s="39"/>
      <c r="E5232" s="39"/>
      <c r="F5232" s="98">
        <v>43838</v>
      </c>
      <c r="G5232" s="43">
        <v>1.6771299999999999E-2</v>
      </c>
      <c r="H5232" s="43">
        <v>1.8340000000000002E-2</v>
      </c>
      <c r="I5232" s="43">
        <v>1.8743799999999998E-2</v>
      </c>
      <c r="J5232" s="43">
        <v>4.7500000000000001E-2</v>
      </c>
      <c r="K5232" s="43">
        <v>1.8737999999999998E-2</v>
      </c>
      <c r="L5232" s="43">
        <v>1.6262200000000001E-2</v>
      </c>
      <c r="M5232" s="43">
        <v>1.5741999999999999E-2</v>
      </c>
      <c r="N5232" s="97"/>
      <c r="O5232" s="114"/>
    </row>
    <row r="5233" spans="4:15" ht="15.75" customHeight="1" x14ac:dyDescent="0.25">
      <c r="D5233" s="39"/>
      <c r="E5233" s="39"/>
      <c r="F5233" s="98">
        <v>43839</v>
      </c>
      <c r="G5233" s="43">
        <v>1.6836299999999998E-2</v>
      </c>
      <c r="H5233" s="43">
        <v>1.84788E-2</v>
      </c>
      <c r="I5233" s="43">
        <v>1.8796299999999998E-2</v>
      </c>
      <c r="J5233" s="43">
        <v>4.7500000000000001E-2</v>
      </c>
      <c r="K5233" s="43">
        <v>1.8544999999999999E-2</v>
      </c>
      <c r="L5233" s="43">
        <v>1.64213E-2</v>
      </c>
      <c r="M5233" s="43">
        <v>1.5747000000000001E-2</v>
      </c>
      <c r="N5233" s="97"/>
      <c r="O5233" s="114"/>
    </row>
    <row r="5234" spans="4:15" ht="15.75" customHeight="1" x14ac:dyDescent="0.25">
      <c r="D5234" s="39"/>
      <c r="E5234" s="39"/>
      <c r="F5234" s="98">
        <v>43840</v>
      </c>
      <c r="G5234" s="43">
        <v>1.6766300000000001E-2</v>
      </c>
      <c r="H5234" s="43">
        <v>1.8377500000000001E-2</v>
      </c>
      <c r="I5234" s="43">
        <v>1.87213E-2</v>
      </c>
      <c r="J5234" s="43">
        <v>4.7500000000000001E-2</v>
      </c>
      <c r="K5234" s="43">
        <v>1.8196E-2</v>
      </c>
      <c r="L5234" s="43">
        <v>1.6379600000000001E-2</v>
      </c>
      <c r="M5234" s="43">
        <v>1.5771E-2</v>
      </c>
      <c r="N5234" s="97"/>
      <c r="O5234" s="114"/>
    </row>
    <row r="5235" spans="4:15" ht="15.75" customHeight="1" x14ac:dyDescent="0.25">
      <c r="D5235" s="39"/>
      <c r="E5235" s="39"/>
      <c r="F5235" s="98">
        <v>43843</v>
      </c>
      <c r="G5235" s="43">
        <v>1.67625E-2</v>
      </c>
      <c r="H5235" s="43">
        <v>1.8312499999999999E-2</v>
      </c>
      <c r="I5235" s="43">
        <v>1.8725000000000002E-2</v>
      </c>
      <c r="J5235" s="43">
        <v>4.7500000000000001E-2</v>
      </c>
      <c r="K5235" s="43">
        <v>1.8459E-2</v>
      </c>
      <c r="L5235" s="43">
        <v>1.63383E-2</v>
      </c>
      <c r="M5235" s="43">
        <v>1.5774E-2</v>
      </c>
      <c r="N5235" s="97"/>
      <c r="O5235" s="114"/>
    </row>
    <row r="5236" spans="4:15" ht="15.75" customHeight="1" x14ac:dyDescent="0.25">
      <c r="D5236" s="39"/>
      <c r="E5236" s="39"/>
      <c r="F5236" s="98">
        <v>43844</v>
      </c>
      <c r="G5236" s="43">
        <v>1.6696300000000001E-2</v>
      </c>
      <c r="H5236" s="43">
        <v>1.84263E-2</v>
      </c>
      <c r="I5236" s="43">
        <v>1.8645000000000002E-2</v>
      </c>
      <c r="J5236" s="43">
        <v>4.7500000000000001E-2</v>
      </c>
      <c r="K5236" s="43">
        <v>1.8109E-2</v>
      </c>
      <c r="L5236" s="43">
        <v>1.6234100000000001E-2</v>
      </c>
      <c r="M5236" s="43">
        <v>1.5812E-2</v>
      </c>
      <c r="N5236" s="97"/>
      <c r="O5236" s="114"/>
    </row>
    <row r="5237" spans="4:15" ht="15.75" customHeight="1" x14ac:dyDescent="0.25">
      <c r="D5237" s="39"/>
      <c r="E5237" s="39"/>
      <c r="F5237" s="98">
        <v>43845</v>
      </c>
      <c r="G5237" s="43">
        <v>1.669E-2</v>
      </c>
      <c r="H5237" s="43">
        <v>1.8361300000000001E-2</v>
      </c>
      <c r="I5237" s="43">
        <v>1.865E-2</v>
      </c>
      <c r="J5237" s="43">
        <v>4.7500000000000001E-2</v>
      </c>
      <c r="K5237" s="43">
        <v>1.7829999999999999E-2</v>
      </c>
      <c r="L5237" s="43">
        <v>1.6172200000000001E-2</v>
      </c>
      <c r="M5237" s="43">
        <v>1.5831999999999999E-2</v>
      </c>
      <c r="N5237" s="97"/>
      <c r="O5237" s="114"/>
    </row>
    <row r="5238" spans="4:15" ht="15.75" customHeight="1" x14ac:dyDescent="0.25">
      <c r="D5238" s="39"/>
      <c r="E5238" s="39"/>
      <c r="F5238" s="98">
        <v>43846</v>
      </c>
      <c r="G5238" s="43">
        <v>1.6577500000000002E-2</v>
      </c>
      <c r="H5238" s="43">
        <v>1.8266299999999999E-2</v>
      </c>
      <c r="I5238" s="43">
        <v>1.84875E-2</v>
      </c>
      <c r="J5238" s="43">
        <v>4.7500000000000001E-2</v>
      </c>
      <c r="K5238" s="43">
        <v>1.8074E-2</v>
      </c>
      <c r="L5238" s="43">
        <v>1.6198300000000002E-2</v>
      </c>
      <c r="M5238" s="43">
        <v>1.5819E-2</v>
      </c>
      <c r="N5238" s="97"/>
      <c r="O5238" s="114"/>
    </row>
    <row r="5239" spans="4:15" ht="15.75" customHeight="1" x14ac:dyDescent="0.25">
      <c r="D5239" s="39"/>
      <c r="E5239" s="39"/>
      <c r="F5239" s="98">
        <v>43847</v>
      </c>
      <c r="G5239" s="43">
        <v>1.6543800000000001E-2</v>
      </c>
      <c r="H5239" s="43">
        <v>1.8191300000000001E-2</v>
      </c>
      <c r="I5239" s="43">
        <v>1.8448800000000001E-2</v>
      </c>
      <c r="J5239" s="43">
        <v>4.7500000000000001E-2</v>
      </c>
      <c r="K5239" s="43">
        <v>1.8214999999999999E-2</v>
      </c>
      <c r="L5239" s="43">
        <v>1.62366E-2</v>
      </c>
      <c r="M5239" s="43">
        <v>1.5813000000000001E-2</v>
      </c>
      <c r="N5239" s="97"/>
      <c r="O5239" s="114"/>
    </row>
    <row r="5240" spans="4:15" ht="15.75" customHeight="1" x14ac:dyDescent="0.25">
      <c r="D5240" s="39"/>
      <c r="E5240" s="39"/>
      <c r="F5240" s="98">
        <v>43850</v>
      </c>
      <c r="G5240" s="43">
        <v>1.6533800000000001E-2</v>
      </c>
      <c r="H5240" s="43">
        <v>1.8021300000000001E-2</v>
      </c>
      <c r="I5240" s="43">
        <v>1.8294999999999999E-2</v>
      </c>
      <c r="J5240" s="43" t="s">
        <v>30</v>
      </c>
      <c r="K5240" s="43">
        <v>1.8214999999999999E-2</v>
      </c>
      <c r="L5240" s="43" t="s">
        <v>30</v>
      </c>
      <c r="M5240" s="43" t="s">
        <v>30</v>
      </c>
      <c r="N5240" s="97"/>
      <c r="O5240" s="114"/>
    </row>
    <row r="5241" spans="4:15" ht="15.75" customHeight="1" x14ac:dyDescent="0.25">
      <c r="D5241" s="39"/>
      <c r="E5241" s="39"/>
      <c r="F5241" s="98">
        <v>43851</v>
      </c>
      <c r="G5241" s="43">
        <v>1.6594999999999999E-2</v>
      </c>
      <c r="H5241" s="43">
        <v>1.8062499999999999E-2</v>
      </c>
      <c r="I5241" s="43">
        <v>1.83438E-2</v>
      </c>
      <c r="J5241" s="43">
        <v>4.7500000000000001E-2</v>
      </c>
      <c r="K5241" s="43">
        <v>1.7742999999999998E-2</v>
      </c>
      <c r="L5241" s="43">
        <v>1.6086100000000002E-2</v>
      </c>
      <c r="M5241" s="43">
        <v>1.5806000000000001E-2</v>
      </c>
      <c r="N5241" s="97"/>
      <c r="O5241" s="114"/>
    </row>
    <row r="5242" spans="4:15" ht="15.75" customHeight="1" x14ac:dyDescent="0.25">
      <c r="D5242" s="39"/>
      <c r="E5242" s="39"/>
      <c r="F5242" s="98">
        <v>43852</v>
      </c>
      <c r="G5242" s="43">
        <v>1.6593800000000002E-2</v>
      </c>
      <c r="H5242" s="43">
        <v>1.8008800000000002E-2</v>
      </c>
      <c r="I5242" s="43">
        <v>1.82463E-2</v>
      </c>
      <c r="J5242" s="43">
        <v>4.7500000000000001E-2</v>
      </c>
      <c r="K5242" s="43">
        <v>1.7690999999999998E-2</v>
      </c>
      <c r="L5242" s="43">
        <v>1.60527E-2</v>
      </c>
      <c r="M5242" s="43">
        <v>1.5803999999999999E-2</v>
      </c>
      <c r="N5242" s="97"/>
      <c r="O5242" s="114"/>
    </row>
    <row r="5243" spans="4:15" ht="15.75" customHeight="1" x14ac:dyDescent="0.25">
      <c r="D5243" s="39"/>
      <c r="E5243" s="39"/>
      <c r="F5243" s="98">
        <v>43853</v>
      </c>
      <c r="G5243" s="43">
        <v>1.66088E-2</v>
      </c>
      <c r="H5243" s="43">
        <v>1.79413E-2</v>
      </c>
      <c r="I5243" s="43">
        <v>1.8217500000000001E-2</v>
      </c>
      <c r="J5243" s="43">
        <v>4.7500000000000001E-2</v>
      </c>
      <c r="K5243" s="43">
        <v>1.7325E-2</v>
      </c>
      <c r="L5243" s="43">
        <v>1.5936099999999998E-2</v>
      </c>
      <c r="M5243" s="43">
        <v>1.5800000000000002E-2</v>
      </c>
      <c r="N5243" s="97"/>
      <c r="O5243" s="114"/>
    </row>
    <row r="5244" spans="4:15" ht="15.75" customHeight="1" x14ac:dyDescent="0.25">
      <c r="D5244" s="39"/>
      <c r="E5244" s="39"/>
      <c r="F5244" s="98">
        <v>43854</v>
      </c>
      <c r="G5244" s="43">
        <v>1.6594999999999999E-2</v>
      </c>
      <c r="H5244" s="43">
        <v>1.7953799999999999E-2</v>
      </c>
      <c r="I5244" s="43">
        <v>1.8052499999999999E-2</v>
      </c>
      <c r="J5244" s="43">
        <v>4.7500000000000001E-2</v>
      </c>
      <c r="K5244" s="43">
        <v>1.6839E-2</v>
      </c>
      <c r="L5244" s="43">
        <v>1.59252E-2</v>
      </c>
      <c r="M5244" s="43">
        <v>1.583E-2</v>
      </c>
      <c r="N5244" s="97"/>
      <c r="O5244" s="114"/>
    </row>
    <row r="5245" spans="4:15" ht="15.75" customHeight="1" x14ac:dyDescent="0.25">
      <c r="D5245" s="39"/>
      <c r="E5245" s="39"/>
      <c r="F5245" s="98">
        <v>43857</v>
      </c>
      <c r="G5245" s="43">
        <v>1.64925E-2</v>
      </c>
      <c r="H5245" s="43">
        <v>1.7745E-2</v>
      </c>
      <c r="I5245" s="43">
        <v>1.7835E-2</v>
      </c>
      <c r="J5245" s="43">
        <v>4.7500000000000001E-2</v>
      </c>
      <c r="K5245" s="43">
        <v>1.6080000000000001E-2</v>
      </c>
      <c r="L5245" s="43">
        <v>1.59241E-2</v>
      </c>
      <c r="M5245" s="43">
        <v>1.5839000000000002E-2</v>
      </c>
      <c r="N5245" s="97"/>
      <c r="O5245" s="114"/>
    </row>
    <row r="5246" spans="4:15" ht="15.75" customHeight="1" x14ac:dyDescent="0.25">
      <c r="D5246" s="39"/>
      <c r="E5246" s="39"/>
      <c r="F5246" s="98">
        <v>43858</v>
      </c>
      <c r="G5246" s="43">
        <v>1.6500000000000001E-2</v>
      </c>
      <c r="H5246" s="43">
        <v>1.7695000000000002E-2</v>
      </c>
      <c r="I5246" s="43">
        <v>1.771E-2</v>
      </c>
      <c r="J5246" s="43">
        <v>4.7500000000000001E-2</v>
      </c>
      <c r="K5246" s="43">
        <v>1.6562E-2</v>
      </c>
      <c r="L5246" s="43">
        <v>1.59095E-2</v>
      </c>
      <c r="M5246" s="43">
        <v>1.5817000000000001E-2</v>
      </c>
      <c r="N5246" s="97"/>
      <c r="O5246" s="114"/>
    </row>
    <row r="5247" spans="4:15" ht="15.75" customHeight="1" x14ac:dyDescent="0.25">
      <c r="D5247" s="39"/>
      <c r="E5247" s="39"/>
      <c r="F5247" s="98">
        <v>43859</v>
      </c>
      <c r="G5247" s="43">
        <v>1.6452500000000002E-2</v>
      </c>
      <c r="H5247" s="43">
        <v>1.77713E-2</v>
      </c>
      <c r="I5247" s="43">
        <v>1.7792499999999999E-2</v>
      </c>
      <c r="J5247" s="43">
        <v>4.7500000000000001E-2</v>
      </c>
      <c r="K5247" s="43">
        <v>1.5839000000000002E-2</v>
      </c>
      <c r="L5247" s="43">
        <v>1.5876600000000001E-2</v>
      </c>
      <c r="M5247" s="43">
        <v>1.584E-2</v>
      </c>
      <c r="N5247" s="97"/>
      <c r="O5247" s="114"/>
    </row>
    <row r="5248" spans="4:15" ht="15.75" customHeight="1" x14ac:dyDescent="0.25">
      <c r="D5248" s="39"/>
      <c r="E5248" s="39"/>
      <c r="F5248" s="98">
        <v>43860</v>
      </c>
      <c r="G5248" s="43">
        <v>1.6549999999999999E-2</v>
      </c>
      <c r="H5248" s="43">
        <v>1.7632499999999999E-2</v>
      </c>
      <c r="I5248" s="43">
        <v>1.7633799999999998E-2</v>
      </c>
      <c r="J5248" s="43">
        <v>4.7500000000000001E-2</v>
      </c>
      <c r="K5248" s="43">
        <v>1.5855999999999999E-2</v>
      </c>
      <c r="L5248" s="43">
        <v>1.5878199999999999E-2</v>
      </c>
      <c r="M5248" s="43">
        <v>1.5848999999999999E-2</v>
      </c>
      <c r="N5248" s="97"/>
      <c r="O5248" s="114"/>
    </row>
    <row r="5249" spans="4:15" ht="15.75" customHeight="1" x14ac:dyDescent="0.25">
      <c r="D5249" s="39"/>
      <c r="E5249" s="39"/>
      <c r="F5249" s="98">
        <v>43861</v>
      </c>
      <c r="G5249" s="43">
        <v>1.66188E-2</v>
      </c>
      <c r="H5249" s="43">
        <v>1.75113E-2</v>
      </c>
      <c r="I5249" s="43">
        <v>1.7452499999999999E-2</v>
      </c>
      <c r="J5249" s="43">
        <v>4.7500000000000001E-2</v>
      </c>
      <c r="K5249" s="43">
        <v>1.5068E-2</v>
      </c>
      <c r="L5249" s="43">
        <v>1.59644E-2</v>
      </c>
      <c r="M5249" s="43">
        <v>1.5880000000000002E-2</v>
      </c>
      <c r="N5249" s="97"/>
      <c r="O5249" s="114"/>
    </row>
    <row r="5250" spans="4:15" ht="15.75" customHeight="1" x14ac:dyDescent="0.25">
      <c r="D5250" s="39"/>
      <c r="E5250" s="39"/>
      <c r="F5250" s="98">
        <v>43864</v>
      </c>
      <c r="G5250" s="43">
        <v>1.6677500000000001E-2</v>
      </c>
      <c r="H5250" s="43">
        <v>1.7410000000000002E-2</v>
      </c>
      <c r="I5250" s="43">
        <v>1.7170000000000001E-2</v>
      </c>
      <c r="J5250" s="43">
        <v>4.7500000000000001E-2</v>
      </c>
      <c r="K5250" s="43">
        <v>1.5271999999999999E-2</v>
      </c>
      <c r="L5250" s="43">
        <v>1.6023300000000001E-2</v>
      </c>
      <c r="M5250" s="43">
        <v>1.5876999999999999E-2</v>
      </c>
      <c r="N5250" s="97"/>
      <c r="O5250" s="114"/>
    </row>
    <row r="5251" spans="4:15" ht="15.75" customHeight="1" x14ac:dyDescent="0.25">
      <c r="D5251" s="39"/>
      <c r="E5251" s="39"/>
      <c r="F5251" s="98">
        <v>43865</v>
      </c>
      <c r="G5251" s="43">
        <v>1.66625E-2</v>
      </c>
      <c r="H5251" s="43">
        <v>1.7373799999999998E-2</v>
      </c>
      <c r="I5251" s="43">
        <v>1.7434999999999999E-2</v>
      </c>
      <c r="J5251" s="43">
        <v>4.7500000000000001E-2</v>
      </c>
      <c r="K5251" s="43">
        <v>1.5990999999999998E-2</v>
      </c>
      <c r="L5251" s="43">
        <v>1.60666E-2</v>
      </c>
      <c r="M5251" s="43">
        <v>1.5862000000000001E-2</v>
      </c>
      <c r="N5251" s="97"/>
      <c r="O5251" s="114"/>
    </row>
    <row r="5252" spans="4:15" ht="15.75" customHeight="1" x14ac:dyDescent="0.25">
      <c r="D5252" s="39"/>
      <c r="E5252" s="39"/>
      <c r="F5252" s="98">
        <v>43866</v>
      </c>
      <c r="G5252" s="43">
        <v>1.6696300000000001E-2</v>
      </c>
      <c r="H5252" s="43">
        <v>1.7416299999999999E-2</v>
      </c>
      <c r="I5252" s="43">
        <v>1.7588800000000002E-2</v>
      </c>
      <c r="J5252" s="43">
        <v>4.7500000000000001E-2</v>
      </c>
      <c r="K5252" s="43">
        <v>1.6508000000000002E-2</v>
      </c>
      <c r="L5252" s="43">
        <v>1.6102099999999998E-2</v>
      </c>
      <c r="M5252" s="43">
        <v>1.5890000000000001E-2</v>
      </c>
      <c r="N5252" s="97"/>
      <c r="O5252" s="114"/>
    </row>
    <row r="5253" spans="4:15" ht="15.75" customHeight="1" x14ac:dyDescent="0.25">
      <c r="D5253" s="39"/>
      <c r="E5253" s="39"/>
      <c r="F5253" s="98">
        <v>43867</v>
      </c>
      <c r="G5253" s="43">
        <v>1.6708799999999999E-2</v>
      </c>
      <c r="H5253" s="43">
        <v>1.73413E-2</v>
      </c>
      <c r="I5253" s="43">
        <v>1.7496299999999999E-2</v>
      </c>
      <c r="J5253" s="43">
        <v>4.7500000000000001E-2</v>
      </c>
      <c r="K5253" s="43">
        <v>1.6422000000000003E-2</v>
      </c>
      <c r="L5253" s="43">
        <v>1.6135E-2</v>
      </c>
      <c r="M5253" s="43">
        <v>1.5910999999999998E-2</v>
      </c>
      <c r="N5253" s="97"/>
      <c r="O5253" s="114"/>
    </row>
    <row r="5254" spans="4:15" ht="15.75" customHeight="1" x14ac:dyDescent="0.25">
      <c r="D5254" s="39"/>
      <c r="E5254" s="39"/>
      <c r="F5254" s="98">
        <v>43868</v>
      </c>
      <c r="G5254" s="43">
        <v>1.6652500000000001E-2</v>
      </c>
      <c r="H5254" s="43">
        <v>1.7308799999999999E-2</v>
      </c>
      <c r="I5254" s="43">
        <v>1.7403800000000001E-2</v>
      </c>
      <c r="J5254" s="43">
        <v>4.7500000000000001E-2</v>
      </c>
      <c r="K5254" s="43">
        <v>1.5834000000000001E-2</v>
      </c>
      <c r="L5254" s="43">
        <v>1.6124300000000001E-2</v>
      </c>
      <c r="M5254" s="43">
        <v>1.5907999999999999E-2</v>
      </c>
      <c r="N5254" s="97"/>
      <c r="O5254" s="114"/>
    </row>
    <row r="5255" spans="4:15" ht="15.75" customHeight="1" x14ac:dyDescent="0.25">
      <c r="D5255" s="39"/>
      <c r="E5255" s="39"/>
      <c r="F5255" s="98">
        <v>43871</v>
      </c>
      <c r="G5255" s="43">
        <v>1.6578800000000001E-2</v>
      </c>
      <c r="H5255" s="43">
        <v>1.7131300000000002E-2</v>
      </c>
      <c r="I5255" s="43">
        <v>1.7206300000000001E-2</v>
      </c>
      <c r="J5255" s="43">
        <v>4.7500000000000001E-2</v>
      </c>
      <c r="K5255" s="43">
        <v>1.5696000000000002E-2</v>
      </c>
      <c r="L5255" s="43">
        <v>1.6105400000000002E-2</v>
      </c>
      <c r="M5255" s="43">
        <v>1.5904999999999999E-2</v>
      </c>
      <c r="N5255" s="97"/>
      <c r="O5255" s="114"/>
    </row>
    <row r="5256" spans="4:15" ht="15.75" customHeight="1" x14ac:dyDescent="0.25">
      <c r="D5256" s="39"/>
      <c r="E5256" s="39"/>
      <c r="F5256" s="98">
        <v>43872</v>
      </c>
      <c r="G5256" s="43">
        <v>1.6527500000000001E-2</v>
      </c>
      <c r="H5256" s="43">
        <v>1.7072500000000001E-2</v>
      </c>
      <c r="I5256" s="43">
        <v>1.7245E-2</v>
      </c>
      <c r="J5256" s="43">
        <v>4.7500000000000001E-2</v>
      </c>
      <c r="K5256" s="43">
        <v>1.6005999999999999E-2</v>
      </c>
      <c r="L5256" s="43">
        <v>1.6049799999999999E-2</v>
      </c>
      <c r="M5256" s="43">
        <v>1.5844E-2</v>
      </c>
      <c r="N5256" s="97"/>
      <c r="O5256" s="114"/>
    </row>
    <row r="5257" spans="4:15" ht="15.75" customHeight="1" x14ac:dyDescent="0.25">
      <c r="D5257" s="39"/>
      <c r="E5257" s="39"/>
      <c r="F5257" s="98">
        <v>43873</v>
      </c>
      <c r="G5257" s="43">
        <v>1.65013E-2</v>
      </c>
      <c r="H5257" s="43">
        <v>1.7037500000000001E-2</v>
      </c>
      <c r="I5257" s="43">
        <v>1.72538E-2</v>
      </c>
      <c r="J5257" s="43">
        <v>4.7500000000000001E-2</v>
      </c>
      <c r="K5257" s="43">
        <v>1.6333E-2</v>
      </c>
      <c r="L5257" s="43">
        <v>1.5979799999999999E-2</v>
      </c>
      <c r="M5257" s="43">
        <v>1.5851000000000001E-2</v>
      </c>
      <c r="N5257" s="97"/>
      <c r="O5257" s="114"/>
    </row>
    <row r="5258" spans="4:15" ht="15.75" customHeight="1" x14ac:dyDescent="0.25">
      <c r="D5258" s="39"/>
      <c r="E5258" s="39"/>
      <c r="F5258" s="98">
        <v>43874</v>
      </c>
      <c r="G5258" s="43">
        <v>1.6585000000000003E-2</v>
      </c>
      <c r="H5258" s="43">
        <v>1.6916299999999999E-2</v>
      </c>
      <c r="I5258" s="43">
        <v>1.71288E-2</v>
      </c>
      <c r="J5258" s="43">
        <v>4.7500000000000001E-2</v>
      </c>
      <c r="K5258" s="43">
        <v>1.6173E-2</v>
      </c>
      <c r="L5258" s="43">
        <v>1.5960800000000001E-2</v>
      </c>
      <c r="M5258" s="43">
        <v>1.584E-2</v>
      </c>
      <c r="N5258" s="97"/>
      <c r="O5258" s="114"/>
    </row>
    <row r="5259" spans="4:15" ht="15.75" customHeight="1" x14ac:dyDescent="0.25">
      <c r="D5259" s="39"/>
      <c r="E5259" s="39"/>
      <c r="F5259" s="98">
        <v>43875</v>
      </c>
      <c r="G5259" s="43">
        <v>1.65825E-2</v>
      </c>
      <c r="H5259" s="43">
        <v>1.6917500000000002E-2</v>
      </c>
      <c r="I5259" s="43">
        <v>1.7100000000000001E-2</v>
      </c>
      <c r="J5259" s="43">
        <v>4.7500000000000001E-2</v>
      </c>
      <c r="K5259" s="43">
        <v>1.5848000000000001E-2</v>
      </c>
      <c r="L5259" s="43">
        <v>1.5949700000000001E-2</v>
      </c>
      <c r="M5259" s="43">
        <v>1.5852999999999999E-2</v>
      </c>
      <c r="N5259" s="97"/>
      <c r="O5259" s="114"/>
    </row>
    <row r="5260" spans="4:15" ht="15.75" customHeight="1" x14ac:dyDescent="0.25">
      <c r="D5260" s="39"/>
      <c r="E5260" s="39"/>
      <c r="F5260" s="98">
        <v>43878</v>
      </c>
      <c r="G5260" s="43">
        <v>1.6467499999999999E-2</v>
      </c>
      <c r="H5260" s="43">
        <v>1.6928800000000001E-2</v>
      </c>
      <c r="I5260" s="43">
        <v>1.7248799999999998E-2</v>
      </c>
      <c r="J5260" s="43" t="s">
        <v>30</v>
      </c>
      <c r="K5260" s="43">
        <v>1.5848000000000001E-2</v>
      </c>
      <c r="L5260" s="43" t="s">
        <v>30</v>
      </c>
      <c r="M5260" s="43" t="s">
        <v>30</v>
      </c>
      <c r="N5260" s="97"/>
      <c r="O5260" s="114"/>
    </row>
    <row r="5261" spans="4:15" ht="15.75" customHeight="1" x14ac:dyDescent="0.25">
      <c r="D5261" s="39"/>
      <c r="E5261" s="39"/>
      <c r="F5261" s="98">
        <v>43879</v>
      </c>
      <c r="G5261" s="43">
        <v>1.6469999999999999E-2</v>
      </c>
      <c r="H5261" s="43">
        <v>1.6946300000000001E-2</v>
      </c>
      <c r="I5261" s="43">
        <v>1.7148799999999999E-2</v>
      </c>
      <c r="J5261" s="43">
        <v>4.7500000000000001E-2</v>
      </c>
      <c r="K5261" s="43">
        <v>1.5609999999999999E-2</v>
      </c>
      <c r="L5261" s="43">
        <v>1.5951900000000001E-2</v>
      </c>
      <c r="M5261" s="43">
        <v>1.5827000000000001E-2</v>
      </c>
      <c r="N5261" s="97"/>
      <c r="O5261" s="114"/>
    </row>
    <row r="5262" spans="4:15" ht="15.75" customHeight="1" x14ac:dyDescent="0.25">
      <c r="D5262" s="39"/>
      <c r="E5262" s="39"/>
      <c r="F5262" s="98">
        <v>43880</v>
      </c>
      <c r="G5262" s="43">
        <v>1.63938E-2</v>
      </c>
      <c r="H5262" s="43">
        <v>1.6959999999999999E-2</v>
      </c>
      <c r="I5262" s="43">
        <v>1.6987499999999999E-2</v>
      </c>
      <c r="J5262" s="43">
        <v>4.7500000000000001E-2</v>
      </c>
      <c r="K5262" s="43">
        <v>1.5661000000000001E-2</v>
      </c>
      <c r="L5262" s="43">
        <v>1.5971900000000001E-2</v>
      </c>
      <c r="M5262" s="43">
        <v>1.5785E-2</v>
      </c>
      <c r="N5262" s="97"/>
      <c r="O5262" s="114"/>
    </row>
    <row r="5263" spans="4:15" ht="15.75" customHeight="1" x14ac:dyDescent="0.25">
      <c r="D5263" s="39"/>
      <c r="E5263" s="39"/>
      <c r="F5263" s="98">
        <v>43881</v>
      </c>
      <c r="G5263" s="43">
        <v>1.6288800000000003E-2</v>
      </c>
      <c r="H5263" s="43">
        <v>1.6827499999999999E-2</v>
      </c>
      <c r="I5263" s="43">
        <v>1.6956300000000001E-2</v>
      </c>
      <c r="J5263" s="43">
        <v>4.7500000000000001E-2</v>
      </c>
      <c r="K5263" s="43">
        <v>1.5152000000000001E-2</v>
      </c>
      <c r="L5263" s="43">
        <v>1.5944100000000003E-2</v>
      </c>
      <c r="M5263" s="43">
        <v>1.5828999999999999E-2</v>
      </c>
      <c r="N5263" s="97"/>
      <c r="O5263" s="114"/>
    </row>
    <row r="5264" spans="4:15" ht="15.75" customHeight="1" x14ac:dyDescent="0.25">
      <c r="D5264" s="39"/>
      <c r="E5264" s="39"/>
      <c r="F5264" s="98">
        <v>43882</v>
      </c>
      <c r="G5264" s="43">
        <v>1.6267500000000001E-2</v>
      </c>
      <c r="H5264" s="43">
        <v>1.6792499999999998E-2</v>
      </c>
      <c r="I5264" s="43">
        <v>1.6747499999999998E-2</v>
      </c>
      <c r="J5264" s="43">
        <v>4.7500000000000001E-2</v>
      </c>
      <c r="K5264" s="43">
        <v>1.4713E-2</v>
      </c>
      <c r="L5264" s="43">
        <v>1.5926599999999999E-2</v>
      </c>
      <c r="M5264" s="43">
        <v>1.5857E-2</v>
      </c>
      <c r="N5264" s="97"/>
      <c r="O5264" s="114"/>
    </row>
    <row r="5265" spans="4:15" ht="15.75" customHeight="1" x14ac:dyDescent="0.25">
      <c r="D5265" s="39"/>
      <c r="E5265" s="39"/>
      <c r="F5265" s="98">
        <v>43885</v>
      </c>
      <c r="G5265" s="43">
        <v>1.61613E-2</v>
      </c>
      <c r="H5265" s="43">
        <v>1.64663E-2</v>
      </c>
      <c r="I5265" s="43">
        <v>1.62763E-2</v>
      </c>
      <c r="J5265" s="43">
        <v>4.7500000000000001E-2</v>
      </c>
      <c r="K5265" s="43">
        <v>1.3705E-2</v>
      </c>
      <c r="L5265" s="43">
        <v>1.58762E-2</v>
      </c>
      <c r="M5265" s="43">
        <v>1.5802E-2</v>
      </c>
      <c r="N5265" s="97"/>
      <c r="O5265" s="114"/>
    </row>
    <row r="5266" spans="4:15" ht="15.75" customHeight="1" x14ac:dyDescent="0.25">
      <c r="D5266" s="39"/>
      <c r="E5266" s="39"/>
      <c r="F5266" s="98">
        <v>43886</v>
      </c>
      <c r="G5266" s="43">
        <v>1.61263E-2</v>
      </c>
      <c r="H5266" s="43">
        <v>1.63763E-2</v>
      </c>
      <c r="I5266" s="43">
        <v>1.62863E-2</v>
      </c>
      <c r="J5266" s="43">
        <v>4.7500000000000001E-2</v>
      </c>
      <c r="K5266" s="43">
        <v>1.3521E-2</v>
      </c>
      <c r="L5266" s="43">
        <v>1.5855999999999999E-2</v>
      </c>
      <c r="M5266" s="43">
        <v>1.5674999999999998E-2</v>
      </c>
      <c r="N5266" s="97"/>
      <c r="O5266" s="114"/>
    </row>
    <row r="5267" spans="4:15" ht="15.75" customHeight="1" x14ac:dyDescent="0.25">
      <c r="D5267" s="39"/>
      <c r="E5267" s="39"/>
      <c r="F5267" s="98">
        <v>43887</v>
      </c>
      <c r="G5267" s="43">
        <v>1.6033800000000001E-2</v>
      </c>
      <c r="H5267" s="43">
        <v>1.6132500000000001E-2</v>
      </c>
      <c r="I5267" s="43">
        <v>1.59025E-2</v>
      </c>
      <c r="J5267" s="43">
        <v>4.7500000000000001E-2</v>
      </c>
      <c r="K5267" s="43">
        <v>1.3370999999999999E-2</v>
      </c>
      <c r="L5267" s="43">
        <v>1.58487E-2</v>
      </c>
      <c r="M5267" s="43">
        <v>1.5606E-2</v>
      </c>
      <c r="N5267" s="97"/>
      <c r="O5267" s="114"/>
    </row>
    <row r="5268" spans="4:15" ht="15.75" customHeight="1" x14ac:dyDescent="0.25">
      <c r="D5268" s="39"/>
      <c r="E5268" s="39"/>
      <c r="F5268" s="98">
        <v>43888</v>
      </c>
      <c r="G5268" s="43">
        <v>1.58113E-2</v>
      </c>
      <c r="H5268" s="43">
        <v>1.58038E-2</v>
      </c>
      <c r="I5268" s="43">
        <v>1.5332500000000001E-2</v>
      </c>
      <c r="J5268" s="43">
        <v>4.7500000000000001E-2</v>
      </c>
      <c r="K5268" s="43">
        <v>1.2607E-2</v>
      </c>
      <c r="L5268" s="43">
        <v>1.5805800000000002E-2</v>
      </c>
      <c r="M5268" s="43">
        <v>1.5486E-2</v>
      </c>
      <c r="N5268" s="97"/>
      <c r="O5268" s="114"/>
    </row>
    <row r="5269" spans="4:15" ht="15.75" customHeight="1" x14ac:dyDescent="0.25">
      <c r="D5269" s="39"/>
      <c r="E5269" s="39"/>
      <c r="F5269" s="98">
        <v>43889</v>
      </c>
      <c r="G5269" s="43">
        <v>1.5152499999999999E-2</v>
      </c>
      <c r="H5269" s="43">
        <v>1.46275E-2</v>
      </c>
      <c r="I5269" s="43">
        <v>1.3972500000000001E-2</v>
      </c>
      <c r="J5269" s="43">
        <v>4.7500000000000001E-2</v>
      </c>
      <c r="K5269" s="43">
        <v>1.1486000000000001E-2</v>
      </c>
      <c r="L5269" s="43">
        <v>1.5762600000000002E-2</v>
      </c>
      <c r="M5269" s="43">
        <v>1.5113000000000001E-2</v>
      </c>
      <c r="N5269" s="97"/>
      <c r="O5269" s="114"/>
    </row>
    <row r="5270" spans="4:15" ht="15.75" customHeight="1" x14ac:dyDescent="0.25">
      <c r="D5270" s="39"/>
      <c r="E5270" s="39"/>
      <c r="F5270" s="98">
        <v>43892</v>
      </c>
      <c r="G5270" s="43">
        <v>1.35575E-2</v>
      </c>
      <c r="H5270" s="43">
        <v>1.25375E-2</v>
      </c>
      <c r="I5270" s="43">
        <v>1.1983799999999999E-2</v>
      </c>
      <c r="J5270" s="43">
        <v>4.7500000000000001E-2</v>
      </c>
      <c r="K5270" s="43">
        <v>1.1632E-2</v>
      </c>
      <c r="L5270" s="43">
        <v>1.5659300000000001E-2</v>
      </c>
      <c r="M5270" s="43">
        <v>1.4079E-2</v>
      </c>
      <c r="N5270" s="43">
        <v>1.5873100000000001E-2</v>
      </c>
      <c r="O5270" s="114"/>
    </row>
    <row r="5271" spans="4:15" ht="15.75" customHeight="1" x14ac:dyDescent="0.25">
      <c r="D5271" s="39"/>
      <c r="E5271" s="39"/>
      <c r="F5271" s="98">
        <v>43893</v>
      </c>
      <c r="G5271" s="43">
        <v>1.3767499999999998E-2</v>
      </c>
      <c r="H5271" s="43">
        <v>1.31425E-2</v>
      </c>
      <c r="I5271" s="43">
        <v>1.252E-2</v>
      </c>
      <c r="J5271" s="43">
        <v>4.7500000000000001E-2</v>
      </c>
      <c r="K5271" s="43">
        <v>9.9900000000000006E-3</v>
      </c>
      <c r="L5271" s="43">
        <v>1.55368E-2</v>
      </c>
      <c r="M5271" s="43">
        <v>1.238E-2</v>
      </c>
      <c r="N5271" s="43">
        <v>1.58698E-2</v>
      </c>
      <c r="O5271" s="114"/>
    </row>
    <row r="5272" spans="4:15" ht="15.75" customHeight="1" x14ac:dyDescent="0.25">
      <c r="D5272" s="39"/>
      <c r="E5272" s="39"/>
      <c r="F5272" s="98">
        <v>43894</v>
      </c>
      <c r="G5272" s="43">
        <v>1.0162500000000001E-2</v>
      </c>
      <c r="H5272" s="43">
        <v>1.0006299999999999E-2</v>
      </c>
      <c r="I5272" s="43">
        <v>9.8887999999999997E-3</v>
      </c>
      <c r="J5272" s="43">
        <v>4.2500000000000003E-2</v>
      </c>
      <c r="K5272" s="43">
        <v>1.0522E-2</v>
      </c>
      <c r="L5272" s="43">
        <v>1.48249E-2</v>
      </c>
      <c r="M5272" s="43">
        <v>9.8529999999999989E-3</v>
      </c>
      <c r="N5272" s="43">
        <v>1.5883100000000001E-2</v>
      </c>
      <c r="O5272" s="114"/>
    </row>
    <row r="5273" spans="4:15" ht="15.75" customHeight="1" x14ac:dyDescent="0.25">
      <c r="D5273" s="39"/>
      <c r="E5273" s="39"/>
      <c r="F5273" s="98">
        <v>43895</v>
      </c>
      <c r="G5273" s="43">
        <v>1.0051300000000001E-2</v>
      </c>
      <c r="H5273" s="43">
        <v>9.9887999999999991E-3</v>
      </c>
      <c r="I5273" s="43">
        <v>9.7462999999999994E-3</v>
      </c>
      <c r="J5273" s="43">
        <v>4.2500000000000003E-2</v>
      </c>
      <c r="K5273" s="43">
        <v>9.1199999999999996E-3</v>
      </c>
      <c r="L5273" s="43">
        <v>1.37302E-2</v>
      </c>
      <c r="M5273" s="43">
        <v>9.2230000000000003E-3</v>
      </c>
      <c r="N5273" s="43">
        <v>1.5762999999999999E-2</v>
      </c>
      <c r="O5273" s="114"/>
    </row>
    <row r="5274" spans="4:15" ht="15.75" customHeight="1" x14ac:dyDescent="0.25">
      <c r="D5274" s="39"/>
      <c r="E5274" s="39"/>
      <c r="F5274" s="98">
        <v>43896</v>
      </c>
      <c r="G5274" s="43">
        <v>8.6262999999999999E-3</v>
      </c>
      <c r="H5274" s="43">
        <v>8.9600000000000009E-3</v>
      </c>
      <c r="I5274" s="43">
        <v>8.7988000000000007E-3</v>
      </c>
      <c r="J5274" s="43">
        <v>4.2500000000000003E-2</v>
      </c>
      <c r="K5274" s="43">
        <v>7.6229999999999996E-3</v>
      </c>
      <c r="L5274" s="43">
        <v>1.2408300000000001E-2</v>
      </c>
      <c r="M5274" s="43">
        <v>8.2959999999999996E-3</v>
      </c>
      <c r="N5274" s="43">
        <v>1.5602799999999998E-2</v>
      </c>
      <c r="O5274" s="114"/>
    </row>
    <row r="5275" spans="4:15" ht="15.75" customHeight="1" x14ac:dyDescent="0.25">
      <c r="D5275" s="39"/>
      <c r="E5275" s="39"/>
      <c r="F5275" s="98">
        <v>43899</v>
      </c>
      <c r="G5275" s="43">
        <v>7.2487999999999997E-3</v>
      </c>
      <c r="H5275" s="43">
        <v>7.6812999999999994E-3</v>
      </c>
      <c r="I5275" s="43">
        <v>7.3538000000000006E-3</v>
      </c>
      <c r="J5275" s="43">
        <v>4.2500000000000003E-2</v>
      </c>
      <c r="K5275" s="43">
        <v>5.4069999999999995E-3</v>
      </c>
      <c r="L5275" s="43">
        <v>1.0360299999999999E-2</v>
      </c>
      <c r="M5275" s="43">
        <v>6.7340000000000004E-3</v>
      </c>
      <c r="N5275" s="43">
        <v>1.5115499999999999E-2</v>
      </c>
      <c r="O5275" s="114"/>
    </row>
    <row r="5276" spans="4:15" ht="15.75" customHeight="1" x14ac:dyDescent="0.25">
      <c r="D5276" s="39"/>
      <c r="E5276" s="39"/>
      <c r="F5276" s="98">
        <v>43900</v>
      </c>
      <c r="G5276" s="43">
        <v>8.1137999999999991E-3</v>
      </c>
      <c r="H5276" s="43">
        <v>7.8413000000000007E-3</v>
      </c>
      <c r="I5276" s="43">
        <v>7.6963000000000005E-3</v>
      </c>
      <c r="J5276" s="43">
        <v>4.2500000000000003E-2</v>
      </c>
      <c r="K5276" s="43">
        <v>8.0300000000000007E-3</v>
      </c>
      <c r="L5276" s="43">
        <v>1.0337900000000001E-2</v>
      </c>
      <c r="M5276" s="43">
        <v>4.725E-3</v>
      </c>
      <c r="N5276" s="43">
        <v>1.4952E-2</v>
      </c>
      <c r="O5276" s="114"/>
    </row>
    <row r="5277" spans="4:15" ht="15.75" customHeight="1" x14ac:dyDescent="0.25">
      <c r="D5277" s="39"/>
      <c r="E5277" s="39"/>
      <c r="F5277" s="98">
        <v>43901</v>
      </c>
      <c r="G5277" s="43">
        <v>7.9662999999999991E-3</v>
      </c>
      <c r="H5277" s="43">
        <v>7.7249999999999992E-3</v>
      </c>
      <c r="I5277" s="43">
        <v>7.4399999999999996E-3</v>
      </c>
      <c r="J5277" s="43">
        <v>4.2500000000000003E-2</v>
      </c>
      <c r="K5277" s="43">
        <v>8.6950000000000013E-3</v>
      </c>
      <c r="L5277" s="43">
        <v>9.8673000000000007E-3</v>
      </c>
      <c r="M5277" s="43">
        <v>5.6860000000000001E-3</v>
      </c>
      <c r="N5277" s="43">
        <v>1.47952E-2</v>
      </c>
      <c r="O5277" s="114"/>
    </row>
    <row r="5278" spans="4:15" ht="15.75" customHeight="1" x14ac:dyDescent="0.25">
      <c r="D5278" s="39"/>
      <c r="E5278" s="39"/>
      <c r="F5278" s="98">
        <v>43902</v>
      </c>
      <c r="G5278" s="43">
        <v>7.0463000000000001E-3</v>
      </c>
      <c r="H5278" s="43">
        <v>7.4050000000000001E-3</v>
      </c>
      <c r="I5278" s="43">
        <v>7.3787999999999996E-3</v>
      </c>
      <c r="J5278" s="43">
        <v>4.2500000000000003E-2</v>
      </c>
      <c r="K5278" s="43">
        <v>8.0420000000000005E-3</v>
      </c>
      <c r="L5278" s="43">
        <v>9.9486999999999996E-3</v>
      </c>
      <c r="M5278" s="43">
        <v>4.4000000000000003E-3</v>
      </c>
      <c r="N5278" s="43">
        <v>1.46517E-2</v>
      </c>
      <c r="O5278" s="114"/>
    </row>
    <row r="5279" spans="4:15" ht="15.75" customHeight="1" x14ac:dyDescent="0.25">
      <c r="D5279" s="39"/>
      <c r="E5279" s="39"/>
      <c r="F5279" s="98">
        <v>43903</v>
      </c>
      <c r="G5279" s="43">
        <v>8.0012999999999994E-3</v>
      </c>
      <c r="H5279" s="43">
        <v>8.4313000000000009E-3</v>
      </c>
      <c r="I5279" s="43">
        <v>8.2138000000000003E-3</v>
      </c>
      <c r="J5279" s="43">
        <v>4.2500000000000003E-2</v>
      </c>
      <c r="K5279" s="43">
        <v>9.6030000000000004E-3</v>
      </c>
      <c r="L5279" s="43">
        <v>9.9787999999999995E-3</v>
      </c>
      <c r="M5279" s="43">
        <v>2.7060000000000001E-3</v>
      </c>
      <c r="N5279" s="43">
        <v>1.4524799999999999E-2</v>
      </c>
      <c r="O5279" s="114"/>
    </row>
    <row r="5280" spans="4:15" ht="15.75" customHeight="1" x14ac:dyDescent="0.25">
      <c r="D5280" s="39"/>
      <c r="E5280" s="39"/>
      <c r="F5280" s="98">
        <v>43906</v>
      </c>
      <c r="G5280" s="43">
        <v>6.1162999999999999E-3</v>
      </c>
      <c r="H5280" s="43">
        <v>8.8938000000000003E-3</v>
      </c>
      <c r="I5280" s="43">
        <v>8.4375000000000006E-3</v>
      </c>
      <c r="J5280" s="43">
        <v>3.2500000000000001E-2</v>
      </c>
      <c r="K5280" s="43">
        <v>7.1819999999999991E-3</v>
      </c>
      <c r="L5280" s="43">
        <v>9.8714000000000007E-3</v>
      </c>
      <c r="M5280" s="43">
        <v>2.1649999999999998E-3</v>
      </c>
      <c r="N5280" s="43">
        <v>1.4051000000000001E-2</v>
      </c>
      <c r="O5280" s="114"/>
    </row>
    <row r="5281" spans="4:15" ht="15.75" customHeight="1" x14ac:dyDescent="0.25">
      <c r="D5281" s="39"/>
      <c r="E5281" s="39"/>
      <c r="F5281" s="98">
        <v>43907</v>
      </c>
      <c r="G5281" s="43">
        <v>7.4999999999999997E-3</v>
      </c>
      <c r="H5281" s="43">
        <v>1.05188E-2</v>
      </c>
      <c r="I5281" s="43">
        <v>9.130000000000001E-3</v>
      </c>
      <c r="J5281" s="43">
        <v>3.2500000000000001E-2</v>
      </c>
      <c r="K5281" s="43">
        <v>1.0784E-2</v>
      </c>
      <c r="L5281" s="43">
        <v>1.0181599999999999E-2</v>
      </c>
      <c r="M5281" s="43">
        <v>1.655E-3</v>
      </c>
      <c r="N5281" s="43">
        <v>1.3610500000000001E-2</v>
      </c>
      <c r="O5281" s="114"/>
    </row>
    <row r="5282" spans="4:15" ht="15.75" customHeight="1" x14ac:dyDescent="0.25">
      <c r="D5282" s="39"/>
      <c r="E5282" s="39"/>
      <c r="F5282" s="98">
        <v>43908</v>
      </c>
      <c r="G5282" s="43">
        <v>7.7288000000000001E-3</v>
      </c>
      <c r="H5282" s="43">
        <v>1.1157500000000001E-2</v>
      </c>
      <c r="I5282" s="43">
        <v>9.5199999999999989E-3</v>
      </c>
      <c r="J5282" s="43">
        <v>3.2500000000000001E-2</v>
      </c>
      <c r="K5282" s="43">
        <v>1.1915E-2</v>
      </c>
      <c r="L5282" s="43">
        <v>1.0184800000000001E-2</v>
      </c>
      <c r="M5282" s="43">
        <v>1.583E-3</v>
      </c>
      <c r="N5282" s="43">
        <v>1.3263499999999999E-2</v>
      </c>
      <c r="O5282" s="114"/>
    </row>
    <row r="5283" spans="4:15" ht="15.75" customHeight="1" x14ac:dyDescent="0.25">
      <c r="D5283" s="39"/>
      <c r="E5283" s="39"/>
      <c r="F5283" s="98">
        <v>43909</v>
      </c>
      <c r="G5283" s="43">
        <v>9.2362999999999994E-3</v>
      </c>
      <c r="H5283" s="43">
        <v>1.19513E-2</v>
      </c>
      <c r="I5283" s="43">
        <v>9.7949999999999999E-3</v>
      </c>
      <c r="J5283" s="43">
        <v>3.2500000000000001E-2</v>
      </c>
      <c r="K5283" s="43">
        <v>1.1404000000000001E-2</v>
      </c>
      <c r="L5283" s="43">
        <v>1.00669E-2</v>
      </c>
      <c r="M5283" s="43">
        <v>1.4089999999999999E-3</v>
      </c>
      <c r="N5283" s="43">
        <v>1.27697E-2</v>
      </c>
      <c r="O5283" s="114"/>
    </row>
    <row r="5284" spans="4:15" ht="15.75" customHeight="1" x14ac:dyDescent="0.25">
      <c r="D5284" s="39"/>
      <c r="E5284" s="39"/>
      <c r="F5284" s="98">
        <v>43910</v>
      </c>
      <c r="G5284" s="43">
        <v>9.2849999999999999E-3</v>
      </c>
      <c r="H5284" s="43">
        <v>1.20413E-2</v>
      </c>
      <c r="I5284" s="43">
        <v>9.9424999999999999E-3</v>
      </c>
      <c r="J5284" s="43">
        <v>3.2500000000000001E-2</v>
      </c>
      <c r="K5284" s="43">
        <v>8.4539999999999997E-3</v>
      </c>
      <c r="L5284" s="43">
        <v>1.0115600000000001E-2</v>
      </c>
      <c r="M5284" s="43">
        <v>1.1799999999999998E-3</v>
      </c>
      <c r="N5284" s="43">
        <v>1.2255799999999999E-2</v>
      </c>
      <c r="O5284" s="114"/>
    </row>
    <row r="5285" spans="4:15" ht="15.75" customHeight="1" x14ac:dyDescent="0.25">
      <c r="D5285" s="39"/>
      <c r="E5285" s="39"/>
      <c r="F5285" s="98">
        <v>43913</v>
      </c>
      <c r="G5285" s="43">
        <v>9.4663000000000004E-3</v>
      </c>
      <c r="H5285" s="43">
        <v>1.21563E-2</v>
      </c>
      <c r="I5285" s="43">
        <v>9.7324999999999998E-3</v>
      </c>
      <c r="J5285" s="43">
        <v>3.2500000000000001E-2</v>
      </c>
      <c r="K5285" s="43">
        <v>7.8630000000000002E-3</v>
      </c>
      <c r="L5285" s="43">
        <v>1.02868E-2</v>
      </c>
      <c r="M5285" s="43">
        <v>8.8099999999999995E-4</v>
      </c>
      <c r="N5285" s="43">
        <v>1.0704400000000001E-2</v>
      </c>
      <c r="O5285" s="114"/>
    </row>
    <row r="5286" spans="4:15" ht="15.75" customHeight="1" x14ac:dyDescent="0.25">
      <c r="D5286" s="39"/>
      <c r="E5286" s="39"/>
      <c r="F5286" s="98">
        <v>43914</v>
      </c>
      <c r="G5286" s="43">
        <v>9.2487999999999997E-3</v>
      </c>
      <c r="H5286" s="43">
        <v>1.2323800000000001E-2</v>
      </c>
      <c r="I5286" s="43">
        <v>9.8212999999999998E-3</v>
      </c>
      <c r="J5286" s="43">
        <v>3.2500000000000001E-2</v>
      </c>
      <c r="K5286" s="43">
        <v>8.4659999999999996E-3</v>
      </c>
      <c r="L5286" s="43">
        <v>1.0343100000000001E-2</v>
      </c>
      <c r="M5286" s="43">
        <v>6.3000000000000003E-4</v>
      </c>
      <c r="N5286" s="43">
        <v>1.0184E-2</v>
      </c>
      <c r="O5286" s="114"/>
    </row>
    <row r="5287" spans="4:15" ht="15.75" customHeight="1" x14ac:dyDescent="0.25">
      <c r="D5287" s="39"/>
      <c r="E5287" s="39"/>
      <c r="F5287" s="98">
        <v>43915</v>
      </c>
      <c r="G5287" s="43">
        <v>9.5913000000000005E-3</v>
      </c>
      <c r="H5287" s="43">
        <v>1.2669999999999999E-2</v>
      </c>
      <c r="I5287" s="43">
        <v>1.0676300000000001E-2</v>
      </c>
      <c r="J5287" s="43">
        <v>3.2500000000000001E-2</v>
      </c>
      <c r="K5287" s="43">
        <v>8.6730000000000002E-3</v>
      </c>
      <c r="L5287" s="43">
        <v>1.19603E-2</v>
      </c>
      <c r="M5287" s="43">
        <v>5.0500000000000002E-4</v>
      </c>
      <c r="N5287" s="43">
        <v>9.6602000000000007E-3</v>
      </c>
      <c r="O5287" s="114"/>
    </row>
    <row r="5288" spans="4:15" ht="15.75" customHeight="1" x14ac:dyDescent="0.25">
      <c r="D5288" s="39"/>
      <c r="E5288" s="39"/>
      <c r="F5288" s="98">
        <v>43916</v>
      </c>
      <c r="G5288" s="43">
        <v>9.4088000000000001E-3</v>
      </c>
      <c r="H5288" s="43">
        <v>1.3746299999999999E-2</v>
      </c>
      <c r="I5288" s="43">
        <v>1.05763E-2</v>
      </c>
      <c r="J5288" s="43">
        <v>3.2500000000000001E-2</v>
      </c>
      <c r="K5288" s="43">
        <v>8.4469999999999996E-3</v>
      </c>
      <c r="L5288" s="43">
        <v>1.29759E-2</v>
      </c>
      <c r="M5288" s="43">
        <v>5.5400000000000002E-4</v>
      </c>
      <c r="N5288" s="43">
        <v>9.1364999999999988E-3</v>
      </c>
      <c r="O5288" s="114"/>
    </row>
    <row r="5289" spans="4:15" ht="15.75" customHeight="1" x14ac:dyDescent="0.25">
      <c r="D5289" s="39"/>
      <c r="E5289" s="39"/>
      <c r="F5289" s="98">
        <v>43917</v>
      </c>
      <c r="G5289" s="43">
        <v>9.8938000000000012E-3</v>
      </c>
      <c r="H5289" s="43">
        <v>1.45013E-2</v>
      </c>
      <c r="I5289" s="43">
        <v>1.072E-2</v>
      </c>
      <c r="J5289" s="43">
        <v>3.2500000000000001E-2</v>
      </c>
      <c r="K5289" s="43">
        <v>6.7459999999999994E-3</v>
      </c>
      <c r="L5289" s="43">
        <v>1.0823899999999999E-2</v>
      </c>
      <c r="M5289" s="43">
        <v>5.4699999999999996E-4</v>
      </c>
      <c r="N5289" s="43">
        <v>8.6094999999999991E-3</v>
      </c>
      <c r="O5289" s="114"/>
    </row>
    <row r="5290" spans="4:15" ht="15.75" customHeight="1" x14ac:dyDescent="0.25">
      <c r="D5290" s="39"/>
      <c r="E5290" s="39"/>
      <c r="F5290" s="98">
        <v>43920</v>
      </c>
      <c r="G5290" s="43">
        <v>9.8449999999999996E-3</v>
      </c>
      <c r="H5290" s="43">
        <v>1.4333800000000001E-2</v>
      </c>
      <c r="I5290" s="43">
        <v>1.09175E-2</v>
      </c>
      <c r="J5290" s="43">
        <v>3.2500000000000001E-2</v>
      </c>
      <c r="K5290" s="43">
        <v>7.2640000000000005E-3</v>
      </c>
      <c r="L5290" s="43">
        <v>1.01987E-2</v>
      </c>
      <c r="M5290" s="43">
        <v>4.7800000000000002E-4</v>
      </c>
      <c r="N5290" s="43">
        <v>7.0318000000000004E-3</v>
      </c>
      <c r="O5290" s="114"/>
    </row>
    <row r="5291" spans="4:15" ht="15.75" customHeight="1" x14ac:dyDescent="0.25">
      <c r="D5291" s="39"/>
      <c r="E5291" s="39"/>
      <c r="F5291" s="98">
        <v>43921</v>
      </c>
      <c r="G5291" s="43">
        <v>9.9287999999999998E-3</v>
      </c>
      <c r="H5291" s="43">
        <v>1.4504999999999999E-2</v>
      </c>
      <c r="I5291" s="43">
        <v>1.1752499999999999E-2</v>
      </c>
      <c r="J5291" s="43">
        <v>3.2500000000000001E-2</v>
      </c>
      <c r="K5291" s="43">
        <v>6.6949999999999996E-3</v>
      </c>
      <c r="L5291" s="43">
        <v>9.9285999999999992E-3</v>
      </c>
      <c r="M5291" s="43">
        <v>5.1699999999999999E-4</v>
      </c>
      <c r="N5291" s="43">
        <v>6.5015999999999997E-3</v>
      </c>
      <c r="O5291" s="114"/>
    </row>
    <row r="5292" spans="4:15" ht="15.75" customHeight="1" x14ac:dyDescent="0.25">
      <c r="D5292" s="39"/>
      <c r="E5292" s="39"/>
      <c r="F5292" s="98">
        <v>43922</v>
      </c>
      <c r="G5292" s="43">
        <v>1.0162500000000001E-2</v>
      </c>
      <c r="H5292" s="43">
        <v>1.4365000000000001E-2</v>
      </c>
      <c r="I5292" s="43">
        <v>1.19525E-2</v>
      </c>
      <c r="J5292" s="43">
        <v>3.2500000000000001E-2</v>
      </c>
      <c r="K5292" s="43">
        <v>5.8320000000000004E-3</v>
      </c>
      <c r="L5292" s="43">
        <v>9.0244999999999995E-3</v>
      </c>
      <c r="M5292" s="43">
        <v>4.5199999999999998E-4</v>
      </c>
      <c r="N5292" s="43">
        <v>5.9713000000000006E-3</v>
      </c>
      <c r="O5292" s="114"/>
    </row>
    <row r="5293" spans="4:15" ht="15.75" customHeight="1" x14ac:dyDescent="0.25">
      <c r="D5293" s="39"/>
      <c r="E5293" s="39"/>
      <c r="F5293" s="98">
        <v>43923</v>
      </c>
      <c r="G5293" s="43">
        <v>9.8163E-3</v>
      </c>
      <c r="H5293" s="43">
        <v>1.3729999999999999E-2</v>
      </c>
      <c r="I5293" s="43">
        <v>1.20488E-2</v>
      </c>
      <c r="J5293" s="43">
        <v>3.2500000000000001E-2</v>
      </c>
      <c r="K5293" s="43">
        <v>5.9699999999999996E-3</v>
      </c>
      <c r="L5293" s="43">
        <v>8.9341999999999998E-3</v>
      </c>
      <c r="M5293" s="43">
        <v>4.8899999999999996E-4</v>
      </c>
      <c r="N5293" s="43">
        <v>5.4444000000000003E-3</v>
      </c>
      <c r="O5293" s="114"/>
    </row>
    <row r="5294" spans="4:15" ht="15.75" customHeight="1" x14ac:dyDescent="0.25">
      <c r="D5294" s="39"/>
      <c r="E5294" s="39"/>
      <c r="F5294" s="98">
        <v>43924</v>
      </c>
      <c r="G5294" s="43">
        <v>9.8513000000000003E-3</v>
      </c>
      <c r="H5294" s="43">
        <v>1.38738E-2</v>
      </c>
      <c r="I5294" s="43">
        <v>1.20888E-2</v>
      </c>
      <c r="J5294" s="43">
        <v>3.2500000000000001E-2</v>
      </c>
      <c r="K5294" s="43">
        <v>5.9480000000000002E-3</v>
      </c>
      <c r="L5294" s="43">
        <v>8.3236000000000004E-3</v>
      </c>
      <c r="M5294" s="43">
        <v>4.9299999999999995E-4</v>
      </c>
      <c r="N5294" s="43">
        <v>4.9009000000000006E-3</v>
      </c>
      <c r="O5294" s="114"/>
    </row>
    <row r="5295" spans="4:15" ht="15.75" customHeight="1" x14ac:dyDescent="0.25">
      <c r="D5295" s="39"/>
      <c r="E5295" s="39"/>
      <c r="F5295" s="98">
        <v>43927</v>
      </c>
      <c r="G5295" s="43">
        <v>9.2125000000000002E-3</v>
      </c>
      <c r="H5295" s="43">
        <v>1.3523799999999999E-2</v>
      </c>
      <c r="I5295" s="43">
        <v>1.2382500000000001E-2</v>
      </c>
      <c r="J5295" s="43">
        <v>3.2500000000000001E-2</v>
      </c>
      <c r="K5295" s="43">
        <v>6.6979999999999991E-3</v>
      </c>
      <c r="L5295" s="43">
        <v>7.6009000000000007E-3</v>
      </c>
      <c r="M5295" s="43">
        <v>4.0800000000000005E-4</v>
      </c>
      <c r="N5295" s="43">
        <v>3.7605E-3</v>
      </c>
      <c r="O5295" s="114"/>
    </row>
    <row r="5296" spans="4:15" ht="15.75" customHeight="1" x14ac:dyDescent="0.25">
      <c r="D5296" s="39"/>
      <c r="E5296" s="39"/>
      <c r="F5296" s="98">
        <v>43928</v>
      </c>
      <c r="G5296" s="43">
        <v>8.6350000000000003E-3</v>
      </c>
      <c r="H5296" s="43">
        <v>1.31988E-2</v>
      </c>
      <c r="I5296" s="43">
        <v>1.2244999999999999E-2</v>
      </c>
      <c r="J5296" s="43">
        <v>3.2500000000000001E-2</v>
      </c>
      <c r="K5296" s="43">
        <v>7.1220000000000007E-3</v>
      </c>
      <c r="L5296" s="43">
        <v>6.9543000000000001E-3</v>
      </c>
      <c r="M5296" s="43">
        <v>5.04E-4</v>
      </c>
      <c r="N5296" s="43">
        <v>3.3971000000000001E-3</v>
      </c>
      <c r="O5296" s="114"/>
    </row>
    <row r="5297" spans="4:19" ht="15.75" customHeight="1" x14ac:dyDescent="0.25">
      <c r="D5297" s="39"/>
      <c r="E5297" s="39"/>
      <c r="F5297" s="98">
        <v>43929</v>
      </c>
      <c r="G5297" s="43">
        <v>8.2887999999999989E-3</v>
      </c>
      <c r="H5297" s="43">
        <v>1.31138E-2</v>
      </c>
      <c r="I5297" s="43">
        <v>1.22825E-2</v>
      </c>
      <c r="J5297" s="43">
        <v>3.2500000000000001E-2</v>
      </c>
      <c r="K5297" s="43">
        <v>7.7219999999999997E-3</v>
      </c>
      <c r="L5297" s="43">
        <v>7.0803000000000003E-3</v>
      </c>
      <c r="M5297" s="43">
        <v>5.5800000000000001E-4</v>
      </c>
      <c r="N5297" s="43">
        <v>3.0336E-3</v>
      </c>
      <c r="O5297" s="114"/>
    </row>
    <row r="5298" spans="4:19" ht="15.75" customHeight="1" x14ac:dyDescent="0.25">
      <c r="D5298" s="39"/>
      <c r="E5298" s="39"/>
      <c r="F5298" s="98">
        <v>43930</v>
      </c>
      <c r="G5298" s="43">
        <v>8.1399999999999997E-3</v>
      </c>
      <c r="H5298" s="43">
        <v>1.21888E-2</v>
      </c>
      <c r="I5298" s="43">
        <v>1.22588E-2</v>
      </c>
      <c r="J5298" s="43">
        <v>3.2500000000000001E-2</v>
      </c>
      <c r="K5298" s="43">
        <v>7.1909999999999995E-3</v>
      </c>
      <c r="L5298" s="43">
        <v>6.6039000000000002E-3</v>
      </c>
      <c r="M5298" s="43">
        <v>5.8299999999999997E-4</v>
      </c>
      <c r="N5298" s="43">
        <v>2.6735999999999999E-3</v>
      </c>
      <c r="O5298" s="114"/>
    </row>
    <row r="5299" spans="4:19" ht="15.75" customHeight="1" x14ac:dyDescent="0.25">
      <c r="D5299" s="39"/>
      <c r="E5299" s="39"/>
      <c r="F5299" s="98">
        <v>43931</v>
      </c>
      <c r="G5299" s="43" t="s">
        <v>30</v>
      </c>
      <c r="H5299" s="43" t="s">
        <v>30</v>
      </c>
      <c r="I5299" s="43" t="s">
        <v>30</v>
      </c>
      <c r="J5299" s="43" t="s">
        <v>30</v>
      </c>
      <c r="K5299" s="43">
        <v>7.1909999999999995E-3</v>
      </c>
      <c r="L5299" s="43" t="s">
        <v>30</v>
      </c>
      <c r="M5299" s="43" t="s">
        <v>30</v>
      </c>
      <c r="N5299" s="43" t="s">
        <v>30</v>
      </c>
      <c r="O5299" s="114"/>
    </row>
    <row r="5300" spans="4:19" ht="15.75" customHeight="1" x14ac:dyDescent="0.25">
      <c r="D5300" s="39"/>
      <c r="E5300" s="39"/>
      <c r="F5300" s="98">
        <v>43934</v>
      </c>
      <c r="G5300" s="43" t="s">
        <v>30</v>
      </c>
      <c r="H5300" s="43" t="s">
        <v>30</v>
      </c>
      <c r="I5300" s="43" t="s">
        <v>30</v>
      </c>
      <c r="J5300" s="43">
        <v>3.2500000000000001E-2</v>
      </c>
      <c r="K5300" s="43">
        <v>7.7130000000000002E-3</v>
      </c>
      <c r="L5300" s="43">
        <v>6.1161000000000002E-3</v>
      </c>
      <c r="M5300" s="43">
        <v>5.6499999999999996E-4</v>
      </c>
      <c r="N5300" s="43">
        <v>1.1666999999999999E-3</v>
      </c>
      <c r="O5300" s="114"/>
    </row>
    <row r="5301" spans="4:19" ht="15.75" customHeight="1" x14ac:dyDescent="0.25">
      <c r="D5301" s="39"/>
      <c r="E5301" s="39"/>
      <c r="F5301" s="98">
        <v>43935</v>
      </c>
      <c r="G5301" s="43">
        <v>7.9413000000000001E-3</v>
      </c>
      <c r="H5301" s="43">
        <v>1.1761299999999999E-2</v>
      </c>
      <c r="I5301" s="43">
        <v>1.1587499999999999E-2</v>
      </c>
      <c r="J5301" s="43">
        <v>3.2500000000000001E-2</v>
      </c>
      <c r="K5301" s="43">
        <v>7.5199999999999998E-3</v>
      </c>
      <c r="L5301" s="43">
        <v>5.8626999999999993E-3</v>
      </c>
      <c r="M5301" s="43">
        <v>6.4000000000000005E-4</v>
      </c>
      <c r="N5301" s="43">
        <v>8.0670000000000004E-4</v>
      </c>
      <c r="O5301" s="114"/>
    </row>
    <row r="5302" spans="4:19" ht="15.75" customHeight="1" x14ac:dyDescent="0.25">
      <c r="D5302" s="39"/>
      <c r="E5302" s="39"/>
      <c r="F5302" s="98">
        <v>43936</v>
      </c>
      <c r="G5302" s="43">
        <v>7.5075000000000003E-3</v>
      </c>
      <c r="H5302" s="43">
        <v>1.1348800000000001E-2</v>
      </c>
      <c r="I5302" s="43">
        <v>1.1501300000000001E-2</v>
      </c>
      <c r="J5302" s="43">
        <v>3.2500000000000001E-2</v>
      </c>
      <c r="K5302" s="43">
        <v>6.3160000000000004E-3</v>
      </c>
      <c r="L5302" s="43">
        <v>5.4474999999999992E-3</v>
      </c>
      <c r="M5302" s="43">
        <v>7.2800000000000002E-4</v>
      </c>
      <c r="N5302" s="43">
        <v>4.6000000000000001E-4</v>
      </c>
      <c r="O5302" s="114"/>
    </row>
    <row r="5303" spans="4:19" ht="15.75" customHeight="1" x14ac:dyDescent="0.25">
      <c r="D5303" s="39"/>
      <c r="E5303" s="39"/>
      <c r="F5303" s="98">
        <v>43937</v>
      </c>
      <c r="G5303" s="43">
        <v>7.1825000000000005E-3</v>
      </c>
      <c r="H5303" s="43">
        <v>1.1352500000000001E-2</v>
      </c>
      <c r="I5303" s="43">
        <v>1.125E-2</v>
      </c>
      <c r="J5303" s="43">
        <v>3.2500000000000001E-2</v>
      </c>
      <c r="K5303" s="43">
        <v>6.267E-3</v>
      </c>
      <c r="L5303" s="43">
        <v>5.2693000000000002E-3</v>
      </c>
      <c r="M5303" s="43">
        <v>6.6199999999999994E-4</v>
      </c>
      <c r="N5303" s="43">
        <v>3.8330000000000005E-4</v>
      </c>
      <c r="O5303" s="114"/>
    </row>
    <row r="5304" spans="4:19" ht="15.75" customHeight="1" x14ac:dyDescent="0.25">
      <c r="D5304" s="39"/>
      <c r="E5304" s="39"/>
      <c r="F5304" s="98">
        <v>43938</v>
      </c>
      <c r="G5304" s="43">
        <v>6.7275E-3</v>
      </c>
      <c r="H5304" s="43">
        <v>1.1089999999999999E-2</v>
      </c>
      <c r="I5304" s="43">
        <v>1.1025E-2</v>
      </c>
      <c r="J5304" s="43">
        <v>3.2500000000000001E-2</v>
      </c>
      <c r="K5304" s="43">
        <v>6.4170000000000008E-3</v>
      </c>
      <c r="L5304" s="43">
        <v>5.2250999999999999E-3</v>
      </c>
      <c r="M5304" s="43">
        <v>6.6299999999999996E-4</v>
      </c>
      <c r="N5304" s="43">
        <v>2.1329999999999998E-4</v>
      </c>
      <c r="O5304" s="114"/>
    </row>
    <row r="5305" spans="4:19" ht="15.75" customHeight="1" x14ac:dyDescent="0.25">
      <c r="D5305" s="39"/>
      <c r="E5305" s="39"/>
      <c r="F5305" s="98">
        <v>43941</v>
      </c>
      <c r="G5305" s="43">
        <v>6.6737999999999997E-3</v>
      </c>
      <c r="H5305" s="43">
        <v>1.0976300000000001E-2</v>
      </c>
      <c r="I5305" s="43">
        <v>1.0758799999999999E-2</v>
      </c>
      <c r="J5305" s="43">
        <v>3.2500000000000001E-2</v>
      </c>
      <c r="K5305" s="43">
        <v>6.0529999999999994E-3</v>
      </c>
      <c r="L5305" s="43">
        <v>4.5003999999999999E-3</v>
      </c>
      <c r="M5305" s="43">
        <v>5.8100000000000003E-4</v>
      </c>
      <c r="N5305" s="43">
        <v>1.7670000000000001E-4</v>
      </c>
      <c r="O5305" s="114"/>
    </row>
    <row r="5306" spans="4:19" ht="15.75" customHeight="1" x14ac:dyDescent="0.25">
      <c r="D5306" s="39"/>
      <c r="E5306" s="39"/>
      <c r="F5306" s="98">
        <v>43942</v>
      </c>
      <c r="G5306" s="43">
        <v>6.2462999999999998E-3</v>
      </c>
      <c r="H5306" s="43">
        <v>1.043E-2</v>
      </c>
      <c r="I5306" s="43">
        <v>1.0242500000000002E-2</v>
      </c>
      <c r="J5306" s="43">
        <v>3.2500000000000001E-2</v>
      </c>
      <c r="K5306" s="43">
        <v>5.6910000000000007E-3</v>
      </c>
      <c r="L5306" s="43">
        <v>4.6439000000000003E-3</v>
      </c>
      <c r="M5306" s="43">
        <v>4.95E-4</v>
      </c>
      <c r="N5306" s="43">
        <v>1.7000000000000001E-4</v>
      </c>
      <c r="O5306" s="114"/>
    </row>
    <row r="5307" spans="4:19" ht="15.75" customHeight="1" x14ac:dyDescent="0.25">
      <c r="D5307" s="39"/>
      <c r="E5307" s="39"/>
      <c r="F5307" s="98">
        <v>43943</v>
      </c>
      <c r="G5307" s="43">
        <v>5.6974999999999994E-3</v>
      </c>
      <c r="H5307" s="43">
        <v>1.0202500000000001E-2</v>
      </c>
      <c r="I5307" s="43">
        <v>9.9062999999999998E-3</v>
      </c>
      <c r="J5307" s="43">
        <v>3.2500000000000001E-2</v>
      </c>
      <c r="K5307" s="43">
        <v>6.1900000000000002E-3</v>
      </c>
      <c r="L5307" s="43">
        <v>4.2677999999999995E-3</v>
      </c>
      <c r="M5307" s="43">
        <v>4.2900000000000002E-4</v>
      </c>
      <c r="N5307" s="43">
        <v>1.6000000000000001E-4</v>
      </c>
      <c r="O5307" s="114"/>
    </row>
    <row r="5308" spans="4:19" ht="15.75" customHeight="1" x14ac:dyDescent="0.25">
      <c r="D5308" s="39"/>
      <c r="E5308" s="39"/>
      <c r="F5308" s="98">
        <v>43944</v>
      </c>
      <c r="G5308" s="43">
        <v>4.8725000000000001E-3</v>
      </c>
      <c r="H5308" s="43">
        <v>9.9138000000000004E-3</v>
      </c>
      <c r="I5308" s="43">
        <v>9.6525000000000014E-3</v>
      </c>
      <c r="J5308" s="43">
        <v>3.2500000000000001E-2</v>
      </c>
      <c r="K5308" s="43">
        <v>6.0150000000000004E-3</v>
      </c>
      <c r="L5308" s="43">
        <v>4.3468000000000005E-3</v>
      </c>
      <c r="M5308" s="43">
        <v>4.44E-4</v>
      </c>
      <c r="N5308" s="43">
        <v>1.5669999999999999E-4</v>
      </c>
      <c r="O5308" s="114"/>
    </row>
    <row r="5309" spans="4:19" ht="15.75" customHeight="1" x14ac:dyDescent="0.25">
      <c r="D5309" s="39"/>
      <c r="E5309" s="39"/>
      <c r="F5309" s="98">
        <v>43945</v>
      </c>
      <c r="G5309" s="43">
        <v>4.4088E-3</v>
      </c>
      <c r="H5309" s="43">
        <v>8.8713000000000004E-3</v>
      </c>
      <c r="I5309" s="43">
        <v>9.2224999999999998E-3</v>
      </c>
      <c r="J5309" s="43">
        <v>3.2500000000000001E-2</v>
      </c>
      <c r="K5309" s="43">
        <v>6.0080000000000003E-3</v>
      </c>
      <c r="L5309" s="43">
        <v>3.4821000000000001E-3</v>
      </c>
      <c r="M5309" s="43">
        <v>5.04E-4</v>
      </c>
      <c r="N5309" s="43">
        <v>1.5669999999999999E-4</v>
      </c>
      <c r="O5309" s="114"/>
    </row>
    <row r="5310" spans="4:19" ht="15.75" customHeight="1" x14ac:dyDescent="0.25">
      <c r="D5310" s="39"/>
      <c r="E5310" s="39"/>
      <c r="F5310" s="98">
        <v>43948</v>
      </c>
      <c r="G5310" s="43">
        <v>4.3763000000000005E-3</v>
      </c>
      <c r="H5310" s="43">
        <v>8.4075E-3</v>
      </c>
      <c r="I5310" s="43">
        <v>8.9312999999999997E-3</v>
      </c>
      <c r="J5310" s="43">
        <v>3.2500000000000001E-2</v>
      </c>
      <c r="K5310" s="43">
        <v>6.6049999999999998E-3</v>
      </c>
      <c r="L5310" s="43">
        <v>2.7409000000000001E-3</v>
      </c>
      <c r="M5310" s="43">
        <v>5.2400000000000005E-4</v>
      </c>
      <c r="N5310" s="43">
        <v>1.7670000000000001E-4</v>
      </c>
      <c r="O5310" s="114"/>
      <c r="Q5310" s="45"/>
      <c r="R5310" s="45"/>
      <c r="S5310" s="45"/>
    </row>
    <row r="5311" spans="4:19" ht="15.75" customHeight="1" x14ac:dyDescent="0.25">
      <c r="D5311" s="39"/>
      <c r="E5311" s="39"/>
      <c r="F5311" s="98">
        <v>43949</v>
      </c>
      <c r="G5311" s="43">
        <v>4.0362999999999996E-3</v>
      </c>
      <c r="H5311" s="43">
        <v>7.6013000000000001E-3</v>
      </c>
      <c r="I5311" s="43">
        <v>8.6187999999999994E-3</v>
      </c>
      <c r="J5311" s="43">
        <v>3.2500000000000001E-2</v>
      </c>
      <c r="K5311" s="43">
        <v>6.1289999999999999E-3</v>
      </c>
      <c r="L5311" s="43">
        <v>2.4687999999999997E-3</v>
      </c>
      <c r="M5311" s="43">
        <v>4.5800000000000002E-4</v>
      </c>
      <c r="N5311" s="43">
        <v>1.8329999999999998E-4</v>
      </c>
      <c r="O5311" s="114"/>
    </row>
    <row r="5312" spans="4:19" ht="15.75" customHeight="1" x14ac:dyDescent="0.25">
      <c r="D5312" s="39"/>
      <c r="E5312" s="39"/>
      <c r="F5312" s="98">
        <v>43950</v>
      </c>
      <c r="G5312" s="43">
        <v>3.7013000000000002E-3</v>
      </c>
      <c r="H5312" s="43">
        <v>6.8662999999999997E-3</v>
      </c>
      <c r="I5312" s="43">
        <v>8.0488000000000001E-3</v>
      </c>
      <c r="J5312" s="43">
        <v>3.2500000000000001E-2</v>
      </c>
      <c r="K5312" s="43">
        <v>6.2690000000000003E-3</v>
      </c>
      <c r="L5312" s="43">
        <v>2.3963000000000001E-3</v>
      </c>
      <c r="M5312" s="43">
        <v>4.2999999999999999E-4</v>
      </c>
      <c r="N5312" s="43">
        <v>1.8329999999999998E-4</v>
      </c>
      <c r="O5312" s="114"/>
    </row>
    <row r="5313" spans="4:19" ht="15.75" customHeight="1" x14ac:dyDescent="0.25">
      <c r="D5313" s="39"/>
      <c r="E5313" s="39"/>
      <c r="F5313" s="98">
        <v>43951</v>
      </c>
      <c r="G5313" s="43">
        <v>3.2962999999999998E-3</v>
      </c>
      <c r="H5313" s="43">
        <v>5.5612999999999999E-3</v>
      </c>
      <c r="I5313" s="43">
        <v>7.5949999999999993E-3</v>
      </c>
      <c r="J5313" s="43">
        <v>3.2500000000000001E-2</v>
      </c>
      <c r="K5313" s="43">
        <v>6.3929999999999994E-3</v>
      </c>
      <c r="L5313" s="43">
        <v>2.3248000000000001E-3</v>
      </c>
      <c r="M5313" s="43">
        <v>2.1579999999999999E-4</v>
      </c>
      <c r="N5313" s="43">
        <v>1.8329999999999998E-4</v>
      </c>
      <c r="O5313" s="114"/>
    </row>
    <row r="5314" spans="4:19" ht="15.75" customHeight="1" x14ac:dyDescent="0.25">
      <c r="D5314" s="39"/>
      <c r="E5314" s="39"/>
      <c r="F5314" s="98">
        <v>43952</v>
      </c>
      <c r="G5314" s="43">
        <v>3.0337999999999997E-3</v>
      </c>
      <c r="H5314" s="43">
        <v>5.4088000000000001E-3</v>
      </c>
      <c r="I5314" s="43">
        <v>7.1300000000000001E-3</v>
      </c>
      <c r="J5314" s="43">
        <v>3.2500000000000001E-2</v>
      </c>
      <c r="K5314" s="43">
        <v>6.1180000000000002E-3</v>
      </c>
      <c r="L5314" s="43">
        <v>2.0341000000000001E-3</v>
      </c>
      <c r="M5314" s="43">
        <v>3.055E-4</v>
      </c>
      <c r="N5314" s="43">
        <v>1.9330000000000001E-4</v>
      </c>
      <c r="O5314" s="114"/>
    </row>
    <row r="5315" spans="4:19" ht="15.75" customHeight="1" x14ac:dyDescent="0.25">
      <c r="D5315" s="39"/>
      <c r="E5315" s="39"/>
      <c r="F5315" s="98">
        <v>43955</v>
      </c>
      <c r="G5315" s="43">
        <v>2.6274999999999996E-3</v>
      </c>
      <c r="H5315" s="43">
        <v>5.0087999999999999E-3</v>
      </c>
      <c r="I5315" s="43">
        <v>7.045E-3</v>
      </c>
      <c r="J5315" s="43">
        <v>3.2500000000000001E-2</v>
      </c>
      <c r="K5315" s="43">
        <v>6.3360000000000005E-3</v>
      </c>
      <c r="L5315" s="43">
        <v>1.9114999999999998E-3</v>
      </c>
      <c r="M5315" s="43">
        <v>3.9300000000000001E-4</v>
      </c>
      <c r="N5315" s="43">
        <v>2.1329999999999998E-4</v>
      </c>
      <c r="O5315" s="114"/>
      <c r="Q5315" s="45"/>
      <c r="R5315" s="45"/>
      <c r="S5315" s="45"/>
    </row>
    <row r="5316" spans="4:19" ht="15.75" customHeight="1" x14ac:dyDescent="0.25">
      <c r="D5316" s="39"/>
      <c r="E5316" s="39"/>
      <c r="F5316" s="98">
        <v>43956</v>
      </c>
      <c r="G5316" s="43">
        <v>2.4724999999999999E-3</v>
      </c>
      <c r="H5316" s="43">
        <v>4.7399999999999994E-3</v>
      </c>
      <c r="I5316" s="43">
        <v>7.0013000000000002E-3</v>
      </c>
      <c r="J5316" s="43">
        <v>3.2500000000000001E-2</v>
      </c>
      <c r="K5316" s="43">
        <v>6.6190000000000008E-3</v>
      </c>
      <c r="L5316" s="43">
        <v>1.8332999999999999E-3</v>
      </c>
      <c r="M5316" s="43">
        <v>3.0600000000000001E-4</v>
      </c>
      <c r="N5316" s="43">
        <v>2.2669999999999998E-4</v>
      </c>
      <c r="O5316" s="114"/>
    </row>
    <row r="5317" spans="4:19" ht="15.75" customHeight="1" x14ac:dyDescent="0.25">
      <c r="D5317" s="39"/>
      <c r="E5317" s="39"/>
      <c r="F5317" s="98">
        <v>43957</v>
      </c>
      <c r="G5317" s="43">
        <v>2.2163E-3</v>
      </c>
      <c r="H5317" s="43">
        <v>4.4762999999999999E-3</v>
      </c>
      <c r="I5317" s="43">
        <v>6.9438E-3</v>
      </c>
      <c r="J5317" s="43">
        <v>3.2500000000000001E-2</v>
      </c>
      <c r="K5317" s="43">
        <v>7.0299999999999998E-3</v>
      </c>
      <c r="L5317" s="43">
        <v>1.5712999999999999E-3</v>
      </c>
      <c r="M5317" s="43">
        <v>4.6499999999999997E-4</v>
      </c>
      <c r="N5317" s="43">
        <v>2.4000000000000001E-4</v>
      </c>
      <c r="O5317" s="114"/>
    </row>
    <row r="5318" spans="4:19" ht="15.75" customHeight="1" x14ac:dyDescent="0.25">
      <c r="D5318" s="39"/>
      <c r="E5318" s="39"/>
      <c r="F5318" s="98">
        <v>43958</v>
      </c>
      <c r="G5318" s="43">
        <v>1.98E-3</v>
      </c>
      <c r="H5318" s="43">
        <v>4.3463E-3</v>
      </c>
      <c r="I5318" s="43">
        <v>6.8799999999999998E-3</v>
      </c>
      <c r="J5318" s="43">
        <v>3.2500000000000001E-2</v>
      </c>
      <c r="K5318" s="43">
        <v>6.4090000000000006E-3</v>
      </c>
      <c r="L5318" s="43">
        <v>1.5808E-3</v>
      </c>
      <c r="M5318" s="43">
        <v>5.4799999999999998E-4</v>
      </c>
      <c r="N5318" s="43">
        <v>2.5329999999999998E-4</v>
      </c>
      <c r="O5318" s="114"/>
    </row>
    <row r="5319" spans="4:19" ht="15.75" customHeight="1" x14ac:dyDescent="0.25">
      <c r="D5319" s="39"/>
      <c r="E5319" s="39"/>
      <c r="F5319" s="98">
        <v>43959</v>
      </c>
      <c r="G5319" s="43" t="s">
        <v>30</v>
      </c>
      <c r="H5319" s="43" t="s">
        <v>30</v>
      </c>
      <c r="I5319" s="43" t="s">
        <v>30</v>
      </c>
      <c r="J5319" s="43">
        <v>3.2500000000000001E-2</v>
      </c>
      <c r="K5319" s="43">
        <v>6.8310000000000003E-3</v>
      </c>
      <c r="L5319" s="43">
        <v>1.5024000000000001E-3</v>
      </c>
      <c r="M5319" s="43">
        <v>6.5299999999999993E-4</v>
      </c>
      <c r="N5319" s="43">
        <v>2.6669999999999998E-4</v>
      </c>
      <c r="O5319" s="114"/>
    </row>
    <row r="5320" spans="4:19" ht="15.75" customHeight="1" x14ac:dyDescent="0.25">
      <c r="D5320" s="39"/>
      <c r="E5320" s="39"/>
      <c r="F5320" s="98">
        <v>43962</v>
      </c>
      <c r="G5320" s="43">
        <v>1.9088E-3</v>
      </c>
      <c r="H5320" s="43">
        <v>4.3350000000000003E-3</v>
      </c>
      <c r="I5320" s="43">
        <v>6.5888000000000006E-3</v>
      </c>
      <c r="J5320" s="43">
        <v>3.2500000000000001E-2</v>
      </c>
      <c r="K5320" s="43">
        <v>7.0989999999999994E-3</v>
      </c>
      <c r="L5320" s="43">
        <v>1.4177E-3</v>
      </c>
      <c r="M5320" s="43">
        <v>6.6799999999999997E-4</v>
      </c>
      <c r="N5320" s="43">
        <v>3.1669999999999995E-4</v>
      </c>
      <c r="O5320" s="114"/>
    </row>
    <row r="5321" spans="4:19" ht="15.75" customHeight="1" x14ac:dyDescent="0.25">
      <c r="D5321" s="39"/>
      <c r="E5321" s="39"/>
      <c r="F5321" s="98">
        <v>43963</v>
      </c>
      <c r="G5321" s="43">
        <v>1.8387999999999998E-3</v>
      </c>
      <c r="H5321" s="43">
        <v>4.2399999999999998E-3</v>
      </c>
      <c r="I5321" s="43">
        <v>6.5863000000000007E-3</v>
      </c>
      <c r="J5321" s="43">
        <v>3.2500000000000001E-2</v>
      </c>
      <c r="K5321" s="43">
        <v>6.6510000000000007E-3</v>
      </c>
      <c r="L5321" s="43">
        <v>1.3539000000000001E-3</v>
      </c>
      <c r="M5321" s="43">
        <v>6.9000000000000008E-4</v>
      </c>
      <c r="N5321" s="43">
        <v>3.3329999999999997E-4</v>
      </c>
      <c r="O5321" s="114"/>
    </row>
    <row r="5322" spans="4:19" ht="15.75" customHeight="1" x14ac:dyDescent="0.25">
      <c r="D5322" s="39"/>
      <c r="E5322" s="39"/>
      <c r="F5322" s="98">
        <v>43964</v>
      </c>
      <c r="G5322" s="43">
        <v>1.8362999999999999E-3</v>
      </c>
      <c r="H5322" s="43">
        <v>3.9237999999999999E-3</v>
      </c>
      <c r="I5322" s="43">
        <v>6.7513E-3</v>
      </c>
      <c r="J5322" s="43">
        <v>3.2500000000000001E-2</v>
      </c>
      <c r="K5322" s="43">
        <v>6.5249999999999996E-3</v>
      </c>
      <c r="L5322" s="43">
        <v>1.2798999999999998E-3</v>
      </c>
      <c r="M5322" s="43">
        <v>7.000000000000001E-4</v>
      </c>
      <c r="N5322" s="43">
        <v>3.5000000000000005E-4</v>
      </c>
      <c r="O5322" s="114"/>
    </row>
    <row r="5323" spans="4:19" ht="15.75" customHeight="1" x14ac:dyDescent="0.25">
      <c r="D5323" s="39"/>
      <c r="E5323" s="39"/>
      <c r="F5323" s="98">
        <v>43965</v>
      </c>
      <c r="G5323" s="43">
        <v>1.8212999999999999E-3</v>
      </c>
      <c r="H5323" s="43">
        <v>3.8562999999999996E-3</v>
      </c>
      <c r="I5323" s="43">
        <v>6.6537999999999996E-3</v>
      </c>
      <c r="J5323" s="43">
        <v>3.2500000000000001E-2</v>
      </c>
      <c r="K5323" s="43">
        <v>6.2180000000000004E-3</v>
      </c>
      <c r="L5323" s="43">
        <v>1.2937000000000001E-3</v>
      </c>
      <c r="M5323" s="43">
        <v>6.3500000000000004E-4</v>
      </c>
      <c r="N5323" s="43">
        <v>3.567E-4</v>
      </c>
      <c r="O5323" s="114"/>
    </row>
    <row r="5324" spans="4:19" ht="15.75" customHeight="1" x14ac:dyDescent="0.25">
      <c r="D5324" s="39"/>
      <c r="E5324" s="39"/>
      <c r="F5324" s="98">
        <v>43966</v>
      </c>
      <c r="G5324" s="43">
        <v>1.7238000000000002E-3</v>
      </c>
      <c r="H5324" s="43">
        <v>3.8050000000000002E-3</v>
      </c>
      <c r="I5324" s="43">
        <v>6.5900000000000004E-3</v>
      </c>
      <c r="J5324" s="43">
        <v>3.2500000000000001E-2</v>
      </c>
      <c r="K5324" s="43">
        <v>6.4280000000000006E-3</v>
      </c>
      <c r="L5324" s="43">
        <v>1.2403E-3</v>
      </c>
      <c r="M5324" s="43">
        <v>5.7700000000000004E-4</v>
      </c>
      <c r="N5324" s="43">
        <v>3.433E-4</v>
      </c>
      <c r="O5324" s="114"/>
    </row>
    <row r="5325" spans="4:19" ht="15.75" customHeight="1" x14ac:dyDescent="0.25">
      <c r="D5325" s="39"/>
      <c r="E5325" s="39"/>
      <c r="F5325" s="98">
        <v>43969</v>
      </c>
      <c r="G5325" s="43">
        <v>1.7075E-3</v>
      </c>
      <c r="H5325" s="43">
        <v>3.7663000000000002E-3</v>
      </c>
      <c r="I5325" s="43">
        <v>6.2813000000000001E-3</v>
      </c>
      <c r="J5325" s="43">
        <v>3.2500000000000001E-2</v>
      </c>
      <c r="K5325" s="43">
        <v>7.2570000000000004E-3</v>
      </c>
      <c r="L5325" s="43">
        <v>1.2319E-3</v>
      </c>
      <c r="M5325" s="43">
        <v>5.53E-4</v>
      </c>
      <c r="N5325" s="43">
        <v>3.6329999999999999E-4</v>
      </c>
      <c r="O5325" s="114"/>
    </row>
    <row r="5326" spans="4:19" ht="15.75" customHeight="1" x14ac:dyDescent="0.25">
      <c r="D5326" s="39"/>
      <c r="E5326" s="39"/>
      <c r="F5326" s="98">
        <v>43970</v>
      </c>
      <c r="G5326" s="43">
        <v>1.7088000000000001E-3</v>
      </c>
      <c r="H5326" s="43">
        <v>3.7413000000000004E-3</v>
      </c>
      <c r="I5326" s="43">
        <v>5.9037999999999998E-3</v>
      </c>
      <c r="J5326" s="43">
        <v>3.2500000000000001E-2</v>
      </c>
      <c r="K5326" s="43">
        <v>6.8820000000000001E-3</v>
      </c>
      <c r="L5326" s="43">
        <v>1.3668E-3</v>
      </c>
      <c r="M5326" s="43">
        <v>5.9299999999999999E-4</v>
      </c>
      <c r="N5326" s="43">
        <v>3.6670000000000002E-4</v>
      </c>
      <c r="O5326" s="114"/>
    </row>
    <row r="5327" spans="4:19" ht="15.75" customHeight="1" x14ac:dyDescent="0.25">
      <c r="D5327" s="39"/>
      <c r="E5327" s="39"/>
      <c r="F5327" s="98">
        <v>43971</v>
      </c>
      <c r="G5327" s="43">
        <v>1.7299999999999998E-3</v>
      </c>
      <c r="H5327" s="43">
        <v>3.5799999999999998E-3</v>
      </c>
      <c r="I5327" s="43">
        <v>5.8613000000000007E-3</v>
      </c>
      <c r="J5327" s="43">
        <v>3.2500000000000001E-2</v>
      </c>
      <c r="K5327" s="43">
        <v>6.8010000000000006E-3</v>
      </c>
      <c r="L5327" s="43">
        <v>1.3894000000000001E-3</v>
      </c>
      <c r="M5327" s="43">
        <v>5.8399999999999999E-4</v>
      </c>
      <c r="N5327" s="43">
        <v>3.6999999999999999E-4</v>
      </c>
      <c r="O5327" s="114"/>
    </row>
    <row r="5328" spans="4:19" ht="15.75" customHeight="1" x14ac:dyDescent="0.25">
      <c r="D5328" s="39"/>
      <c r="E5328" s="39"/>
      <c r="F5328" s="98">
        <v>43972</v>
      </c>
      <c r="G5328" s="43">
        <v>1.6825000000000002E-3</v>
      </c>
      <c r="H5328" s="43">
        <v>3.5949999999999997E-3</v>
      </c>
      <c r="I5328" s="43">
        <v>5.7662999999999994E-3</v>
      </c>
      <c r="J5328" s="43">
        <v>3.2500000000000001E-2</v>
      </c>
      <c r="K5328" s="43">
        <v>6.7200000000000003E-3</v>
      </c>
      <c r="L5328" s="43">
        <v>1.3838000000000001E-3</v>
      </c>
      <c r="M5328" s="43">
        <v>5.6599999999999999E-4</v>
      </c>
      <c r="N5328" s="43">
        <v>3.6670000000000002E-4</v>
      </c>
      <c r="O5328" s="114"/>
    </row>
    <row r="5329" spans="4:15" ht="15.75" customHeight="1" x14ac:dyDescent="0.25">
      <c r="D5329" s="39"/>
      <c r="E5329" s="39"/>
      <c r="F5329" s="98">
        <v>43973</v>
      </c>
      <c r="G5329" s="43">
        <v>1.7374999999999999E-3</v>
      </c>
      <c r="H5329" s="43">
        <v>3.6925E-3</v>
      </c>
      <c r="I5329" s="43">
        <v>5.6999999999999993E-3</v>
      </c>
      <c r="J5329" s="43">
        <v>3.2500000000000001E-2</v>
      </c>
      <c r="K5329" s="43">
        <v>6.5910000000000005E-3</v>
      </c>
      <c r="L5329" s="43">
        <v>1.1379000000000001E-3</v>
      </c>
      <c r="M5329" s="43">
        <v>5.31E-4</v>
      </c>
      <c r="N5329" s="43">
        <v>3.6999999999999999E-4</v>
      </c>
      <c r="O5329" s="114"/>
    </row>
    <row r="5330" spans="4:15" ht="15.75" customHeight="1" x14ac:dyDescent="0.25">
      <c r="D5330" s="39"/>
      <c r="E5330" s="39"/>
      <c r="F5330" s="98">
        <v>43976</v>
      </c>
      <c r="G5330" s="43" t="s">
        <v>30</v>
      </c>
      <c r="H5330" s="43" t="s">
        <v>30</v>
      </c>
      <c r="I5330" s="43" t="s">
        <v>30</v>
      </c>
      <c r="J5330" s="43" t="s">
        <v>30</v>
      </c>
      <c r="K5330" s="43">
        <v>6.5910000000000005E-3</v>
      </c>
      <c r="L5330" s="43" t="s">
        <v>30</v>
      </c>
      <c r="M5330" s="43" t="s">
        <v>30</v>
      </c>
      <c r="N5330" s="43" t="s">
        <v>30</v>
      </c>
      <c r="O5330" s="114"/>
    </row>
    <row r="5331" spans="4:15" ht="15.75" customHeight="1" x14ac:dyDescent="0.25">
      <c r="D5331" s="39"/>
      <c r="E5331" s="39"/>
      <c r="F5331" s="98">
        <v>43977</v>
      </c>
      <c r="G5331" s="43">
        <v>1.6950000000000001E-3</v>
      </c>
      <c r="H5331" s="43">
        <v>3.7125000000000001E-3</v>
      </c>
      <c r="I5331" s="43">
        <v>5.7162999999999997E-3</v>
      </c>
      <c r="J5331" s="43">
        <v>3.2500000000000001E-2</v>
      </c>
      <c r="K5331" s="43">
        <v>6.9649999999999998E-3</v>
      </c>
      <c r="L5331" s="43">
        <v>1.1007E-3</v>
      </c>
      <c r="M5331" s="43">
        <v>5.31E-4</v>
      </c>
      <c r="N5331" s="43">
        <v>3.9669999999999999E-4</v>
      </c>
      <c r="O5331" s="114"/>
    </row>
    <row r="5332" spans="4:15" ht="15.75" customHeight="1" x14ac:dyDescent="0.25">
      <c r="D5332" s="39"/>
      <c r="E5332" s="39"/>
      <c r="F5332" s="98">
        <v>43978</v>
      </c>
      <c r="G5332" s="43">
        <v>1.7363000000000001E-3</v>
      </c>
      <c r="H5332" s="43">
        <v>3.6249999999999998E-3</v>
      </c>
      <c r="I5332" s="43">
        <v>5.4837999999999996E-3</v>
      </c>
      <c r="J5332" s="43">
        <v>3.2500000000000001E-2</v>
      </c>
      <c r="K5332" s="43">
        <v>6.8189999999999995E-3</v>
      </c>
      <c r="L5332" s="43">
        <v>1.1504E-3</v>
      </c>
      <c r="M5332" s="43">
        <v>5.9999999999999995E-4</v>
      </c>
      <c r="N5332" s="43">
        <v>4.0669999999999997E-4</v>
      </c>
      <c r="O5332" s="114"/>
    </row>
    <row r="5333" spans="4:15" ht="15.75" customHeight="1" x14ac:dyDescent="0.25">
      <c r="D5333" s="39"/>
      <c r="E5333" s="39"/>
      <c r="F5333" s="98">
        <v>43979</v>
      </c>
      <c r="G5333" s="43">
        <v>1.7263000000000001E-3</v>
      </c>
      <c r="H5333" s="43">
        <v>3.4999999999999996E-3</v>
      </c>
      <c r="I5333" s="43">
        <v>5.1500000000000001E-3</v>
      </c>
      <c r="J5333" s="43">
        <v>3.2500000000000001E-2</v>
      </c>
      <c r="K5333" s="43">
        <v>6.8999999999999999E-3</v>
      </c>
      <c r="L5333" s="43">
        <v>1.2210999999999999E-3</v>
      </c>
      <c r="M5333" s="43">
        <v>6.6199999999999994E-4</v>
      </c>
      <c r="N5333" s="43">
        <v>4.1669999999999999E-4</v>
      </c>
      <c r="O5333" s="114"/>
    </row>
    <row r="5334" spans="4:15" ht="15.75" customHeight="1" x14ac:dyDescent="0.25">
      <c r="D5334" s="39"/>
      <c r="E5334" s="39"/>
      <c r="F5334" s="98">
        <v>43980</v>
      </c>
      <c r="G5334" s="43">
        <v>1.825E-3</v>
      </c>
      <c r="H5334" s="43">
        <v>3.4399999999999999E-3</v>
      </c>
      <c r="I5334" s="43">
        <v>5.0975000000000005E-3</v>
      </c>
      <c r="J5334" s="43">
        <v>3.2500000000000001E-2</v>
      </c>
      <c r="K5334" s="43">
        <v>6.5259999999999997E-3</v>
      </c>
      <c r="L5334" s="43">
        <v>1.2409000000000001E-3</v>
      </c>
      <c r="M5334" s="43">
        <v>7.1400000000000001E-4</v>
      </c>
      <c r="N5334" s="43">
        <v>4.3330000000000002E-4</v>
      </c>
      <c r="O5334" s="114"/>
    </row>
    <row r="5335" spans="4:15" ht="15.75" customHeight="1" x14ac:dyDescent="0.25">
      <c r="D5335" s="39"/>
      <c r="E5335" s="39"/>
      <c r="F5335" s="98">
        <v>43983</v>
      </c>
      <c r="G5335" s="43">
        <v>1.7813000000000002E-3</v>
      </c>
      <c r="H5335" s="43">
        <v>3.3712999999999998E-3</v>
      </c>
      <c r="I5335" s="43">
        <v>4.9624999999999999E-3</v>
      </c>
      <c r="J5335" s="43">
        <v>3.2500000000000001E-2</v>
      </c>
      <c r="K5335" s="43">
        <v>6.5910000000000005E-3</v>
      </c>
      <c r="L5335" s="43">
        <v>1.2308E-3</v>
      </c>
      <c r="M5335" s="43">
        <v>6.9000000000000008E-4</v>
      </c>
      <c r="N5335" s="43">
        <v>4.6670000000000001E-4</v>
      </c>
      <c r="O5335" s="114"/>
    </row>
    <row r="5336" spans="4:15" ht="15.75" customHeight="1" x14ac:dyDescent="0.25">
      <c r="D5336" s="39"/>
      <c r="E5336" s="39"/>
      <c r="F5336" s="98">
        <v>43984</v>
      </c>
      <c r="G5336" s="43">
        <v>1.7875E-3</v>
      </c>
      <c r="H5336" s="43">
        <v>3.3050000000000002E-3</v>
      </c>
      <c r="I5336" s="43">
        <v>4.8199999999999996E-3</v>
      </c>
      <c r="J5336" s="43">
        <v>3.2500000000000001E-2</v>
      </c>
      <c r="K5336" s="43">
        <v>6.8520000000000005E-3</v>
      </c>
      <c r="L5336" s="43">
        <v>1.2201E-3</v>
      </c>
      <c r="M5336" s="43">
        <v>7.0300000000000007E-4</v>
      </c>
      <c r="N5336" s="43">
        <v>4.7669999999999999E-4</v>
      </c>
      <c r="O5336" s="114"/>
    </row>
    <row r="5337" spans="4:15" ht="15.75" customHeight="1" x14ac:dyDescent="0.25">
      <c r="D5337" s="39"/>
      <c r="E5337" s="39"/>
      <c r="F5337" s="98">
        <v>43985</v>
      </c>
      <c r="G5337" s="43">
        <v>1.7363000000000001E-3</v>
      </c>
      <c r="H5337" s="43">
        <v>3.2662999999999998E-3</v>
      </c>
      <c r="I5337" s="43">
        <v>4.7650000000000001E-3</v>
      </c>
      <c r="J5337" s="43">
        <v>3.2500000000000001E-2</v>
      </c>
      <c r="K5337" s="43">
        <v>7.4580000000000002E-3</v>
      </c>
      <c r="L5337" s="43">
        <v>1.261E-3</v>
      </c>
      <c r="M5337" s="43">
        <v>7.0300000000000007E-4</v>
      </c>
      <c r="N5337" s="43">
        <v>4.8999999999999998E-4</v>
      </c>
      <c r="O5337" s="114"/>
    </row>
    <row r="5338" spans="4:15" ht="15.75" customHeight="1" x14ac:dyDescent="0.25">
      <c r="D5338" s="39"/>
      <c r="E5338" s="39"/>
      <c r="F5338" s="98">
        <v>43986</v>
      </c>
      <c r="G5338" s="43">
        <v>1.7524999999999999E-3</v>
      </c>
      <c r="H5338" s="43">
        <v>3.1763000000000004E-3</v>
      </c>
      <c r="I5338" s="43">
        <v>4.8050000000000002E-3</v>
      </c>
      <c r="J5338" s="43">
        <v>3.2500000000000001E-2</v>
      </c>
      <c r="K5338" s="43">
        <v>8.234E-3</v>
      </c>
      <c r="L5338" s="43">
        <v>1.3095000000000001E-3</v>
      </c>
      <c r="M5338" s="43">
        <v>7.5500000000000003E-4</v>
      </c>
      <c r="N5338" s="43">
        <v>4.9330000000000001E-4</v>
      </c>
      <c r="O5338" s="114"/>
    </row>
    <row r="5339" spans="4:15" ht="15.75" customHeight="1" x14ac:dyDescent="0.25">
      <c r="D5339" s="39"/>
      <c r="E5339" s="39"/>
      <c r="F5339" s="98">
        <v>43987</v>
      </c>
      <c r="G5339" s="43">
        <v>1.8013E-3</v>
      </c>
      <c r="H5339" s="43">
        <v>3.1287999999999997E-3</v>
      </c>
      <c r="I5339" s="43">
        <v>4.8124999999999999E-3</v>
      </c>
      <c r="J5339" s="43">
        <v>3.2500000000000001E-2</v>
      </c>
      <c r="K5339" s="43">
        <v>8.9510000000000006E-3</v>
      </c>
      <c r="L5339" s="43">
        <v>1.2472E-3</v>
      </c>
      <c r="M5339" s="43">
        <v>7.7799999999999994E-4</v>
      </c>
      <c r="N5339" s="43">
        <v>5.0000000000000001E-4</v>
      </c>
      <c r="O5339" s="114"/>
    </row>
    <row r="5340" spans="4:15" ht="15.75" customHeight="1" x14ac:dyDescent="0.25">
      <c r="D5340" s="39"/>
      <c r="E5340" s="39"/>
      <c r="F5340" s="98">
        <v>43990</v>
      </c>
      <c r="G5340" s="43">
        <v>1.7663000000000002E-3</v>
      </c>
      <c r="H5340" s="43">
        <v>3.0975000000000004E-3</v>
      </c>
      <c r="I5340" s="43">
        <v>4.8338000000000001E-3</v>
      </c>
      <c r="J5340" s="43">
        <v>3.2500000000000001E-2</v>
      </c>
      <c r="K5340" s="43">
        <v>8.7519999999999994E-3</v>
      </c>
      <c r="L5340" s="43">
        <v>1.2794E-3</v>
      </c>
      <c r="M5340" s="43">
        <v>7.5899999999999991E-4</v>
      </c>
      <c r="N5340" s="43">
        <v>5.1670000000000004E-4</v>
      </c>
      <c r="O5340" s="114"/>
    </row>
    <row r="5341" spans="4:15" ht="15.75" customHeight="1" x14ac:dyDescent="0.25">
      <c r="D5341" s="39"/>
      <c r="E5341" s="39"/>
      <c r="F5341" s="98">
        <v>43991</v>
      </c>
      <c r="G5341" s="43">
        <v>1.8787999999999999E-3</v>
      </c>
      <c r="H5341" s="43">
        <v>3.1463000000000003E-3</v>
      </c>
      <c r="I5341" s="43">
        <v>4.6050000000000006E-3</v>
      </c>
      <c r="J5341" s="43">
        <v>3.2500000000000001E-2</v>
      </c>
      <c r="K5341" s="43">
        <v>8.2529999999999999E-3</v>
      </c>
      <c r="L5341" s="43">
        <v>1.3722999999999999E-3</v>
      </c>
      <c r="M5341" s="43">
        <v>8.0000000000000004E-4</v>
      </c>
      <c r="N5341" s="43">
        <v>5.1999999999999995E-4</v>
      </c>
      <c r="O5341" s="114"/>
    </row>
    <row r="5342" spans="4:15" ht="15.75" customHeight="1" x14ac:dyDescent="0.25">
      <c r="D5342" s="39"/>
      <c r="E5342" s="39"/>
      <c r="F5342" s="98">
        <v>43992</v>
      </c>
      <c r="G5342" s="43">
        <v>1.905E-3</v>
      </c>
      <c r="H5342" s="43">
        <v>3.1838000000000001E-3</v>
      </c>
      <c r="I5342" s="43">
        <v>4.2649999999999997E-3</v>
      </c>
      <c r="J5342" s="43">
        <v>3.2500000000000001E-2</v>
      </c>
      <c r="K5342" s="43">
        <v>7.2629999999999995E-3</v>
      </c>
      <c r="L5342" s="43">
        <v>1.4436E-3</v>
      </c>
      <c r="M5342" s="43">
        <v>8.3699999999999996E-4</v>
      </c>
      <c r="N5342" s="43">
        <v>5.2670000000000006E-4</v>
      </c>
      <c r="O5342" s="114"/>
    </row>
    <row r="5343" spans="4:15" ht="15.75" customHeight="1" x14ac:dyDescent="0.25">
      <c r="D5343" s="39"/>
      <c r="E5343" s="39"/>
      <c r="F5343" s="98">
        <v>43993</v>
      </c>
      <c r="G5343" s="43">
        <v>1.8475E-3</v>
      </c>
      <c r="H5343" s="43">
        <v>3.1338E-3</v>
      </c>
      <c r="I5343" s="43">
        <v>4.1963E-3</v>
      </c>
      <c r="J5343" s="43">
        <v>3.2500000000000001E-2</v>
      </c>
      <c r="K5343" s="43">
        <v>6.6900000000000006E-3</v>
      </c>
      <c r="L5343" s="43">
        <v>1.4237E-3</v>
      </c>
      <c r="M5343" s="43">
        <v>7.9799999999999999E-4</v>
      </c>
      <c r="N5343" s="43">
        <v>5.2999999999999998E-4</v>
      </c>
      <c r="O5343" s="114"/>
    </row>
    <row r="5344" spans="4:15" ht="15.75" customHeight="1" x14ac:dyDescent="0.25">
      <c r="D5344" s="39"/>
      <c r="E5344" s="39"/>
      <c r="F5344" s="98">
        <v>43994</v>
      </c>
      <c r="G5344" s="43">
        <v>1.9513E-3</v>
      </c>
      <c r="H5344" s="43">
        <v>3.2087999999999999E-3</v>
      </c>
      <c r="I5344" s="43">
        <v>4.3200000000000001E-3</v>
      </c>
      <c r="J5344" s="43">
        <v>3.2500000000000001E-2</v>
      </c>
      <c r="K5344" s="43">
        <v>7.0340000000000003E-3</v>
      </c>
      <c r="L5344" s="43">
        <v>1.3747999999999998E-3</v>
      </c>
      <c r="M5344" s="43">
        <v>7.8200000000000003E-4</v>
      </c>
      <c r="N5344" s="43">
        <v>5.3669999999999998E-4</v>
      </c>
      <c r="O5344" s="114"/>
    </row>
    <row r="5345" spans="4:15" ht="15.75" customHeight="1" x14ac:dyDescent="0.25">
      <c r="D5345" s="39"/>
      <c r="E5345" s="39"/>
      <c r="F5345" s="98">
        <v>43997</v>
      </c>
      <c r="G5345" s="43">
        <v>1.9388000000000001E-3</v>
      </c>
      <c r="H5345" s="43">
        <v>2.99E-3</v>
      </c>
      <c r="I5345" s="43">
        <v>4.3087999999999998E-3</v>
      </c>
      <c r="J5345" s="43">
        <v>3.2500000000000001E-2</v>
      </c>
      <c r="K5345" s="43">
        <v>7.2150000000000001E-3</v>
      </c>
      <c r="L5345" s="43">
        <v>1.3691999999999999E-3</v>
      </c>
      <c r="M5345" s="43">
        <v>9.8499999999999998E-4</v>
      </c>
      <c r="N5345" s="43">
        <v>5.8E-4</v>
      </c>
      <c r="O5345" s="114"/>
    </row>
    <row r="5346" spans="4:15" ht="15.75" customHeight="1" x14ac:dyDescent="0.25">
      <c r="D5346" s="39"/>
      <c r="E5346" s="39"/>
      <c r="F5346" s="98">
        <v>43998</v>
      </c>
      <c r="G5346" s="43">
        <v>1.9375E-3</v>
      </c>
      <c r="H5346" s="43">
        <v>3.0788E-3</v>
      </c>
      <c r="I5346" s="43">
        <v>4.2975000000000001E-3</v>
      </c>
      <c r="J5346" s="43">
        <v>3.2500000000000001E-2</v>
      </c>
      <c r="K5346" s="43">
        <v>7.528E-3</v>
      </c>
      <c r="L5346" s="43">
        <v>1.3894999999999999E-3</v>
      </c>
      <c r="M5346" s="43">
        <v>1.01E-3</v>
      </c>
      <c r="N5346" s="43">
        <v>5.9330000000000006E-4</v>
      </c>
      <c r="O5346" s="114"/>
    </row>
    <row r="5347" spans="4:15" ht="15.75" customHeight="1" x14ac:dyDescent="0.25">
      <c r="D5347" s="39"/>
      <c r="E5347" s="39"/>
      <c r="F5347" s="98">
        <v>43999</v>
      </c>
      <c r="G5347" s="43">
        <v>1.9388000000000001E-3</v>
      </c>
      <c r="H5347" s="43">
        <v>3.1624999999999999E-3</v>
      </c>
      <c r="I5347" s="43">
        <v>4.2475000000000004E-3</v>
      </c>
      <c r="J5347" s="43">
        <v>3.2500000000000001E-2</v>
      </c>
      <c r="K5347" s="43">
        <v>7.3800000000000003E-3</v>
      </c>
      <c r="L5347" s="43">
        <v>1.4511999999999999E-3</v>
      </c>
      <c r="M5347" s="43">
        <v>8.4900000000000004E-4</v>
      </c>
      <c r="N5347" s="43">
        <v>6.0670000000000006E-4</v>
      </c>
      <c r="O5347" s="114"/>
    </row>
    <row r="5348" spans="4:15" ht="15.75" customHeight="1" x14ac:dyDescent="0.25">
      <c r="D5348" s="39"/>
      <c r="E5348" s="39"/>
      <c r="F5348" s="98">
        <v>44000</v>
      </c>
      <c r="G5348" s="43">
        <v>1.9E-3</v>
      </c>
      <c r="H5348" s="43">
        <v>3.0637999999999998E-3</v>
      </c>
      <c r="I5348" s="43">
        <v>4.2475000000000004E-3</v>
      </c>
      <c r="J5348" s="43">
        <v>3.2500000000000001E-2</v>
      </c>
      <c r="K5348" s="43">
        <v>7.084E-3</v>
      </c>
      <c r="L5348" s="43">
        <v>1.4968999999999998E-3</v>
      </c>
      <c r="M5348" s="43">
        <v>9.5699999999999995E-4</v>
      </c>
      <c r="N5348" s="43">
        <v>6.2330000000000003E-4</v>
      </c>
      <c r="O5348" s="114"/>
    </row>
    <row r="5349" spans="4:15" ht="15.75" customHeight="1" x14ac:dyDescent="0.25">
      <c r="D5349" s="39"/>
      <c r="E5349" s="39"/>
      <c r="F5349" s="98">
        <v>44001</v>
      </c>
      <c r="G5349" s="43">
        <v>1.9012999999999999E-3</v>
      </c>
      <c r="H5349" s="43">
        <v>3.0513000000000003E-3</v>
      </c>
      <c r="I5349" s="43">
        <v>4.1449999999999994E-3</v>
      </c>
      <c r="J5349" s="43">
        <v>3.2500000000000001E-2</v>
      </c>
      <c r="K5349" s="43">
        <v>6.9369999999999996E-3</v>
      </c>
      <c r="L5349" s="43">
        <v>1.5190000000000002E-3</v>
      </c>
      <c r="M5349" s="43">
        <v>8.5000000000000006E-4</v>
      </c>
      <c r="N5349" s="43">
        <v>6.4000000000000005E-4</v>
      </c>
      <c r="O5349" s="114"/>
    </row>
    <row r="5350" spans="4:15" ht="15.75" customHeight="1" x14ac:dyDescent="0.25">
      <c r="D5350" s="39"/>
      <c r="E5350" s="39"/>
      <c r="F5350" s="98">
        <v>44004</v>
      </c>
      <c r="G5350" s="43">
        <v>1.8475E-3</v>
      </c>
      <c r="H5350" s="43">
        <v>2.9662999999999998E-3</v>
      </c>
      <c r="I5350" s="43">
        <v>3.9450000000000006E-3</v>
      </c>
      <c r="J5350" s="43">
        <v>3.2500000000000001E-2</v>
      </c>
      <c r="K5350" s="43">
        <v>7.0850000000000002E-3</v>
      </c>
      <c r="L5350" s="43">
        <v>1.5671999999999999E-3</v>
      </c>
      <c r="M5350" s="43">
        <v>8.4400000000000002E-4</v>
      </c>
      <c r="N5350" s="43">
        <v>7.0669999999999999E-4</v>
      </c>
      <c r="O5350" s="114"/>
    </row>
    <row r="5351" spans="4:15" ht="15.75" customHeight="1" x14ac:dyDescent="0.25">
      <c r="D5351" s="39"/>
      <c r="E5351" s="39"/>
      <c r="F5351" s="98">
        <v>44005</v>
      </c>
      <c r="G5351" s="43">
        <v>1.8450000000000001E-3</v>
      </c>
      <c r="H5351" s="43">
        <v>2.9687999999999997E-3</v>
      </c>
      <c r="I5351" s="43">
        <v>3.8263000000000004E-3</v>
      </c>
      <c r="J5351" s="43">
        <v>3.2500000000000001E-2</v>
      </c>
      <c r="K5351" s="43">
        <v>7.1180000000000002E-3</v>
      </c>
      <c r="L5351" s="43">
        <v>1.5364E-3</v>
      </c>
      <c r="M5351" s="43">
        <v>8.43E-4</v>
      </c>
      <c r="N5351" s="43">
        <v>7.1999999999999994E-4</v>
      </c>
      <c r="O5351" s="114"/>
    </row>
    <row r="5352" spans="4:15" ht="15.75" customHeight="1" x14ac:dyDescent="0.25">
      <c r="D5352" s="39"/>
      <c r="E5352" s="39"/>
      <c r="F5352" s="98">
        <v>44006</v>
      </c>
      <c r="G5352" s="43">
        <v>1.7949999999999999E-3</v>
      </c>
      <c r="H5352" s="43">
        <v>2.8375000000000002E-3</v>
      </c>
      <c r="I5352" s="43">
        <v>3.7938E-3</v>
      </c>
      <c r="J5352" s="43">
        <v>3.2500000000000001E-2</v>
      </c>
      <c r="K5352" s="43">
        <v>6.7900000000000009E-3</v>
      </c>
      <c r="L5352" s="43">
        <v>1.5562999999999998E-3</v>
      </c>
      <c r="M5352" s="43">
        <v>7.9600000000000005E-4</v>
      </c>
      <c r="N5352" s="43">
        <v>7.2999999999999996E-4</v>
      </c>
      <c r="O5352" s="114"/>
    </row>
    <row r="5353" spans="4:15" ht="15.75" customHeight="1" x14ac:dyDescent="0.25">
      <c r="D5353" s="39"/>
      <c r="E5353" s="39"/>
      <c r="F5353" s="98">
        <v>44007</v>
      </c>
      <c r="G5353" s="43">
        <v>1.8362999999999999E-3</v>
      </c>
      <c r="H5353" s="43">
        <v>3.0599999999999998E-3</v>
      </c>
      <c r="I5353" s="43">
        <v>3.6462999999999999E-3</v>
      </c>
      <c r="J5353" s="43">
        <v>3.2500000000000001E-2</v>
      </c>
      <c r="K5353" s="43">
        <v>6.8560000000000001E-3</v>
      </c>
      <c r="L5353" s="43">
        <v>1.554E-3</v>
      </c>
      <c r="M5353" s="43">
        <v>7.5600000000000005E-4</v>
      </c>
      <c r="N5353" s="43">
        <v>7.4340000000000007E-4</v>
      </c>
      <c r="O5353" s="114"/>
    </row>
    <row r="5354" spans="4:15" ht="15.75" customHeight="1" x14ac:dyDescent="0.25">
      <c r="D5354" s="39"/>
      <c r="E5354" s="39"/>
      <c r="F5354" s="98">
        <v>44008</v>
      </c>
      <c r="G5354" s="43">
        <v>1.7825E-3</v>
      </c>
      <c r="H5354" s="43">
        <v>3.0788E-3</v>
      </c>
      <c r="I5354" s="43">
        <v>3.6137999999999999E-3</v>
      </c>
      <c r="J5354" s="43">
        <v>3.2500000000000001E-2</v>
      </c>
      <c r="K5354" s="43">
        <v>6.4129999999999994E-3</v>
      </c>
      <c r="L5354" s="43">
        <v>1.5273000000000001E-3</v>
      </c>
      <c r="M5354" s="43">
        <v>7.45E-4</v>
      </c>
      <c r="N5354" s="43">
        <v>7.5339999999999999E-4</v>
      </c>
      <c r="O5354" s="114"/>
    </row>
    <row r="5355" spans="4:15" ht="15.75" customHeight="1" x14ac:dyDescent="0.25">
      <c r="D5355" s="39"/>
      <c r="E5355" s="39"/>
      <c r="F5355" s="98">
        <v>44011</v>
      </c>
      <c r="G5355" s="43">
        <v>1.7100000000000001E-3</v>
      </c>
      <c r="H5355" s="43">
        <v>2.9613E-3</v>
      </c>
      <c r="I5355" s="43">
        <v>3.6687999999999998E-3</v>
      </c>
      <c r="J5355" s="43">
        <v>3.2500000000000001E-2</v>
      </c>
      <c r="K5355" s="43">
        <v>6.234E-3</v>
      </c>
      <c r="L5355" s="43">
        <v>1.5734E-3</v>
      </c>
      <c r="M5355" s="43">
        <v>7.4800000000000008E-4</v>
      </c>
      <c r="N5355" s="43">
        <v>7.7340000000000004E-4</v>
      </c>
      <c r="O5355" s="114"/>
    </row>
    <row r="5356" spans="4:15" ht="15.75" customHeight="1" x14ac:dyDescent="0.25">
      <c r="D5356" s="39"/>
      <c r="E5356" s="39"/>
      <c r="F5356" s="98">
        <v>44012</v>
      </c>
      <c r="G5356" s="43">
        <v>1.6225E-3</v>
      </c>
      <c r="H5356" s="43">
        <v>3.0200000000000001E-3</v>
      </c>
      <c r="I5356" s="43">
        <v>3.6925E-3</v>
      </c>
      <c r="J5356" s="43">
        <v>3.2500000000000001E-2</v>
      </c>
      <c r="K5356" s="43">
        <v>6.561E-3</v>
      </c>
      <c r="L5356" s="43">
        <v>1.5681E-3</v>
      </c>
      <c r="M5356" s="43">
        <v>7.0899999999999999E-4</v>
      </c>
      <c r="N5356" s="43">
        <v>7.7999999999999999E-4</v>
      </c>
      <c r="O5356" s="114"/>
    </row>
    <row r="5357" spans="4:15" ht="15.75" customHeight="1" x14ac:dyDescent="0.25">
      <c r="D5357" s="39"/>
      <c r="E5357" s="39"/>
      <c r="F5357" s="98">
        <v>44013</v>
      </c>
      <c r="G5357" s="43">
        <v>1.6625000000000001E-3</v>
      </c>
      <c r="H5357" s="43">
        <v>2.9849999999999998E-3</v>
      </c>
      <c r="I5357" s="43">
        <v>3.8425E-3</v>
      </c>
      <c r="J5357" s="43">
        <v>3.2500000000000001E-2</v>
      </c>
      <c r="K5357" s="43">
        <v>6.7579999999999993E-3</v>
      </c>
      <c r="L5357" s="43">
        <v>1.5570999999999998E-3</v>
      </c>
      <c r="M5357" s="43">
        <v>6.9300000000000004E-4</v>
      </c>
      <c r="N5357" s="43">
        <v>7.9339999999999999E-4</v>
      </c>
      <c r="O5357" s="114"/>
    </row>
    <row r="5358" spans="4:15" ht="15.75" customHeight="1" x14ac:dyDescent="0.25">
      <c r="D5358" s="39"/>
      <c r="E5358" s="39"/>
      <c r="F5358" s="98">
        <v>44014</v>
      </c>
      <c r="G5358" s="43">
        <v>1.6375000000000001E-3</v>
      </c>
      <c r="H5358" s="43">
        <v>3.0375000000000003E-3</v>
      </c>
      <c r="I5358" s="43">
        <v>3.6613000000000001E-3</v>
      </c>
      <c r="J5358" s="43">
        <v>3.2500000000000001E-2</v>
      </c>
      <c r="K5358" s="43">
        <v>6.6930000000000002E-3</v>
      </c>
      <c r="L5358" s="43">
        <v>1.4421999999999998E-3</v>
      </c>
      <c r="M5358" s="43">
        <v>7.3700000000000002E-4</v>
      </c>
      <c r="N5358" s="43">
        <v>8.1000000000000006E-4</v>
      </c>
      <c r="O5358" s="114"/>
    </row>
    <row r="5359" spans="4:15" ht="15.75" customHeight="1" x14ac:dyDescent="0.25">
      <c r="D5359" s="39"/>
      <c r="E5359" s="39"/>
      <c r="F5359" s="98">
        <v>44015</v>
      </c>
      <c r="G5359" s="43">
        <v>1.6263E-3</v>
      </c>
      <c r="H5359" s="43">
        <v>2.7588000000000001E-3</v>
      </c>
      <c r="I5359" s="43">
        <v>3.6625000000000004E-3</v>
      </c>
      <c r="J5359" s="43" t="s">
        <v>30</v>
      </c>
      <c r="K5359" s="43">
        <v>6.6930000000000002E-3</v>
      </c>
      <c r="L5359" s="43" t="s">
        <v>30</v>
      </c>
      <c r="M5359" s="43" t="s">
        <v>30</v>
      </c>
      <c r="N5359" s="43" t="s">
        <v>30</v>
      </c>
      <c r="O5359" s="114"/>
    </row>
    <row r="5360" spans="4:15" ht="15.75" customHeight="1" x14ac:dyDescent="0.25">
      <c r="D5360" s="39"/>
      <c r="E5360" s="39"/>
      <c r="F5360" s="98">
        <v>44018</v>
      </c>
      <c r="G5360" s="43">
        <v>1.6588E-3</v>
      </c>
      <c r="H5360" s="43">
        <v>2.7650000000000001E-3</v>
      </c>
      <c r="I5360" s="43">
        <v>3.6425000000000003E-3</v>
      </c>
      <c r="J5360" s="43">
        <v>3.2500000000000001E-2</v>
      </c>
      <c r="K5360" s="43">
        <v>6.7589999999999994E-3</v>
      </c>
      <c r="L5360" s="43">
        <v>1.3779E-3</v>
      </c>
      <c r="M5360" s="43">
        <v>8.4599999999999996E-4</v>
      </c>
      <c r="N5360" s="43">
        <v>8.6669999999999998E-4</v>
      </c>
      <c r="O5360" s="114"/>
    </row>
    <row r="5361" spans="4:15" ht="15.75" customHeight="1" x14ac:dyDescent="0.25">
      <c r="D5361" s="39"/>
      <c r="E5361" s="39"/>
      <c r="F5361" s="98">
        <v>44019</v>
      </c>
      <c r="G5361" s="43">
        <v>1.825E-3</v>
      </c>
      <c r="H5361" s="43">
        <v>2.6838000000000001E-3</v>
      </c>
      <c r="I5361" s="43">
        <v>3.6025000000000002E-3</v>
      </c>
      <c r="J5361" s="43">
        <v>3.2500000000000001E-2</v>
      </c>
      <c r="K5361" s="43">
        <v>6.3970000000000008E-3</v>
      </c>
      <c r="L5361" s="43">
        <v>1.4038E-3</v>
      </c>
      <c r="M5361" s="43">
        <v>8.8900000000000003E-4</v>
      </c>
      <c r="N5361" s="43">
        <v>8.7670000000000001E-4</v>
      </c>
      <c r="O5361" s="114"/>
    </row>
    <row r="5362" spans="4:15" ht="15.75" customHeight="1" x14ac:dyDescent="0.25">
      <c r="D5362" s="39"/>
      <c r="E5362" s="39"/>
      <c r="F5362" s="98">
        <v>44020</v>
      </c>
      <c r="G5362" s="43">
        <v>1.8825000000000001E-3</v>
      </c>
      <c r="H5362" s="43">
        <v>2.7288E-3</v>
      </c>
      <c r="I5362" s="43">
        <v>3.5338000000000001E-3</v>
      </c>
      <c r="J5362" s="43">
        <v>3.2500000000000001E-2</v>
      </c>
      <c r="K5362" s="43">
        <v>6.6439999999999997E-3</v>
      </c>
      <c r="L5362" s="43">
        <v>1.4396000000000001E-3</v>
      </c>
      <c r="M5362" s="43">
        <v>9.1600000000000004E-4</v>
      </c>
      <c r="N5362" s="43">
        <v>8.8670000000000003E-4</v>
      </c>
      <c r="O5362" s="114"/>
    </row>
    <row r="5363" spans="4:15" ht="15.75" customHeight="1" x14ac:dyDescent="0.25">
      <c r="D5363" s="39"/>
      <c r="E5363" s="39"/>
      <c r="F5363" s="98">
        <v>44021</v>
      </c>
      <c r="G5363" s="43">
        <v>1.7825E-3</v>
      </c>
      <c r="H5363" s="43">
        <v>2.6624999999999999E-3</v>
      </c>
      <c r="I5363" s="43">
        <v>3.4849999999999998E-3</v>
      </c>
      <c r="J5363" s="43">
        <v>3.2500000000000001E-2</v>
      </c>
      <c r="K5363" s="43">
        <v>6.1350000000000007E-3</v>
      </c>
      <c r="L5363" s="43">
        <v>1.4854999999999998E-3</v>
      </c>
      <c r="M5363" s="43">
        <v>8.5999999999999998E-4</v>
      </c>
      <c r="N5363" s="43">
        <v>8.9669999999999995E-4</v>
      </c>
      <c r="O5363" s="114"/>
    </row>
    <row r="5364" spans="4:15" ht="15.75" customHeight="1" x14ac:dyDescent="0.25">
      <c r="D5364" s="39"/>
      <c r="E5364" s="39"/>
      <c r="F5364" s="98">
        <v>44022</v>
      </c>
      <c r="G5364" s="43">
        <v>1.7538E-3</v>
      </c>
      <c r="H5364" s="43">
        <v>2.6812999999999997E-3</v>
      </c>
      <c r="I5364" s="43">
        <v>3.4538000000000004E-3</v>
      </c>
      <c r="J5364" s="43">
        <v>3.2500000000000001E-2</v>
      </c>
      <c r="K5364" s="43">
        <v>6.4470000000000005E-3</v>
      </c>
      <c r="L5364" s="43">
        <v>1.4889E-3</v>
      </c>
      <c r="M5364" s="43">
        <v>8.699999999999999E-4</v>
      </c>
      <c r="N5364" s="43">
        <v>9.0340000000000006E-4</v>
      </c>
      <c r="O5364" s="114"/>
    </row>
    <row r="5365" spans="4:15" ht="15.75" customHeight="1" x14ac:dyDescent="0.25">
      <c r="D5365" s="39"/>
      <c r="E5365" s="39"/>
      <c r="F5365" s="98">
        <v>44025</v>
      </c>
      <c r="G5365" s="43">
        <v>1.7474999999999999E-3</v>
      </c>
      <c r="H5365" s="43">
        <v>2.7500000000000003E-3</v>
      </c>
      <c r="I5365" s="43">
        <v>3.3925000000000001E-3</v>
      </c>
      <c r="J5365" s="43">
        <v>3.2500000000000001E-2</v>
      </c>
      <c r="K5365" s="43">
        <v>6.1839999999999994E-3</v>
      </c>
      <c r="L5365" s="43">
        <v>1.4896E-3</v>
      </c>
      <c r="M5365" s="43">
        <v>9.1399999999999999E-4</v>
      </c>
      <c r="N5365" s="43">
        <v>9.2670000000000003E-4</v>
      </c>
      <c r="O5365" s="114"/>
    </row>
    <row r="5366" spans="4:15" ht="15.75" customHeight="1" x14ac:dyDescent="0.25">
      <c r="D5366" s="39"/>
      <c r="E5366" s="39"/>
      <c r="F5366" s="98">
        <v>44026</v>
      </c>
      <c r="G5366" s="43">
        <v>1.7663000000000002E-3</v>
      </c>
      <c r="H5366" s="43">
        <v>2.7087999999999999E-3</v>
      </c>
      <c r="I5366" s="43">
        <v>3.4138000000000003E-3</v>
      </c>
      <c r="J5366" s="43">
        <v>3.2500000000000001E-2</v>
      </c>
      <c r="K5366" s="43">
        <v>6.2329999999999998E-3</v>
      </c>
      <c r="L5366" s="43">
        <v>1.4035E-3</v>
      </c>
      <c r="M5366" s="43">
        <v>9.19E-4</v>
      </c>
      <c r="N5366" s="43">
        <v>9.3340000000000003E-4</v>
      </c>
      <c r="O5366" s="114"/>
    </row>
    <row r="5367" spans="4:15" ht="15.75" customHeight="1" x14ac:dyDescent="0.25">
      <c r="D5367" s="39"/>
      <c r="E5367" s="39"/>
      <c r="F5367" s="98">
        <v>44027</v>
      </c>
      <c r="G5367" s="43">
        <v>1.8088000000000002E-3</v>
      </c>
      <c r="H5367" s="43">
        <v>2.7288E-3</v>
      </c>
      <c r="I5367" s="43">
        <v>3.3463E-3</v>
      </c>
      <c r="J5367" s="43">
        <v>3.2500000000000001E-2</v>
      </c>
      <c r="K5367" s="43">
        <v>6.2989999999999999E-3</v>
      </c>
      <c r="L5367" s="43">
        <v>1.4146E-3</v>
      </c>
      <c r="M5367" s="43">
        <v>9.3099999999999997E-4</v>
      </c>
      <c r="N5367" s="43">
        <v>9.4339999999999995E-4</v>
      </c>
      <c r="O5367" s="114"/>
    </row>
    <row r="5368" spans="4:15" ht="15.75" customHeight="1" x14ac:dyDescent="0.25">
      <c r="D5368" s="39"/>
      <c r="E5368" s="39"/>
      <c r="F5368" s="98">
        <v>44028</v>
      </c>
      <c r="G5368" s="43">
        <v>1.8675E-3</v>
      </c>
      <c r="H5368" s="43">
        <v>2.7174999999999999E-3</v>
      </c>
      <c r="I5368" s="43">
        <v>3.4238000000000003E-3</v>
      </c>
      <c r="J5368" s="43">
        <v>3.2500000000000001E-2</v>
      </c>
      <c r="K5368" s="43">
        <v>6.1679999999999999E-3</v>
      </c>
      <c r="L5368" s="43">
        <v>1.4380999999999999E-3</v>
      </c>
      <c r="M5368" s="43">
        <v>9.3799999999999992E-4</v>
      </c>
      <c r="N5368" s="43">
        <v>9.567E-4</v>
      </c>
      <c r="O5368" s="114"/>
    </row>
    <row r="5369" spans="4:15" ht="15.75" customHeight="1" x14ac:dyDescent="0.25">
      <c r="D5369" s="39"/>
      <c r="E5369" s="39"/>
      <c r="F5369" s="98">
        <v>44029</v>
      </c>
      <c r="G5369" s="43">
        <v>1.7988000000000001E-3</v>
      </c>
      <c r="H5369" s="43">
        <v>2.7138000000000002E-3</v>
      </c>
      <c r="I5369" s="43">
        <v>3.3362999999999999E-3</v>
      </c>
      <c r="J5369" s="43">
        <v>3.2500000000000001E-2</v>
      </c>
      <c r="K5369" s="43">
        <v>6.2660000000000007E-3</v>
      </c>
      <c r="L5369" s="43">
        <v>1.4097999999999999E-3</v>
      </c>
      <c r="M5369" s="43">
        <v>8.6700000000000004E-4</v>
      </c>
      <c r="N5369" s="43">
        <v>9.6670000000000002E-4</v>
      </c>
      <c r="O5369" s="114"/>
    </row>
    <row r="5370" spans="4:15" ht="15.75" customHeight="1" x14ac:dyDescent="0.25">
      <c r="D5370" s="39"/>
      <c r="E5370" s="39"/>
      <c r="F5370" s="98">
        <v>44032</v>
      </c>
      <c r="G5370" s="43">
        <v>1.7563000000000001E-3</v>
      </c>
      <c r="H5370" s="43">
        <v>2.5774999999999999E-3</v>
      </c>
      <c r="I5370" s="43">
        <v>3.4275E-3</v>
      </c>
      <c r="J5370" s="43">
        <v>3.2500000000000001E-2</v>
      </c>
      <c r="K5370" s="43">
        <v>6.1019999999999998E-3</v>
      </c>
      <c r="L5370" s="43">
        <v>1.4272000000000002E-3</v>
      </c>
      <c r="M5370" s="43">
        <v>8.8499999999999994E-4</v>
      </c>
      <c r="N5370" s="43">
        <v>9.9669999999999989E-4</v>
      </c>
      <c r="O5370" s="114"/>
    </row>
    <row r="5371" spans="4:15" ht="15.75" customHeight="1" x14ac:dyDescent="0.25">
      <c r="D5371" s="39"/>
      <c r="E5371" s="39"/>
      <c r="F5371" s="98">
        <v>44033</v>
      </c>
      <c r="G5371" s="43">
        <v>1.7574999999999999E-3</v>
      </c>
      <c r="H5371" s="43">
        <v>2.555E-3</v>
      </c>
      <c r="I5371" s="43">
        <v>3.3988E-3</v>
      </c>
      <c r="J5371" s="43">
        <v>3.2500000000000001E-2</v>
      </c>
      <c r="K5371" s="43">
        <v>6.0040000000000007E-3</v>
      </c>
      <c r="L5371" s="43">
        <v>1.3997999999999999E-3</v>
      </c>
      <c r="M5371" s="43">
        <v>8.9700000000000001E-4</v>
      </c>
      <c r="N5371" s="43">
        <v>1.0066999999999999E-3</v>
      </c>
      <c r="O5371" s="114"/>
    </row>
    <row r="5372" spans="4:15" ht="15.75" customHeight="1" x14ac:dyDescent="0.25">
      <c r="D5372" s="39"/>
      <c r="E5372" s="39"/>
      <c r="F5372" s="98">
        <v>44034</v>
      </c>
      <c r="G5372" s="43">
        <v>1.7899999999999999E-3</v>
      </c>
      <c r="H5372" s="43">
        <v>2.6350000000000002E-3</v>
      </c>
      <c r="I5372" s="43">
        <v>3.2750000000000001E-3</v>
      </c>
      <c r="J5372" s="43">
        <v>3.2500000000000001E-2</v>
      </c>
      <c r="K5372" s="43">
        <v>5.9709999999999997E-3</v>
      </c>
      <c r="L5372" s="43">
        <v>1.4077999999999999E-3</v>
      </c>
      <c r="M5372" s="43">
        <v>9.4899999999999997E-4</v>
      </c>
      <c r="N5372" s="43">
        <v>1.0134E-3</v>
      </c>
      <c r="O5372" s="114"/>
    </row>
    <row r="5373" spans="4:15" ht="15.75" customHeight="1" x14ac:dyDescent="0.25">
      <c r="D5373" s="39"/>
      <c r="E5373" s="39"/>
      <c r="F5373" s="98">
        <v>44035</v>
      </c>
      <c r="G5373" s="43">
        <v>1.7163E-3</v>
      </c>
      <c r="H5373" s="43">
        <v>2.4450000000000001E-3</v>
      </c>
      <c r="I5373" s="43">
        <v>3.2512999999999999E-3</v>
      </c>
      <c r="J5373" s="43">
        <v>3.2500000000000001E-2</v>
      </c>
      <c r="K5373" s="43">
        <v>5.7740000000000005E-3</v>
      </c>
      <c r="L5373" s="43">
        <v>1.4147999999999999E-3</v>
      </c>
      <c r="M5373" s="43">
        <v>9.4299999999999994E-4</v>
      </c>
      <c r="N5373" s="43">
        <v>1.0199999999999999E-3</v>
      </c>
      <c r="O5373" s="114"/>
    </row>
    <row r="5374" spans="4:15" ht="15.75" customHeight="1" x14ac:dyDescent="0.25">
      <c r="D5374" s="39"/>
      <c r="E5374" s="39"/>
      <c r="F5374" s="98">
        <v>44036</v>
      </c>
      <c r="G5374" s="43">
        <v>1.7263000000000001E-3</v>
      </c>
      <c r="H5374" s="43">
        <v>2.4675000000000001E-3</v>
      </c>
      <c r="I5374" s="43">
        <v>3.1849999999999999E-3</v>
      </c>
      <c r="J5374" s="43">
        <v>3.2500000000000001E-2</v>
      </c>
      <c r="K5374" s="43">
        <v>5.888E-3</v>
      </c>
      <c r="L5374" s="43">
        <v>1.4077E-3</v>
      </c>
      <c r="M5374" s="43">
        <v>8.9399999999999994E-4</v>
      </c>
      <c r="N5374" s="43">
        <v>1.0299999999999999E-3</v>
      </c>
      <c r="O5374" s="114"/>
    </row>
    <row r="5375" spans="4:15" ht="15.75" customHeight="1" x14ac:dyDescent="0.25">
      <c r="D5375" s="39"/>
      <c r="E5375" s="39"/>
      <c r="F5375" s="98">
        <v>44039</v>
      </c>
      <c r="G5375" s="43">
        <v>1.6625000000000001E-3</v>
      </c>
      <c r="H5375" s="43">
        <v>2.6963E-3</v>
      </c>
      <c r="I5375" s="43">
        <v>3.1663000000000004E-3</v>
      </c>
      <c r="J5375" s="43">
        <v>3.2500000000000001E-2</v>
      </c>
      <c r="K5375" s="43">
        <v>6.1510000000000002E-3</v>
      </c>
      <c r="L5375" s="43">
        <v>1.3611000000000001E-3</v>
      </c>
      <c r="M5375" s="43">
        <v>8.8999999999999995E-4</v>
      </c>
      <c r="N5375" s="43">
        <v>1.0467E-3</v>
      </c>
      <c r="O5375" s="114"/>
    </row>
    <row r="5376" spans="4:15" ht="15.75" customHeight="1" x14ac:dyDescent="0.25">
      <c r="D5376" s="39"/>
      <c r="E5376" s="39"/>
      <c r="F5376" s="98">
        <v>44040</v>
      </c>
      <c r="G5376" s="43">
        <v>1.6688E-3</v>
      </c>
      <c r="H5376" s="43">
        <v>2.6825E-3</v>
      </c>
      <c r="I5376" s="43">
        <v>3.1749999999999999E-3</v>
      </c>
      <c r="J5376" s="43">
        <v>3.2500000000000001E-2</v>
      </c>
      <c r="K5376" s="43">
        <v>5.79E-3</v>
      </c>
      <c r="L5376" s="43">
        <v>1.3619999999999999E-3</v>
      </c>
      <c r="M5376" s="43">
        <v>8.9999999999999998E-4</v>
      </c>
      <c r="N5376" s="43">
        <v>1.0534000000000001E-3</v>
      </c>
      <c r="O5376" s="114"/>
    </row>
    <row r="5377" spans="4:15" ht="15.75" customHeight="1" x14ac:dyDescent="0.25">
      <c r="D5377" s="39"/>
      <c r="E5377" s="39"/>
      <c r="F5377" s="98">
        <v>44041</v>
      </c>
      <c r="G5377" s="43">
        <v>1.6113E-3</v>
      </c>
      <c r="H5377" s="43">
        <v>2.6062999999999998E-3</v>
      </c>
      <c r="I5377" s="43">
        <v>3.1549999999999998E-3</v>
      </c>
      <c r="J5377" s="43">
        <v>3.2500000000000001E-2</v>
      </c>
      <c r="K5377" s="43">
        <v>5.7410000000000004E-3</v>
      </c>
      <c r="L5377" s="43">
        <v>1.3897999999999998E-3</v>
      </c>
      <c r="M5377" s="43">
        <v>8.9399999999999994E-4</v>
      </c>
      <c r="N5377" s="43">
        <v>1.06E-3</v>
      </c>
      <c r="O5377" s="114"/>
    </row>
    <row r="5378" spans="4:15" ht="15.75" customHeight="1" x14ac:dyDescent="0.25">
      <c r="D5378" s="39"/>
      <c r="E5378" s="39"/>
      <c r="F5378" s="98">
        <v>44042</v>
      </c>
      <c r="G5378" s="43">
        <v>1.5562999999999998E-3</v>
      </c>
      <c r="H5378" s="43">
        <v>2.5100000000000001E-3</v>
      </c>
      <c r="I5378" s="43">
        <v>3.1487999999999998E-3</v>
      </c>
      <c r="J5378" s="43">
        <v>3.2500000000000001E-2</v>
      </c>
      <c r="K5378" s="43">
        <v>5.4619999999999998E-3</v>
      </c>
      <c r="L5378" s="43">
        <v>1.4238E-3</v>
      </c>
      <c r="M5378" s="43">
        <v>8.5300000000000003E-4</v>
      </c>
      <c r="N5378" s="43">
        <v>1.0633999999999999E-3</v>
      </c>
      <c r="O5378" s="114"/>
    </row>
    <row r="5379" spans="4:15" ht="15.75" customHeight="1" x14ac:dyDescent="0.25">
      <c r="D5379" s="39"/>
      <c r="E5379" s="39"/>
      <c r="F5379" s="98">
        <v>44043</v>
      </c>
      <c r="G5379" s="43">
        <v>1.5487999999999999E-3</v>
      </c>
      <c r="H5379" s="43">
        <v>2.4875000000000001E-3</v>
      </c>
      <c r="I5379" s="43">
        <v>3.0613000000000003E-3</v>
      </c>
      <c r="J5379" s="43">
        <v>3.2500000000000001E-2</v>
      </c>
      <c r="K5379" s="43">
        <v>5.2820000000000002E-3</v>
      </c>
      <c r="L5379" s="43">
        <v>1.4348E-3</v>
      </c>
      <c r="M5379" s="43">
        <v>8.1000000000000006E-4</v>
      </c>
      <c r="N5379" s="43">
        <v>1.0633999999999999E-3</v>
      </c>
      <c r="O5379" s="114"/>
    </row>
    <row r="5380" spans="4:15" ht="15.75" customHeight="1" x14ac:dyDescent="0.25">
      <c r="D5380" s="39"/>
      <c r="E5380" s="39"/>
      <c r="F5380" s="98">
        <v>44046</v>
      </c>
      <c r="G5380" s="43">
        <v>1.57E-3</v>
      </c>
      <c r="H5380" s="43">
        <v>2.49E-3</v>
      </c>
      <c r="I5380" s="43">
        <v>3.0349999999999999E-3</v>
      </c>
      <c r="J5380" s="43">
        <v>3.2500000000000001E-2</v>
      </c>
      <c r="K5380" s="43">
        <v>5.5430000000000002E-3</v>
      </c>
      <c r="L5380" s="43">
        <v>1.4115E-3</v>
      </c>
      <c r="M5380" s="43">
        <v>8.160000000000001E-4</v>
      </c>
      <c r="N5380" s="43">
        <v>1.0534000000000001E-3</v>
      </c>
      <c r="O5380" s="114"/>
    </row>
    <row r="5381" spans="4:15" ht="15.75" customHeight="1" x14ac:dyDescent="0.25">
      <c r="D5381" s="39"/>
      <c r="E5381" s="39"/>
      <c r="F5381" s="98">
        <v>44047</v>
      </c>
      <c r="G5381" s="43">
        <v>1.4924999999999999E-3</v>
      </c>
      <c r="H5381" s="43">
        <v>2.4849999999999998E-3</v>
      </c>
      <c r="I5381" s="43">
        <v>3.055E-3</v>
      </c>
      <c r="J5381" s="43">
        <v>3.2500000000000001E-2</v>
      </c>
      <c r="K5381" s="43">
        <v>5.0690000000000006E-3</v>
      </c>
      <c r="L5381" s="43">
        <v>1.3650000000000001E-3</v>
      </c>
      <c r="M5381" s="43">
        <v>8.1699999999999991E-4</v>
      </c>
      <c r="N5381" s="43">
        <v>1.0499999999999999E-3</v>
      </c>
      <c r="O5381" s="114"/>
    </row>
    <row r="5382" spans="4:15" ht="15.75" customHeight="1" x14ac:dyDescent="0.25">
      <c r="D5382" s="39"/>
      <c r="E5382" s="39"/>
      <c r="F5382" s="98">
        <v>44048</v>
      </c>
      <c r="G5382" s="43">
        <v>1.5349999999999999E-3</v>
      </c>
      <c r="H5382" s="43">
        <v>2.4199999999999998E-3</v>
      </c>
      <c r="I5382" s="43">
        <v>2.9838E-3</v>
      </c>
      <c r="J5382" s="43">
        <v>3.2500000000000001E-2</v>
      </c>
      <c r="K5382" s="43">
        <v>5.4769999999999992E-3</v>
      </c>
      <c r="L5382" s="43">
        <v>1.3457E-3</v>
      </c>
      <c r="M5382" s="43">
        <v>8.3099999999999992E-4</v>
      </c>
      <c r="N5382" s="43">
        <v>1.0434000000000001E-3</v>
      </c>
      <c r="O5382" s="114"/>
    </row>
    <row r="5383" spans="4:15" ht="15.75" customHeight="1" x14ac:dyDescent="0.25">
      <c r="D5383" s="39"/>
      <c r="E5383" s="39"/>
      <c r="F5383" s="98">
        <v>44049</v>
      </c>
      <c r="G5383" s="43">
        <v>1.5537999999999999E-3</v>
      </c>
      <c r="H5383" s="43">
        <v>2.4324999999999998E-3</v>
      </c>
      <c r="I5383" s="43">
        <v>2.8912999999999999E-3</v>
      </c>
      <c r="J5383" s="43">
        <v>3.2500000000000001E-2</v>
      </c>
      <c r="K5383" s="43">
        <v>5.3620000000000004E-3</v>
      </c>
      <c r="L5383" s="43">
        <v>1.3701E-3</v>
      </c>
      <c r="M5383" s="43">
        <v>8.0699999999999999E-4</v>
      </c>
      <c r="N5383" s="43">
        <v>1.0399999999999999E-3</v>
      </c>
      <c r="O5383" s="114"/>
    </row>
    <row r="5384" spans="4:15" ht="15.75" customHeight="1" x14ac:dyDescent="0.25">
      <c r="D5384" s="39"/>
      <c r="E5384" s="39"/>
      <c r="F5384" s="98">
        <v>44050</v>
      </c>
      <c r="G5384" s="43">
        <v>1.6337999999999999E-3</v>
      </c>
      <c r="H5384" s="43">
        <v>2.5249999999999999E-3</v>
      </c>
      <c r="I5384" s="43">
        <v>3.0913E-3</v>
      </c>
      <c r="J5384" s="43">
        <v>3.2500000000000001E-2</v>
      </c>
      <c r="K5384" s="43">
        <v>5.6399999999999992E-3</v>
      </c>
      <c r="L5384" s="43">
        <v>1.3481000000000001E-3</v>
      </c>
      <c r="M5384" s="43">
        <v>8.2199999999999992E-4</v>
      </c>
      <c r="N5384" s="43">
        <v>1.0367E-3</v>
      </c>
      <c r="O5384" s="114"/>
    </row>
    <row r="5385" spans="4:15" ht="15.75" customHeight="1" x14ac:dyDescent="0.25">
      <c r="D5385" s="39"/>
      <c r="E5385" s="39"/>
      <c r="F5385" s="98">
        <v>44053</v>
      </c>
      <c r="G5385" s="43">
        <v>1.6825000000000002E-3</v>
      </c>
      <c r="H5385" s="43">
        <v>2.5688E-3</v>
      </c>
      <c r="I5385" s="43">
        <v>3.3312999999999997E-3</v>
      </c>
      <c r="J5385" s="43">
        <v>3.2500000000000001E-2</v>
      </c>
      <c r="K5385" s="43">
        <v>5.7549999999999997E-3</v>
      </c>
      <c r="L5385" s="43">
        <v>1.3294000000000001E-3</v>
      </c>
      <c r="M5385" s="43">
        <v>8.0400000000000003E-4</v>
      </c>
      <c r="N5385" s="43">
        <v>1.0267E-3</v>
      </c>
      <c r="O5385" s="114"/>
    </row>
    <row r="5386" spans="4:15" ht="15.75" customHeight="1" x14ac:dyDescent="0.25">
      <c r="D5386" s="39"/>
      <c r="E5386" s="39"/>
      <c r="F5386" s="98">
        <v>44054</v>
      </c>
      <c r="G5386" s="43">
        <v>1.6413000000000001E-3</v>
      </c>
      <c r="H5386" s="43">
        <v>2.5349999999999999E-3</v>
      </c>
      <c r="I5386" s="43">
        <v>3.3687999999999999E-3</v>
      </c>
      <c r="J5386" s="43">
        <v>3.2500000000000001E-2</v>
      </c>
      <c r="K5386" s="43">
        <v>6.4149999999999997E-3</v>
      </c>
      <c r="L5386" s="43">
        <v>1.3131999999999998E-3</v>
      </c>
      <c r="M5386" s="43">
        <v>8.2299999999999995E-4</v>
      </c>
      <c r="N5386" s="43">
        <v>1.0234E-3</v>
      </c>
      <c r="O5386" s="114"/>
    </row>
    <row r="5387" spans="4:15" ht="15.75" customHeight="1" x14ac:dyDescent="0.25">
      <c r="D5387" s="39"/>
      <c r="E5387" s="39"/>
      <c r="F5387" s="98">
        <v>44055</v>
      </c>
      <c r="G5387" s="43">
        <v>1.58E-3</v>
      </c>
      <c r="H5387" s="43">
        <v>2.6474999999999997E-3</v>
      </c>
      <c r="I5387" s="43">
        <v>3.3674999999999998E-3</v>
      </c>
      <c r="J5387" s="43">
        <v>3.2500000000000001E-2</v>
      </c>
      <c r="K5387" s="43">
        <v>6.7469999999999995E-3</v>
      </c>
      <c r="L5387" s="43">
        <v>1.3233000000000001E-3</v>
      </c>
      <c r="M5387" s="43">
        <v>8.2399999999999997E-4</v>
      </c>
      <c r="N5387" s="43">
        <v>1.0234E-3</v>
      </c>
      <c r="O5387" s="114"/>
    </row>
    <row r="5388" spans="4:15" ht="15.75" customHeight="1" x14ac:dyDescent="0.25">
      <c r="D5388" s="39"/>
      <c r="E5388" s="39"/>
      <c r="F5388" s="98">
        <v>44056</v>
      </c>
      <c r="G5388" s="43">
        <v>1.6187999999999999E-3</v>
      </c>
      <c r="H5388" s="43">
        <v>2.8013000000000001E-3</v>
      </c>
      <c r="I5388" s="43">
        <v>3.3838000000000002E-3</v>
      </c>
      <c r="J5388" s="43">
        <v>3.2500000000000001E-2</v>
      </c>
      <c r="K5388" s="43">
        <v>7.208E-3</v>
      </c>
      <c r="L5388" s="43">
        <v>1.2787999999999999E-3</v>
      </c>
      <c r="M5388" s="43">
        <v>8.4000000000000003E-4</v>
      </c>
      <c r="N5388" s="43">
        <v>1.0199999999999999E-3</v>
      </c>
      <c r="O5388" s="114"/>
    </row>
    <row r="5389" spans="4:15" ht="15.75" customHeight="1" x14ac:dyDescent="0.25">
      <c r="D5389" s="39"/>
      <c r="E5389" s="39"/>
      <c r="F5389" s="98">
        <v>44057</v>
      </c>
      <c r="G5389" s="43">
        <v>1.5149999999999999E-3</v>
      </c>
      <c r="H5389" s="43">
        <v>2.7038000000000001E-3</v>
      </c>
      <c r="I5389" s="43">
        <v>3.3250000000000003E-3</v>
      </c>
      <c r="J5389" s="43">
        <v>3.2500000000000001E-2</v>
      </c>
      <c r="K5389" s="43">
        <v>7.0940000000000005E-3</v>
      </c>
      <c r="L5389" s="43">
        <v>1.2652E-3</v>
      </c>
      <c r="M5389" s="43">
        <v>8.5400000000000005E-4</v>
      </c>
      <c r="N5389" s="43">
        <v>1.0134E-3</v>
      </c>
      <c r="O5389" s="114"/>
    </row>
    <row r="5390" spans="4:15" ht="15.75" customHeight="1" x14ac:dyDescent="0.25">
      <c r="D5390" s="39"/>
      <c r="E5390" s="39"/>
      <c r="F5390" s="98">
        <v>44060</v>
      </c>
      <c r="G5390" s="43">
        <v>1.6137999999999999E-3</v>
      </c>
      <c r="H5390" s="43">
        <v>2.6774999999999998E-3</v>
      </c>
      <c r="I5390" s="43">
        <v>3.1963000000000004E-3</v>
      </c>
      <c r="J5390" s="43">
        <v>3.2500000000000001E-2</v>
      </c>
      <c r="K5390" s="43">
        <v>6.8820000000000001E-3</v>
      </c>
      <c r="L5390" s="43">
        <v>1.2634E-3</v>
      </c>
      <c r="M5390" s="43">
        <v>8.5999999999999998E-4</v>
      </c>
      <c r="N5390" s="43">
        <v>9.7999999999999997E-4</v>
      </c>
      <c r="O5390" s="114"/>
    </row>
    <row r="5391" spans="4:15" ht="15.75" customHeight="1" x14ac:dyDescent="0.25">
      <c r="D5391" s="39"/>
      <c r="E5391" s="39"/>
      <c r="F5391" s="98">
        <v>44061</v>
      </c>
      <c r="G5391" s="43">
        <v>1.58E-3</v>
      </c>
      <c r="H5391" s="43">
        <v>2.5300000000000001E-3</v>
      </c>
      <c r="I5391" s="43">
        <v>3.1524999999999999E-3</v>
      </c>
      <c r="J5391" s="43">
        <v>3.2500000000000001E-2</v>
      </c>
      <c r="K5391" s="43">
        <v>6.6869999999999994E-3</v>
      </c>
      <c r="L5391" s="43">
        <v>1.2656E-3</v>
      </c>
      <c r="M5391" s="43">
        <v>8.7999999999999992E-4</v>
      </c>
      <c r="N5391" s="43">
        <v>9.7339999999999992E-4</v>
      </c>
      <c r="O5391" s="114"/>
    </row>
    <row r="5392" spans="4:15" ht="15.75" customHeight="1" x14ac:dyDescent="0.25">
      <c r="D5392" s="39"/>
      <c r="E5392" s="39"/>
      <c r="F5392" s="98">
        <v>44062</v>
      </c>
      <c r="G5392" s="43">
        <v>1.7088000000000001E-3</v>
      </c>
      <c r="H5392" s="43">
        <v>2.4687999999999997E-3</v>
      </c>
      <c r="I5392" s="43">
        <v>3.045E-3</v>
      </c>
      <c r="J5392" s="43">
        <v>3.2500000000000001E-2</v>
      </c>
      <c r="K5392" s="43">
        <v>6.8010000000000006E-3</v>
      </c>
      <c r="L5392" s="43">
        <v>1.2062000000000002E-3</v>
      </c>
      <c r="M5392" s="43">
        <v>8.5500000000000007E-4</v>
      </c>
      <c r="N5392" s="43">
        <v>9.634E-4</v>
      </c>
      <c r="O5392" s="114"/>
    </row>
    <row r="5393" spans="4:15" ht="15.75" customHeight="1" x14ac:dyDescent="0.25">
      <c r="D5393" s="39"/>
      <c r="E5393" s="39"/>
      <c r="F5393" s="98">
        <v>44063</v>
      </c>
      <c r="G5393" s="43">
        <v>1.8324999999999999E-3</v>
      </c>
      <c r="H5393" s="43">
        <v>2.5613000000000003E-3</v>
      </c>
      <c r="I5393" s="43">
        <v>2.9862999999999999E-3</v>
      </c>
      <c r="J5393" s="43">
        <v>3.2500000000000001E-2</v>
      </c>
      <c r="K5393" s="43">
        <v>6.509E-3</v>
      </c>
      <c r="L5393" s="43">
        <v>1.1819999999999999E-3</v>
      </c>
      <c r="M5393" s="43">
        <v>7.7200000000000001E-4</v>
      </c>
      <c r="N5393" s="43">
        <v>9.5339999999999997E-4</v>
      </c>
      <c r="O5393" s="114"/>
    </row>
    <row r="5394" spans="4:15" ht="15.75" customHeight="1" x14ac:dyDescent="0.25">
      <c r="D5394" s="39"/>
      <c r="E5394" s="39"/>
      <c r="F5394" s="98">
        <v>44064</v>
      </c>
      <c r="G5394" s="43">
        <v>1.7513000000000001E-3</v>
      </c>
      <c r="H5394" s="43">
        <v>2.5000000000000001E-3</v>
      </c>
      <c r="I5394" s="43">
        <v>3.1438E-3</v>
      </c>
      <c r="J5394" s="43">
        <v>3.2500000000000001E-2</v>
      </c>
      <c r="K5394" s="43">
        <v>6.2819999999999994E-3</v>
      </c>
      <c r="L5394" s="43">
        <v>1.2352999999999999E-3</v>
      </c>
      <c r="M5394" s="43">
        <v>7.3400000000000006E-4</v>
      </c>
      <c r="N5394" s="43">
        <v>9.3999999999999997E-4</v>
      </c>
      <c r="O5394" s="114"/>
    </row>
    <row r="5395" spans="4:15" ht="15.75" customHeight="1" x14ac:dyDescent="0.25">
      <c r="D5395" s="39"/>
      <c r="E5395" s="39"/>
      <c r="F5395" s="98">
        <v>44067</v>
      </c>
      <c r="G5395" s="43">
        <v>1.7424999999999999E-3</v>
      </c>
      <c r="H5395" s="43">
        <v>2.3375000000000002E-3</v>
      </c>
      <c r="I5395" s="43">
        <v>2.9738E-3</v>
      </c>
      <c r="J5395" s="43">
        <v>3.2500000000000001E-2</v>
      </c>
      <c r="K5395" s="43">
        <v>6.5420000000000001E-3</v>
      </c>
      <c r="L5395" s="43">
        <v>1.245E-3</v>
      </c>
      <c r="M5395" s="43">
        <v>7.000000000000001E-4</v>
      </c>
      <c r="N5395" s="43">
        <v>9.1E-4</v>
      </c>
      <c r="O5395" s="114"/>
    </row>
    <row r="5396" spans="4:15" ht="15.75" customHeight="1" x14ac:dyDescent="0.25">
      <c r="D5396" s="39"/>
      <c r="E5396" s="39"/>
      <c r="F5396" s="98">
        <v>44068</v>
      </c>
      <c r="G5396" s="43">
        <v>1.7025E-3</v>
      </c>
      <c r="H5396" s="43">
        <v>2.5100000000000001E-3</v>
      </c>
      <c r="I5396" s="43">
        <v>3.0813000000000004E-3</v>
      </c>
      <c r="J5396" s="43">
        <v>3.2500000000000001E-2</v>
      </c>
      <c r="K5396" s="43">
        <v>6.8349999999999999E-3</v>
      </c>
      <c r="L5396" s="43">
        <v>1.2191999999999999E-3</v>
      </c>
      <c r="M5396" s="43">
        <v>7.1299999999999998E-4</v>
      </c>
      <c r="N5396" s="43">
        <v>9.0340000000000006E-4</v>
      </c>
      <c r="O5396" s="114"/>
    </row>
    <row r="5397" spans="4:15" ht="15.75" customHeight="1" x14ac:dyDescent="0.25">
      <c r="D5397" s="39"/>
      <c r="E5397" s="39"/>
      <c r="F5397" s="98">
        <v>44069</v>
      </c>
      <c r="G5397" s="43">
        <v>1.5638E-3</v>
      </c>
      <c r="H5397" s="43">
        <v>2.5588E-3</v>
      </c>
      <c r="I5397" s="43">
        <v>3.0725000000000001E-3</v>
      </c>
      <c r="J5397" s="43">
        <v>3.2500000000000001E-2</v>
      </c>
      <c r="K5397" s="43">
        <v>6.8840000000000004E-3</v>
      </c>
      <c r="L5397" s="43">
        <v>1.1211999999999999E-3</v>
      </c>
      <c r="M5397" s="43">
        <v>7.6999999999999996E-4</v>
      </c>
      <c r="N5397" s="43">
        <v>8.9669999999999995E-4</v>
      </c>
      <c r="O5397" s="114"/>
    </row>
    <row r="5398" spans="4:15" ht="15.75" customHeight="1" x14ac:dyDescent="0.25">
      <c r="D5398" s="39"/>
      <c r="E5398" s="39"/>
      <c r="F5398" s="98">
        <v>44070</v>
      </c>
      <c r="G5398" s="43">
        <v>1.5512999999999998E-3</v>
      </c>
      <c r="H5398" s="43">
        <v>2.4599999999999999E-3</v>
      </c>
      <c r="I5398" s="43">
        <v>3.0775000000000004E-3</v>
      </c>
      <c r="J5398" s="43">
        <v>3.2500000000000001E-2</v>
      </c>
      <c r="K5398" s="43">
        <v>7.522E-3</v>
      </c>
      <c r="L5398" s="43">
        <v>1.1074000000000001E-3</v>
      </c>
      <c r="M5398" s="43">
        <v>7.7299999999999992E-4</v>
      </c>
      <c r="N5398" s="43">
        <v>8.8670000000000003E-4</v>
      </c>
      <c r="O5398" s="114"/>
    </row>
    <row r="5399" spans="4:15" ht="15.75" customHeight="1" x14ac:dyDescent="0.25">
      <c r="D5399" s="39"/>
      <c r="E5399" s="39"/>
      <c r="F5399" s="98">
        <v>44071</v>
      </c>
      <c r="G5399" s="43">
        <v>1.5675000000000001E-3</v>
      </c>
      <c r="H5399" s="43">
        <v>2.4088E-3</v>
      </c>
      <c r="I5399" s="43">
        <v>3.0988000000000001E-3</v>
      </c>
      <c r="J5399" s="43">
        <v>3.2500000000000001E-2</v>
      </c>
      <c r="K5399" s="43">
        <v>7.2109999999999995E-3</v>
      </c>
      <c r="L5399" s="43">
        <v>1.1895999999999999E-3</v>
      </c>
      <c r="M5399" s="43">
        <v>7.2900000000000005E-4</v>
      </c>
      <c r="N5399" s="43">
        <v>8.7670000000000001E-4</v>
      </c>
      <c r="O5399" s="114"/>
    </row>
    <row r="5400" spans="4:15" ht="15.75" customHeight="1" x14ac:dyDescent="0.25">
      <c r="D5400" s="39"/>
      <c r="E5400" s="39"/>
      <c r="F5400" s="98">
        <v>44074</v>
      </c>
      <c r="G5400" s="43" t="s">
        <v>30</v>
      </c>
      <c r="H5400" s="43" t="s">
        <v>30</v>
      </c>
      <c r="I5400" s="43" t="s">
        <v>30</v>
      </c>
      <c r="J5400" s="43">
        <v>3.2500000000000001E-2</v>
      </c>
      <c r="K5400" s="43">
        <v>7.0479999999999996E-3</v>
      </c>
      <c r="L5400" s="43">
        <v>1.2101E-3</v>
      </c>
      <c r="M5400" s="43">
        <v>7.0099999999999991E-4</v>
      </c>
      <c r="N5400" s="43">
        <v>8.5000000000000006E-4</v>
      </c>
      <c r="O5400" s="114"/>
    </row>
    <row r="5401" spans="4:15" ht="15.75" customHeight="1" x14ac:dyDescent="0.25">
      <c r="D5401" s="39"/>
      <c r="E5401" s="39"/>
      <c r="F5401" s="98">
        <v>44075</v>
      </c>
      <c r="G5401" s="43">
        <v>1.5562999999999998E-3</v>
      </c>
      <c r="H5401" s="43">
        <v>2.5113000000000002E-3</v>
      </c>
      <c r="I5401" s="43">
        <v>3.0325E-3</v>
      </c>
      <c r="J5401" s="43">
        <v>3.2500000000000001E-2</v>
      </c>
      <c r="K5401" s="43">
        <v>6.6890000000000005E-3</v>
      </c>
      <c r="L5401" s="43">
        <v>1.2151E-3</v>
      </c>
      <c r="M5401" s="43">
        <v>7.3499999999999998E-4</v>
      </c>
      <c r="N5401" s="43">
        <v>8.4669999999999993E-4</v>
      </c>
      <c r="O5401" s="114"/>
    </row>
    <row r="5402" spans="4:15" ht="15.75" customHeight="1" x14ac:dyDescent="0.25">
      <c r="D5402" s="39"/>
      <c r="E5402" s="39"/>
      <c r="F5402" s="98">
        <v>44076</v>
      </c>
      <c r="G5402" s="43">
        <v>1.5475E-3</v>
      </c>
      <c r="H5402" s="43">
        <v>2.5124999999999995E-3</v>
      </c>
      <c r="I5402" s="43">
        <v>2.8774999999999998E-3</v>
      </c>
      <c r="J5402" s="43">
        <v>3.2500000000000001E-2</v>
      </c>
      <c r="K5402" s="43">
        <v>6.4770000000000001E-3</v>
      </c>
      <c r="L5402" s="43">
        <v>1.1564000000000001E-3</v>
      </c>
      <c r="M5402" s="43">
        <v>7.5000000000000002E-4</v>
      </c>
      <c r="N5402" s="43">
        <v>8.4340000000000001E-4</v>
      </c>
      <c r="O5402" s="114"/>
    </row>
    <row r="5403" spans="4:15" ht="15.75" customHeight="1" x14ac:dyDescent="0.25">
      <c r="D5403" s="39"/>
      <c r="E5403" s="39"/>
      <c r="F5403" s="98">
        <v>44077</v>
      </c>
      <c r="G5403" s="43">
        <v>1.5862999999999999E-3</v>
      </c>
      <c r="H5403" s="43">
        <v>2.4949999999999998E-3</v>
      </c>
      <c r="I5403" s="43">
        <v>2.8725000000000001E-3</v>
      </c>
      <c r="J5403" s="43">
        <v>3.2500000000000001E-2</v>
      </c>
      <c r="K5403" s="43">
        <v>6.3470000000000002E-3</v>
      </c>
      <c r="L5403" s="43">
        <v>1.1609999999999999E-3</v>
      </c>
      <c r="M5403" s="43">
        <v>7.4399999999999998E-4</v>
      </c>
      <c r="N5403" s="43">
        <v>8.4000000000000003E-4</v>
      </c>
      <c r="O5403" s="114"/>
    </row>
    <row r="5404" spans="4:15" ht="15.75" customHeight="1" x14ac:dyDescent="0.25">
      <c r="D5404" s="39"/>
      <c r="E5404" s="39"/>
      <c r="F5404" s="98">
        <v>44078</v>
      </c>
      <c r="G5404" s="43">
        <v>1.5425E-3</v>
      </c>
      <c r="H5404" s="43">
        <v>2.48E-3</v>
      </c>
      <c r="I5404" s="43">
        <v>2.9212999999999999E-3</v>
      </c>
      <c r="J5404" s="43">
        <v>3.2500000000000001E-2</v>
      </c>
      <c r="K5404" s="43">
        <v>7.1799999999999998E-3</v>
      </c>
      <c r="L5404" s="43">
        <v>1.2114999999999999E-3</v>
      </c>
      <c r="M5404" s="43">
        <v>7.7099999999999998E-4</v>
      </c>
      <c r="N5404" s="43">
        <v>8.4340000000000001E-4</v>
      </c>
      <c r="O5404" s="114"/>
    </row>
    <row r="5405" spans="4:15" ht="15.75" customHeight="1" x14ac:dyDescent="0.25">
      <c r="D5405" s="39"/>
      <c r="E5405" s="39"/>
      <c r="F5405" s="98">
        <v>44081</v>
      </c>
      <c r="G5405" s="43">
        <v>1.5562999999999998E-3</v>
      </c>
      <c r="H5405" s="43">
        <v>2.4174999999999999E-3</v>
      </c>
      <c r="I5405" s="43">
        <v>2.9325000000000002E-3</v>
      </c>
      <c r="J5405" s="43" t="s">
        <v>30</v>
      </c>
      <c r="K5405" s="43">
        <v>7.1799999999999998E-3</v>
      </c>
      <c r="L5405" s="43" t="s">
        <v>30</v>
      </c>
      <c r="M5405" s="43" t="s">
        <v>30</v>
      </c>
      <c r="N5405" s="43" t="s">
        <v>30</v>
      </c>
      <c r="O5405" s="114"/>
    </row>
    <row r="5406" spans="4:15" ht="15.75" customHeight="1" x14ac:dyDescent="0.25">
      <c r="D5406" s="39"/>
      <c r="E5406" s="39"/>
      <c r="F5406" s="98">
        <v>44082</v>
      </c>
      <c r="G5406" s="43">
        <v>1.555E-3</v>
      </c>
      <c r="H5406" s="43">
        <v>2.4949999999999998E-3</v>
      </c>
      <c r="I5406" s="43">
        <v>3.0100000000000001E-3</v>
      </c>
      <c r="J5406" s="43">
        <v>3.2500000000000001E-2</v>
      </c>
      <c r="K5406" s="43">
        <v>6.7879999999999998E-3</v>
      </c>
      <c r="L5406" s="43">
        <v>1.1968E-3</v>
      </c>
      <c r="M5406" s="43">
        <v>8.1500000000000008E-4</v>
      </c>
      <c r="N5406" s="43">
        <v>8.4340000000000001E-4</v>
      </c>
      <c r="O5406" s="114"/>
    </row>
    <row r="5407" spans="4:15" ht="15.75" customHeight="1" x14ac:dyDescent="0.25">
      <c r="D5407" s="39"/>
      <c r="E5407" s="39"/>
      <c r="F5407" s="98">
        <v>44083</v>
      </c>
      <c r="G5407" s="43">
        <v>1.5125E-3</v>
      </c>
      <c r="H5407" s="43">
        <v>2.5024999999999995E-3</v>
      </c>
      <c r="I5407" s="43">
        <v>2.8525E-3</v>
      </c>
      <c r="J5407" s="43">
        <v>3.2500000000000001E-2</v>
      </c>
      <c r="K5407" s="43">
        <v>7.0009999999999994E-3</v>
      </c>
      <c r="L5407" s="43">
        <v>1.2055E-3</v>
      </c>
      <c r="M5407" s="43">
        <v>8.4199999999999998E-4</v>
      </c>
      <c r="N5407" s="43">
        <v>8.4340000000000001E-4</v>
      </c>
      <c r="O5407" s="114"/>
    </row>
    <row r="5408" spans="4:15" ht="15.75" customHeight="1" x14ac:dyDescent="0.25">
      <c r="D5408" s="39"/>
      <c r="E5408" s="39"/>
      <c r="F5408" s="98">
        <v>44084</v>
      </c>
      <c r="G5408" s="43">
        <v>1.5112999999999999E-3</v>
      </c>
      <c r="H5408" s="43">
        <v>2.4913000000000001E-3</v>
      </c>
      <c r="I5408" s="43">
        <v>2.8488000000000003E-3</v>
      </c>
      <c r="J5408" s="43">
        <v>3.2500000000000001E-2</v>
      </c>
      <c r="K5408" s="43">
        <v>6.7720000000000002E-3</v>
      </c>
      <c r="L5408" s="43">
        <v>1.1222999999999999E-3</v>
      </c>
      <c r="M5408" s="43">
        <v>8.3199999999999995E-4</v>
      </c>
      <c r="N5408" s="43">
        <v>8.4340000000000001E-4</v>
      </c>
      <c r="O5408" s="114"/>
    </row>
    <row r="5409" spans="4:15" ht="15.75" customHeight="1" x14ac:dyDescent="0.25">
      <c r="D5409" s="39"/>
      <c r="E5409" s="39"/>
      <c r="F5409" s="98">
        <v>44085</v>
      </c>
      <c r="G5409" s="43">
        <v>1.5237999999999999E-3</v>
      </c>
      <c r="H5409" s="43">
        <v>2.5038E-3</v>
      </c>
      <c r="I5409" s="43">
        <v>2.8188000000000002E-3</v>
      </c>
      <c r="J5409" s="43">
        <v>3.2500000000000001E-2</v>
      </c>
      <c r="K5409" s="43">
        <v>6.6579999999999999E-3</v>
      </c>
      <c r="L5409" s="43">
        <v>1.1375999999999999E-3</v>
      </c>
      <c r="M5409" s="43">
        <v>8.25E-4</v>
      </c>
      <c r="N5409" s="43">
        <v>8.4000000000000003E-4</v>
      </c>
      <c r="O5409" s="114"/>
    </row>
    <row r="5410" spans="4:15" ht="15.75" customHeight="1" x14ac:dyDescent="0.25">
      <c r="D5410" s="39"/>
      <c r="E5410" s="39"/>
      <c r="F5410" s="98">
        <v>44088</v>
      </c>
      <c r="G5410" s="43">
        <v>1.5213E-3</v>
      </c>
      <c r="H5410" s="43">
        <v>2.3725E-3</v>
      </c>
      <c r="I5410" s="43">
        <v>2.745E-3</v>
      </c>
      <c r="J5410" s="43">
        <v>3.2500000000000001E-2</v>
      </c>
      <c r="K5410" s="43">
        <v>6.7229999999999998E-3</v>
      </c>
      <c r="L5410" s="43">
        <v>1.1261999999999999E-3</v>
      </c>
      <c r="M5410" s="43">
        <v>8.0400000000000003E-4</v>
      </c>
      <c r="N5410" s="43">
        <v>8.4000000000000003E-4</v>
      </c>
      <c r="O5410" s="114"/>
    </row>
    <row r="5411" spans="4:15" ht="15.75" customHeight="1" x14ac:dyDescent="0.25">
      <c r="D5411" s="39"/>
      <c r="E5411" s="39"/>
      <c r="F5411" s="98">
        <v>44089</v>
      </c>
      <c r="G5411" s="43">
        <v>1.505E-3</v>
      </c>
      <c r="H5411" s="43">
        <v>2.4613E-3</v>
      </c>
      <c r="I5411" s="43">
        <v>2.7325000000000001E-3</v>
      </c>
      <c r="J5411" s="43">
        <v>3.2500000000000001E-2</v>
      </c>
      <c r="K5411" s="43">
        <v>6.7889999999999999E-3</v>
      </c>
      <c r="L5411" s="43">
        <v>1.2021999999999998E-3</v>
      </c>
      <c r="M5411" s="43">
        <v>7.5500000000000003E-4</v>
      </c>
      <c r="N5411" s="43">
        <v>8.4000000000000003E-4</v>
      </c>
      <c r="O5411" s="114"/>
    </row>
    <row r="5412" spans="4:15" ht="15.75" customHeight="1" x14ac:dyDescent="0.25">
      <c r="D5412" s="39"/>
      <c r="E5412" s="39"/>
      <c r="F5412" s="98">
        <v>44090</v>
      </c>
      <c r="G5412" s="43">
        <v>1.5E-3</v>
      </c>
      <c r="H5412" s="43">
        <v>2.3324999999999999E-3</v>
      </c>
      <c r="I5412" s="43">
        <v>2.7038000000000001E-3</v>
      </c>
      <c r="J5412" s="43">
        <v>3.2500000000000001E-2</v>
      </c>
      <c r="K5412" s="43">
        <v>6.9689999999999995E-3</v>
      </c>
      <c r="L5412" s="43">
        <v>1.1976000000000001E-3</v>
      </c>
      <c r="M5412" s="43">
        <v>7.9100000000000004E-4</v>
      </c>
      <c r="N5412" s="43">
        <v>8.4340000000000001E-4</v>
      </c>
      <c r="O5412" s="114"/>
    </row>
    <row r="5413" spans="4:15" ht="15.75" customHeight="1" x14ac:dyDescent="0.25">
      <c r="D5413" s="39"/>
      <c r="E5413" s="39"/>
      <c r="F5413" s="98">
        <v>44091</v>
      </c>
      <c r="G5413" s="43">
        <v>1.5625000000000001E-3</v>
      </c>
      <c r="H5413" s="43">
        <v>2.2737999999999999E-3</v>
      </c>
      <c r="I5413" s="43">
        <v>2.7562999999999997E-3</v>
      </c>
      <c r="J5413" s="43">
        <v>3.2500000000000001E-2</v>
      </c>
      <c r="K5413" s="43">
        <v>6.8869999999999999E-3</v>
      </c>
      <c r="L5413" s="43">
        <v>1.2764E-3</v>
      </c>
      <c r="M5413" s="43">
        <v>7.6200000000000009E-4</v>
      </c>
      <c r="N5413" s="43">
        <v>8.4340000000000001E-4</v>
      </c>
      <c r="O5413" s="114"/>
    </row>
    <row r="5414" spans="4:15" ht="15.75" customHeight="1" x14ac:dyDescent="0.25">
      <c r="D5414" s="39"/>
      <c r="E5414" s="39"/>
      <c r="F5414" s="98">
        <v>44092</v>
      </c>
      <c r="G5414" s="43">
        <v>1.5575000000000001E-3</v>
      </c>
      <c r="H5414" s="43">
        <v>2.2537999999999998E-3</v>
      </c>
      <c r="I5414" s="43">
        <v>2.7524999999999997E-3</v>
      </c>
      <c r="J5414" s="43">
        <v>3.2500000000000001E-2</v>
      </c>
      <c r="K5414" s="43">
        <v>6.9369999999999996E-3</v>
      </c>
      <c r="L5414" s="43">
        <v>1.2103000000000001E-3</v>
      </c>
      <c r="M5414" s="43">
        <v>7.7899999999999996E-4</v>
      </c>
      <c r="N5414" s="43">
        <v>8.4669999999999993E-4</v>
      </c>
      <c r="O5414" s="114"/>
    </row>
    <row r="5415" spans="4:15" ht="15.75" customHeight="1" x14ac:dyDescent="0.25">
      <c r="D5415" s="39"/>
      <c r="E5415" s="39"/>
      <c r="F5415" s="98">
        <v>44095</v>
      </c>
      <c r="G5415" s="43">
        <v>1.5187999999999998E-3</v>
      </c>
      <c r="H5415" s="43">
        <v>2.2325000000000001E-3</v>
      </c>
      <c r="I5415" s="43">
        <v>2.7288E-3</v>
      </c>
      <c r="J5415" s="43">
        <v>3.2500000000000001E-2</v>
      </c>
      <c r="K5415" s="43">
        <v>6.6579999999999999E-3</v>
      </c>
      <c r="L5415" s="43">
        <v>1.1995E-3</v>
      </c>
      <c r="M5415" s="43">
        <v>7.8899999999999999E-4</v>
      </c>
      <c r="N5415" s="43">
        <v>8.5999999999999998E-4</v>
      </c>
      <c r="O5415" s="114"/>
    </row>
    <row r="5416" spans="4:15" ht="15.75" customHeight="1" x14ac:dyDescent="0.25">
      <c r="D5416" s="39"/>
      <c r="E5416" s="39"/>
      <c r="F5416" s="98">
        <v>44096</v>
      </c>
      <c r="G5416" s="43">
        <v>1.5112999999999999E-3</v>
      </c>
      <c r="H5416" s="43">
        <v>2.225E-3</v>
      </c>
      <c r="I5416" s="43">
        <v>2.7474999999999999E-3</v>
      </c>
      <c r="J5416" s="43">
        <v>3.2500000000000001E-2</v>
      </c>
      <c r="K5416" s="43">
        <v>6.7079999999999996E-3</v>
      </c>
      <c r="L5416" s="43">
        <v>1.1261999999999999E-3</v>
      </c>
      <c r="M5416" s="43">
        <v>7.5500000000000003E-4</v>
      </c>
      <c r="N5416" s="43">
        <v>8.6339999999999995E-4</v>
      </c>
      <c r="O5416" s="114"/>
    </row>
    <row r="5417" spans="4:15" ht="15.75" customHeight="1" x14ac:dyDescent="0.25">
      <c r="D5417" s="39"/>
      <c r="E5417" s="39"/>
      <c r="F5417" s="98">
        <v>44097</v>
      </c>
      <c r="G5417" s="43">
        <v>1.4813000000000001E-3</v>
      </c>
      <c r="H5417" s="43">
        <v>2.2500000000000003E-3</v>
      </c>
      <c r="I5417" s="43">
        <v>2.7162999999999996E-3</v>
      </c>
      <c r="J5417" s="43">
        <v>3.2500000000000001E-2</v>
      </c>
      <c r="K5417" s="43">
        <v>6.7239999999999999E-3</v>
      </c>
      <c r="L5417" s="43">
        <v>1.1799999999999998E-3</v>
      </c>
      <c r="M5417" s="43">
        <v>7.4399999999999998E-4</v>
      </c>
      <c r="N5417" s="43">
        <v>8.6339999999999995E-4</v>
      </c>
      <c r="O5417" s="114"/>
    </row>
    <row r="5418" spans="4:15" ht="15.75" customHeight="1" x14ac:dyDescent="0.25">
      <c r="D5418" s="39"/>
      <c r="E5418" s="39"/>
      <c r="F5418" s="98">
        <v>44098</v>
      </c>
      <c r="G5418" s="43">
        <v>1.4475E-3</v>
      </c>
      <c r="H5418" s="43">
        <v>2.3324999999999999E-3</v>
      </c>
      <c r="I5418" s="43">
        <v>2.735E-3</v>
      </c>
      <c r="J5418" s="43">
        <v>3.2500000000000001E-2</v>
      </c>
      <c r="K5418" s="43">
        <v>6.6590000000000009E-3</v>
      </c>
      <c r="L5418" s="43">
        <v>1.1804000000000001E-3</v>
      </c>
      <c r="M5418" s="43">
        <v>7.4899999999999999E-4</v>
      </c>
      <c r="N5418" s="43">
        <v>8.5669999999999995E-4</v>
      </c>
      <c r="O5418" s="114"/>
    </row>
    <row r="5419" spans="4:15" ht="15.75" customHeight="1" x14ac:dyDescent="0.25">
      <c r="D5419" s="39"/>
      <c r="E5419" s="39"/>
      <c r="F5419" s="98">
        <v>44099</v>
      </c>
      <c r="G5419" s="43">
        <v>1.4613E-3</v>
      </c>
      <c r="H5419" s="43">
        <v>2.1787999999999998E-3</v>
      </c>
      <c r="I5419" s="43">
        <v>2.7125000000000001E-3</v>
      </c>
      <c r="J5419" s="43">
        <v>3.2500000000000001E-2</v>
      </c>
      <c r="K5419" s="43">
        <v>6.5439999999999995E-3</v>
      </c>
      <c r="L5419" s="43">
        <v>1.1061000000000001E-3</v>
      </c>
      <c r="M5419" s="43">
        <v>7.3700000000000002E-4</v>
      </c>
      <c r="N5419" s="43">
        <v>8.5340000000000004E-4</v>
      </c>
      <c r="O5419" s="114"/>
    </row>
    <row r="5420" spans="4:15" ht="15.75" customHeight="1" x14ac:dyDescent="0.25">
      <c r="D5420" s="39"/>
      <c r="E5420" s="39"/>
      <c r="F5420" s="98">
        <v>44102</v>
      </c>
      <c r="G5420" s="43">
        <v>1.4663E-3</v>
      </c>
      <c r="H5420" s="43">
        <v>2.2038000000000001E-3</v>
      </c>
      <c r="I5420" s="43">
        <v>2.6925E-3</v>
      </c>
      <c r="J5420" s="43">
        <v>3.2500000000000001E-2</v>
      </c>
      <c r="K5420" s="43">
        <v>6.5280000000000008E-3</v>
      </c>
      <c r="L5420" s="43">
        <v>1.0683999999999999E-3</v>
      </c>
      <c r="M5420" s="43">
        <v>7.4399999999999998E-4</v>
      </c>
      <c r="N5420" s="43">
        <v>8.6339999999999995E-4</v>
      </c>
      <c r="O5420" s="114"/>
    </row>
    <row r="5421" spans="4:15" ht="15.75" customHeight="1" x14ac:dyDescent="0.25">
      <c r="D5421" s="39"/>
      <c r="E5421" s="39"/>
      <c r="F5421" s="98">
        <v>44103</v>
      </c>
      <c r="G5421" s="43">
        <v>1.49E-3</v>
      </c>
      <c r="H5421" s="43">
        <v>2.2512999999999999E-3</v>
      </c>
      <c r="I5421" s="43">
        <v>2.6512999999999997E-3</v>
      </c>
      <c r="J5421" s="43">
        <v>3.2500000000000001E-2</v>
      </c>
      <c r="K5421" s="43">
        <v>6.4949999999999999E-3</v>
      </c>
      <c r="L5421" s="43">
        <v>1.1215999999999999E-3</v>
      </c>
      <c r="M5421" s="43">
        <v>7.6399999999999992E-4</v>
      </c>
      <c r="N5421" s="43">
        <v>8.6669999999999998E-4</v>
      </c>
      <c r="O5421" s="114"/>
    </row>
    <row r="5422" spans="4:15" ht="15.75" customHeight="1" x14ac:dyDescent="0.25">
      <c r="D5422" s="39"/>
      <c r="E5422" s="39"/>
      <c r="F5422" s="98">
        <v>44104</v>
      </c>
      <c r="G5422" s="43">
        <v>1.4824999999999999E-3</v>
      </c>
      <c r="H5422" s="43">
        <v>2.3388000000000003E-3</v>
      </c>
      <c r="I5422" s="43">
        <v>2.5975E-3</v>
      </c>
      <c r="J5422" s="43">
        <v>3.2500000000000001E-2</v>
      </c>
      <c r="K5422" s="43">
        <v>6.8400000000000006E-3</v>
      </c>
      <c r="L5422" s="43">
        <v>1.2106999999999999E-3</v>
      </c>
      <c r="M5422" s="43">
        <v>7.36E-4</v>
      </c>
      <c r="N5422" s="43">
        <v>8.6669999999999998E-4</v>
      </c>
      <c r="O5422" s="114"/>
    </row>
    <row r="5423" spans="4:15" ht="15.75" customHeight="1" x14ac:dyDescent="0.25">
      <c r="D5423" s="39"/>
      <c r="E5423" s="39"/>
      <c r="F5423" s="98">
        <v>44105</v>
      </c>
      <c r="G5423" s="43">
        <v>1.3950000000000002E-3</v>
      </c>
      <c r="H5423" s="43">
        <v>2.3400000000000001E-3</v>
      </c>
      <c r="I5423" s="43">
        <v>2.5049999999999998E-3</v>
      </c>
      <c r="J5423" s="43">
        <v>3.2500000000000001E-2</v>
      </c>
      <c r="K5423" s="43">
        <v>6.7739999999999996E-3</v>
      </c>
      <c r="L5423" s="43">
        <v>1.2463999999999999E-3</v>
      </c>
      <c r="M5423" s="43">
        <v>7.2900000000000005E-4</v>
      </c>
      <c r="N5423" s="43">
        <v>8.6339999999999995E-4</v>
      </c>
      <c r="O5423" s="114"/>
    </row>
    <row r="5424" spans="4:15" ht="15.75" customHeight="1" x14ac:dyDescent="0.25">
      <c r="D5424" s="39"/>
      <c r="E5424" s="39"/>
      <c r="F5424" s="98">
        <v>44106</v>
      </c>
      <c r="G5424" s="43">
        <v>1.4000000000000002E-3</v>
      </c>
      <c r="H5424" s="43">
        <v>2.3350000000000003E-3</v>
      </c>
      <c r="I5424" s="43">
        <v>2.4475E-3</v>
      </c>
      <c r="J5424" s="43">
        <v>3.2500000000000001E-2</v>
      </c>
      <c r="K5424" s="43">
        <v>7.0049999999999999E-3</v>
      </c>
      <c r="L5424" s="43">
        <v>1.2205E-3</v>
      </c>
      <c r="M5424" s="43">
        <v>7.1099999999999994E-4</v>
      </c>
      <c r="N5424" s="43">
        <v>8.5999999999999998E-4</v>
      </c>
      <c r="O5424" s="114"/>
    </row>
    <row r="5425" spans="4:15" ht="15.75" customHeight="1" x14ac:dyDescent="0.25">
      <c r="D5425" s="39"/>
      <c r="E5425" s="39"/>
      <c r="F5425" s="98">
        <v>44109</v>
      </c>
      <c r="G5425" s="43">
        <v>1.4274999999999999E-3</v>
      </c>
      <c r="H5425" s="43">
        <v>2.2025E-3</v>
      </c>
      <c r="I5425" s="43">
        <v>2.3375000000000002E-3</v>
      </c>
      <c r="J5425" s="43">
        <v>3.2500000000000001E-2</v>
      </c>
      <c r="K5425" s="43">
        <v>7.8169999999999993E-3</v>
      </c>
      <c r="L5425" s="43">
        <v>1.2734999999999999E-3</v>
      </c>
      <c r="M5425" s="43">
        <v>7.27E-4</v>
      </c>
      <c r="N5425" s="43">
        <v>8.6669999999999998E-4</v>
      </c>
      <c r="O5425" s="114"/>
    </row>
    <row r="5426" spans="4:15" ht="15.75" customHeight="1" x14ac:dyDescent="0.25">
      <c r="D5426" s="39"/>
      <c r="E5426" s="39"/>
      <c r="F5426" s="98">
        <v>44110</v>
      </c>
      <c r="G5426" s="43">
        <v>1.3963000000000001E-3</v>
      </c>
      <c r="H5426" s="43">
        <v>2.2975000000000001E-3</v>
      </c>
      <c r="I5426" s="43">
        <v>2.3925000000000001E-3</v>
      </c>
      <c r="J5426" s="43">
        <v>3.2500000000000001E-2</v>
      </c>
      <c r="K5426" s="43">
        <v>7.3529999999999993E-3</v>
      </c>
      <c r="L5426" s="43">
        <v>1.2776999999999999E-3</v>
      </c>
      <c r="M5426" s="43">
        <v>7.5500000000000003E-4</v>
      </c>
      <c r="N5426" s="43">
        <v>8.6669999999999998E-4</v>
      </c>
      <c r="O5426" s="114"/>
    </row>
    <row r="5427" spans="4:15" ht="15.75" customHeight="1" x14ac:dyDescent="0.25">
      <c r="D5427" s="39"/>
      <c r="E5427" s="39"/>
      <c r="F5427" s="98">
        <v>44111</v>
      </c>
      <c r="G5427" s="43">
        <v>1.47E-3</v>
      </c>
      <c r="H5427" s="43">
        <v>2.2950000000000002E-3</v>
      </c>
      <c r="I5427" s="43">
        <v>2.5013000000000001E-3</v>
      </c>
      <c r="J5427" s="43">
        <v>3.2500000000000001E-2</v>
      </c>
      <c r="K5427" s="43">
        <v>7.868E-3</v>
      </c>
      <c r="L5427" s="43">
        <v>1.2740000000000002E-3</v>
      </c>
      <c r="M5427" s="43">
        <v>7.6200000000000009E-4</v>
      </c>
      <c r="N5427" s="43">
        <v>8.699999999999999E-4</v>
      </c>
      <c r="O5427" s="114"/>
    </row>
    <row r="5428" spans="4:15" ht="15.75" customHeight="1" x14ac:dyDescent="0.25">
      <c r="D5428" s="39"/>
      <c r="E5428" s="39"/>
      <c r="F5428" s="98">
        <v>44112</v>
      </c>
      <c r="G5428" s="43">
        <v>1.4688000000000001E-3</v>
      </c>
      <c r="H5428" s="43">
        <v>2.2049999999999999E-3</v>
      </c>
      <c r="I5428" s="43">
        <v>2.4637999999999999E-3</v>
      </c>
      <c r="J5428" s="43">
        <v>3.2500000000000001E-2</v>
      </c>
      <c r="K5428" s="43">
        <v>7.8519999999999996E-3</v>
      </c>
      <c r="L5428" s="43">
        <v>1.1701999999999999E-3</v>
      </c>
      <c r="M5428" s="43">
        <v>7.5100000000000004E-4</v>
      </c>
      <c r="N5428" s="43">
        <v>8.699999999999999E-4</v>
      </c>
      <c r="O5428" s="114"/>
    </row>
    <row r="5429" spans="4:15" ht="15.75" customHeight="1" x14ac:dyDescent="0.25">
      <c r="D5429" s="39"/>
      <c r="E5429" s="39"/>
      <c r="F5429" s="98">
        <v>44113</v>
      </c>
      <c r="G5429" s="43">
        <v>1.4524999999999998E-3</v>
      </c>
      <c r="H5429" s="43">
        <v>2.2412999999999999E-3</v>
      </c>
      <c r="I5429" s="43">
        <v>2.4575E-3</v>
      </c>
      <c r="J5429" s="43">
        <v>3.2500000000000001E-2</v>
      </c>
      <c r="K5429" s="43">
        <v>7.7370000000000008E-3</v>
      </c>
      <c r="L5429" s="43">
        <v>1.1845E-3</v>
      </c>
      <c r="M5429" s="43">
        <v>7.3999999999999999E-4</v>
      </c>
      <c r="N5429" s="43">
        <v>8.6669999999999998E-4</v>
      </c>
      <c r="O5429" s="114"/>
    </row>
    <row r="5430" spans="4:15" ht="15.75" customHeight="1" x14ac:dyDescent="0.25">
      <c r="D5430" s="39"/>
      <c r="E5430" s="39"/>
      <c r="F5430" s="98">
        <v>44116</v>
      </c>
      <c r="G5430" s="43">
        <v>1.4425E-3</v>
      </c>
      <c r="H5430" s="43">
        <v>2.2888000000000001E-3</v>
      </c>
      <c r="I5430" s="43">
        <v>2.4288000000000001E-3</v>
      </c>
      <c r="J5430" s="43" t="s">
        <v>30</v>
      </c>
      <c r="K5430" s="43">
        <v>7.7370000000000008E-3</v>
      </c>
      <c r="L5430" s="43" t="s">
        <v>30</v>
      </c>
      <c r="M5430" s="43" t="s">
        <v>30</v>
      </c>
      <c r="N5430" s="43" t="s">
        <v>30</v>
      </c>
      <c r="O5430" s="114"/>
    </row>
    <row r="5431" spans="4:15" ht="15.75" customHeight="1" x14ac:dyDescent="0.25">
      <c r="D5431" s="39"/>
      <c r="E5431" s="39"/>
      <c r="F5431" s="98">
        <v>44117</v>
      </c>
      <c r="G5431" s="43">
        <v>1.4838000000000002E-3</v>
      </c>
      <c r="H5431" s="43">
        <v>2.3687999999999999E-3</v>
      </c>
      <c r="I5431" s="43">
        <v>2.545E-3</v>
      </c>
      <c r="J5431" s="43">
        <v>3.2500000000000001E-2</v>
      </c>
      <c r="K5431" s="43">
        <v>7.2719999999999998E-3</v>
      </c>
      <c r="L5431" s="43">
        <v>1.1613999999999999E-3</v>
      </c>
      <c r="M5431" s="43">
        <v>7.3800000000000005E-4</v>
      </c>
      <c r="N5431" s="43">
        <v>8.6669999999999998E-4</v>
      </c>
      <c r="O5431" s="114"/>
    </row>
    <row r="5432" spans="4:15" ht="15.75" customHeight="1" x14ac:dyDescent="0.25">
      <c r="D5432" s="39"/>
      <c r="E5432" s="39"/>
      <c r="F5432" s="98">
        <v>44118</v>
      </c>
      <c r="G5432" s="43">
        <v>1.4574999999999998E-3</v>
      </c>
      <c r="H5432" s="43">
        <v>2.3013E-3</v>
      </c>
      <c r="I5432" s="43">
        <v>2.5324999999999996E-3</v>
      </c>
      <c r="J5432" s="43">
        <v>3.2500000000000001E-2</v>
      </c>
      <c r="K5432" s="43">
        <v>7.2560000000000003E-3</v>
      </c>
      <c r="L5432" s="43">
        <v>1.1410999999999999E-3</v>
      </c>
      <c r="M5432" s="43">
        <v>7.5300000000000009E-4</v>
      </c>
      <c r="N5432" s="43">
        <v>8.6669999999999998E-4</v>
      </c>
      <c r="O5432" s="114"/>
    </row>
    <row r="5433" spans="4:15" ht="15.75" customHeight="1" x14ac:dyDescent="0.25">
      <c r="D5433" s="39"/>
      <c r="E5433" s="39"/>
      <c r="F5433" s="98">
        <v>44119</v>
      </c>
      <c r="G5433" s="43">
        <v>1.4724999999999999E-3</v>
      </c>
      <c r="H5433" s="43">
        <v>2.1775000000000002E-3</v>
      </c>
      <c r="I5433" s="43">
        <v>2.5324999999999996E-3</v>
      </c>
      <c r="J5433" s="43">
        <v>3.2500000000000001E-2</v>
      </c>
      <c r="K5433" s="43">
        <v>7.3219999999999995E-3</v>
      </c>
      <c r="L5433" s="43">
        <v>1.2245000000000001E-3</v>
      </c>
      <c r="M5433" s="43">
        <v>7.8700000000000005E-4</v>
      </c>
      <c r="N5433" s="43">
        <v>8.6669999999999998E-4</v>
      </c>
      <c r="O5433" s="114"/>
    </row>
    <row r="5434" spans="4:15" ht="15.75" customHeight="1" x14ac:dyDescent="0.25">
      <c r="D5434" s="39"/>
      <c r="E5434" s="39"/>
      <c r="F5434" s="98">
        <v>44120</v>
      </c>
      <c r="G5434" s="43">
        <v>1.5137999999999998E-3</v>
      </c>
      <c r="H5434" s="43">
        <v>2.1838000000000001E-3</v>
      </c>
      <c r="I5434" s="43">
        <v>2.575E-3</v>
      </c>
      <c r="J5434" s="43">
        <v>3.2500000000000001E-2</v>
      </c>
      <c r="K5434" s="43">
        <v>7.4560000000000008E-3</v>
      </c>
      <c r="L5434" s="43">
        <v>1.2984000000000001E-3</v>
      </c>
      <c r="M5434" s="43">
        <v>8.0800000000000002E-4</v>
      </c>
      <c r="N5434" s="43">
        <v>8.6669999999999998E-4</v>
      </c>
      <c r="O5434" s="114"/>
    </row>
    <row r="5435" spans="4:15" ht="15.75" customHeight="1" x14ac:dyDescent="0.25">
      <c r="D5435" s="39"/>
      <c r="E5435" s="39"/>
      <c r="F5435" s="98">
        <v>44123</v>
      </c>
      <c r="G5435" s="43">
        <v>1.4338E-3</v>
      </c>
      <c r="H5435" s="43">
        <v>2.0863000000000001E-3</v>
      </c>
      <c r="I5435" s="43">
        <v>2.5424999999999996E-3</v>
      </c>
      <c r="J5435" s="43">
        <v>3.2500000000000001E-2</v>
      </c>
      <c r="K5435" s="43">
        <v>7.6899999999999998E-3</v>
      </c>
      <c r="L5435" s="43">
        <v>1.3851E-3</v>
      </c>
      <c r="M5435" s="43">
        <v>8.2199999999999992E-4</v>
      </c>
      <c r="N5435" s="43">
        <v>8.5999999999999998E-4</v>
      </c>
      <c r="O5435" s="114"/>
    </row>
    <row r="5436" spans="4:15" ht="15.75" customHeight="1" x14ac:dyDescent="0.25">
      <c r="D5436" s="39"/>
      <c r="E5436" s="39"/>
      <c r="F5436" s="98">
        <v>44124</v>
      </c>
      <c r="G5436" s="43">
        <v>1.4574999999999998E-3</v>
      </c>
      <c r="H5436" s="43">
        <v>2.1575000000000001E-3</v>
      </c>
      <c r="I5436" s="43">
        <v>2.5187999999999999E-3</v>
      </c>
      <c r="J5436" s="43">
        <v>3.2500000000000001E-2</v>
      </c>
      <c r="K5436" s="43">
        <v>7.8569999999999994E-3</v>
      </c>
      <c r="L5436" s="43">
        <v>1.2328E-3</v>
      </c>
      <c r="M5436" s="43">
        <v>8.1799999999999993E-4</v>
      </c>
      <c r="N5436" s="43">
        <v>8.5999999999999998E-4</v>
      </c>
      <c r="O5436" s="114"/>
    </row>
    <row r="5437" spans="4:15" ht="15.75" customHeight="1" x14ac:dyDescent="0.25">
      <c r="D5437" s="39"/>
      <c r="E5437" s="39"/>
      <c r="F5437" s="98">
        <v>44125</v>
      </c>
      <c r="G5437" s="43">
        <v>1.4788000000000002E-3</v>
      </c>
      <c r="H5437" s="43">
        <v>2.0912999999999999E-3</v>
      </c>
      <c r="I5437" s="43">
        <v>2.4599999999999999E-3</v>
      </c>
      <c r="J5437" s="43">
        <v>3.2500000000000001E-2</v>
      </c>
      <c r="K5437" s="43">
        <v>8.2260000000000007E-3</v>
      </c>
      <c r="L5437" s="43">
        <v>1.3441E-3</v>
      </c>
      <c r="M5437" s="43">
        <v>8.2600000000000002E-4</v>
      </c>
      <c r="N5437" s="43">
        <v>8.5669999999999995E-4</v>
      </c>
      <c r="O5437" s="114"/>
    </row>
    <row r="5438" spans="4:15" ht="15.75" customHeight="1" x14ac:dyDescent="0.25">
      <c r="D5438" s="39"/>
      <c r="E5438" s="39"/>
      <c r="F5438" s="98">
        <v>44126</v>
      </c>
      <c r="G5438" s="43">
        <v>1.4924999999999999E-3</v>
      </c>
      <c r="H5438" s="43">
        <v>2.1475000000000001E-3</v>
      </c>
      <c r="I5438" s="43">
        <v>2.4599999999999999E-3</v>
      </c>
      <c r="J5438" s="43">
        <v>3.2500000000000001E-2</v>
      </c>
      <c r="K5438" s="43">
        <v>8.5620000000000002E-3</v>
      </c>
      <c r="L5438" s="43">
        <v>1.2599E-3</v>
      </c>
      <c r="M5438" s="43">
        <v>8.0199999999999998E-4</v>
      </c>
      <c r="N5438" s="43">
        <v>8.5340000000000004E-4</v>
      </c>
      <c r="O5438" s="114"/>
    </row>
    <row r="5439" spans="4:15" ht="15.75" customHeight="1" x14ac:dyDescent="0.25">
      <c r="D5439" s="39"/>
      <c r="E5439" s="39"/>
      <c r="F5439" s="98">
        <v>44127</v>
      </c>
      <c r="G5439" s="43">
        <v>1.5625000000000001E-3</v>
      </c>
      <c r="H5439" s="43">
        <v>2.1649999999999998E-3</v>
      </c>
      <c r="I5439" s="43">
        <v>2.4938E-3</v>
      </c>
      <c r="J5439" s="43">
        <v>3.2500000000000001E-2</v>
      </c>
      <c r="K5439" s="43">
        <v>8.428999999999999E-3</v>
      </c>
      <c r="L5439" s="43">
        <v>1.1823000000000001E-3</v>
      </c>
      <c r="M5439" s="43">
        <v>7.9900000000000001E-4</v>
      </c>
      <c r="N5439" s="43">
        <v>8.5340000000000004E-4</v>
      </c>
      <c r="O5439" s="114"/>
    </row>
    <row r="5440" spans="4:15" ht="15.75" customHeight="1" x14ac:dyDescent="0.25">
      <c r="D5440" s="39"/>
      <c r="E5440" s="39"/>
      <c r="F5440" s="98">
        <v>44130</v>
      </c>
      <c r="G5440" s="43">
        <v>1.5149999999999999E-3</v>
      </c>
      <c r="H5440" s="43">
        <v>2.2225000000000001E-3</v>
      </c>
      <c r="I5440" s="43">
        <v>2.4624999999999998E-3</v>
      </c>
      <c r="J5440" s="43">
        <v>3.2500000000000001E-2</v>
      </c>
      <c r="K5440" s="43">
        <v>8.0099999999999998E-3</v>
      </c>
      <c r="L5440" s="43">
        <v>1.1464999999999999E-3</v>
      </c>
      <c r="M5440" s="43">
        <v>8.0800000000000002E-4</v>
      </c>
      <c r="N5440" s="43">
        <v>8.6339999999999995E-4</v>
      </c>
      <c r="O5440" s="114"/>
    </row>
    <row r="5441" spans="4:15" ht="15.75" customHeight="1" x14ac:dyDescent="0.25">
      <c r="D5441" s="39"/>
      <c r="E5441" s="39"/>
      <c r="F5441" s="98">
        <v>44131</v>
      </c>
      <c r="G5441" s="43">
        <v>1.4463000000000002E-3</v>
      </c>
      <c r="H5441" s="43">
        <v>2.1324999999999998E-3</v>
      </c>
      <c r="I5441" s="43">
        <v>2.4650000000000002E-3</v>
      </c>
      <c r="J5441" s="43">
        <v>3.2500000000000001E-2</v>
      </c>
      <c r="K5441" s="43">
        <v>7.6759999999999997E-3</v>
      </c>
      <c r="L5441" s="43">
        <v>1.2006E-3</v>
      </c>
      <c r="M5441" s="43">
        <v>7.9900000000000001E-4</v>
      </c>
      <c r="N5441" s="43">
        <v>8.6669999999999998E-4</v>
      </c>
      <c r="O5441" s="114"/>
    </row>
    <row r="5442" spans="4:15" ht="15.75" customHeight="1" x14ac:dyDescent="0.25">
      <c r="D5442" s="39"/>
      <c r="E5442" s="39"/>
      <c r="F5442" s="98">
        <v>44132</v>
      </c>
      <c r="G5442" s="43">
        <v>1.4774999999999999E-3</v>
      </c>
      <c r="H5442" s="43">
        <v>2.1438E-3</v>
      </c>
      <c r="I5442" s="43">
        <v>2.4413E-3</v>
      </c>
      <c r="J5442" s="43">
        <v>3.2500000000000001E-2</v>
      </c>
      <c r="K5442" s="43">
        <v>7.7099999999999998E-3</v>
      </c>
      <c r="L5442" s="43">
        <v>1.2604000000000001E-3</v>
      </c>
      <c r="M5442" s="43">
        <v>8.2100000000000012E-4</v>
      </c>
      <c r="N5442" s="43">
        <v>8.699999999999999E-4</v>
      </c>
      <c r="O5442" s="114"/>
    </row>
    <row r="5443" spans="4:15" ht="15.75" customHeight="1" x14ac:dyDescent="0.25">
      <c r="D5443" s="39"/>
      <c r="E5443" s="39"/>
      <c r="F5443" s="98">
        <v>44133</v>
      </c>
      <c r="G5443" s="43">
        <v>1.4913000000000001E-3</v>
      </c>
      <c r="H5443" s="43">
        <v>2.1438E-3</v>
      </c>
      <c r="I5443" s="43">
        <v>2.4288000000000001E-3</v>
      </c>
      <c r="J5443" s="43">
        <v>3.2500000000000001E-2</v>
      </c>
      <c r="K5443" s="43">
        <v>8.2299999999999995E-3</v>
      </c>
      <c r="L5443" s="43">
        <v>1.2056999999999999E-3</v>
      </c>
      <c r="M5443" s="43">
        <v>8.1899999999999996E-4</v>
      </c>
      <c r="N5443" s="43">
        <v>8.699999999999999E-4</v>
      </c>
      <c r="O5443" s="114"/>
    </row>
    <row r="5444" spans="4:15" ht="15.75" customHeight="1" x14ac:dyDescent="0.25">
      <c r="D5444" s="39"/>
      <c r="E5444" s="39"/>
      <c r="F5444" s="98">
        <v>44134</v>
      </c>
      <c r="G5444" s="43">
        <v>1.4025000000000001E-3</v>
      </c>
      <c r="H5444" s="43">
        <v>2.1575000000000001E-3</v>
      </c>
      <c r="I5444" s="43">
        <v>2.4212999999999999E-3</v>
      </c>
      <c r="J5444" s="43">
        <v>3.2500000000000001E-2</v>
      </c>
      <c r="K5444" s="43">
        <v>8.737E-3</v>
      </c>
      <c r="L5444" s="43">
        <v>1.1611E-3</v>
      </c>
      <c r="M5444" s="43">
        <v>8.4000000000000003E-4</v>
      </c>
      <c r="N5444" s="43">
        <v>8.7670000000000001E-4</v>
      </c>
      <c r="O5444" s="114"/>
    </row>
    <row r="5445" spans="4:15" ht="15.75" customHeight="1" x14ac:dyDescent="0.25">
      <c r="D5445" s="39"/>
      <c r="E5445" s="39"/>
      <c r="F5445" s="98">
        <v>44137</v>
      </c>
      <c r="G5445" s="43">
        <v>1.4050000000000002E-3</v>
      </c>
      <c r="H5445" s="43">
        <v>2.2012999999999998E-3</v>
      </c>
      <c r="I5445" s="43">
        <v>2.4599999999999999E-3</v>
      </c>
      <c r="J5445" s="43">
        <v>3.2500000000000001E-2</v>
      </c>
      <c r="K5445" s="43">
        <v>8.4340000000000005E-3</v>
      </c>
      <c r="L5445" s="43">
        <v>1.2374999999999999E-3</v>
      </c>
      <c r="M5445" s="43">
        <v>8.0500000000000005E-4</v>
      </c>
      <c r="N5445" s="43">
        <v>8.7999999999999992E-4</v>
      </c>
      <c r="O5445" s="114"/>
    </row>
    <row r="5446" spans="4:15" ht="15.75" customHeight="1" x14ac:dyDescent="0.25">
      <c r="D5446" s="39"/>
      <c r="E5446" s="39"/>
      <c r="F5446" s="98">
        <v>44138</v>
      </c>
      <c r="G5446" s="43">
        <v>1.3763E-3</v>
      </c>
      <c r="H5446" s="43">
        <v>2.2474999999999999E-3</v>
      </c>
      <c r="I5446" s="43">
        <v>2.4388000000000001E-3</v>
      </c>
      <c r="J5446" s="43">
        <v>3.2500000000000001E-2</v>
      </c>
      <c r="K5446" s="43">
        <v>8.9929999999999993E-3</v>
      </c>
      <c r="L5446" s="43">
        <v>1.2456000000000001E-3</v>
      </c>
      <c r="M5446" s="43">
        <v>8.2989999999999995E-4</v>
      </c>
      <c r="N5446" s="43">
        <v>8.8340000000000001E-4</v>
      </c>
      <c r="O5446" s="114"/>
    </row>
    <row r="5447" spans="4:15" ht="15.75" customHeight="1" x14ac:dyDescent="0.25">
      <c r="D5447" s="39"/>
      <c r="E5447" s="39"/>
      <c r="F5447" s="98">
        <v>44139</v>
      </c>
      <c r="G5447" s="43">
        <v>1.3613E-3</v>
      </c>
      <c r="H5447" s="43">
        <v>2.3224999999999999E-3</v>
      </c>
      <c r="I5447" s="43">
        <v>2.4375E-3</v>
      </c>
      <c r="J5447" s="43">
        <v>3.2500000000000001E-2</v>
      </c>
      <c r="K5447" s="43">
        <v>7.6290000000000004E-3</v>
      </c>
      <c r="L5447" s="43">
        <v>1.2221999999999999E-3</v>
      </c>
      <c r="M5447" s="43">
        <v>8.4680000000000009E-4</v>
      </c>
      <c r="N5447" s="43">
        <v>8.8340000000000001E-4</v>
      </c>
      <c r="O5447" s="114"/>
    </row>
    <row r="5448" spans="4:15" ht="15.75" customHeight="1" x14ac:dyDescent="0.25">
      <c r="D5448" s="39"/>
      <c r="E5448" s="39"/>
      <c r="F5448" s="98">
        <v>44140</v>
      </c>
      <c r="G5448" s="43">
        <v>1.2662999999999999E-3</v>
      </c>
      <c r="H5448" s="43">
        <v>2.1299999999999999E-3</v>
      </c>
      <c r="I5448" s="43">
        <v>2.4624999999999998E-3</v>
      </c>
      <c r="J5448" s="43">
        <v>3.2500000000000001E-2</v>
      </c>
      <c r="K5448" s="43">
        <v>7.6290000000000004E-3</v>
      </c>
      <c r="L5448" s="43">
        <v>1.214E-3</v>
      </c>
      <c r="M5448" s="43">
        <v>8.7290000000000002E-4</v>
      </c>
      <c r="N5448" s="43">
        <v>8.8670000000000003E-4</v>
      </c>
      <c r="O5448" s="114"/>
    </row>
    <row r="5449" spans="4:15" ht="15.75" customHeight="1" x14ac:dyDescent="0.25">
      <c r="D5449" s="39"/>
      <c r="E5449" s="39"/>
      <c r="F5449" s="98">
        <v>44141</v>
      </c>
      <c r="G5449" s="43">
        <v>1.2775E-3</v>
      </c>
      <c r="H5449" s="43">
        <v>2.0588E-3</v>
      </c>
      <c r="I5449" s="43">
        <v>2.4338000000000003E-3</v>
      </c>
      <c r="J5449" s="43">
        <v>3.2500000000000001E-2</v>
      </c>
      <c r="K5449" s="43">
        <v>8.1849999999999996E-3</v>
      </c>
      <c r="L5449" s="43">
        <v>1.2032E-3</v>
      </c>
      <c r="M5449" s="43">
        <v>9.1359999999999998E-4</v>
      </c>
      <c r="N5449" s="43">
        <v>8.8999999999999995E-4</v>
      </c>
      <c r="O5449" s="114"/>
    </row>
    <row r="5450" spans="4:15" ht="15.75" customHeight="1" x14ac:dyDescent="0.25">
      <c r="D5450" s="39"/>
      <c r="E5450" s="39"/>
      <c r="F5450" s="98">
        <v>44144</v>
      </c>
      <c r="G5450" s="43">
        <v>1.2987999999999999E-3</v>
      </c>
      <c r="H5450" s="43">
        <v>2.0499999999999997E-3</v>
      </c>
      <c r="I5450" s="43">
        <v>2.4174999999999999E-3</v>
      </c>
      <c r="J5450" s="43">
        <v>3.2500000000000001E-2</v>
      </c>
      <c r="K5450" s="43">
        <v>9.2350000000000002E-3</v>
      </c>
      <c r="L5450" s="43">
        <v>1.1876E-3</v>
      </c>
      <c r="M5450" s="43">
        <v>9.4439999999999997E-4</v>
      </c>
      <c r="N5450" s="43">
        <v>9.0340000000000006E-4</v>
      </c>
      <c r="O5450" s="114"/>
    </row>
    <row r="5451" spans="4:15" ht="15.75" customHeight="1" x14ac:dyDescent="0.25">
      <c r="D5451" s="39"/>
      <c r="E5451" s="39"/>
      <c r="F5451" s="98">
        <v>44145</v>
      </c>
      <c r="G5451" s="43">
        <v>1.4013000000000001E-3</v>
      </c>
      <c r="H5451" s="43">
        <v>2.1362999999999998E-3</v>
      </c>
      <c r="I5451" s="43">
        <v>2.4299999999999999E-3</v>
      </c>
      <c r="J5451" s="43">
        <v>3.2500000000000001E-2</v>
      </c>
      <c r="K5451" s="43">
        <v>9.5949999999999994E-3</v>
      </c>
      <c r="L5451" s="43">
        <v>1.1769E-3</v>
      </c>
      <c r="M5451" s="43">
        <v>9.2060000000000004E-4</v>
      </c>
      <c r="N5451" s="43">
        <v>9.0669999999999998E-4</v>
      </c>
      <c r="O5451" s="114"/>
    </row>
    <row r="5452" spans="4:15" ht="15.75" customHeight="1" x14ac:dyDescent="0.25">
      <c r="D5452" s="39"/>
      <c r="E5452" s="39"/>
      <c r="F5452" s="98">
        <v>44146</v>
      </c>
      <c r="G5452" s="43">
        <v>1.4138E-3</v>
      </c>
      <c r="H5452" s="43">
        <v>2.2063E-3</v>
      </c>
      <c r="I5452" s="43">
        <v>2.4613E-3</v>
      </c>
      <c r="J5452" s="43" t="s">
        <v>30</v>
      </c>
      <c r="K5452" s="43">
        <v>9.5949999999999994E-3</v>
      </c>
      <c r="L5452" s="43" t="s">
        <v>30</v>
      </c>
      <c r="M5452" s="43" t="s">
        <v>30</v>
      </c>
      <c r="N5452" s="43" t="s">
        <v>30</v>
      </c>
      <c r="O5452" s="114"/>
    </row>
    <row r="5453" spans="4:15" ht="15.75" customHeight="1" x14ac:dyDescent="0.25">
      <c r="D5453" s="39"/>
      <c r="E5453" s="39"/>
      <c r="F5453" s="98">
        <v>44147</v>
      </c>
      <c r="G5453" s="43">
        <v>1.4088E-3</v>
      </c>
      <c r="H5453" s="43">
        <v>2.2100000000000002E-3</v>
      </c>
      <c r="I5453" s="43">
        <v>2.5138000000000001E-3</v>
      </c>
      <c r="J5453" s="43">
        <v>3.2500000000000001E-2</v>
      </c>
      <c r="K5453" s="43">
        <v>8.8149999999999999E-3</v>
      </c>
      <c r="L5453" s="43">
        <v>1.1755000000000001E-3</v>
      </c>
      <c r="M5453" s="43">
        <v>9.2789999999999995E-4</v>
      </c>
      <c r="N5453" s="43">
        <v>9.1340000000000008E-4</v>
      </c>
      <c r="O5453" s="114"/>
    </row>
    <row r="5454" spans="4:15" ht="15.75" customHeight="1" x14ac:dyDescent="0.25">
      <c r="D5454" s="39"/>
      <c r="E5454" s="39"/>
      <c r="F5454" s="98">
        <v>44148</v>
      </c>
      <c r="G5454" s="43">
        <v>1.3638000000000001E-3</v>
      </c>
      <c r="H5454" s="43">
        <v>2.2200000000000002E-3</v>
      </c>
      <c r="I5454" s="43">
        <v>2.4599999999999999E-3</v>
      </c>
      <c r="J5454" s="43">
        <v>3.2500000000000001E-2</v>
      </c>
      <c r="K5454" s="43">
        <v>8.9630000000000005E-3</v>
      </c>
      <c r="L5454" s="43">
        <v>1.1799999999999998E-3</v>
      </c>
      <c r="M5454" s="43">
        <v>9.0140000000000001E-4</v>
      </c>
      <c r="N5454" s="43">
        <v>9.1340000000000008E-4</v>
      </c>
      <c r="O5454" s="114"/>
    </row>
    <row r="5455" spans="4:15" ht="15.75" customHeight="1" x14ac:dyDescent="0.25">
      <c r="D5455" s="39"/>
      <c r="E5455" s="39"/>
      <c r="F5455" s="98">
        <v>44151</v>
      </c>
      <c r="G5455" s="43">
        <v>1.4349999999999999E-3</v>
      </c>
      <c r="H5455" s="43">
        <v>2.2038000000000001E-3</v>
      </c>
      <c r="I5455" s="43">
        <v>2.49E-3</v>
      </c>
      <c r="J5455" s="43">
        <v>3.2500000000000001E-2</v>
      </c>
      <c r="K5455" s="43">
        <v>9.0609999999999996E-3</v>
      </c>
      <c r="L5455" s="43">
        <v>1.2030000000000001E-3</v>
      </c>
      <c r="M5455" s="43">
        <v>8.5459999999999996E-4</v>
      </c>
      <c r="N5455" s="43">
        <v>9.1E-4</v>
      </c>
      <c r="O5455" s="114"/>
    </row>
    <row r="5456" spans="4:15" ht="15.75" customHeight="1" x14ac:dyDescent="0.25">
      <c r="D5456" s="39"/>
      <c r="E5456" s="39"/>
      <c r="F5456" s="98">
        <v>44152</v>
      </c>
      <c r="G5456" s="43">
        <v>1.495E-3</v>
      </c>
      <c r="H5456" s="43">
        <v>2.31E-3</v>
      </c>
      <c r="I5456" s="43">
        <v>2.5800000000000003E-3</v>
      </c>
      <c r="J5456" s="43">
        <v>3.2500000000000001E-2</v>
      </c>
      <c r="K5456" s="43">
        <v>8.5699999999999995E-3</v>
      </c>
      <c r="L5456" s="43">
        <v>1.2321999999999999E-3</v>
      </c>
      <c r="M5456" s="43">
        <v>8.6589999999999996E-4</v>
      </c>
      <c r="N5456" s="43">
        <v>9.1340000000000008E-4</v>
      </c>
      <c r="O5456" s="114"/>
    </row>
    <row r="5457" spans="4:15" ht="15.75" customHeight="1" x14ac:dyDescent="0.25">
      <c r="D5457" s="39"/>
      <c r="E5457" s="39"/>
      <c r="F5457" s="98">
        <v>44153</v>
      </c>
      <c r="G5457" s="43">
        <v>1.4649999999999999E-3</v>
      </c>
      <c r="H5457" s="43">
        <v>2.2374999999999999E-3</v>
      </c>
      <c r="I5457" s="43">
        <v>2.5688E-3</v>
      </c>
      <c r="J5457" s="43">
        <v>3.2500000000000001E-2</v>
      </c>
      <c r="K5457" s="43">
        <v>8.7010000000000004E-3</v>
      </c>
      <c r="L5457" s="43">
        <v>1.2599E-3</v>
      </c>
      <c r="M5457" s="43">
        <v>8.4400000000000002E-4</v>
      </c>
      <c r="N5457" s="43">
        <v>9.1340000000000008E-4</v>
      </c>
      <c r="O5457" s="114"/>
    </row>
    <row r="5458" spans="4:15" ht="15.75" customHeight="1" x14ac:dyDescent="0.25">
      <c r="D5458" s="39"/>
      <c r="E5458" s="39"/>
      <c r="F5458" s="98">
        <v>44154</v>
      </c>
      <c r="G5458" s="43">
        <v>1.4549999999999999E-3</v>
      </c>
      <c r="H5458" s="43">
        <v>2.1263000000000002E-3</v>
      </c>
      <c r="I5458" s="43">
        <v>2.555E-3</v>
      </c>
      <c r="J5458" s="43">
        <v>3.2500000000000001E-2</v>
      </c>
      <c r="K5458" s="43">
        <v>8.293E-3</v>
      </c>
      <c r="L5458" s="43">
        <v>1.2712000000000001E-3</v>
      </c>
      <c r="M5458" s="43">
        <v>8.1460000000000007E-4</v>
      </c>
      <c r="N5458" s="43">
        <v>9.0669999999999998E-4</v>
      </c>
      <c r="O5458" s="114"/>
    </row>
    <row r="5459" spans="4:15" ht="15.75" customHeight="1" x14ac:dyDescent="0.25">
      <c r="D5459" s="39"/>
      <c r="E5459" s="39"/>
      <c r="F5459" s="98">
        <v>44155</v>
      </c>
      <c r="G5459" s="43">
        <v>1.5013000000000001E-3</v>
      </c>
      <c r="H5459" s="43">
        <v>2.0487999999999999E-3</v>
      </c>
      <c r="I5459" s="43">
        <v>2.4875000000000001E-3</v>
      </c>
      <c r="J5459" s="43">
        <v>3.2500000000000001E-2</v>
      </c>
      <c r="K5459" s="43">
        <v>8.2430000000000003E-3</v>
      </c>
      <c r="L5459" s="43">
        <v>1.2676E-3</v>
      </c>
      <c r="M5459" s="43">
        <v>7.6730000000000006E-4</v>
      </c>
      <c r="N5459" s="43">
        <v>8.9999999999999998E-4</v>
      </c>
      <c r="O5459" s="114"/>
    </row>
    <row r="5460" spans="4:15" ht="15.75" customHeight="1" x14ac:dyDescent="0.25">
      <c r="D5460" s="39"/>
      <c r="E5460" s="39"/>
      <c r="F5460" s="98">
        <v>44158</v>
      </c>
      <c r="G5460" s="43">
        <v>1.5013000000000001E-3</v>
      </c>
      <c r="H5460" s="43">
        <v>2.065E-3</v>
      </c>
      <c r="I5460" s="43">
        <v>2.5374999999999998E-3</v>
      </c>
      <c r="J5460" s="43">
        <v>3.2500000000000001E-2</v>
      </c>
      <c r="K5460" s="43">
        <v>8.5369999999999994E-3</v>
      </c>
      <c r="L5460" s="43">
        <v>1.2496E-3</v>
      </c>
      <c r="M5460" s="43">
        <v>7.1499999999999992E-4</v>
      </c>
      <c r="N5460" s="43">
        <v>8.7670000000000001E-4</v>
      </c>
      <c r="O5460" s="114"/>
    </row>
    <row r="5461" spans="4:15" ht="15.75" customHeight="1" x14ac:dyDescent="0.25">
      <c r="D5461" s="39"/>
      <c r="E5461" s="39"/>
      <c r="F5461" s="98">
        <v>44159</v>
      </c>
      <c r="G5461" s="43">
        <v>1.4299999999999998E-3</v>
      </c>
      <c r="H5461" s="43">
        <v>2.3224999999999999E-3</v>
      </c>
      <c r="I5461" s="43">
        <v>2.545E-3</v>
      </c>
      <c r="J5461" s="43">
        <v>3.2500000000000001E-2</v>
      </c>
      <c r="K5461" s="43">
        <v>8.7989999999999995E-3</v>
      </c>
      <c r="L5461" s="43">
        <v>1.1852E-3</v>
      </c>
      <c r="M5461" s="43">
        <v>7.1499999999999992E-4</v>
      </c>
      <c r="N5461" s="43">
        <v>8.6669999999999998E-4</v>
      </c>
      <c r="O5461" s="114"/>
    </row>
    <row r="5462" spans="4:15" ht="15.75" customHeight="1" x14ac:dyDescent="0.25">
      <c r="D5462" s="39"/>
      <c r="E5462" s="39"/>
      <c r="F5462" s="98">
        <v>44160</v>
      </c>
      <c r="G5462" s="43">
        <v>1.4549999999999999E-3</v>
      </c>
      <c r="H5462" s="43">
        <v>2.33E-3</v>
      </c>
      <c r="I5462" s="43">
        <v>2.5999999999999999E-3</v>
      </c>
      <c r="J5462" s="43">
        <v>3.2500000000000001E-2</v>
      </c>
      <c r="K5462" s="43">
        <v>8.8160000000000009E-3</v>
      </c>
      <c r="L5462" s="43">
        <v>1.1684E-3</v>
      </c>
      <c r="M5462" s="43">
        <v>7.448E-4</v>
      </c>
      <c r="N5462" s="43">
        <v>8.6339999999999995E-4</v>
      </c>
      <c r="O5462" s="114"/>
    </row>
    <row r="5463" spans="4:15" ht="15.75" customHeight="1" x14ac:dyDescent="0.25">
      <c r="D5463" s="39"/>
      <c r="E5463" s="39"/>
      <c r="F5463" s="98">
        <v>44161</v>
      </c>
      <c r="G5463" s="43">
        <v>1.4674999999999998E-3</v>
      </c>
      <c r="H5463" s="43">
        <v>2.2437999999999998E-3</v>
      </c>
      <c r="I5463" s="43">
        <v>2.5500000000000002E-3</v>
      </c>
      <c r="J5463" s="43" t="s">
        <v>30</v>
      </c>
      <c r="K5463" s="43">
        <v>8.8160000000000009E-3</v>
      </c>
      <c r="L5463" s="43" t="s">
        <v>30</v>
      </c>
      <c r="M5463" s="43" t="s">
        <v>30</v>
      </c>
      <c r="N5463" s="43" t="s">
        <v>30</v>
      </c>
      <c r="O5463" s="114"/>
    </row>
    <row r="5464" spans="4:15" ht="15.75" customHeight="1" x14ac:dyDescent="0.25">
      <c r="D5464" s="39"/>
      <c r="E5464" s="39"/>
      <c r="F5464" s="98">
        <v>44162</v>
      </c>
      <c r="G5464" s="43">
        <v>1.5475E-3</v>
      </c>
      <c r="H5464" s="43">
        <v>2.2537999999999998E-3</v>
      </c>
      <c r="I5464" s="43">
        <v>2.5737999999999998E-3</v>
      </c>
      <c r="J5464" s="43">
        <v>3.2500000000000001E-2</v>
      </c>
      <c r="K5464" s="43">
        <v>8.3730000000000002E-3</v>
      </c>
      <c r="L5464" s="43">
        <v>1.1328E-3</v>
      </c>
      <c r="M5464" s="43">
        <v>7.4019999999999999E-4</v>
      </c>
      <c r="N5464" s="43">
        <v>8.5669999999999995E-4</v>
      </c>
      <c r="O5464" s="114"/>
    </row>
    <row r="5465" spans="4:15" ht="15.75" customHeight="1" x14ac:dyDescent="0.25">
      <c r="D5465" s="39"/>
      <c r="E5465" s="39"/>
      <c r="F5465" s="98">
        <v>44165</v>
      </c>
      <c r="G5465" s="43">
        <v>1.5337999999999999E-3</v>
      </c>
      <c r="H5465" s="43">
        <v>2.2763000000000002E-3</v>
      </c>
      <c r="I5465" s="43">
        <v>2.5500000000000002E-3</v>
      </c>
      <c r="J5465" s="43">
        <v>3.2500000000000001E-2</v>
      </c>
      <c r="K5465" s="43">
        <v>8.3890000000000006E-3</v>
      </c>
      <c r="L5465" s="43">
        <v>1.1496E-3</v>
      </c>
      <c r="M5465" s="43">
        <v>7.7240000000000002E-4</v>
      </c>
      <c r="N5465" s="43">
        <v>8.5000000000000006E-4</v>
      </c>
      <c r="O5465" s="114"/>
    </row>
    <row r="5466" spans="4:15" ht="15.75" customHeight="1" x14ac:dyDescent="0.25">
      <c r="D5466" s="39"/>
      <c r="E5466" s="39"/>
      <c r="F5466" s="98">
        <v>44166</v>
      </c>
      <c r="G5466" s="43">
        <v>1.4763000000000001E-3</v>
      </c>
      <c r="H5466" s="43">
        <v>2.32E-3</v>
      </c>
      <c r="I5466" s="43">
        <v>2.5875E-3</v>
      </c>
      <c r="J5466" s="43">
        <v>3.2500000000000001E-2</v>
      </c>
      <c r="K5466" s="43">
        <v>9.2600000000000009E-3</v>
      </c>
      <c r="L5466" s="43">
        <v>1.1682999999999999E-3</v>
      </c>
      <c r="M5466" s="43">
        <v>7.3779999999999994E-4</v>
      </c>
      <c r="N5466" s="43">
        <v>8.5000000000000006E-4</v>
      </c>
      <c r="O5466" s="114"/>
    </row>
    <row r="5467" spans="4:15" ht="15.75" customHeight="1" x14ac:dyDescent="0.25">
      <c r="D5467" s="39"/>
      <c r="E5467" s="39"/>
      <c r="F5467" s="98">
        <v>44167</v>
      </c>
      <c r="G5467" s="43">
        <v>1.5213E-3</v>
      </c>
      <c r="H5467" s="43">
        <v>2.3050000000000002E-3</v>
      </c>
      <c r="I5467" s="43">
        <v>2.5824999999999997E-3</v>
      </c>
      <c r="J5467" s="43">
        <v>3.2500000000000001E-2</v>
      </c>
      <c r="K5467" s="43">
        <v>9.3600000000000003E-3</v>
      </c>
      <c r="L5467" s="43">
        <v>1.1842999999999999E-3</v>
      </c>
      <c r="M5467" s="43">
        <v>7.1459999999999991E-4</v>
      </c>
      <c r="N5467" s="43">
        <v>8.4669999999999993E-4</v>
      </c>
      <c r="O5467" s="114"/>
    </row>
    <row r="5468" spans="4:15" ht="15.75" customHeight="1" x14ac:dyDescent="0.25">
      <c r="D5468" s="39"/>
      <c r="E5468" s="39"/>
      <c r="F5468" s="98">
        <v>44168</v>
      </c>
      <c r="G5468" s="43">
        <v>1.5275E-3</v>
      </c>
      <c r="H5468" s="43">
        <v>2.2537999999999998E-3</v>
      </c>
      <c r="I5468" s="43">
        <v>2.5737999999999998E-3</v>
      </c>
      <c r="J5468" s="43">
        <v>3.2500000000000001E-2</v>
      </c>
      <c r="K5468" s="43">
        <v>9.0629999999999999E-3</v>
      </c>
      <c r="L5468" s="43">
        <v>1.1860999999999998E-3</v>
      </c>
      <c r="M5468" s="43">
        <v>7.2449999999999999E-4</v>
      </c>
      <c r="N5468" s="43">
        <v>8.366999999999999E-4</v>
      </c>
      <c r="O5468" s="114"/>
    </row>
    <row r="5469" spans="4:15" ht="15.75" customHeight="1" x14ac:dyDescent="0.25">
      <c r="D5469" s="39"/>
      <c r="E5469" s="39"/>
      <c r="F5469" s="98">
        <v>44169</v>
      </c>
      <c r="G5469" s="43">
        <v>1.5175E-3</v>
      </c>
      <c r="H5469" s="43">
        <v>2.2588E-3</v>
      </c>
      <c r="I5469" s="43">
        <v>2.5574999999999999E-3</v>
      </c>
      <c r="J5469" s="43">
        <v>3.2500000000000001E-2</v>
      </c>
      <c r="K5469" s="43">
        <v>9.6589999999999992E-3</v>
      </c>
      <c r="L5469" s="43">
        <v>1.2775E-3</v>
      </c>
      <c r="M5469" s="43">
        <v>7.3499999999999998E-4</v>
      </c>
      <c r="N5469" s="43">
        <v>8.3000000000000001E-4</v>
      </c>
      <c r="O5469" s="114"/>
    </row>
    <row r="5470" spans="4:15" ht="15.75" customHeight="1" x14ac:dyDescent="0.25">
      <c r="D5470" s="39"/>
      <c r="E5470" s="39"/>
      <c r="F5470" s="98">
        <v>44172</v>
      </c>
      <c r="G5470" s="43">
        <v>1.4574999999999998E-3</v>
      </c>
      <c r="H5470" s="43">
        <v>2.3037999999999999E-3</v>
      </c>
      <c r="I5470" s="43">
        <v>2.5313000000000002E-3</v>
      </c>
      <c r="J5470" s="43">
        <v>3.2500000000000001E-2</v>
      </c>
      <c r="K5470" s="43">
        <v>9.2280000000000001E-3</v>
      </c>
      <c r="L5470" s="43">
        <v>1.2570999999999999E-3</v>
      </c>
      <c r="M5470" s="43">
        <v>7.337E-4</v>
      </c>
      <c r="N5470" s="43">
        <v>8.1670000000000006E-4</v>
      </c>
      <c r="O5470" s="114"/>
    </row>
    <row r="5471" spans="4:15" ht="15.75" customHeight="1" x14ac:dyDescent="0.25">
      <c r="D5471" s="39"/>
      <c r="E5471" s="39"/>
      <c r="F5471" s="98">
        <v>44173</v>
      </c>
      <c r="G5471" s="43">
        <v>1.4874999999999999E-3</v>
      </c>
      <c r="H5471" s="43">
        <v>2.3E-3</v>
      </c>
      <c r="I5471" s="43">
        <v>2.5338000000000001E-3</v>
      </c>
      <c r="J5471" s="43">
        <v>3.2500000000000001E-2</v>
      </c>
      <c r="K5471" s="43">
        <v>9.1789999999999997E-3</v>
      </c>
      <c r="L5471" s="43">
        <v>1.2894E-3</v>
      </c>
      <c r="M5471" s="43">
        <v>6.8019999999999995E-4</v>
      </c>
      <c r="N5471" s="43">
        <v>8.1000000000000006E-4</v>
      </c>
      <c r="O5471" s="114"/>
    </row>
    <row r="5472" spans="4:15" ht="15.75" customHeight="1" x14ac:dyDescent="0.25">
      <c r="D5472" s="39"/>
      <c r="E5472" s="39"/>
      <c r="F5472" s="98">
        <v>44174</v>
      </c>
      <c r="G5472" s="43">
        <v>1.4788000000000002E-3</v>
      </c>
      <c r="H5472" s="43">
        <v>2.2063E-3</v>
      </c>
      <c r="I5472" s="43">
        <v>2.5074999999999997E-3</v>
      </c>
      <c r="J5472" s="43">
        <v>3.2500000000000001E-2</v>
      </c>
      <c r="K5472" s="43">
        <v>9.3610000000000013E-3</v>
      </c>
      <c r="L5472" s="43">
        <v>1.2519E-3</v>
      </c>
      <c r="M5472" s="43">
        <v>6.7089999999999999E-4</v>
      </c>
      <c r="N5472" s="43">
        <v>8.0000000000000004E-4</v>
      </c>
      <c r="O5472" s="114"/>
    </row>
    <row r="5473" spans="4:15" ht="15.75" customHeight="1" x14ac:dyDescent="0.25">
      <c r="D5473" s="39"/>
      <c r="E5473" s="39"/>
      <c r="F5473" s="98">
        <v>44175</v>
      </c>
      <c r="G5473" s="43">
        <v>1.5387999999999999E-3</v>
      </c>
      <c r="H5473" s="43">
        <v>2.1949999999999999E-3</v>
      </c>
      <c r="I5473" s="43">
        <v>2.4475E-3</v>
      </c>
      <c r="J5473" s="43">
        <v>3.2500000000000001E-2</v>
      </c>
      <c r="K5473" s="43">
        <v>9.0629999999999999E-3</v>
      </c>
      <c r="L5473" s="43">
        <v>1.4053E-3</v>
      </c>
      <c r="M5473" s="43">
        <v>6.4490000000000001E-4</v>
      </c>
      <c r="N5473" s="43">
        <v>7.9339999999999999E-4</v>
      </c>
      <c r="O5473" s="114"/>
    </row>
    <row r="5474" spans="4:15" ht="15.75" customHeight="1" x14ac:dyDescent="0.25">
      <c r="D5474" s="39"/>
      <c r="E5474" s="39"/>
      <c r="F5474" s="98">
        <v>44176</v>
      </c>
      <c r="G5474" s="43">
        <v>1.5862999999999999E-3</v>
      </c>
      <c r="H5474" s="43">
        <v>2.1649999999999998E-3</v>
      </c>
      <c r="I5474" s="43">
        <v>2.4875000000000001E-3</v>
      </c>
      <c r="J5474" s="43">
        <v>3.2500000000000001E-2</v>
      </c>
      <c r="K5474" s="43">
        <v>8.9639999999999997E-3</v>
      </c>
      <c r="L5474" s="43">
        <v>1.4107E-3</v>
      </c>
      <c r="M5474" s="43">
        <v>6.7449999999999997E-4</v>
      </c>
      <c r="N5474" s="43">
        <v>7.8669999999999999E-4</v>
      </c>
      <c r="O5474" s="114"/>
    </row>
    <row r="5475" spans="4:15" ht="15.75" customHeight="1" x14ac:dyDescent="0.25">
      <c r="D5475" s="39"/>
      <c r="E5475" s="39"/>
      <c r="F5475" s="98">
        <v>44179</v>
      </c>
      <c r="G5475" s="43">
        <v>1.5313E-3</v>
      </c>
      <c r="H5475" s="43">
        <v>2.1925E-3</v>
      </c>
      <c r="I5475" s="43">
        <v>2.4713000000000001E-3</v>
      </c>
      <c r="J5475" s="43">
        <v>3.2500000000000001E-2</v>
      </c>
      <c r="K5475" s="43">
        <v>8.9309999999999997E-3</v>
      </c>
      <c r="L5475" s="43">
        <v>1.4319999999999999E-3</v>
      </c>
      <c r="M5475" s="43">
        <v>6.3829999999999996E-4</v>
      </c>
      <c r="N5475" s="43">
        <v>7.7340000000000004E-4</v>
      </c>
      <c r="O5475" s="114"/>
    </row>
    <row r="5476" spans="4:15" ht="15.75" customHeight="1" x14ac:dyDescent="0.25">
      <c r="D5476" s="39"/>
      <c r="E5476" s="39"/>
      <c r="F5476" s="98">
        <v>44180</v>
      </c>
      <c r="G5476" s="43">
        <v>1.5249999999999999E-3</v>
      </c>
      <c r="H5476" s="43">
        <v>2.2875E-3</v>
      </c>
      <c r="I5476" s="43">
        <v>2.5174999999999998E-3</v>
      </c>
      <c r="J5476" s="43">
        <v>3.2500000000000001E-2</v>
      </c>
      <c r="K5476" s="43">
        <v>9.0799999999999995E-3</v>
      </c>
      <c r="L5476" s="43">
        <v>1.4735E-3</v>
      </c>
      <c r="M5476" s="43">
        <v>6.5640000000000002E-4</v>
      </c>
      <c r="N5476" s="43">
        <v>7.6999999999999996E-4</v>
      </c>
      <c r="O5476" s="114"/>
    </row>
    <row r="5477" spans="4:15" ht="15.75" customHeight="1" x14ac:dyDescent="0.25">
      <c r="D5477" s="39"/>
      <c r="E5477" s="39"/>
      <c r="F5477" s="98">
        <v>44181</v>
      </c>
      <c r="G5477" s="43">
        <v>1.5788E-3</v>
      </c>
      <c r="H5477" s="43">
        <v>2.3638000000000001E-3</v>
      </c>
      <c r="I5477" s="43">
        <v>2.555E-3</v>
      </c>
      <c r="J5477" s="43">
        <v>3.2500000000000001E-2</v>
      </c>
      <c r="K5477" s="43">
        <v>9.1629999999999993E-3</v>
      </c>
      <c r="L5477" s="43">
        <v>1.5246000000000001E-3</v>
      </c>
      <c r="M5477" s="43">
        <v>6.5559999999999989E-4</v>
      </c>
      <c r="N5477" s="43">
        <v>7.6999999999999996E-4</v>
      </c>
      <c r="O5477" s="114"/>
    </row>
    <row r="5478" spans="4:15" ht="15.75" customHeight="1" x14ac:dyDescent="0.25">
      <c r="D5478" s="39"/>
      <c r="E5478" s="39"/>
      <c r="F5478" s="98">
        <v>44182</v>
      </c>
      <c r="G5478" s="43">
        <v>1.5162999999999999E-3</v>
      </c>
      <c r="H5478" s="43">
        <v>2.3863000000000001E-3</v>
      </c>
      <c r="I5478" s="43">
        <v>2.5999999999999999E-3</v>
      </c>
      <c r="J5478" s="43">
        <v>3.2500000000000001E-2</v>
      </c>
      <c r="K5478" s="43">
        <v>9.3289999999999988E-3</v>
      </c>
      <c r="L5478" s="43">
        <v>1.5121000000000002E-3</v>
      </c>
      <c r="M5478" s="43">
        <v>6.9400000000000006E-4</v>
      </c>
      <c r="N5478" s="43">
        <v>7.6670000000000004E-4</v>
      </c>
      <c r="O5478" s="114"/>
    </row>
    <row r="5479" spans="4:15" ht="15.75" customHeight="1" x14ac:dyDescent="0.25">
      <c r="D5479" s="39"/>
      <c r="E5479" s="39"/>
      <c r="F5479" s="98">
        <v>44183</v>
      </c>
      <c r="G5479" s="43">
        <v>1.4375E-3</v>
      </c>
      <c r="H5479" s="43">
        <v>2.3574999999999998E-3</v>
      </c>
      <c r="I5479" s="43">
        <v>2.5850000000000001E-3</v>
      </c>
      <c r="J5479" s="43">
        <v>3.2500000000000001E-2</v>
      </c>
      <c r="K5479" s="43">
        <v>9.4619999999999999E-3</v>
      </c>
      <c r="L5479" s="43">
        <v>1.5260999999999999E-3</v>
      </c>
      <c r="M5479" s="43">
        <v>7.515E-4</v>
      </c>
      <c r="N5479" s="43">
        <v>7.6670000000000004E-4</v>
      </c>
      <c r="O5479" s="114"/>
    </row>
    <row r="5480" spans="4:15" ht="15.75" customHeight="1" x14ac:dyDescent="0.25">
      <c r="D5480" s="39"/>
      <c r="E5480" s="39"/>
      <c r="F5480" s="98">
        <v>44186</v>
      </c>
      <c r="G5480" s="43">
        <v>1.4524999999999998E-3</v>
      </c>
      <c r="H5480" s="43">
        <v>2.4487999999999997E-3</v>
      </c>
      <c r="I5480" s="43">
        <v>2.6050000000000001E-3</v>
      </c>
      <c r="J5480" s="43">
        <v>3.2500000000000001E-2</v>
      </c>
      <c r="K5480" s="43">
        <v>9.3460000000000001E-3</v>
      </c>
      <c r="L5480" s="43">
        <v>1.5605E-3</v>
      </c>
      <c r="M5480" s="43">
        <v>7.2080000000000006E-4</v>
      </c>
      <c r="N5480" s="43">
        <v>7.9670000000000001E-4</v>
      </c>
      <c r="O5480" s="114"/>
    </row>
    <row r="5481" spans="4:15" ht="15.75" customHeight="1" x14ac:dyDescent="0.25">
      <c r="D5481" s="39"/>
      <c r="E5481" s="39"/>
      <c r="F5481" s="98">
        <v>44187</v>
      </c>
      <c r="G5481" s="43">
        <v>1.4325E-3</v>
      </c>
      <c r="H5481" s="43">
        <v>2.3813000000000003E-3</v>
      </c>
      <c r="I5481" s="43">
        <v>2.6274999999999996E-3</v>
      </c>
      <c r="J5481" s="43">
        <v>3.2500000000000001E-2</v>
      </c>
      <c r="K5481" s="43">
        <v>9.1640000000000003E-3</v>
      </c>
      <c r="L5481" s="43">
        <v>1.6132E-3</v>
      </c>
      <c r="M5481" s="43">
        <v>7.5350000000000005E-4</v>
      </c>
      <c r="N5481" s="43">
        <v>8.1000000000000006E-4</v>
      </c>
      <c r="O5481" s="114"/>
    </row>
    <row r="5482" spans="4:15" ht="15.75" customHeight="1" x14ac:dyDescent="0.25">
      <c r="D5482" s="39"/>
      <c r="E5482" s="39"/>
      <c r="F5482" s="98">
        <v>44188</v>
      </c>
      <c r="G5482" s="43">
        <v>1.48E-3</v>
      </c>
      <c r="H5482" s="43">
        <v>2.5100000000000001E-3</v>
      </c>
      <c r="I5482" s="43">
        <v>2.6374999999999997E-3</v>
      </c>
      <c r="J5482" s="43">
        <v>3.2500000000000001E-2</v>
      </c>
      <c r="K5482" s="43">
        <v>9.4299999999999991E-3</v>
      </c>
      <c r="L5482" s="43">
        <v>1.5864E-3</v>
      </c>
      <c r="M5482" s="43">
        <v>7.7270000000000008E-4</v>
      </c>
      <c r="N5482" s="43">
        <v>8.1670000000000006E-4</v>
      </c>
      <c r="O5482" s="114"/>
    </row>
    <row r="5483" spans="4:15" ht="15.75" customHeight="1" x14ac:dyDescent="0.25">
      <c r="D5483" s="39"/>
      <c r="E5483" s="39"/>
      <c r="F5483" s="98">
        <v>44189</v>
      </c>
      <c r="G5483" s="43">
        <v>1.4513E-3</v>
      </c>
      <c r="H5483" s="43">
        <v>2.4013000000000003E-3</v>
      </c>
      <c r="I5483" s="43">
        <v>2.6662999999999999E-3</v>
      </c>
      <c r="J5483" s="43">
        <v>3.2500000000000001E-2</v>
      </c>
      <c r="K5483" s="43">
        <v>9.2309999999999996E-3</v>
      </c>
      <c r="L5483" s="43">
        <v>1.6314000000000001E-3</v>
      </c>
      <c r="M5483" s="43">
        <v>7.6360000000000002E-4</v>
      </c>
      <c r="N5483" s="43">
        <v>8.1999999999999998E-4</v>
      </c>
      <c r="O5483" s="114"/>
    </row>
    <row r="5484" spans="4:15" ht="15.75" customHeight="1" x14ac:dyDescent="0.25">
      <c r="D5484" s="39"/>
      <c r="E5484" s="39"/>
      <c r="F5484" s="98">
        <v>44190</v>
      </c>
      <c r="G5484" s="43" t="s">
        <v>30</v>
      </c>
      <c r="H5484" s="43" t="s">
        <v>30</v>
      </c>
      <c r="I5484" s="43" t="s">
        <v>30</v>
      </c>
      <c r="J5484" s="43" t="s">
        <v>30</v>
      </c>
      <c r="K5484" s="43">
        <v>9.2309999999999996E-3</v>
      </c>
      <c r="L5484" s="43" t="s">
        <v>30</v>
      </c>
      <c r="M5484" s="43" t="s">
        <v>30</v>
      </c>
      <c r="N5484" s="43" t="s">
        <v>30</v>
      </c>
      <c r="O5484" s="114"/>
    </row>
    <row r="5485" spans="4:15" ht="15.75" customHeight="1" x14ac:dyDescent="0.25">
      <c r="D5485" s="39"/>
      <c r="E5485" s="39"/>
      <c r="F5485" s="98">
        <v>44193</v>
      </c>
      <c r="G5485" s="43" t="s">
        <v>30</v>
      </c>
      <c r="H5485" s="43" t="s">
        <v>30</v>
      </c>
      <c r="I5485" s="43" t="s">
        <v>30</v>
      </c>
      <c r="J5485" s="43">
        <v>3.2500000000000001E-2</v>
      </c>
      <c r="K5485" s="43">
        <v>9.2309999999999996E-3</v>
      </c>
      <c r="L5485" s="43">
        <v>1.5476000000000001E-3</v>
      </c>
      <c r="M5485" s="43">
        <v>7.8009999999999993E-4</v>
      </c>
      <c r="N5485" s="43">
        <v>8.2339999999999996E-4</v>
      </c>
      <c r="O5485" s="114"/>
    </row>
    <row r="5486" spans="4:15" ht="15.75" customHeight="1" x14ac:dyDescent="0.25">
      <c r="D5486" s="39"/>
      <c r="E5486" s="39"/>
      <c r="F5486" s="98">
        <v>44194</v>
      </c>
      <c r="G5486" s="43">
        <v>1.4674999999999998E-3</v>
      </c>
      <c r="H5486" s="43">
        <v>2.5387999999999999E-3</v>
      </c>
      <c r="I5486" s="43">
        <v>2.5713000000000003E-3</v>
      </c>
      <c r="J5486" s="43">
        <v>3.2500000000000001E-2</v>
      </c>
      <c r="K5486" s="43">
        <v>9.3640000000000008E-3</v>
      </c>
      <c r="L5486" s="43">
        <v>1.4707000000000001E-3</v>
      </c>
      <c r="M5486" s="43">
        <v>7.8580000000000002E-4</v>
      </c>
      <c r="N5486" s="43">
        <v>8.2669999999999998E-4</v>
      </c>
      <c r="O5486" s="114"/>
    </row>
    <row r="5487" spans="4:15" ht="15.75" customHeight="1" x14ac:dyDescent="0.25">
      <c r="D5487" s="39"/>
      <c r="E5487" s="39"/>
      <c r="F5487" s="98">
        <v>44195</v>
      </c>
      <c r="G5487" s="43">
        <v>1.4399999999999999E-3</v>
      </c>
      <c r="H5487" s="43">
        <v>2.3749999999999999E-3</v>
      </c>
      <c r="I5487" s="43">
        <v>2.5950000000000001E-3</v>
      </c>
      <c r="J5487" s="43">
        <v>3.2500000000000001E-2</v>
      </c>
      <c r="K5487" s="43">
        <v>9.2309999999999996E-3</v>
      </c>
      <c r="L5487" s="43">
        <v>1.5321000000000002E-3</v>
      </c>
      <c r="M5487" s="43">
        <v>7.739E-4</v>
      </c>
      <c r="N5487" s="43">
        <v>8.3339999999999998E-4</v>
      </c>
      <c r="O5487" s="114"/>
    </row>
    <row r="5488" spans="4:15" ht="15.75" customHeight="1" x14ac:dyDescent="0.25">
      <c r="D5488" s="39"/>
      <c r="E5488" s="39"/>
      <c r="F5488" s="98">
        <v>44196</v>
      </c>
      <c r="G5488" s="43">
        <v>1.4388000000000001E-3</v>
      </c>
      <c r="H5488" s="43">
        <v>2.3838000000000002E-3</v>
      </c>
      <c r="I5488" s="43">
        <v>2.5763000000000001E-3</v>
      </c>
      <c r="J5488" s="43">
        <v>3.2500000000000001E-2</v>
      </c>
      <c r="K5488" s="43">
        <v>9.1319999999999995E-3</v>
      </c>
      <c r="L5488" s="43">
        <v>1.4735999999999998E-3</v>
      </c>
      <c r="M5488" s="43">
        <v>7.3219999999999991E-4</v>
      </c>
      <c r="N5488" s="43">
        <v>8.3339999999999998E-4</v>
      </c>
      <c r="O5488" s="114"/>
    </row>
    <row r="5489" spans="4:15" ht="15.75" customHeight="1" x14ac:dyDescent="0.25">
      <c r="D5489" s="39"/>
      <c r="E5489" s="39"/>
      <c r="F5489" s="98">
        <v>44197</v>
      </c>
      <c r="G5489" s="43" t="s">
        <v>30</v>
      </c>
      <c r="H5489" s="43" t="s">
        <v>30</v>
      </c>
      <c r="I5489" s="43" t="s">
        <v>30</v>
      </c>
      <c r="J5489" s="43" t="s">
        <v>30</v>
      </c>
      <c r="K5489" s="43">
        <v>9.1319999999999995E-3</v>
      </c>
      <c r="L5489" s="43" t="s">
        <v>30</v>
      </c>
      <c r="M5489" s="43" t="s">
        <v>30</v>
      </c>
      <c r="N5489" s="43" t="s">
        <v>30</v>
      </c>
      <c r="O5489" s="114"/>
    </row>
    <row r="5490" spans="4:15" ht="15.75" customHeight="1" x14ac:dyDescent="0.25">
      <c r="D5490" s="39"/>
      <c r="E5490" s="39"/>
      <c r="F5490" s="98">
        <v>44200</v>
      </c>
      <c r="G5490" s="43">
        <v>1.3975000000000001E-3</v>
      </c>
      <c r="H5490" s="43">
        <v>2.3725E-3</v>
      </c>
      <c r="I5490" s="43">
        <v>2.5588E-3</v>
      </c>
      <c r="J5490" s="43">
        <v>3.2500000000000001E-2</v>
      </c>
      <c r="K5490" s="43">
        <v>9.1319999999999995E-3</v>
      </c>
      <c r="L5490" s="43">
        <v>1.5095E-3</v>
      </c>
      <c r="M5490" s="43">
        <v>6.9769999999999999E-4</v>
      </c>
      <c r="N5490" s="43">
        <v>8.1670000000000006E-4</v>
      </c>
      <c r="O5490" s="114"/>
    </row>
    <row r="5491" spans="4:15" ht="15.75" customHeight="1" x14ac:dyDescent="0.25">
      <c r="D5491" s="39"/>
      <c r="E5491" s="39"/>
      <c r="F5491" s="98">
        <v>44201</v>
      </c>
      <c r="G5491" s="43">
        <v>1.3087999999999999E-3</v>
      </c>
      <c r="H5491" s="43">
        <v>2.3687999999999999E-3</v>
      </c>
      <c r="I5491" s="43">
        <v>2.5387999999999999E-3</v>
      </c>
      <c r="J5491" s="43">
        <v>3.2500000000000001E-2</v>
      </c>
      <c r="K5491" s="43">
        <v>9.5490000000000002E-3</v>
      </c>
      <c r="L5491" s="43">
        <v>1.2295000000000001E-3</v>
      </c>
      <c r="M5491" s="43">
        <v>6.984999999999999E-4</v>
      </c>
      <c r="N5491" s="43">
        <v>8.1999999999999998E-4</v>
      </c>
      <c r="O5491" s="114"/>
    </row>
    <row r="5492" spans="4:15" ht="15.75" customHeight="1" x14ac:dyDescent="0.25">
      <c r="D5492" s="39"/>
      <c r="E5492" s="39"/>
      <c r="F5492" s="98">
        <v>44202</v>
      </c>
      <c r="G5492" s="43">
        <v>1.32E-3</v>
      </c>
      <c r="H5492" s="43">
        <v>2.3400000000000001E-3</v>
      </c>
      <c r="I5492" s="43">
        <v>2.5238000000000001E-3</v>
      </c>
      <c r="J5492" s="43">
        <v>3.2500000000000001E-2</v>
      </c>
      <c r="K5492" s="43">
        <v>1.0355000000000001E-2</v>
      </c>
      <c r="L5492" s="43">
        <v>1.1130000000000001E-3</v>
      </c>
      <c r="M5492" s="43">
        <v>7.6009999999999999E-4</v>
      </c>
      <c r="N5492" s="43">
        <v>8.2669999999999998E-4</v>
      </c>
      <c r="O5492" s="114"/>
    </row>
    <row r="5493" spans="4:15" ht="15.75" customHeight="1" x14ac:dyDescent="0.25">
      <c r="D5493" s="39"/>
      <c r="E5493" s="39"/>
      <c r="F5493" s="98">
        <v>44203</v>
      </c>
      <c r="G5493" s="43">
        <v>1.3262999999999999E-3</v>
      </c>
      <c r="H5493" s="43">
        <v>2.2474999999999999E-3</v>
      </c>
      <c r="I5493" s="43">
        <v>2.5124999999999995E-3</v>
      </c>
      <c r="J5493" s="43">
        <v>3.2500000000000001E-2</v>
      </c>
      <c r="K5493" s="43">
        <v>1.0794999999999999E-2</v>
      </c>
      <c r="L5493" s="43">
        <v>1.0049E-3</v>
      </c>
      <c r="M5493" s="43">
        <v>7.693E-4</v>
      </c>
      <c r="N5493" s="43">
        <v>8.3339999999999998E-4</v>
      </c>
      <c r="O5493" s="114"/>
    </row>
    <row r="5494" spans="4:15" ht="15.75" customHeight="1" x14ac:dyDescent="0.25">
      <c r="D5494" s="39"/>
      <c r="E5494" s="39"/>
      <c r="F5494" s="98">
        <v>44204</v>
      </c>
      <c r="G5494" s="43">
        <v>1.2637999999999998E-3</v>
      </c>
      <c r="H5494" s="43">
        <v>2.2437999999999998E-3</v>
      </c>
      <c r="I5494" s="43">
        <v>2.4650000000000002E-3</v>
      </c>
      <c r="J5494" s="43">
        <v>3.2500000000000001E-2</v>
      </c>
      <c r="K5494" s="43">
        <v>1.1153E-2</v>
      </c>
      <c r="L5494" s="43">
        <v>1.0993000000000001E-3</v>
      </c>
      <c r="M5494" s="43">
        <v>7.6079999999999995E-4</v>
      </c>
      <c r="N5494" s="43">
        <v>8.4340000000000001E-4</v>
      </c>
      <c r="O5494" s="114"/>
    </row>
    <row r="5495" spans="4:15" ht="15.75" customHeight="1" x14ac:dyDescent="0.25">
      <c r="D5495" s="39"/>
      <c r="E5495" s="39"/>
      <c r="F5495" s="98">
        <v>44207</v>
      </c>
      <c r="G5495" s="43">
        <v>1.2600000000000001E-3</v>
      </c>
      <c r="H5495" s="43">
        <v>2.245E-3</v>
      </c>
      <c r="I5495" s="43">
        <v>2.5024999999999995E-3</v>
      </c>
      <c r="J5495" s="43">
        <v>3.2500000000000001E-2</v>
      </c>
      <c r="K5495" s="43">
        <v>1.146E-2</v>
      </c>
      <c r="L5495" s="43">
        <v>1.0922E-3</v>
      </c>
      <c r="M5495" s="43">
        <v>7.492E-4</v>
      </c>
      <c r="N5495" s="43">
        <v>8.5340000000000004E-4</v>
      </c>
      <c r="O5495" s="114"/>
    </row>
    <row r="5496" spans="4:15" ht="15.75" customHeight="1" x14ac:dyDescent="0.25">
      <c r="D5496" s="39"/>
      <c r="E5496" s="39"/>
      <c r="F5496" s="98">
        <v>44208</v>
      </c>
      <c r="G5496" s="43">
        <v>1.2725E-3</v>
      </c>
      <c r="H5496" s="43">
        <v>2.3375000000000002E-3</v>
      </c>
      <c r="I5496" s="43">
        <v>2.4762999999999999E-3</v>
      </c>
      <c r="J5496" s="43">
        <v>3.2500000000000001E-2</v>
      </c>
      <c r="K5496" s="43">
        <v>1.1291000000000001E-2</v>
      </c>
      <c r="L5496" s="43">
        <v>1.1897000000000001E-3</v>
      </c>
      <c r="M5496" s="43">
        <v>7.2170000000000003E-4</v>
      </c>
      <c r="N5496" s="43">
        <v>8.5669999999999995E-4</v>
      </c>
      <c r="O5496" s="114"/>
    </row>
    <row r="5497" spans="4:15" ht="15.75" customHeight="1" x14ac:dyDescent="0.25">
      <c r="D5497" s="39"/>
      <c r="E5497" s="39"/>
      <c r="F5497" s="98">
        <v>44209</v>
      </c>
      <c r="G5497" s="43">
        <v>1.2650000000000001E-3</v>
      </c>
      <c r="H5497" s="43">
        <v>2.4124999999999997E-3</v>
      </c>
      <c r="I5497" s="43">
        <v>2.4787999999999998E-3</v>
      </c>
      <c r="J5497" s="43">
        <v>3.2500000000000001E-2</v>
      </c>
      <c r="K5497" s="43">
        <v>1.0832E-2</v>
      </c>
      <c r="L5497" s="43">
        <v>1.1871E-3</v>
      </c>
      <c r="M5497" s="43">
        <v>7.5039999999999992E-4</v>
      </c>
      <c r="N5497" s="43">
        <v>8.5669999999999995E-4</v>
      </c>
      <c r="O5497" s="114"/>
    </row>
    <row r="5498" spans="4:15" ht="15.75" customHeight="1" x14ac:dyDescent="0.25">
      <c r="D5498" s="39"/>
      <c r="E5498" s="39"/>
      <c r="F5498" s="98">
        <v>44210</v>
      </c>
      <c r="G5498" s="43">
        <v>1.2887999999999999E-3</v>
      </c>
      <c r="H5498" s="43">
        <v>2.2563000000000001E-3</v>
      </c>
      <c r="I5498" s="43">
        <v>2.5124999999999995E-3</v>
      </c>
      <c r="J5498" s="43">
        <v>3.2500000000000001E-2</v>
      </c>
      <c r="K5498" s="43">
        <v>1.1292E-2</v>
      </c>
      <c r="L5498" s="43">
        <v>1.1988000000000001E-3</v>
      </c>
      <c r="M5498" s="43">
        <v>7.1699999999999997E-4</v>
      </c>
      <c r="N5498" s="43">
        <v>8.5669999999999995E-4</v>
      </c>
      <c r="O5498" s="114"/>
    </row>
    <row r="5499" spans="4:15" ht="15.75" customHeight="1" x14ac:dyDescent="0.25">
      <c r="D5499" s="39"/>
      <c r="E5499" s="39"/>
      <c r="F5499" s="98">
        <v>44211</v>
      </c>
      <c r="G5499" s="43">
        <v>1.2950000000000001E-3</v>
      </c>
      <c r="H5499" s="43">
        <v>2.2337999999999998E-3</v>
      </c>
      <c r="I5499" s="43">
        <v>2.4813000000000001E-3</v>
      </c>
      <c r="J5499" s="43">
        <v>3.2500000000000001E-2</v>
      </c>
      <c r="K5499" s="43">
        <v>1.0834999999999999E-2</v>
      </c>
      <c r="L5499" s="43">
        <v>1.0824999999999999E-3</v>
      </c>
      <c r="M5499" s="43">
        <v>7.2230000000000005E-4</v>
      </c>
      <c r="N5499" s="43">
        <v>8.5340000000000004E-4</v>
      </c>
      <c r="O5499" s="114"/>
    </row>
    <row r="5500" spans="4:15" ht="15.75" customHeight="1" x14ac:dyDescent="0.25">
      <c r="D5500" s="39"/>
      <c r="E5500" s="39"/>
      <c r="F5500" s="98">
        <v>44214</v>
      </c>
      <c r="G5500" s="43">
        <v>1.3087999999999999E-3</v>
      </c>
      <c r="H5500" s="43">
        <v>2.2400000000000002E-3</v>
      </c>
      <c r="I5500" s="43">
        <v>2.3574999999999998E-3</v>
      </c>
      <c r="J5500" s="43" t="s">
        <v>30</v>
      </c>
      <c r="K5500" s="43">
        <v>1.0834999999999999E-2</v>
      </c>
      <c r="L5500" s="43" t="s">
        <v>30</v>
      </c>
      <c r="M5500" s="43" t="s">
        <v>30</v>
      </c>
      <c r="N5500" s="43" t="s">
        <v>30</v>
      </c>
      <c r="O5500" s="114"/>
    </row>
    <row r="5501" spans="4:15" ht="15.75" customHeight="1" x14ac:dyDescent="0.25">
      <c r="D5501" s="39"/>
      <c r="E5501" s="39"/>
      <c r="F5501" s="98">
        <v>44215</v>
      </c>
      <c r="G5501" s="43">
        <v>1.2950000000000001E-3</v>
      </c>
      <c r="H5501" s="43">
        <v>2.2363000000000001E-3</v>
      </c>
      <c r="I5501" s="43">
        <v>2.3587999999999999E-3</v>
      </c>
      <c r="J5501" s="43">
        <v>3.2500000000000001E-2</v>
      </c>
      <c r="K5501" s="43">
        <v>1.0886E-2</v>
      </c>
      <c r="L5501" s="43">
        <v>1.1862999999999999E-3</v>
      </c>
      <c r="M5501" s="43">
        <v>6.9669999999999997E-4</v>
      </c>
      <c r="N5501" s="43">
        <v>8.4000000000000003E-4</v>
      </c>
      <c r="O5501" s="114"/>
    </row>
    <row r="5502" spans="4:15" ht="15.75" customHeight="1" x14ac:dyDescent="0.25">
      <c r="D5502" s="39"/>
      <c r="E5502" s="39"/>
      <c r="F5502" s="98">
        <v>44216</v>
      </c>
      <c r="G5502" s="43">
        <v>1.2850000000000001E-3</v>
      </c>
      <c r="H5502" s="43">
        <v>2.2237999999999997E-3</v>
      </c>
      <c r="I5502" s="43">
        <v>2.3787999999999999E-3</v>
      </c>
      <c r="J5502" s="43">
        <v>3.2500000000000001E-2</v>
      </c>
      <c r="K5502" s="43">
        <v>1.0802000000000001E-2</v>
      </c>
      <c r="L5502" s="43">
        <v>1.0773E-3</v>
      </c>
      <c r="M5502" s="43">
        <v>6.9519999999999998E-4</v>
      </c>
      <c r="N5502" s="43">
        <v>8.3339999999999998E-4</v>
      </c>
      <c r="O5502" s="114"/>
    </row>
    <row r="5503" spans="4:15" ht="15.75" customHeight="1" x14ac:dyDescent="0.25">
      <c r="D5503" s="39"/>
      <c r="E5503" s="39"/>
      <c r="F5503" s="98">
        <v>44217</v>
      </c>
      <c r="G5503" s="43">
        <v>1.2999999999999999E-3</v>
      </c>
      <c r="H5503" s="43">
        <v>2.1775000000000002E-3</v>
      </c>
      <c r="I5503" s="43">
        <v>2.3449999999999999E-3</v>
      </c>
      <c r="J5503" s="43">
        <v>3.2500000000000001E-2</v>
      </c>
      <c r="K5503" s="43">
        <v>1.1057999999999998E-2</v>
      </c>
      <c r="L5503" s="43">
        <v>1.0966999999999999E-3</v>
      </c>
      <c r="M5503" s="43">
        <v>6.5539999999999999E-4</v>
      </c>
      <c r="N5503" s="43">
        <v>8.2339999999999996E-4</v>
      </c>
      <c r="O5503" s="114"/>
    </row>
    <row r="5504" spans="4:15" ht="15.75" customHeight="1" x14ac:dyDescent="0.25">
      <c r="D5504" s="39"/>
      <c r="E5504" s="39"/>
      <c r="F5504" s="98">
        <v>44218</v>
      </c>
      <c r="G5504" s="43">
        <v>1.2474999999999999E-3</v>
      </c>
      <c r="H5504" s="43">
        <v>2.1524999999999999E-3</v>
      </c>
      <c r="I5504" s="43">
        <v>2.3599999999999997E-3</v>
      </c>
      <c r="J5504" s="43">
        <v>3.2500000000000001E-2</v>
      </c>
      <c r="K5504" s="43">
        <v>1.0854999999999998E-2</v>
      </c>
      <c r="L5504" s="43">
        <v>1.0761E-3</v>
      </c>
      <c r="M5504" s="43">
        <v>6.0700000000000001E-4</v>
      </c>
      <c r="N5504" s="43">
        <v>8.1339999999999993E-4</v>
      </c>
      <c r="O5504" s="114"/>
    </row>
    <row r="5505" spans="4:15" ht="15.75" customHeight="1" x14ac:dyDescent="0.25">
      <c r="D5505" s="39"/>
      <c r="E5505" s="39"/>
      <c r="F5505" s="98">
        <v>44221</v>
      </c>
      <c r="G5505" s="43">
        <v>1.2750000000000001E-3</v>
      </c>
      <c r="H5505" s="43">
        <v>2.1288000000000001E-3</v>
      </c>
      <c r="I5505" s="43">
        <v>2.33E-3</v>
      </c>
      <c r="J5505" s="43">
        <v>3.2500000000000001E-2</v>
      </c>
      <c r="K5505" s="43">
        <v>1.0295E-2</v>
      </c>
      <c r="L5505" s="43">
        <v>1.0157E-3</v>
      </c>
      <c r="M5505" s="43">
        <v>5.9560000000000006E-4</v>
      </c>
      <c r="N5505" s="43">
        <v>7.9000000000000001E-4</v>
      </c>
      <c r="O5505" s="114"/>
    </row>
    <row r="5506" spans="4:15" ht="15.75" customHeight="1" x14ac:dyDescent="0.25">
      <c r="D5506" s="39"/>
      <c r="E5506" s="39"/>
      <c r="F5506" s="98">
        <v>44222</v>
      </c>
      <c r="G5506" s="43">
        <v>1.225E-3</v>
      </c>
      <c r="H5506" s="43">
        <v>2.1849999999999999E-3</v>
      </c>
      <c r="I5506" s="43">
        <v>2.3449999999999999E-3</v>
      </c>
      <c r="J5506" s="43">
        <v>3.2500000000000001E-2</v>
      </c>
      <c r="K5506" s="43">
        <v>1.0347E-2</v>
      </c>
      <c r="L5506" s="43">
        <v>1.0147000000000001E-3</v>
      </c>
      <c r="M5506" s="43">
        <v>5.7830000000000002E-4</v>
      </c>
      <c r="N5506" s="43">
        <v>7.8340000000000007E-4</v>
      </c>
      <c r="O5506" s="114"/>
    </row>
    <row r="5507" spans="4:15" ht="15.75" customHeight="1" x14ac:dyDescent="0.25">
      <c r="D5507" s="39"/>
      <c r="E5507" s="39"/>
      <c r="F5507" s="98">
        <v>44223</v>
      </c>
      <c r="G5507" s="43">
        <v>1.2075E-3</v>
      </c>
      <c r="H5507" s="43">
        <v>2.1150000000000001E-3</v>
      </c>
      <c r="I5507" s="43">
        <v>2.2763000000000002E-3</v>
      </c>
      <c r="J5507" s="43">
        <v>3.2500000000000001E-2</v>
      </c>
      <c r="K5507" s="43">
        <v>1.0161E-2</v>
      </c>
      <c r="L5507" s="43">
        <v>1.0258000000000001E-3</v>
      </c>
      <c r="M5507" s="43">
        <v>4.9839999999999997E-4</v>
      </c>
      <c r="N5507" s="43">
        <v>7.6670000000000004E-4</v>
      </c>
      <c r="O5507" s="114"/>
    </row>
    <row r="5508" spans="4:15" ht="15.75" customHeight="1" x14ac:dyDescent="0.25">
      <c r="D5508" s="39"/>
      <c r="E5508" s="39"/>
      <c r="F5508" s="98">
        <v>44224</v>
      </c>
      <c r="G5508" s="43">
        <v>1.2287999999999999E-3</v>
      </c>
      <c r="H5508" s="43">
        <v>2.0499999999999997E-3</v>
      </c>
      <c r="I5508" s="43">
        <v>2.2012999999999998E-3</v>
      </c>
      <c r="J5508" s="43">
        <v>3.2500000000000001E-2</v>
      </c>
      <c r="K5508" s="43">
        <v>1.0449E-2</v>
      </c>
      <c r="L5508" s="43">
        <v>1.0651E-3</v>
      </c>
      <c r="M5508" s="43">
        <v>4.706E-4</v>
      </c>
      <c r="N5508" s="43">
        <v>7.4669999999999999E-4</v>
      </c>
      <c r="O5508" s="114"/>
    </row>
    <row r="5509" spans="4:15" ht="15.75" customHeight="1" x14ac:dyDescent="0.25">
      <c r="D5509" s="39"/>
      <c r="E5509" s="39"/>
      <c r="F5509" s="98">
        <v>44225</v>
      </c>
      <c r="G5509" s="43">
        <v>1.1949999999999999E-3</v>
      </c>
      <c r="H5509" s="43">
        <v>2.0187999999999998E-3</v>
      </c>
      <c r="I5509" s="43">
        <v>2.2325000000000001E-3</v>
      </c>
      <c r="J5509" s="43">
        <v>3.2500000000000001E-2</v>
      </c>
      <c r="K5509" s="43">
        <v>1.0655E-2</v>
      </c>
      <c r="L5509" s="43">
        <v>1.0487000000000001E-3</v>
      </c>
      <c r="M5509" s="43">
        <v>5.0880000000000001E-4</v>
      </c>
      <c r="N5509" s="43">
        <v>7.2669999999999994E-4</v>
      </c>
      <c r="O5509" s="114"/>
    </row>
    <row r="5510" spans="4:15" ht="15.75" customHeight="1" x14ac:dyDescent="0.25">
      <c r="D5510" s="39"/>
      <c r="E5510" s="39"/>
      <c r="F5510" s="98">
        <v>44228</v>
      </c>
      <c r="G5510" s="43">
        <v>1.1299999999999999E-3</v>
      </c>
      <c r="H5510" s="43">
        <v>1.9550000000000001E-3</v>
      </c>
      <c r="I5510" s="43">
        <v>2.15E-3</v>
      </c>
      <c r="J5510" s="43">
        <v>3.2500000000000001E-2</v>
      </c>
      <c r="K5510" s="43">
        <v>1.0792E-2</v>
      </c>
      <c r="L5510" s="43">
        <v>1.0078999999999999E-3</v>
      </c>
      <c r="M5510" s="43">
        <v>4.2020000000000002E-4</v>
      </c>
      <c r="N5510" s="43">
        <v>7.0999999999999991E-4</v>
      </c>
      <c r="O5510" s="114"/>
    </row>
    <row r="5511" spans="4:15" ht="15.75" customHeight="1" x14ac:dyDescent="0.25">
      <c r="D5511" s="39"/>
      <c r="E5511" s="39"/>
      <c r="F5511" s="98">
        <v>44229</v>
      </c>
      <c r="G5511" s="43">
        <v>1.1525000000000001E-3</v>
      </c>
      <c r="H5511" s="43">
        <v>1.9224999999999999E-3</v>
      </c>
      <c r="I5511" s="43">
        <v>2.1712999999999997E-3</v>
      </c>
      <c r="J5511" s="43">
        <v>3.2500000000000001E-2</v>
      </c>
      <c r="K5511" s="43">
        <v>1.0963000000000001E-2</v>
      </c>
      <c r="L5511" s="43">
        <v>9.415999999999999E-4</v>
      </c>
      <c r="M5511" s="43">
        <v>4.2789999999999999E-4</v>
      </c>
      <c r="N5511" s="43">
        <v>7.0999999999999991E-4</v>
      </c>
      <c r="O5511" s="114"/>
    </row>
    <row r="5512" spans="4:15" ht="15.75" customHeight="1" x14ac:dyDescent="0.25">
      <c r="D5512" s="39"/>
      <c r="E5512" s="39"/>
      <c r="F5512" s="98">
        <v>44230</v>
      </c>
      <c r="G5512" s="43">
        <v>1.1325E-3</v>
      </c>
      <c r="H5512" s="43">
        <v>1.9513E-3</v>
      </c>
      <c r="I5512" s="43">
        <v>2.2374999999999999E-3</v>
      </c>
      <c r="J5512" s="43">
        <v>3.2500000000000001E-2</v>
      </c>
      <c r="K5512" s="43">
        <v>1.1374E-2</v>
      </c>
      <c r="L5512" s="43">
        <v>9.5E-4</v>
      </c>
      <c r="M5512" s="43">
        <v>4.6410000000000001E-4</v>
      </c>
      <c r="N5512" s="43">
        <v>7.0999999999999991E-4</v>
      </c>
      <c r="O5512" s="114"/>
    </row>
    <row r="5513" spans="4:15" ht="15.75" customHeight="1" x14ac:dyDescent="0.25">
      <c r="D5513" s="39"/>
      <c r="E5513" s="39"/>
      <c r="F5513" s="98">
        <v>44231</v>
      </c>
      <c r="G5513" s="43">
        <v>1.235E-3</v>
      </c>
      <c r="H5513" s="43">
        <v>1.9262999999999999E-3</v>
      </c>
      <c r="I5513" s="43">
        <v>2.225E-3</v>
      </c>
      <c r="J5513" s="43">
        <v>3.2500000000000001E-2</v>
      </c>
      <c r="K5513" s="43">
        <v>1.1391999999999999E-2</v>
      </c>
      <c r="L5513" s="43">
        <v>9.6400000000000001E-4</v>
      </c>
      <c r="M5513" s="43">
        <v>4.5490000000000005E-4</v>
      </c>
      <c r="N5513" s="43">
        <v>7.000000000000001E-4</v>
      </c>
      <c r="O5513" s="114"/>
    </row>
    <row r="5514" spans="4:15" ht="15.75" customHeight="1" x14ac:dyDescent="0.25">
      <c r="D5514" s="39"/>
      <c r="E5514" s="39"/>
      <c r="F5514" s="98">
        <v>44232</v>
      </c>
      <c r="G5514" s="43">
        <v>1.1888000000000001E-3</v>
      </c>
      <c r="H5514" s="43">
        <v>1.9088E-3</v>
      </c>
      <c r="I5514" s="43">
        <v>2.0699999999999998E-3</v>
      </c>
      <c r="J5514" s="43">
        <v>3.2500000000000001E-2</v>
      </c>
      <c r="K5514" s="43">
        <v>1.1635E-2</v>
      </c>
      <c r="L5514" s="43">
        <v>1.0005999999999999E-3</v>
      </c>
      <c r="M5514" s="43">
        <v>3.3290000000000001E-4</v>
      </c>
      <c r="N5514" s="43">
        <v>6.8000000000000005E-4</v>
      </c>
      <c r="O5514" s="114"/>
    </row>
    <row r="5515" spans="4:15" ht="15.75" customHeight="1" x14ac:dyDescent="0.25">
      <c r="D5515" s="39"/>
      <c r="E5515" s="39"/>
      <c r="F5515" s="98">
        <v>44235</v>
      </c>
      <c r="G5515" s="43">
        <v>1.2049999999999999E-3</v>
      </c>
      <c r="H5515" s="43">
        <v>1.9537999999999999E-3</v>
      </c>
      <c r="I5515" s="43">
        <v>2.075E-3</v>
      </c>
      <c r="J5515" s="43">
        <v>3.2500000000000001E-2</v>
      </c>
      <c r="K5515" s="43">
        <v>1.1705E-2</v>
      </c>
      <c r="L5515" s="43">
        <v>1.0499000000000001E-3</v>
      </c>
      <c r="M5515" s="43">
        <v>2.767E-4</v>
      </c>
      <c r="N5515" s="43">
        <v>6.0329999999999997E-4</v>
      </c>
      <c r="O5515" s="114"/>
    </row>
    <row r="5516" spans="4:15" ht="15.75" customHeight="1" x14ac:dyDescent="0.25">
      <c r="D5516" s="39"/>
      <c r="E5516" s="39"/>
      <c r="F5516" s="98">
        <v>44236</v>
      </c>
      <c r="G5516" s="43">
        <v>1.1588E-3</v>
      </c>
      <c r="H5516" s="43">
        <v>2.0250000000000003E-3</v>
      </c>
      <c r="I5516" s="43">
        <v>2.0799999999999998E-3</v>
      </c>
      <c r="J5516" s="43">
        <v>3.2500000000000001E-2</v>
      </c>
      <c r="K5516" s="43">
        <v>1.1568E-2</v>
      </c>
      <c r="L5516" s="43">
        <v>1.0522999999999999E-3</v>
      </c>
      <c r="M5516" s="43">
        <v>2.4499999999999999E-4</v>
      </c>
      <c r="N5516" s="43">
        <v>5.8E-4</v>
      </c>
      <c r="O5516" s="114"/>
    </row>
    <row r="5517" spans="4:15" ht="15.75" customHeight="1" x14ac:dyDescent="0.25">
      <c r="D5517" s="39"/>
      <c r="E5517" s="39"/>
      <c r="F5517" s="98">
        <v>44237</v>
      </c>
      <c r="G5517" s="43">
        <v>1.0950000000000001E-3</v>
      </c>
      <c r="H5517" s="43">
        <v>2.0087999999999998E-3</v>
      </c>
      <c r="I5517" s="43">
        <v>2.0799999999999998E-3</v>
      </c>
      <c r="J5517" s="43">
        <v>3.2500000000000001E-2</v>
      </c>
      <c r="K5517" s="43">
        <v>1.1225000000000001E-2</v>
      </c>
      <c r="L5517" s="43">
        <v>1.0336E-3</v>
      </c>
      <c r="M5517" s="43">
        <v>2.8410000000000002E-4</v>
      </c>
      <c r="N5517" s="43">
        <v>5.6669999999999995E-4</v>
      </c>
      <c r="O5517" s="114"/>
    </row>
    <row r="5518" spans="4:15" ht="15.75" customHeight="1" x14ac:dyDescent="0.25">
      <c r="D5518" s="39"/>
      <c r="E5518" s="39"/>
      <c r="F5518" s="98">
        <v>44238</v>
      </c>
      <c r="G5518" s="43">
        <v>1.1225E-3</v>
      </c>
      <c r="H5518" s="43">
        <v>1.9762999999999998E-3</v>
      </c>
      <c r="I5518" s="43">
        <v>2.0838000000000002E-3</v>
      </c>
      <c r="J5518" s="43">
        <v>3.2500000000000001E-2</v>
      </c>
      <c r="K5518" s="43">
        <v>1.1632E-2</v>
      </c>
      <c r="L5518" s="43">
        <v>9.8320000000000005E-4</v>
      </c>
      <c r="M5518" s="43">
        <v>3.211E-4</v>
      </c>
      <c r="N5518" s="43">
        <v>5.5669999999999992E-4</v>
      </c>
      <c r="O5518" s="114"/>
    </row>
    <row r="5519" spans="4:15" ht="15.75" customHeight="1" x14ac:dyDescent="0.25">
      <c r="D5519" s="39"/>
      <c r="E5519" s="39"/>
      <c r="F5519" s="98">
        <v>44239</v>
      </c>
      <c r="G5519" s="43">
        <v>1.0738E-3</v>
      </c>
      <c r="H5519" s="43">
        <v>1.9375E-3</v>
      </c>
      <c r="I5519" s="43">
        <v>2.0075000000000002E-3</v>
      </c>
      <c r="J5519" s="43">
        <v>3.2500000000000001E-2</v>
      </c>
      <c r="K5519" s="43">
        <v>1.2081999999999999E-2</v>
      </c>
      <c r="L5519" s="43">
        <v>9.4009999999999992E-4</v>
      </c>
      <c r="M5519" s="43">
        <v>3.3840000000000004E-4</v>
      </c>
      <c r="N5519" s="43">
        <v>5.5000000000000003E-4</v>
      </c>
      <c r="O5519" s="114"/>
    </row>
    <row r="5520" spans="4:15" ht="15.75" customHeight="1" x14ac:dyDescent="0.25">
      <c r="D5520" s="39"/>
      <c r="E5520" s="39"/>
      <c r="F5520" s="98">
        <v>44242</v>
      </c>
      <c r="G5520" s="43">
        <v>1.0575000000000001E-3</v>
      </c>
      <c r="H5520" s="43">
        <v>1.915E-3</v>
      </c>
      <c r="I5520" s="43">
        <v>2.0487999999999999E-3</v>
      </c>
      <c r="J5520" s="43" t="s">
        <v>30</v>
      </c>
      <c r="K5520" s="43">
        <v>1.2081999999999999E-2</v>
      </c>
      <c r="L5520" s="43" t="s">
        <v>30</v>
      </c>
      <c r="M5520" s="43" t="s">
        <v>30</v>
      </c>
      <c r="N5520" s="43" t="s">
        <v>30</v>
      </c>
      <c r="O5520" s="114"/>
    </row>
    <row r="5521" spans="4:17" ht="15.75" customHeight="1" x14ac:dyDescent="0.25">
      <c r="D5521" s="39"/>
      <c r="E5521" s="39"/>
      <c r="F5521" s="98">
        <v>44243</v>
      </c>
      <c r="G5521" s="43">
        <v>1.0824999999999999E-3</v>
      </c>
      <c r="H5521" s="43">
        <v>1.8862999999999998E-3</v>
      </c>
      <c r="I5521" s="43">
        <v>2.0263E-3</v>
      </c>
      <c r="J5521" s="43">
        <v>3.2500000000000001E-2</v>
      </c>
      <c r="K5521" s="43">
        <v>1.3141E-2</v>
      </c>
      <c r="L5521" s="43">
        <v>9.1700000000000006E-4</v>
      </c>
      <c r="M5521" s="43">
        <v>2.9760000000000002E-4</v>
      </c>
      <c r="N5521" s="43">
        <v>5.0999999999999993E-4</v>
      </c>
      <c r="O5521" s="114"/>
    </row>
    <row r="5522" spans="4:17" ht="15.75" customHeight="1" x14ac:dyDescent="0.25">
      <c r="D5522" s="39"/>
      <c r="E5522" s="39"/>
      <c r="F5522" s="98">
        <v>44244</v>
      </c>
      <c r="G5522" s="43">
        <v>1.1100000000000001E-3</v>
      </c>
      <c r="H5522" s="43">
        <v>1.8138000000000002E-3</v>
      </c>
      <c r="I5522" s="43">
        <v>1.9775000000000001E-3</v>
      </c>
      <c r="J5522" s="43">
        <v>3.2500000000000001E-2</v>
      </c>
      <c r="K5522" s="43">
        <v>1.2702999999999999E-2</v>
      </c>
      <c r="L5522" s="43">
        <v>8.7010000000000006E-4</v>
      </c>
      <c r="M5522" s="43">
        <v>2.9590000000000004E-4</v>
      </c>
      <c r="N5522" s="43">
        <v>5.0330000000000004E-4</v>
      </c>
      <c r="O5522" s="114"/>
    </row>
    <row r="5523" spans="4:17" ht="15.75" customHeight="1" x14ac:dyDescent="0.25">
      <c r="D5523" s="39"/>
      <c r="E5523" s="39"/>
      <c r="F5523" s="98">
        <v>44245</v>
      </c>
      <c r="G5523" s="43">
        <v>1.1113E-3</v>
      </c>
      <c r="H5523" s="43">
        <v>1.8237999999999998E-3</v>
      </c>
      <c r="I5523" s="43">
        <v>1.9688000000000002E-3</v>
      </c>
      <c r="J5523" s="43">
        <v>3.2500000000000001E-2</v>
      </c>
      <c r="K5523" s="43">
        <v>1.2956000000000001E-2</v>
      </c>
      <c r="L5523" s="43">
        <v>8.6679999999999993E-4</v>
      </c>
      <c r="M5523" s="43">
        <v>2.787E-4</v>
      </c>
      <c r="N5523" s="43">
        <v>4.9669999999999998E-4</v>
      </c>
      <c r="O5523" s="114"/>
    </row>
    <row r="5524" spans="4:17" ht="15.75" customHeight="1" x14ac:dyDescent="0.25">
      <c r="D5524" s="39"/>
      <c r="E5524" s="39"/>
      <c r="F5524" s="98">
        <v>44246</v>
      </c>
      <c r="G5524" s="43">
        <v>1.155E-3</v>
      </c>
      <c r="H5524" s="43">
        <v>1.7524999999999999E-3</v>
      </c>
      <c r="I5524" s="43">
        <v>1.9500000000000001E-3</v>
      </c>
      <c r="J5524" s="43">
        <v>3.2500000000000001E-2</v>
      </c>
      <c r="K5524" s="43">
        <v>1.3364000000000001E-2</v>
      </c>
      <c r="L5524" s="43">
        <v>9.4240000000000003E-4</v>
      </c>
      <c r="M5524" s="43">
        <v>2.7080000000000002E-4</v>
      </c>
      <c r="N5524" s="43">
        <v>4.8329999999999998E-4</v>
      </c>
      <c r="O5524" s="114"/>
    </row>
    <row r="5525" spans="4:17" ht="15.75" customHeight="1" x14ac:dyDescent="0.25">
      <c r="D5525" s="39"/>
      <c r="E5525" s="39"/>
      <c r="F5525" s="98">
        <v>44249</v>
      </c>
      <c r="G5525" s="43">
        <v>1.1488E-3</v>
      </c>
      <c r="H5525" s="43">
        <v>1.7549999999999998E-3</v>
      </c>
      <c r="I5525" s="43">
        <v>2.0399999999999997E-3</v>
      </c>
      <c r="J5525" s="43">
        <v>3.2500000000000001E-2</v>
      </c>
      <c r="K5525" s="43">
        <v>1.3653E-2</v>
      </c>
      <c r="L5525" s="43">
        <v>9.6449999999999997E-4</v>
      </c>
      <c r="M5525" s="43">
        <v>2.454E-4</v>
      </c>
      <c r="N5525" s="43">
        <v>4.5330000000000001E-4</v>
      </c>
      <c r="O5525" s="114"/>
    </row>
    <row r="5526" spans="4:17" ht="15.75" customHeight="1" x14ac:dyDescent="0.25">
      <c r="D5526" s="39"/>
      <c r="E5526" s="39"/>
      <c r="F5526" s="98">
        <v>44250</v>
      </c>
      <c r="G5526" s="43">
        <v>1.1762999999999999E-3</v>
      </c>
      <c r="H5526" s="43">
        <v>1.8749999999999999E-3</v>
      </c>
      <c r="I5526" s="43">
        <v>2.0374999999999998E-3</v>
      </c>
      <c r="J5526" s="43">
        <v>3.2500000000000001E-2</v>
      </c>
      <c r="K5526" s="43">
        <v>1.3415999999999999E-2</v>
      </c>
      <c r="L5526" s="43">
        <v>9.3789999999999998E-4</v>
      </c>
      <c r="M5526" s="43">
        <v>2.5579999999999998E-4</v>
      </c>
      <c r="N5526" s="43">
        <v>4.4670000000000002E-4</v>
      </c>
      <c r="O5526" s="114"/>
    </row>
    <row r="5527" spans="4:17" ht="15.75" customHeight="1" x14ac:dyDescent="0.25">
      <c r="D5527" s="39"/>
      <c r="E5527" s="39"/>
      <c r="F5527" s="98">
        <v>44251</v>
      </c>
      <c r="G5527" s="43">
        <v>1.145E-3</v>
      </c>
      <c r="H5527" s="43">
        <v>1.8975000000000001E-3</v>
      </c>
      <c r="I5527" s="43">
        <v>1.9938E-3</v>
      </c>
      <c r="J5527" s="43">
        <v>3.2500000000000001E-2</v>
      </c>
      <c r="K5527" s="43">
        <v>1.3755999999999999E-2</v>
      </c>
      <c r="L5527" s="43">
        <v>9.0929999999999993E-4</v>
      </c>
      <c r="M5527" s="43">
        <v>3.098E-4</v>
      </c>
      <c r="N5527" s="43">
        <v>4.3330000000000002E-4</v>
      </c>
      <c r="O5527" s="114"/>
      <c r="P5527" s="45"/>
      <c r="Q5527" s="45"/>
    </row>
    <row r="5528" spans="4:17" ht="15.75" customHeight="1" x14ac:dyDescent="0.25">
      <c r="D5528" s="39"/>
      <c r="E5528" s="39"/>
      <c r="F5528" s="98">
        <v>44252</v>
      </c>
      <c r="G5528" s="43">
        <v>1.1513000000000001E-3</v>
      </c>
      <c r="H5528" s="43">
        <v>1.905E-3</v>
      </c>
      <c r="I5528" s="43">
        <v>2.0062999999999999E-3</v>
      </c>
      <c r="J5528" s="43">
        <v>3.2500000000000001E-2</v>
      </c>
      <c r="K5528" s="43">
        <v>1.5199000000000001E-2</v>
      </c>
      <c r="L5528" s="43">
        <v>9.146E-4</v>
      </c>
      <c r="M5528" s="43">
        <v>3.6220000000000002E-4</v>
      </c>
      <c r="N5528" s="43">
        <v>4.2000000000000002E-4</v>
      </c>
      <c r="O5528" s="114"/>
    </row>
    <row r="5529" spans="4:17" ht="15.75" customHeight="1" x14ac:dyDescent="0.25">
      <c r="D5529" s="39"/>
      <c r="E5529" s="39"/>
      <c r="F5529" s="98">
        <v>44253</v>
      </c>
      <c r="G5529" s="43">
        <v>1.1849999999999999E-3</v>
      </c>
      <c r="H5529" s="43">
        <v>1.8837999999999999E-3</v>
      </c>
      <c r="I5529" s="43">
        <v>2.0300000000000001E-3</v>
      </c>
      <c r="J5529" s="43">
        <v>3.2500000000000001E-2</v>
      </c>
      <c r="K5529" s="43">
        <v>1.4049000000000001E-2</v>
      </c>
      <c r="L5529" s="43">
        <v>9.0810000000000001E-4</v>
      </c>
      <c r="M5529" s="43">
        <v>3.8760000000000004E-4</v>
      </c>
      <c r="N5529" s="43">
        <v>4.2000000000000002E-4</v>
      </c>
      <c r="O5529" s="114"/>
    </row>
    <row r="5530" spans="4:17" ht="15.75" customHeight="1" x14ac:dyDescent="0.25">
      <c r="D5530" s="39"/>
      <c r="E5530" s="39"/>
      <c r="F5530" s="98">
        <v>44256</v>
      </c>
      <c r="G5530" s="43">
        <v>1.0924999999999999E-3</v>
      </c>
      <c r="H5530" s="43">
        <v>1.8425E-3</v>
      </c>
      <c r="I5530" s="43">
        <v>2.0050000000000003E-3</v>
      </c>
      <c r="J5530" s="43">
        <v>3.2500000000000001E-2</v>
      </c>
      <c r="K5530" s="43">
        <v>1.417E-2</v>
      </c>
      <c r="L5530" s="43">
        <v>8.5639999999999989E-4</v>
      </c>
      <c r="M5530" s="43">
        <v>3.2810000000000001E-4</v>
      </c>
      <c r="N5530" s="43">
        <v>3.8670000000000002E-4</v>
      </c>
      <c r="O5530" s="114"/>
    </row>
    <row r="5531" spans="4:17" ht="15.75" customHeight="1" x14ac:dyDescent="0.25">
      <c r="D5531" s="39"/>
      <c r="E5531" s="39"/>
      <c r="F5531" s="98">
        <v>44257</v>
      </c>
      <c r="G5531" s="43">
        <v>1.0838E-3</v>
      </c>
      <c r="H5531" s="43">
        <v>1.8337999999999998E-3</v>
      </c>
      <c r="I5531" s="43">
        <v>2.0674999999999999E-3</v>
      </c>
      <c r="J5531" s="43">
        <v>3.2500000000000001E-2</v>
      </c>
      <c r="K5531" s="43">
        <v>1.3913999999999999E-2</v>
      </c>
      <c r="L5531" s="43">
        <v>8.6479999999999999E-4</v>
      </c>
      <c r="M5531" s="43">
        <v>3.2410000000000002E-4</v>
      </c>
      <c r="N5531" s="43">
        <v>3.7330000000000002E-4</v>
      </c>
      <c r="O5531" s="114"/>
      <c r="Q5531" s="46"/>
    </row>
    <row r="5532" spans="4:17" ht="15.75" customHeight="1" x14ac:dyDescent="0.25">
      <c r="D5532" s="39"/>
      <c r="E5532" s="39"/>
      <c r="F5532" s="98">
        <v>44258</v>
      </c>
      <c r="G5532" s="43">
        <v>1.0299999999999999E-3</v>
      </c>
      <c r="H5532" s="43">
        <v>1.9375E-3</v>
      </c>
      <c r="I5532" s="43">
        <v>2.1099999999999999E-3</v>
      </c>
      <c r="J5532" s="43">
        <v>3.2500000000000001E-2</v>
      </c>
      <c r="K5532" s="43">
        <v>1.4807999999999998E-2</v>
      </c>
      <c r="L5532" s="43">
        <v>8.4259999999999999E-4</v>
      </c>
      <c r="M5532" s="43">
        <v>3.7209999999999999E-4</v>
      </c>
      <c r="N5532" s="43">
        <v>3.6670000000000002E-4</v>
      </c>
      <c r="O5532" s="114"/>
    </row>
    <row r="5533" spans="4:17" ht="15.75" customHeight="1" x14ac:dyDescent="0.25">
      <c r="D5533" s="39"/>
      <c r="E5533" s="39"/>
      <c r="F5533" s="98">
        <v>44259</v>
      </c>
      <c r="G5533" s="43">
        <v>1.0349999999999999E-3</v>
      </c>
      <c r="H5533" s="43">
        <v>1.7549999999999998E-3</v>
      </c>
      <c r="I5533" s="43">
        <v>2.0325E-3</v>
      </c>
      <c r="J5533" s="43">
        <v>3.2500000000000001E-2</v>
      </c>
      <c r="K5533" s="43">
        <v>1.5640000000000001E-2</v>
      </c>
      <c r="L5533" s="43">
        <v>8.6970000000000005E-4</v>
      </c>
      <c r="M5533" s="43">
        <v>3.7510000000000001E-4</v>
      </c>
      <c r="N5533" s="43">
        <v>3.567E-4</v>
      </c>
      <c r="O5533" s="114"/>
    </row>
    <row r="5534" spans="4:17" ht="15.75" customHeight="1" x14ac:dyDescent="0.25">
      <c r="D5534" s="39"/>
      <c r="E5534" s="39"/>
      <c r="F5534" s="98">
        <v>44260</v>
      </c>
      <c r="G5534" s="43">
        <v>1.0325E-3</v>
      </c>
      <c r="H5534" s="43">
        <v>1.8537999999999998E-3</v>
      </c>
      <c r="I5534" s="43">
        <v>1.9588000000000001E-3</v>
      </c>
      <c r="J5534" s="43">
        <v>3.2500000000000001E-2</v>
      </c>
      <c r="K5534" s="43">
        <v>1.5661000000000001E-2</v>
      </c>
      <c r="L5534" s="43">
        <v>8.5739999999999992E-4</v>
      </c>
      <c r="M5534" s="43">
        <v>3.48E-4</v>
      </c>
      <c r="N5534" s="43">
        <v>3.4000000000000002E-4</v>
      </c>
      <c r="O5534" s="114"/>
    </row>
    <row r="5535" spans="4:17" ht="15.75" customHeight="1" x14ac:dyDescent="0.25">
      <c r="D5535" s="39"/>
      <c r="E5535" s="39"/>
      <c r="F5535" s="98">
        <v>44263</v>
      </c>
      <c r="G5535" s="43">
        <v>1.06E-3</v>
      </c>
      <c r="H5535" s="43">
        <v>1.825E-3</v>
      </c>
      <c r="I5535" s="43">
        <v>1.9625000000000003E-3</v>
      </c>
      <c r="J5535" s="43">
        <v>3.2500000000000001E-2</v>
      </c>
      <c r="K5535" s="43">
        <v>1.5907000000000001E-2</v>
      </c>
      <c r="L5535" s="43">
        <v>8.5519999999999997E-4</v>
      </c>
      <c r="M5535" s="43">
        <v>3.3060000000000001E-4</v>
      </c>
      <c r="N5535" s="43">
        <v>3.1329999999999997E-4</v>
      </c>
      <c r="O5535" s="114"/>
    </row>
    <row r="5536" spans="4:17" ht="15.75" customHeight="1" x14ac:dyDescent="0.25">
      <c r="D5536" s="39"/>
      <c r="E5536" s="39"/>
      <c r="F5536" s="98">
        <v>44264</v>
      </c>
      <c r="G5536" s="43">
        <v>1.0713000000000001E-3</v>
      </c>
      <c r="H5536" s="43">
        <v>1.7725E-3</v>
      </c>
      <c r="I5536" s="43">
        <v>1.895E-3</v>
      </c>
      <c r="J5536" s="43">
        <v>3.2500000000000001E-2</v>
      </c>
      <c r="K5536" s="43">
        <v>1.5263000000000001E-2</v>
      </c>
      <c r="L5536" s="43">
        <v>8.4369999999999996E-4</v>
      </c>
      <c r="M5536" s="43">
        <v>2.9609999999999999E-4</v>
      </c>
      <c r="N5536" s="43">
        <v>3.1329999999999997E-4</v>
      </c>
      <c r="O5536" s="114"/>
    </row>
    <row r="5537" spans="4:15" ht="15.75" customHeight="1" x14ac:dyDescent="0.25">
      <c r="D5537" s="39"/>
      <c r="E5537" s="39"/>
      <c r="F5537" s="98">
        <v>44265</v>
      </c>
      <c r="G5537" s="43">
        <v>1.0587999999999999E-3</v>
      </c>
      <c r="H5537" s="43">
        <v>1.8412999999999999E-3</v>
      </c>
      <c r="I5537" s="43">
        <v>1.9363E-3</v>
      </c>
      <c r="J5537" s="43">
        <v>3.2500000000000001E-2</v>
      </c>
      <c r="K5537" s="43">
        <v>1.5178000000000001E-2</v>
      </c>
      <c r="L5537" s="43">
        <v>8.208E-4</v>
      </c>
      <c r="M5537" s="43">
        <v>2.9530000000000002E-4</v>
      </c>
      <c r="N5537" s="43">
        <v>3.1329999999999997E-4</v>
      </c>
      <c r="O5537" s="114"/>
    </row>
    <row r="5538" spans="4:15" ht="15.75" customHeight="1" x14ac:dyDescent="0.25">
      <c r="D5538" s="39"/>
      <c r="E5538" s="39"/>
      <c r="F5538" s="98">
        <v>44266</v>
      </c>
      <c r="G5538" s="43">
        <v>1.06E-3</v>
      </c>
      <c r="H5538" s="43">
        <v>1.8387999999999998E-3</v>
      </c>
      <c r="I5538" s="43">
        <v>1.9275E-3</v>
      </c>
      <c r="J5538" s="43">
        <v>3.2500000000000001E-2</v>
      </c>
      <c r="K5538" s="43">
        <v>1.537E-2</v>
      </c>
      <c r="L5538" s="43">
        <v>8.0939999999999994E-4</v>
      </c>
      <c r="M5538" s="43">
        <v>3.3590000000000003E-4</v>
      </c>
      <c r="N5538" s="43">
        <v>3.1329999999999997E-4</v>
      </c>
      <c r="O5538" s="114"/>
    </row>
    <row r="5539" spans="4:15" ht="15.75" customHeight="1" x14ac:dyDescent="0.25">
      <c r="D5539" s="39"/>
      <c r="E5539" s="39"/>
      <c r="F5539" s="98">
        <v>44267</v>
      </c>
      <c r="G5539" s="43">
        <v>1.0613E-3</v>
      </c>
      <c r="H5539" s="43">
        <v>1.895E-3</v>
      </c>
      <c r="I5539" s="43">
        <v>1.9400000000000001E-3</v>
      </c>
      <c r="J5539" s="43">
        <v>3.2500000000000001E-2</v>
      </c>
      <c r="K5539" s="43">
        <v>1.6247000000000001E-2</v>
      </c>
      <c r="L5539" s="43">
        <v>8.1030000000000002E-4</v>
      </c>
      <c r="M5539" s="43">
        <v>3.3419999999999999E-4</v>
      </c>
      <c r="N5539" s="43">
        <v>2.9999999999999997E-4</v>
      </c>
      <c r="O5539" s="114"/>
    </row>
    <row r="5540" spans="4:15" ht="15.75" customHeight="1" x14ac:dyDescent="0.25">
      <c r="D5540" s="39"/>
      <c r="E5540" s="39"/>
      <c r="F5540" s="98">
        <v>44270</v>
      </c>
      <c r="G5540" s="43">
        <v>1.075E-3</v>
      </c>
      <c r="H5540" s="43">
        <v>1.82E-3</v>
      </c>
      <c r="I5540" s="43">
        <v>1.9750000000000002E-3</v>
      </c>
      <c r="J5540" s="43">
        <v>3.2500000000000001E-2</v>
      </c>
      <c r="K5540" s="43">
        <v>1.6055E-2</v>
      </c>
      <c r="L5540" s="43">
        <v>8.2229999999999998E-4</v>
      </c>
      <c r="M5540" s="43">
        <v>2.7819999999999999E-4</v>
      </c>
      <c r="N5540" s="43">
        <v>2.5329999999999998E-4</v>
      </c>
      <c r="O5540" s="114"/>
    </row>
    <row r="5541" spans="4:15" ht="15.75" customHeight="1" x14ac:dyDescent="0.25">
      <c r="D5541" s="39"/>
      <c r="E5541" s="39"/>
      <c r="F5541" s="98">
        <v>44271</v>
      </c>
      <c r="G5541" s="43">
        <v>1.0813000000000001E-3</v>
      </c>
      <c r="H5541" s="43">
        <v>1.9E-3</v>
      </c>
      <c r="I5541" s="43">
        <v>1.9788000000000002E-3</v>
      </c>
      <c r="J5541" s="43">
        <v>3.2500000000000001E-2</v>
      </c>
      <c r="K5541" s="43">
        <v>1.6178999999999999E-2</v>
      </c>
      <c r="L5541" s="43">
        <v>8.2269999999999999E-4</v>
      </c>
      <c r="M5541" s="43">
        <v>2.6179999999999997E-4</v>
      </c>
      <c r="N5541" s="43">
        <v>2.4000000000000001E-4</v>
      </c>
      <c r="O5541" s="114"/>
    </row>
    <row r="5542" spans="4:15" ht="15.75" customHeight="1" x14ac:dyDescent="0.25">
      <c r="D5542" s="39"/>
      <c r="E5542" s="39"/>
      <c r="F5542" s="98">
        <v>44272</v>
      </c>
      <c r="G5542" s="43">
        <v>1.1025E-3</v>
      </c>
      <c r="H5542" s="43">
        <v>1.8962999999999999E-3</v>
      </c>
      <c r="I5542" s="43">
        <v>2.0300000000000001E-3</v>
      </c>
      <c r="J5542" s="43">
        <v>3.2500000000000001E-2</v>
      </c>
      <c r="K5542" s="43">
        <v>1.6427000000000001E-2</v>
      </c>
      <c r="L5542" s="43">
        <v>8.499E-4</v>
      </c>
      <c r="M5542" s="43">
        <v>2.6419999999999997E-4</v>
      </c>
      <c r="N5542" s="43">
        <v>2.2669999999999998E-4</v>
      </c>
      <c r="O5542" s="114"/>
    </row>
    <row r="5543" spans="4:15" ht="15.75" customHeight="1" x14ac:dyDescent="0.25">
      <c r="D5543" s="39"/>
      <c r="E5543" s="39"/>
      <c r="F5543" s="98">
        <v>44273</v>
      </c>
      <c r="G5543" s="43">
        <v>1.1088000000000001E-3</v>
      </c>
      <c r="H5543" s="43">
        <v>1.8663E-3</v>
      </c>
      <c r="I5543" s="43">
        <v>2.0387999999999999E-3</v>
      </c>
      <c r="J5543" s="43">
        <v>3.2500000000000001E-2</v>
      </c>
      <c r="K5543" s="43">
        <v>1.7082E-2</v>
      </c>
      <c r="L5543" s="43">
        <v>8.7270000000000002E-4</v>
      </c>
      <c r="M5543" s="43">
        <v>2.5940000000000002E-4</v>
      </c>
      <c r="N5543" s="43">
        <v>2.1329999999999998E-4</v>
      </c>
      <c r="O5543" s="114"/>
    </row>
    <row r="5544" spans="4:15" ht="15.75" customHeight="1" x14ac:dyDescent="0.25">
      <c r="D5544" s="39"/>
      <c r="E5544" s="39"/>
      <c r="F5544" s="98">
        <v>44274</v>
      </c>
      <c r="G5544" s="43">
        <v>1.0838E-3</v>
      </c>
      <c r="H5544" s="43">
        <v>1.9688000000000002E-3</v>
      </c>
      <c r="I5544" s="43">
        <v>2.0238000000000001E-3</v>
      </c>
      <c r="J5544" s="43">
        <v>3.2500000000000001E-2</v>
      </c>
      <c r="K5544" s="43">
        <v>1.721E-2</v>
      </c>
      <c r="L5544" s="43">
        <v>9.0240000000000003E-4</v>
      </c>
      <c r="M5544" s="43">
        <v>2.0740000000000003E-4</v>
      </c>
      <c r="N5544" s="43">
        <v>1.9670000000000001E-4</v>
      </c>
      <c r="O5544" s="114"/>
    </row>
    <row r="5545" spans="4:15" ht="15.75" customHeight="1" x14ac:dyDescent="0.25">
      <c r="D5545" s="39"/>
      <c r="E5545" s="39"/>
      <c r="F5545" s="98">
        <v>44277</v>
      </c>
      <c r="G5545" s="43">
        <v>1.0738E-3</v>
      </c>
      <c r="H5545" s="43">
        <v>1.905E-3</v>
      </c>
      <c r="I5545" s="43">
        <v>2.0413000000000002E-3</v>
      </c>
      <c r="J5545" s="43">
        <v>3.2500000000000001E-2</v>
      </c>
      <c r="K5545" s="43">
        <v>1.6946000000000003E-2</v>
      </c>
      <c r="L5545" s="43">
        <v>8.7739999999999997E-4</v>
      </c>
      <c r="M5545" s="43">
        <v>1.317E-4</v>
      </c>
      <c r="N5545" s="43">
        <v>1.7000000000000001E-4</v>
      </c>
      <c r="O5545" s="114"/>
    </row>
    <row r="5546" spans="4:15" ht="15.75" customHeight="1" x14ac:dyDescent="0.25">
      <c r="D5546" s="39"/>
      <c r="E5546" s="39"/>
      <c r="F5546" s="98">
        <v>44278</v>
      </c>
      <c r="G5546" s="43">
        <v>1.0863000000000001E-3</v>
      </c>
      <c r="H5546" s="43">
        <v>2.0062999999999999E-3</v>
      </c>
      <c r="I5546" s="43">
        <v>2.0538000000000002E-3</v>
      </c>
      <c r="J5546" s="43">
        <v>3.2500000000000001E-2</v>
      </c>
      <c r="K5546" s="43">
        <v>1.6206000000000002E-2</v>
      </c>
      <c r="L5546" s="43">
        <v>8.4869999999999998E-4</v>
      </c>
      <c r="M5546" s="43">
        <v>1.1549999999999999E-4</v>
      </c>
      <c r="N5546" s="43">
        <v>1.6670000000000001E-4</v>
      </c>
      <c r="O5546" s="114"/>
    </row>
    <row r="5547" spans="4:15" ht="15.75" customHeight="1" x14ac:dyDescent="0.25">
      <c r="D5547" s="39"/>
      <c r="E5547" s="39"/>
      <c r="F5547" s="98">
        <v>44279</v>
      </c>
      <c r="G5547" s="43">
        <v>1.1025E-3</v>
      </c>
      <c r="H5547" s="43">
        <v>1.9513E-3</v>
      </c>
      <c r="I5547" s="43">
        <v>2.0950000000000001E-3</v>
      </c>
      <c r="J5547" s="43">
        <v>3.2500000000000001E-2</v>
      </c>
      <c r="K5547" s="43">
        <v>1.6084000000000001E-2</v>
      </c>
      <c r="L5547" s="43">
        <v>8.3159999999999994E-4</v>
      </c>
      <c r="M5547" s="43">
        <v>1.403E-4</v>
      </c>
      <c r="N5547" s="43">
        <v>1.6330000000000001E-4</v>
      </c>
      <c r="O5547" s="114"/>
    </row>
    <row r="5548" spans="4:15" ht="15.75" customHeight="1" x14ac:dyDescent="0.25">
      <c r="D5548" s="39"/>
      <c r="E5548" s="39"/>
      <c r="F5548" s="98">
        <v>44280</v>
      </c>
      <c r="G5548" s="43">
        <v>1.0913000000000001E-3</v>
      </c>
      <c r="H5548" s="43">
        <v>1.9300000000000001E-3</v>
      </c>
      <c r="I5548" s="43">
        <v>2.0387999999999999E-3</v>
      </c>
      <c r="J5548" s="43">
        <v>3.2500000000000001E-2</v>
      </c>
      <c r="K5548" s="43">
        <v>1.6331999999999999E-2</v>
      </c>
      <c r="L5548" s="43">
        <v>8.4180000000000008E-4</v>
      </c>
      <c r="M5548" s="43">
        <v>1.6299999999999998E-4</v>
      </c>
      <c r="N5548" s="43">
        <v>1.5669999999999999E-4</v>
      </c>
      <c r="O5548" s="114"/>
    </row>
    <row r="5549" spans="4:15" ht="15.75" customHeight="1" x14ac:dyDescent="0.25">
      <c r="D5549" s="39"/>
      <c r="E5549" s="39"/>
      <c r="F5549" s="98">
        <v>44281</v>
      </c>
      <c r="G5549" s="43">
        <v>1.0724999999999999E-3</v>
      </c>
      <c r="H5549" s="43">
        <v>1.99E-3</v>
      </c>
      <c r="I5549" s="43">
        <v>2.0325E-3</v>
      </c>
      <c r="J5549" s="43">
        <v>3.2500000000000001E-2</v>
      </c>
      <c r="K5549" s="43">
        <v>1.6760000000000001E-2</v>
      </c>
      <c r="L5549" s="43">
        <v>8.5779999999999993E-4</v>
      </c>
      <c r="M5549" s="43">
        <v>1.752E-4</v>
      </c>
      <c r="N5549" s="43">
        <v>1.5669999999999999E-4</v>
      </c>
      <c r="O5549" s="114"/>
    </row>
    <row r="5550" spans="4:15" ht="15.75" customHeight="1" x14ac:dyDescent="0.25">
      <c r="D5550" s="39"/>
      <c r="E5550" s="39"/>
      <c r="F5550" s="98">
        <v>44284</v>
      </c>
      <c r="G5550" s="43">
        <v>1.085E-3</v>
      </c>
      <c r="H5550" s="43">
        <v>2.0250000000000003E-3</v>
      </c>
      <c r="I5550" s="43">
        <v>2.0287999999999999E-3</v>
      </c>
      <c r="J5550" s="43">
        <v>3.2500000000000001E-2</v>
      </c>
      <c r="K5550" s="43">
        <v>1.7080999999999999E-2</v>
      </c>
      <c r="L5550" s="43">
        <v>8.4669999999999993E-4</v>
      </c>
      <c r="M5550" s="43">
        <v>1.8669999999999998E-4</v>
      </c>
      <c r="N5550" s="43">
        <v>1.4670000000000002E-4</v>
      </c>
      <c r="O5550" s="114"/>
    </row>
    <row r="5551" spans="4:15" ht="15.75" customHeight="1" x14ac:dyDescent="0.25">
      <c r="D5551" s="39"/>
      <c r="E5551" s="39"/>
      <c r="F5551" s="98">
        <v>44285</v>
      </c>
      <c r="G5551" s="43">
        <v>1.1513000000000001E-3</v>
      </c>
      <c r="H5551" s="43">
        <v>2.0162999999999999E-3</v>
      </c>
      <c r="I5551" s="43">
        <v>2.0674999999999999E-3</v>
      </c>
      <c r="J5551" s="43">
        <v>3.2500000000000001E-2</v>
      </c>
      <c r="K5551" s="43">
        <v>1.7029000000000002E-2</v>
      </c>
      <c r="L5551" s="43">
        <v>8.652E-4</v>
      </c>
      <c r="M5551" s="43">
        <v>1.8919999999999999E-4</v>
      </c>
      <c r="N5551" s="43">
        <v>1.4670000000000002E-4</v>
      </c>
      <c r="O5551" s="114"/>
    </row>
    <row r="5552" spans="4:15" ht="15.75" customHeight="1" x14ac:dyDescent="0.25">
      <c r="D5552" s="39"/>
      <c r="E5552" s="39"/>
      <c r="F5552" s="98">
        <v>44286</v>
      </c>
      <c r="G5552" s="43">
        <v>1.1113E-3</v>
      </c>
      <c r="H5552" s="43">
        <v>1.9425E-3</v>
      </c>
      <c r="I5552" s="43">
        <v>2.0525000000000001E-3</v>
      </c>
      <c r="J5552" s="43">
        <v>3.2500000000000001E-2</v>
      </c>
      <c r="K5552" s="43">
        <v>1.7403999999999999E-2</v>
      </c>
      <c r="L5552" s="43">
        <v>8.7560000000000003E-4</v>
      </c>
      <c r="M5552" s="43">
        <v>1.6789999999999999E-4</v>
      </c>
      <c r="N5552" s="43">
        <v>1.4670000000000002E-4</v>
      </c>
      <c r="O5552" s="114"/>
    </row>
    <row r="5553" spans="4:15" ht="15.75" customHeight="1" x14ac:dyDescent="0.25">
      <c r="D5553" s="39"/>
      <c r="E5553" s="39"/>
      <c r="F5553" s="98">
        <v>44287</v>
      </c>
      <c r="G5553" s="43">
        <v>1.1038000000000001E-3</v>
      </c>
      <c r="H5553" s="43">
        <v>1.9975000000000001E-3</v>
      </c>
      <c r="I5553" s="43">
        <v>2.0125E-3</v>
      </c>
      <c r="J5553" s="43">
        <v>3.2500000000000001E-2</v>
      </c>
      <c r="K5553" s="43">
        <v>1.6698999999999999E-2</v>
      </c>
      <c r="L5553" s="43">
        <v>9.1960000000000002E-4</v>
      </c>
      <c r="M5553" s="43">
        <v>1.407E-4</v>
      </c>
      <c r="N5553" s="43">
        <v>1.4330000000000001E-4</v>
      </c>
      <c r="O5553" s="114"/>
    </row>
    <row r="5554" spans="4:15" ht="15.75" customHeight="1" x14ac:dyDescent="0.25">
      <c r="D5554" s="39"/>
      <c r="E5554" s="39"/>
      <c r="F5554" s="98">
        <v>44288</v>
      </c>
      <c r="G5554" s="43" t="s">
        <v>30</v>
      </c>
      <c r="H5554" s="43" t="s">
        <v>30</v>
      </c>
      <c r="I5554" s="43" t="s">
        <v>30</v>
      </c>
      <c r="J5554" s="43" t="s">
        <v>30</v>
      </c>
      <c r="K5554" s="43">
        <v>1.6698999999999999E-2</v>
      </c>
      <c r="L5554" s="43">
        <v>9.0630000000000007E-4</v>
      </c>
      <c r="M5554" s="43" t="s">
        <v>30</v>
      </c>
      <c r="N5554" s="43" t="s">
        <v>30</v>
      </c>
      <c r="O5554" s="114"/>
    </row>
    <row r="5555" spans="4:15" ht="15.75" customHeight="1" x14ac:dyDescent="0.25">
      <c r="D5555" s="39"/>
      <c r="E5555" s="39"/>
      <c r="F5555" s="98">
        <v>44291</v>
      </c>
      <c r="G5555" s="43" t="s">
        <v>30</v>
      </c>
      <c r="H5555" s="43" t="s">
        <v>30</v>
      </c>
      <c r="I5555" s="43" t="s">
        <v>30</v>
      </c>
      <c r="J5555" s="43">
        <v>3.2500000000000001E-2</v>
      </c>
      <c r="K5555" s="43">
        <v>1.7003000000000001E-2</v>
      </c>
      <c r="L5555" s="43">
        <v>8.9289999999999997E-4</v>
      </c>
      <c r="M5555" s="43">
        <v>1.3990000000000001E-4</v>
      </c>
      <c r="N5555" s="43">
        <v>1.167E-4</v>
      </c>
      <c r="O5555" s="114"/>
    </row>
    <row r="5556" spans="4:15" ht="15.75" customHeight="1" x14ac:dyDescent="0.25">
      <c r="D5556" s="39"/>
      <c r="E5556" s="39"/>
      <c r="F5556" s="98">
        <v>44292</v>
      </c>
      <c r="G5556" s="43">
        <v>1.1013000000000002E-3</v>
      </c>
      <c r="H5556" s="43">
        <v>1.9737999999999999E-3</v>
      </c>
      <c r="I5556" s="43">
        <v>2.0100000000000001E-3</v>
      </c>
      <c r="J5556" s="43">
        <v>3.2500000000000001E-2</v>
      </c>
      <c r="K5556" s="43">
        <v>1.6559999999999998E-2</v>
      </c>
      <c r="L5556" s="43">
        <v>8.518000000000001E-4</v>
      </c>
      <c r="M5556" s="43">
        <v>1.4890000000000001E-4</v>
      </c>
      <c r="N5556" s="43">
        <v>1.133E-4</v>
      </c>
      <c r="O5556" s="114"/>
    </row>
    <row r="5557" spans="4:15" ht="15.75" customHeight="1" x14ac:dyDescent="0.25">
      <c r="D5557" s="39"/>
      <c r="E5557" s="39"/>
      <c r="F5557" s="98">
        <v>44293</v>
      </c>
      <c r="G5557" s="43">
        <v>1.1250000000000001E-3</v>
      </c>
      <c r="H5557" s="43">
        <v>1.9363E-3</v>
      </c>
      <c r="I5557" s="43">
        <v>2.0999999999999999E-3</v>
      </c>
      <c r="J5557" s="43">
        <v>3.2500000000000001E-2</v>
      </c>
      <c r="K5557" s="43">
        <v>1.6739E-2</v>
      </c>
      <c r="L5557" s="43">
        <v>8.3159999999999994E-4</v>
      </c>
      <c r="M5557" s="43">
        <v>1.695E-4</v>
      </c>
      <c r="N5557" s="43">
        <v>1.0999999999999999E-4</v>
      </c>
      <c r="O5557" s="114"/>
    </row>
    <row r="5558" spans="4:15" ht="15.75" customHeight="1" x14ac:dyDescent="0.25">
      <c r="D5558" s="39"/>
      <c r="E5558" s="39"/>
      <c r="F5558" s="98">
        <v>44294</v>
      </c>
      <c r="G5558" s="43">
        <v>1.1050000000000001E-3</v>
      </c>
      <c r="H5558" s="43">
        <v>1.8775E-3</v>
      </c>
      <c r="I5558" s="43">
        <v>2.1075E-3</v>
      </c>
      <c r="J5558" s="43">
        <v>3.2500000000000001E-2</v>
      </c>
      <c r="K5558" s="43">
        <v>1.6191999999999998E-2</v>
      </c>
      <c r="L5558" s="43">
        <v>8.3250000000000002E-4</v>
      </c>
      <c r="M5558" s="43">
        <v>1.8859999999999998E-4</v>
      </c>
      <c r="N5558" s="43">
        <v>1.0670000000000001E-4</v>
      </c>
      <c r="O5558" s="114"/>
    </row>
    <row r="5559" spans="4:15" ht="15.75" customHeight="1" x14ac:dyDescent="0.25">
      <c r="D5559" s="39"/>
      <c r="E5559" s="39"/>
      <c r="F5559" s="98">
        <v>44295</v>
      </c>
      <c r="G5559" s="43">
        <v>1.1125E-3</v>
      </c>
      <c r="H5559" s="43">
        <v>1.8749999999999999E-3</v>
      </c>
      <c r="I5559" s="43">
        <v>2.1138000000000003E-3</v>
      </c>
      <c r="J5559" s="43">
        <v>3.2500000000000001E-2</v>
      </c>
      <c r="K5559" s="43">
        <v>1.6585000000000003E-2</v>
      </c>
      <c r="L5559" s="43">
        <v>8.3710000000000002E-4</v>
      </c>
      <c r="M5559" s="43">
        <v>1.9959999999999997E-4</v>
      </c>
      <c r="N5559" s="43">
        <v>1.033E-4</v>
      </c>
      <c r="O5559" s="114"/>
    </row>
    <row r="5560" spans="4:15" ht="15.75" customHeight="1" x14ac:dyDescent="0.25">
      <c r="D5560" s="39"/>
      <c r="E5560" s="39"/>
      <c r="F5560" s="98">
        <v>44298</v>
      </c>
      <c r="G5560" s="43">
        <v>1.1225E-3</v>
      </c>
      <c r="H5560" s="43">
        <v>1.8575E-3</v>
      </c>
      <c r="I5560" s="43">
        <v>2.1462999999999999E-3</v>
      </c>
      <c r="J5560" s="43">
        <v>3.2500000000000001E-2</v>
      </c>
      <c r="K5560" s="43">
        <v>1.6656999999999998E-2</v>
      </c>
      <c r="L5560" s="43">
        <v>8.3339999999999998E-4</v>
      </c>
      <c r="M5560" s="43">
        <v>2.2669999999999998E-4</v>
      </c>
      <c r="N5560" s="43">
        <v>1E-4</v>
      </c>
      <c r="O5560" s="114"/>
    </row>
    <row r="5561" spans="4:15" ht="15.75" customHeight="1" x14ac:dyDescent="0.25">
      <c r="D5561" s="39"/>
      <c r="E5561" s="39"/>
      <c r="F5561" s="98">
        <v>44299</v>
      </c>
      <c r="G5561" s="43">
        <v>1.1463000000000001E-3</v>
      </c>
      <c r="H5561" s="43">
        <v>1.8374999999999999E-3</v>
      </c>
      <c r="I5561" s="43">
        <v>2.1949999999999999E-3</v>
      </c>
      <c r="J5561" s="43">
        <v>3.2500000000000001E-2</v>
      </c>
      <c r="K5561" s="43">
        <v>1.6145E-2</v>
      </c>
      <c r="L5561" s="43">
        <v>8.2899999999999998E-4</v>
      </c>
      <c r="M5561" s="43">
        <v>2.274E-4</v>
      </c>
      <c r="N5561" s="43">
        <v>1E-4</v>
      </c>
      <c r="O5561" s="114"/>
    </row>
    <row r="5562" spans="4:15" ht="15.75" customHeight="1" x14ac:dyDescent="0.25">
      <c r="D5562" s="39"/>
      <c r="E5562" s="39"/>
      <c r="F5562" s="98">
        <v>44300</v>
      </c>
      <c r="G5562" s="43">
        <v>1.1562999999999999E-3</v>
      </c>
      <c r="H5562" s="43">
        <v>1.8362999999999999E-3</v>
      </c>
      <c r="I5562" s="43">
        <v>2.1938000000000001E-3</v>
      </c>
      <c r="J5562" s="43">
        <v>3.2500000000000001E-2</v>
      </c>
      <c r="K5562" s="43">
        <v>1.6323000000000001E-2</v>
      </c>
      <c r="L5562" s="43">
        <v>8.3089999999999998E-4</v>
      </c>
      <c r="M5562" s="43">
        <v>2.365E-4</v>
      </c>
      <c r="N5562" s="43">
        <v>1E-4</v>
      </c>
      <c r="O5562" s="114"/>
    </row>
    <row r="5563" spans="4:15" ht="15.75" customHeight="1" x14ac:dyDescent="0.25">
      <c r="D5563" s="39"/>
      <c r="E5563" s="39"/>
      <c r="F5563" s="98">
        <v>44301</v>
      </c>
      <c r="G5563" s="43">
        <v>1.15E-3</v>
      </c>
      <c r="H5563" s="43">
        <v>1.8975000000000001E-3</v>
      </c>
      <c r="I5563" s="43">
        <v>2.1762999999999999E-3</v>
      </c>
      <c r="J5563" s="43">
        <v>3.2500000000000001E-2</v>
      </c>
      <c r="K5563" s="43">
        <v>1.5759000000000002E-2</v>
      </c>
      <c r="L5563" s="43">
        <v>8.2890000000000004E-4</v>
      </c>
      <c r="M5563" s="43">
        <v>2.4729999999999999E-4</v>
      </c>
      <c r="N5563" s="43">
        <v>1E-4</v>
      </c>
      <c r="O5563" s="114"/>
    </row>
    <row r="5564" spans="4:15" ht="15.75" customHeight="1" x14ac:dyDescent="0.25">
      <c r="D5564" s="39"/>
      <c r="E5564" s="39"/>
      <c r="F5564" s="98">
        <v>44302</v>
      </c>
      <c r="G5564" s="43">
        <v>1.1588E-3</v>
      </c>
      <c r="H5564" s="43">
        <v>1.8825000000000001E-3</v>
      </c>
      <c r="I5564" s="43">
        <v>2.2363000000000001E-3</v>
      </c>
      <c r="J5564" s="43">
        <v>3.2500000000000001E-2</v>
      </c>
      <c r="K5564" s="43">
        <v>1.5798E-2</v>
      </c>
      <c r="L5564" s="43">
        <v>8.3759999999999998E-4</v>
      </c>
      <c r="M5564" s="43">
        <v>2.8039999999999999E-4</v>
      </c>
      <c r="N5564" s="43">
        <v>1E-4</v>
      </c>
      <c r="O5564" s="114"/>
    </row>
    <row r="5565" spans="4:15" ht="15.75" customHeight="1" x14ac:dyDescent="0.25">
      <c r="D5565" s="39"/>
      <c r="E5565" s="39"/>
      <c r="F5565" s="98">
        <v>44305</v>
      </c>
      <c r="G5565" s="43">
        <v>1.1375000000000001E-3</v>
      </c>
      <c r="H5565" s="43">
        <v>1.8599999999999999E-3</v>
      </c>
      <c r="I5565" s="43">
        <v>2.2174999999999999E-3</v>
      </c>
      <c r="J5565" s="43">
        <v>3.2500000000000001E-2</v>
      </c>
      <c r="K5565" s="43">
        <v>1.6046999999999999E-2</v>
      </c>
      <c r="L5565" s="43">
        <v>8.3570000000000009E-4</v>
      </c>
      <c r="M5565" s="43">
        <v>2.5710000000000002E-4</v>
      </c>
      <c r="N5565" s="43">
        <v>1E-4</v>
      </c>
      <c r="O5565" s="114"/>
    </row>
    <row r="5566" spans="4:15" ht="15.75" customHeight="1" x14ac:dyDescent="0.25">
      <c r="D5566" s="39"/>
      <c r="E5566" s="39"/>
      <c r="F5566" s="98">
        <v>44306</v>
      </c>
      <c r="G5566" s="43">
        <v>1.075E-3</v>
      </c>
      <c r="H5566" s="43">
        <v>1.8374999999999999E-3</v>
      </c>
      <c r="I5566" s="43">
        <v>2.2263000000000001E-3</v>
      </c>
      <c r="J5566" s="43">
        <v>3.2500000000000001E-2</v>
      </c>
      <c r="K5566" s="43">
        <v>1.5588999999999999E-2</v>
      </c>
      <c r="L5566" s="43">
        <v>8.4080000000000005E-4</v>
      </c>
      <c r="M5566" s="43">
        <v>2.1080000000000003E-4</v>
      </c>
      <c r="N5566" s="43">
        <v>1E-4</v>
      </c>
      <c r="O5566" s="114"/>
    </row>
    <row r="5567" spans="4:15" ht="15.75" customHeight="1" x14ac:dyDescent="0.25">
      <c r="D5567" s="39"/>
      <c r="E5567" s="39"/>
      <c r="F5567" s="98">
        <v>44307</v>
      </c>
      <c r="G5567" s="43">
        <v>1.1025E-3</v>
      </c>
      <c r="H5567" s="43">
        <v>1.7288E-3</v>
      </c>
      <c r="I5567" s="43">
        <v>2.1649999999999998E-3</v>
      </c>
      <c r="J5567" s="43">
        <v>3.2500000000000001E-2</v>
      </c>
      <c r="K5567" s="43">
        <v>1.5555000000000001E-2</v>
      </c>
      <c r="L5567" s="43">
        <v>8.4500000000000005E-4</v>
      </c>
      <c r="M5567" s="43">
        <v>2.1340000000000001E-4</v>
      </c>
      <c r="N5567" s="43">
        <v>1E-4</v>
      </c>
      <c r="O5567" s="114"/>
    </row>
    <row r="5568" spans="4:15" ht="15.75" customHeight="1" x14ac:dyDescent="0.25">
      <c r="D5568" s="39"/>
      <c r="E5568" s="39"/>
      <c r="F5568" s="98">
        <v>44308</v>
      </c>
      <c r="G5568" s="43">
        <v>1.0613E-3</v>
      </c>
      <c r="H5568" s="43">
        <v>1.7574999999999999E-3</v>
      </c>
      <c r="I5568" s="43">
        <v>2.1063000000000002E-3</v>
      </c>
      <c r="J5568" s="43">
        <v>3.2500000000000001E-2</v>
      </c>
      <c r="K5568" s="43">
        <v>1.538E-2</v>
      </c>
      <c r="L5568" s="43">
        <v>8.518000000000001E-4</v>
      </c>
      <c r="M5568" s="43">
        <v>2.1600000000000002E-4</v>
      </c>
      <c r="N5568" s="43">
        <v>1E-4</v>
      </c>
      <c r="O5568" s="114"/>
    </row>
    <row r="5569" spans="4:15" ht="15.75" customHeight="1" x14ac:dyDescent="0.25">
      <c r="D5569" s="39"/>
      <c r="E5569" s="39"/>
      <c r="F5569" s="98">
        <v>44309</v>
      </c>
      <c r="G5569" s="43">
        <v>1.1100000000000001E-3</v>
      </c>
      <c r="H5569" s="43">
        <v>1.8138000000000002E-3</v>
      </c>
      <c r="I5569" s="43">
        <v>2.0413000000000002E-3</v>
      </c>
      <c r="J5569" s="43">
        <v>3.2500000000000001E-2</v>
      </c>
      <c r="K5569" s="43">
        <v>1.5577000000000001E-2</v>
      </c>
      <c r="L5569" s="43">
        <v>8.5479999999999996E-4</v>
      </c>
      <c r="M5569" s="43">
        <v>2.3630000000000002E-4</v>
      </c>
      <c r="N5569" s="43">
        <v>1E-4</v>
      </c>
      <c r="O5569" s="114"/>
    </row>
    <row r="5570" spans="4:15" ht="15.75" customHeight="1" x14ac:dyDescent="0.25">
      <c r="D5570" s="39"/>
      <c r="E5570" s="39"/>
      <c r="F5570" s="98">
        <v>44312</v>
      </c>
      <c r="G5570" s="43">
        <v>1.1100000000000001E-3</v>
      </c>
      <c r="H5570" s="43">
        <v>1.8400000000000001E-3</v>
      </c>
      <c r="I5570" s="43">
        <v>2.0187999999999998E-3</v>
      </c>
      <c r="J5570" s="43">
        <v>3.2500000000000001E-2</v>
      </c>
      <c r="K5570" s="43">
        <v>1.5667E-2</v>
      </c>
      <c r="L5570" s="43">
        <v>8.5500000000000007E-4</v>
      </c>
      <c r="M5570" s="43">
        <v>2.342E-4</v>
      </c>
      <c r="N5570" s="43">
        <v>1E-4</v>
      </c>
      <c r="O5570" s="114"/>
    </row>
    <row r="5571" spans="4:15" ht="15.75" customHeight="1" x14ac:dyDescent="0.25">
      <c r="D5571" s="39"/>
      <c r="E5571" s="39"/>
      <c r="F5571" s="98">
        <v>44313</v>
      </c>
      <c r="G5571" s="43">
        <v>1.1025E-3</v>
      </c>
      <c r="H5571" s="43">
        <v>1.7713000000000002E-3</v>
      </c>
      <c r="I5571" s="43">
        <v>2.1424999999999999E-3</v>
      </c>
      <c r="J5571" s="43">
        <v>3.2500000000000001E-2</v>
      </c>
      <c r="K5571" s="43">
        <v>1.6215999999999998E-2</v>
      </c>
      <c r="L5571" s="43">
        <v>8.366999999999999E-4</v>
      </c>
      <c r="M5571" s="43">
        <v>2.4509999999999999E-4</v>
      </c>
      <c r="N5571" s="43">
        <v>1E-4</v>
      </c>
      <c r="O5571" s="114"/>
    </row>
    <row r="5572" spans="4:15" ht="15.75" customHeight="1" x14ac:dyDescent="0.25">
      <c r="D5572" s="39"/>
      <c r="E5572" s="39"/>
      <c r="F5572" s="98">
        <v>44314</v>
      </c>
      <c r="G5572" s="43">
        <v>1.1325E-3</v>
      </c>
      <c r="H5572" s="43">
        <v>1.8549999999999999E-3</v>
      </c>
      <c r="I5572" s="43">
        <v>2.0599999999999998E-3</v>
      </c>
      <c r="J5572" s="43">
        <v>3.2500000000000001E-2</v>
      </c>
      <c r="K5572" s="43">
        <v>1.6094000000000001E-2</v>
      </c>
      <c r="L5572" s="43">
        <v>8.4540000000000006E-4</v>
      </c>
      <c r="M5572" s="43">
        <v>2.1919999999999999E-4</v>
      </c>
      <c r="N5572" s="43">
        <v>1E-4</v>
      </c>
      <c r="O5572" s="114"/>
    </row>
    <row r="5573" spans="4:15" ht="15.75" customHeight="1" x14ac:dyDescent="0.25">
      <c r="D5573" s="39"/>
      <c r="E5573" s="39"/>
      <c r="F5573" s="98">
        <v>44315</v>
      </c>
      <c r="G5573" s="43">
        <v>1.1013000000000002E-3</v>
      </c>
      <c r="H5573" s="43">
        <v>1.7563000000000001E-3</v>
      </c>
      <c r="I5573" s="43">
        <v>2.0638000000000002E-3</v>
      </c>
      <c r="J5573" s="43">
        <v>3.2500000000000001E-2</v>
      </c>
      <c r="K5573" s="43">
        <v>1.6343E-2</v>
      </c>
      <c r="L5573" s="43">
        <v>8.5479999999999996E-4</v>
      </c>
      <c r="M5573" s="43">
        <v>2.1120000000000001E-4</v>
      </c>
      <c r="N5573" s="43">
        <v>1E-4</v>
      </c>
      <c r="O5573" s="114"/>
    </row>
    <row r="5574" spans="4:15" ht="15.75" customHeight="1" x14ac:dyDescent="0.25">
      <c r="D5574" s="39"/>
      <c r="E5574" s="39"/>
      <c r="F5574" s="98">
        <v>44316</v>
      </c>
      <c r="G5574" s="43">
        <v>1.0724999999999999E-3</v>
      </c>
      <c r="H5574" s="43">
        <v>1.7638E-3</v>
      </c>
      <c r="I5574" s="43">
        <v>2.0487999999999999E-3</v>
      </c>
      <c r="J5574" s="43">
        <v>3.2500000000000001E-2</v>
      </c>
      <c r="K5574" s="43">
        <v>1.6258999999999999E-2</v>
      </c>
      <c r="L5574" s="43">
        <v>8.1460000000000007E-4</v>
      </c>
      <c r="M5574" s="43">
        <v>2.0039999999999999E-4</v>
      </c>
      <c r="N5574" s="43">
        <v>1E-4</v>
      </c>
      <c r="O5574" s="114"/>
    </row>
    <row r="5575" spans="4:15" ht="15.75" customHeight="1" x14ac:dyDescent="0.25">
      <c r="D5575" s="39"/>
      <c r="E5575" s="39"/>
      <c r="F5575" s="98">
        <v>44319</v>
      </c>
      <c r="G5575" s="43" t="s">
        <v>30</v>
      </c>
      <c r="H5575" s="43" t="s">
        <v>30</v>
      </c>
      <c r="I5575" s="43" t="s">
        <v>30</v>
      </c>
      <c r="J5575" s="43">
        <v>3.2500000000000001E-2</v>
      </c>
      <c r="K5575" s="43">
        <v>1.5976000000000001E-2</v>
      </c>
      <c r="L5575" s="43">
        <v>7.8009999999999993E-4</v>
      </c>
      <c r="M5575" s="43">
        <v>2.1680000000000001E-4</v>
      </c>
      <c r="N5575" s="43">
        <v>1E-4</v>
      </c>
      <c r="O5575" s="114"/>
    </row>
    <row r="5576" spans="4:15" ht="15.75" customHeight="1" x14ac:dyDescent="0.25">
      <c r="D5576" s="39"/>
      <c r="E5576" s="39"/>
      <c r="F5576" s="98">
        <v>44320</v>
      </c>
      <c r="G5576" s="43">
        <v>1.0838E-3</v>
      </c>
      <c r="H5576" s="43">
        <v>1.7538E-3</v>
      </c>
      <c r="I5576" s="43">
        <v>2.0663000000000001E-3</v>
      </c>
      <c r="J5576" s="43">
        <v>3.2500000000000001E-2</v>
      </c>
      <c r="K5576" s="43">
        <v>1.5924000000000001E-2</v>
      </c>
      <c r="L5576" s="43">
        <v>7.065000000000001E-4</v>
      </c>
      <c r="M5576" s="43">
        <v>2.3499999999999999E-4</v>
      </c>
      <c r="N5576" s="43">
        <v>1E-4</v>
      </c>
      <c r="O5576" s="114"/>
    </row>
    <row r="5577" spans="4:15" ht="15.75" customHeight="1" x14ac:dyDescent="0.25">
      <c r="D5577" s="39"/>
      <c r="E5577" s="39"/>
      <c r="F5577" s="98">
        <v>44321</v>
      </c>
      <c r="G5577" s="43">
        <v>1.0563E-3</v>
      </c>
      <c r="H5577" s="43">
        <v>1.6988000000000001E-3</v>
      </c>
      <c r="I5577" s="43">
        <v>2.0062999999999999E-3</v>
      </c>
      <c r="J5577" s="43">
        <v>3.2500000000000001E-2</v>
      </c>
      <c r="K5577" s="43">
        <v>1.566E-2</v>
      </c>
      <c r="L5577" s="43">
        <v>7.2580000000000008E-4</v>
      </c>
      <c r="M5577" s="43">
        <v>2.0559999999999998E-4</v>
      </c>
      <c r="N5577" s="43">
        <v>1E-4</v>
      </c>
      <c r="O5577" s="114"/>
    </row>
    <row r="5578" spans="4:15" ht="15.75" customHeight="1" x14ac:dyDescent="0.25">
      <c r="D5578" s="39"/>
      <c r="E5578" s="39"/>
      <c r="F5578" s="98">
        <v>44322</v>
      </c>
      <c r="G5578" s="43">
        <v>9.5130000000000008E-4</v>
      </c>
      <c r="H5578" s="43">
        <v>1.6200000000000001E-3</v>
      </c>
      <c r="I5578" s="43">
        <v>2.0013000000000001E-3</v>
      </c>
      <c r="J5578" s="43">
        <v>3.2500000000000001E-2</v>
      </c>
      <c r="K5578" s="43">
        <v>1.5696000000000002E-2</v>
      </c>
      <c r="L5578" s="43">
        <v>6.9220000000000002E-4</v>
      </c>
      <c r="M5578" s="43">
        <v>2.0490000000000002E-4</v>
      </c>
      <c r="N5578" s="43">
        <v>1E-4</v>
      </c>
      <c r="O5578" s="114"/>
    </row>
    <row r="5579" spans="4:15" ht="15.75" customHeight="1" x14ac:dyDescent="0.25">
      <c r="D5579" s="39"/>
      <c r="E5579" s="39"/>
      <c r="F5579" s="98">
        <v>44323</v>
      </c>
      <c r="G5579" s="43">
        <v>1.0138E-3</v>
      </c>
      <c r="H5579" s="43">
        <v>1.5988E-3</v>
      </c>
      <c r="I5579" s="43">
        <v>1.9275E-3</v>
      </c>
      <c r="J5579" s="43">
        <v>3.2500000000000001E-2</v>
      </c>
      <c r="K5579" s="43">
        <v>1.5771E-2</v>
      </c>
      <c r="L5579" s="43">
        <v>7.2059999999999995E-4</v>
      </c>
      <c r="M5579" s="43">
        <v>1.7229999999999999E-4</v>
      </c>
      <c r="N5579" s="43">
        <v>1E-4</v>
      </c>
      <c r="O5579" s="114"/>
    </row>
    <row r="5580" spans="4:15" ht="15.75" customHeight="1" x14ac:dyDescent="0.25">
      <c r="D5580" s="39"/>
      <c r="E5580" s="39"/>
      <c r="F5580" s="98">
        <v>44326</v>
      </c>
      <c r="G5580" s="43">
        <v>9.8130000000000005E-4</v>
      </c>
      <c r="H5580" s="43">
        <v>1.6750000000000001E-3</v>
      </c>
      <c r="I5580" s="43">
        <v>1.9250000000000001E-3</v>
      </c>
      <c r="J5580" s="43">
        <v>3.2500000000000001E-2</v>
      </c>
      <c r="K5580" s="43">
        <v>1.602E-2</v>
      </c>
      <c r="L5580" s="43">
        <v>7.1239999999999997E-4</v>
      </c>
      <c r="M5580" s="43">
        <v>1.695E-4</v>
      </c>
      <c r="N5580" s="43">
        <v>1E-4</v>
      </c>
      <c r="O5580" s="114"/>
    </row>
    <row r="5581" spans="4:15" ht="15.75" customHeight="1" x14ac:dyDescent="0.25">
      <c r="D5581" s="39"/>
      <c r="E5581" s="39"/>
      <c r="F5581" s="98">
        <v>44327</v>
      </c>
      <c r="G5581" s="43">
        <v>9.3749999999999997E-4</v>
      </c>
      <c r="H5581" s="43">
        <v>1.6025E-3</v>
      </c>
      <c r="I5581" s="43">
        <v>1.91E-3</v>
      </c>
      <c r="J5581" s="43">
        <v>3.2500000000000001E-2</v>
      </c>
      <c r="K5581" s="43">
        <v>1.6216999999999999E-2</v>
      </c>
      <c r="L5581" s="43">
        <v>7.0569999999999997E-4</v>
      </c>
      <c r="M5581" s="43">
        <v>1.5869999999999998E-4</v>
      </c>
      <c r="N5581" s="43">
        <v>1E-4</v>
      </c>
      <c r="O5581" s="114"/>
    </row>
    <row r="5582" spans="4:15" ht="15.75" customHeight="1" x14ac:dyDescent="0.25">
      <c r="D5582" s="39"/>
      <c r="E5582" s="39"/>
      <c r="F5582" s="98">
        <v>44328</v>
      </c>
      <c r="G5582" s="43">
        <v>9.8130000000000005E-4</v>
      </c>
      <c r="H5582" s="43">
        <v>1.5412999999999998E-3</v>
      </c>
      <c r="I5582" s="43">
        <v>1.9012999999999999E-3</v>
      </c>
      <c r="J5582" s="43">
        <v>3.2500000000000001E-2</v>
      </c>
      <c r="K5582" s="43">
        <v>1.6916E-2</v>
      </c>
      <c r="L5582" s="43">
        <v>7.0060000000000001E-4</v>
      </c>
      <c r="M5582" s="43">
        <v>1.672E-4</v>
      </c>
      <c r="N5582" s="43">
        <v>1E-4</v>
      </c>
      <c r="O5582" s="114"/>
    </row>
    <row r="5583" spans="4:15" ht="15.75" customHeight="1" x14ac:dyDescent="0.25">
      <c r="D5583" s="39"/>
      <c r="E5583" s="39"/>
      <c r="F5583" s="98">
        <v>44329</v>
      </c>
      <c r="G5583" s="43">
        <v>1.0088E-3</v>
      </c>
      <c r="H5583" s="43">
        <v>1.5587999999999999E-3</v>
      </c>
      <c r="I5583" s="43">
        <v>1.9262999999999999E-3</v>
      </c>
      <c r="J5583" s="43">
        <v>3.2500000000000001E-2</v>
      </c>
      <c r="K5583" s="43">
        <v>1.6573999999999998E-2</v>
      </c>
      <c r="L5583" s="43">
        <v>7.0260000000000006E-4</v>
      </c>
      <c r="M5583" s="43">
        <v>1.4689999999999999E-4</v>
      </c>
      <c r="N5583" s="43">
        <v>1E-4</v>
      </c>
      <c r="O5583" s="114"/>
    </row>
    <row r="5584" spans="4:15" ht="15.75" customHeight="1" x14ac:dyDescent="0.25">
      <c r="D5584" s="39"/>
      <c r="E5584" s="39"/>
      <c r="F5584" s="98">
        <v>44330</v>
      </c>
      <c r="G5584" s="43">
        <v>9.7500000000000006E-4</v>
      </c>
      <c r="H5584" s="43">
        <v>1.5512999999999998E-3</v>
      </c>
      <c r="I5584" s="43">
        <v>1.8763E-3</v>
      </c>
      <c r="J5584" s="43">
        <v>3.2500000000000001E-2</v>
      </c>
      <c r="K5584" s="43">
        <v>1.6284E-2</v>
      </c>
      <c r="L5584" s="43">
        <v>7.1449999999999997E-4</v>
      </c>
      <c r="M5584" s="43">
        <v>1.4980000000000001E-4</v>
      </c>
      <c r="N5584" s="43">
        <v>1E-4</v>
      </c>
      <c r="O5584" s="114"/>
    </row>
    <row r="5585" spans="4:15" ht="15.75" customHeight="1" x14ac:dyDescent="0.25">
      <c r="D5585" s="39"/>
      <c r="E5585" s="39"/>
      <c r="F5585" s="98">
        <v>44333</v>
      </c>
      <c r="G5585" s="43">
        <v>9.7500000000000006E-4</v>
      </c>
      <c r="H5585" s="43">
        <v>1.4963000000000001E-3</v>
      </c>
      <c r="I5585" s="43">
        <v>1.8649999999999999E-3</v>
      </c>
      <c r="J5585" s="43">
        <v>3.2500000000000001E-2</v>
      </c>
      <c r="K5585" s="43">
        <v>1.6487999999999999E-2</v>
      </c>
      <c r="L5585" s="43">
        <v>7.3039999999999997E-4</v>
      </c>
      <c r="M5585" s="43">
        <v>1.5579999999999999E-4</v>
      </c>
      <c r="N5585" s="43">
        <v>1E-4</v>
      </c>
      <c r="O5585" s="114"/>
    </row>
    <row r="5586" spans="4:15" ht="15.75" customHeight="1" x14ac:dyDescent="0.25">
      <c r="D5586" s="39"/>
      <c r="E5586" s="39"/>
      <c r="F5586" s="98">
        <v>44334</v>
      </c>
      <c r="G5586" s="43">
        <v>9.9250000000000011E-4</v>
      </c>
      <c r="H5586" s="43">
        <v>1.5525000000000001E-3</v>
      </c>
      <c r="I5586" s="43">
        <v>1.8374999999999999E-3</v>
      </c>
      <c r="J5586" s="43">
        <v>3.2500000000000001E-2</v>
      </c>
      <c r="K5586" s="43">
        <v>1.6369000000000002E-2</v>
      </c>
      <c r="L5586" s="43">
        <v>6.9229999999999997E-4</v>
      </c>
      <c r="M5586" s="43">
        <v>1.5689999999999999E-4</v>
      </c>
      <c r="N5586" s="43">
        <v>1E-4</v>
      </c>
      <c r="O5586" s="114"/>
    </row>
    <row r="5587" spans="4:15" ht="15.75" customHeight="1" x14ac:dyDescent="0.25">
      <c r="D5587" s="39"/>
      <c r="E5587" s="39"/>
      <c r="F5587" s="98">
        <v>44335</v>
      </c>
      <c r="G5587" s="43">
        <v>9.6500000000000004E-4</v>
      </c>
      <c r="H5587" s="43">
        <v>1.4924999999999999E-3</v>
      </c>
      <c r="I5587" s="43">
        <v>1.8362999999999999E-3</v>
      </c>
      <c r="J5587" s="43">
        <v>3.2500000000000001E-2</v>
      </c>
      <c r="K5587" s="43">
        <v>1.6709999999999999E-2</v>
      </c>
      <c r="L5587" s="43">
        <v>6.7070000000000009E-4</v>
      </c>
      <c r="M5587" s="43">
        <v>1.4890000000000001E-4</v>
      </c>
      <c r="N5587" s="43">
        <v>1E-4</v>
      </c>
      <c r="O5587" s="114"/>
    </row>
    <row r="5588" spans="4:15" ht="15.75" customHeight="1" x14ac:dyDescent="0.25">
      <c r="D5588" s="39"/>
      <c r="E5588" s="39"/>
      <c r="F5588" s="98">
        <v>44336</v>
      </c>
      <c r="G5588" s="43">
        <v>9.2500000000000004E-4</v>
      </c>
      <c r="H5588" s="43">
        <v>1.5013000000000001E-3</v>
      </c>
      <c r="I5588" s="43">
        <v>1.8425E-3</v>
      </c>
      <c r="J5588" s="43">
        <v>3.2500000000000001E-2</v>
      </c>
      <c r="K5588" s="43">
        <v>1.6250000000000001E-2</v>
      </c>
      <c r="L5588" s="43">
        <v>6.4030000000000001E-4</v>
      </c>
      <c r="M5588" s="43">
        <v>1.8270000000000002E-4</v>
      </c>
      <c r="N5588" s="43">
        <v>1E-4</v>
      </c>
      <c r="O5588" s="114"/>
    </row>
    <row r="5589" spans="4:15" ht="15.75" customHeight="1" x14ac:dyDescent="0.25">
      <c r="D5589" s="39"/>
      <c r="E5589" s="39"/>
      <c r="F5589" s="98">
        <v>44337</v>
      </c>
      <c r="G5589" s="43">
        <v>9.1629999999999999E-4</v>
      </c>
      <c r="H5589" s="43">
        <v>1.47E-3</v>
      </c>
      <c r="I5589" s="43">
        <v>1.7875E-3</v>
      </c>
      <c r="J5589" s="43">
        <v>3.2500000000000001E-2</v>
      </c>
      <c r="K5589" s="43">
        <v>1.6215999999999998E-2</v>
      </c>
      <c r="L5589" s="43">
        <v>6.4710000000000006E-4</v>
      </c>
      <c r="M5589" s="43">
        <v>1.8700000000000002E-4</v>
      </c>
      <c r="N5589" s="43">
        <v>1E-4</v>
      </c>
      <c r="O5589" s="114"/>
    </row>
    <row r="5590" spans="4:15" ht="15.75" customHeight="1" x14ac:dyDescent="0.25">
      <c r="D5590" s="39"/>
      <c r="E5590" s="39"/>
      <c r="F5590" s="98">
        <v>44340</v>
      </c>
      <c r="G5590" s="43">
        <v>9.1E-4</v>
      </c>
      <c r="H5590" s="43">
        <v>1.4088E-3</v>
      </c>
      <c r="I5590" s="43">
        <v>1.7663000000000002E-3</v>
      </c>
      <c r="J5590" s="43">
        <v>3.2500000000000001E-2</v>
      </c>
      <c r="K5590" s="43">
        <v>1.6011999999999998E-2</v>
      </c>
      <c r="L5590" s="43">
        <v>6.5539999999999999E-4</v>
      </c>
      <c r="M5590" s="43">
        <v>1.9189999999999998E-4</v>
      </c>
      <c r="N5590" s="43">
        <v>1E-4</v>
      </c>
      <c r="O5590" s="114"/>
    </row>
    <row r="5591" spans="4:15" ht="15.75" customHeight="1" x14ac:dyDescent="0.25">
      <c r="D5591" s="39"/>
      <c r="E5591" s="39"/>
      <c r="F5591" s="98">
        <v>44341</v>
      </c>
      <c r="G5591" s="43">
        <v>8.9999999999999998E-4</v>
      </c>
      <c r="H5591" s="43">
        <v>1.3850000000000002E-3</v>
      </c>
      <c r="I5591" s="43">
        <v>1.7675E-3</v>
      </c>
      <c r="J5591" s="43">
        <v>3.2500000000000001E-2</v>
      </c>
      <c r="K5591" s="43">
        <v>1.5587999999999999E-2</v>
      </c>
      <c r="L5591" s="43">
        <v>6.4320000000000002E-4</v>
      </c>
      <c r="M5591" s="43">
        <v>1.8679999999999999E-4</v>
      </c>
      <c r="N5591" s="43">
        <v>1E-4</v>
      </c>
      <c r="O5591" s="114"/>
    </row>
    <row r="5592" spans="4:15" ht="15.75" customHeight="1" x14ac:dyDescent="0.25">
      <c r="D5592" s="39"/>
      <c r="E5592" s="39"/>
      <c r="F5592" s="98">
        <v>44342</v>
      </c>
      <c r="G5592" s="43">
        <v>9.2500000000000004E-4</v>
      </c>
      <c r="H5592" s="43">
        <v>1.3500000000000001E-3</v>
      </c>
      <c r="I5592" s="43">
        <v>1.7175000000000001E-3</v>
      </c>
      <c r="J5592" s="43">
        <v>3.2500000000000001E-2</v>
      </c>
      <c r="K5592" s="43">
        <v>1.5757E-2</v>
      </c>
      <c r="L5592" s="43">
        <v>6.0510000000000002E-4</v>
      </c>
      <c r="M5592" s="43">
        <v>1.7989999999999998E-4</v>
      </c>
      <c r="N5592" s="43">
        <v>1E-4</v>
      </c>
      <c r="O5592" s="114"/>
    </row>
    <row r="5593" spans="4:15" ht="15.75" customHeight="1" x14ac:dyDescent="0.25">
      <c r="D5593" s="39"/>
      <c r="E5593" s="39"/>
      <c r="F5593" s="98">
        <v>44343</v>
      </c>
      <c r="G5593" s="43">
        <v>9.2130000000000001E-4</v>
      </c>
      <c r="H5593" s="43">
        <v>1.3462999999999999E-3</v>
      </c>
      <c r="I5593" s="43">
        <v>1.7113E-3</v>
      </c>
      <c r="J5593" s="43">
        <v>3.2500000000000001E-2</v>
      </c>
      <c r="K5593" s="43">
        <v>1.6062E-2</v>
      </c>
      <c r="L5593" s="43">
        <v>5.5800000000000001E-4</v>
      </c>
      <c r="M5593" s="43">
        <v>1.6639999999999998E-4</v>
      </c>
      <c r="N5593" s="43">
        <v>1E-4</v>
      </c>
      <c r="O5593" s="114"/>
    </row>
    <row r="5594" spans="4:15" ht="15.75" customHeight="1" x14ac:dyDescent="0.25">
      <c r="D5594" s="39"/>
      <c r="E5594" s="39"/>
      <c r="F5594" s="98">
        <v>44344</v>
      </c>
      <c r="G5594" s="43">
        <v>8.5879999999999995E-4</v>
      </c>
      <c r="H5594" s="43">
        <v>1.3138E-3</v>
      </c>
      <c r="I5594" s="43">
        <v>1.7100000000000001E-3</v>
      </c>
      <c r="J5594" s="43">
        <v>3.2500000000000001E-2</v>
      </c>
      <c r="K5594" s="43">
        <v>1.5942999999999999E-2</v>
      </c>
      <c r="L5594" s="43">
        <v>5.4290000000000002E-4</v>
      </c>
      <c r="M5594" s="43">
        <v>1.897E-4</v>
      </c>
      <c r="N5594" s="43">
        <v>1E-4</v>
      </c>
      <c r="O5594" s="114"/>
    </row>
    <row r="5595" spans="4:15" ht="15.75" customHeight="1" x14ac:dyDescent="0.25">
      <c r="D5595" s="39"/>
      <c r="E5595" s="39"/>
      <c r="F5595" s="98">
        <v>44348</v>
      </c>
      <c r="G5595" s="43">
        <v>8.8749999999999994E-4</v>
      </c>
      <c r="H5595" s="43">
        <v>1.2850000000000001E-3</v>
      </c>
      <c r="I5595" s="43">
        <v>1.7488E-3</v>
      </c>
      <c r="J5595" s="43">
        <v>3.2500000000000001E-2</v>
      </c>
      <c r="K5595" s="43">
        <v>1.6062E-2</v>
      </c>
      <c r="L5595" s="43">
        <v>5.0670000000000001E-4</v>
      </c>
      <c r="M5595" s="43">
        <v>1.9560000000000001E-4</v>
      </c>
      <c r="N5595" s="43">
        <v>1E-4</v>
      </c>
      <c r="O5595" s="114"/>
    </row>
    <row r="5596" spans="4:15" ht="15.75" customHeight="1" x14ac:dyDescent="0.25">
      <c r="D5596" s="39"/>
      <c r="E5596" s="39"/>
      <c r="F5596" s="98">
        <v>44349</v>
      </c>
      <c r="G5596" s="43">
        <v>8.5500000000000007E-4</v>
      </c>
      <c r="H5596" s="43">
        <v>1.34E-3</v>
      </c>
      <c r="I5596" s="43">
        <v>1.6738E-3</v>
      </c>
      <c r="J5596" s="43">
        <v>3.2500000000000001E-2</v>
      </c>
      <c r="K5596" s="43">
        <v>1.5875E-2</v>
      </c>
      <c r="L5596" s="43">
        <v>4.9070000000000006E-4</v>
      </c>
      <c r="M5596" s="43">
        <v>2.0459999999999999E-4</v>
      </c>
      <c r="N5596" s="43">
        <v>1E-4</v>
      </c>
      <c r="O5596" s="114"/>
    </row>
    <row r="5597" spans="4:15" ht="15.75" customHeight="1" x14ac:dyDescent="0.25">
      <c r="D5597" s="39"/>
      <c r="E5597" s="39"/>
      <c r="F5597" s="98">
        <v>44350</v>
      </c>
      <c r="G5597" s="43">
        <v>8.0000000000000004E-4</v>
      </c>
      <c r="H5597" s="43">
        <v>1.3075000000000001E-3</v>
      </c>
      <c r="I5597" s="43">
        <v>1.6475000000000001E-3</v>
      </c>
      <c r="J5597" s="43">
        <v>3.2500000000000001E-2</v>
      </c>
      <c r="K5597" s="43">
        <v>1.6250000000000001E-2</v>
      </c>
      <c r="L5597" s="43">
        <v>5.1029999999999999E-4</v>
      </c>
      <c r="M5597" s="43">
        <v>2.3000000000000001E-4</v>
      </c>
      <c r="N5597" s="43">
        <v>1E-4</v>
      </c>
      <c r="O5597" s="114"/>
    </row>
    <row r="5598" spans="4:15" ht="15.75" customHeight="1" x14ac:dyDescent="0.25">
      <c r="D5598" s="39"/>
      <c r="E5598" s="39"/>
      <c r="F5598" s="98">
        <v>44351</v>
      </c>
      <c r="G5598" s="43">
        <v>8.1250000000000007E-4</v>
      </c>
      <c r="H5598" s="43">
        <v>1.2825E-3</v>
      </c>
      <c r="I5598" s="43">
        <v>1.6488E-3</v>
      </c>
      <c r="J5598" s="43">
        <v>3.2500000000000001E-2</v>
      </c>
      <c r="K5598" s="43">
        <v>1.5533999999999999E-2</v>
      </c>
      <c r="L5598" s="43">
        <v>5.2910000000000001E-4</v>
      </c>
      <c r="M5598" s="43">
        <v>2.251E-4</v>
      </c>
      <c r="N5598" s="43">
        <v>1E-4</v>
      </c>
      <c r="O5598" s="114"/>
    </row>
    <row r="5599" spans="4:15" ht="15.75" customHeight="1" x14ac:dyDescent="0.25">
      <c r="D5599" s="39"/>
      <c r="E5599" s="39"/>
      <c r="F5599" s="98">
        <v>44354</v>
      </c>
      <c r="G5599" s="43">
        <v>8.1250000000000007E-4</v>
      </c>
      <c r="H5599" s="43">
        <v>1.2313000000000001E-3</v>
      </c>
      <c r="I5599" s="43">
        <v>1.6063E-3</v>
      </c>
      <c r="J5599" s="43">
        <v>3.2500000000000001E-2</v>
      </c>
      <c r="K5599" s="43">
        <v>1.5687E-2</v>
      </c>
      <c r="L5599" s="43">
        <v>5.3490000000000005E-4</v>
      </c>
      <c r="M5599" s="43">
        <v>2.2919999999999999E-4</v>
      </c>
      <c r="N5599" s="43">
        <v>1E-4</v>
      </c>
      <c r="O5599" s="114"/>
    </row>
    <row r="5600" spans="4:15" ht="15.75" customHeight="1" x14ac:dyDescent="0.25">
      <c r="D5600" s="39"/>
      <c r="E5600" s="39"/>
      <c r="F5600" s="98">
        <v>44355</v>
      </c>
      <c r="G5600" s="43">
        <v>7.6999999999999996E-4</v>
      </c>
      <c r="H5600" s="43">
        <v>1.2800000000000001E-3</v>
      </c>
      <c r="I5600" s="43">
        <v>1.5462999999999998E-3</v>
      </c>
      <c r="J5600" s="43">
        <v>3.2500000000000001E-2</v>
      </c>
      <c r="K5600" s="43">
        <v>1.5330999999999999E-2</v>
      </c>
      <c r="L5600" s="43">
        <v>5.042E-4</v>
      </c>
      <c r="M5600" s="43">
        <v>2.3099999999999998E-4</v>
      </c>
      <c r="N5600" s="43">
        <v>1E-4</v>
      </c>
      <c r="O5600" s="114"/>
    </row>
    <row r="5601" spans="4:15" ht="15.75" customHeight="1" x14ac:dyDescent="0.25">
      <c r="D5601" s="39"/>
      <c r="E5601" s="39"/>
      <c r="F5601" s="98">
        <v>44356</v>
      </c>
      <c r="G5601" s="43">
        <v>7.4629999999999998E-4</v>
      </c>
      <c r="H5601" s="43">
        <v>1.2474999999999999E-3</v>
      </c>
      <c r="I5601" s="43">
        <v>1.5688E-3</v>
      </c>
      <c r="J5601" s="43">
        <v>3.2500000000000001E-2</v>
      </c>
      <c r="K5601" s="43">
        <v>1.4907999999999999E-2</v>
      </c>
      <c r="L5601" s="43">
        <v>4.927E-4</v>
      </c>
      <c r="M5601" s="43">
        <v>2.1850000000000003E-4</v>
      </c>
      <c r="N5601" s="43">
        <v>1E-4</v>
      </c>
      <c r="O5601" s="114"/>
    </row>
    <row r="5602" spans="4:15" ht="15.75" customHeight="1" x14ac:dyDescent="0.25">
      <c r="D5602" s="39"/>
      <c r="E5602" s="39"/>
      <c r="F5602" s="98">
        <v>44357</v>
      </c>
      <c r="G5602" s="43">
        <v>7.2630000000000004E-4</v>
      </c>
      <c r="H5602" s="43">
        <v>1.1899999999999999E-3</v>
      </c>
      <c r="I5602" s="43">
        <v>1.4825000000000001E-3</v>
      </c>
      <c r="J5602" s="43">
        <v>3.2500000000000001E-2</v>
      </c>
      <c r="K5602" s="43">
        <v>1.4317999999999999E-2</v>
      </c>
      <c r="L5602" s="43">
        <v>5.1489999999999999E-4</v>
      </c>
      <c r="M5602" s="43">
        <v>2.1110000000000001E-4</v>
      </c>
      <c r="N5602" s="43">
        <v>1E-4</v>
      </c>
      <c r="O5602" s="114"/>
    </row>
    <row r="5603" spans="4:15" ht="15.75" customHeight="1" x14ac:dyDescent="0.25">
      <c r="D5603" s="39"/>
      <c r="E5603" s="39"/>
      <c r="F5603" s="98">
        <v>44358</v>
      </c>
      <c r="G5603" s="43">
        <v>7.2880000000000004E-4</v>
      </c>
      <c r="H5603" s="43">
        <v>1.1888000000000001E-3</v>
      </c>
      <c r="I5603" s="43">
        <v>1.5249999999999999E-3</v>
      </c>
      <c r="J5603" s="43">
        <v>3.2500000000000001E-2</v>
      </c>
      <c r="K5603" s="43">
        <v>1.4518E-2</v>
      </c>
      <c r="L5603" s="43">
        <v>4.9570000000000007E-4</v>
      </c>
      <c r="M5603" s="43">
        <v>2.0570000000000001E-4</v>
      </c>
      <c r="N5603" s="43">
        <v>1E-4</v>
      </c>
      <c r="O5603" s="114"/>
    </row>
    <row r="5604" spans="4:15" ht="15.75" customHeight="1" x14ac:dyDescent="0.25">
      <c r="D5604" s="39"/>
      <c r="E5604" s="39"/>
      <c r="F5604" s="98">
        <v>44361</v>
      </c>
      <c r="G5604" s="43">
        <v>7.4629999999999998E-4</v>
      </c>
      <c r="H5604" s="43">
        <v>1.1799999999999998E-3</v>
      </c>
      <c r="I5604" s="43">
        <v>1.5038000000000002E-3</v>
      </c>
      <c r="J5604" s="43">
        <v>3.2500000000000001E-2</v>
      </c>
      <c r="K5604" s="43">
        <v>1.494E-2</v>
      </c>
      <c r="L5604" s="43">
        <v>5.0210000000000001E-4</v>
      </c>
      <c r="M5604" s="43">
        <v>1.875E-4</v>
      </c>
      <c r="N5604" s="43">
        <v>1E-4</v>
      </c>
      <c r="O5604" s="114"/>
    </row>
    <row r="5605" spans="4:15" ht="15.75" customHeight="1" x14ac:dyDescent="0.25">
      <c r="D5605" s="39"/>
      <c r="E5605" s="39"/>
      <c r="F5605" s="98">
        <v>44362</v>
      </c>
      <c r="G5605" s="43">
        <v>8.1750000000000008E-4</v>
      </c>
      <c r="H5605" s="43">
        <v>1.2474999999999999E-3</v>
      </c>
      <c r="I5605" s="43">
        <v>1.5263E-3</v>
      </c>
      <c r="J5605" s="43">
        <v>3.2500000000000001E-2</v>
      </c>
      <c r="K5605" s="43">
        <v>1.4922E-2</v>
      </c>
      <c r="L5605" s="43">
        <v>4.1779999999999996E-4</v>
      </c>
      <c r="M5605" s="43">
        <v>2.4400000000000002E-4</v>
      </c>
      <c r="N5605" s="43">
        <v>1E-4</v>
      </c>
      <c r="O5605" s="114"/>
    </row>
    <row r="5606" spans="4:15" ht="15.75" customHeight="1" x14ac:dyDescent="0.25">
      <c r="D5606" s="39"/>
      <c r="E5606" s="39"/>
      <c r="F5606" s="98">
        <v>44363</v>
      </c>
      <c r="G5606" s="43">
        <v>8.25E-4</v>
      </c>
      <c r="H5606" s="43">
        <v>1.245E-3</v>
      </c>
      <c r="I5606" s="43">
        <v>1.5187999999999998E-3</v>
      </c>
      <c r="J5606" s="43">
        <v>3.2500000000000001E-2</v>
      </c>
      <c r="K5606" s="43">
        <v>1.5754000000000001E-2</v>
      </c>
      <c r="L5606" s="43">
        <v>4.0309999999999999E-4</v>
      </c>
      <c r="M5606" s="43">
        <v>2.5920000000000001E-4</v>
      </c>
      <c r="N5606" s="43">
        <v>1E-4</v>
      </c>
      <c r="O5606" s="114"/>
    </row>
    <row r="5607" spans="4:15" ht="15.75" customHeight="1" x14ac:dyDescent="0.25">
      <c r="D5607" s="39"/>
      <c r="E5607" s="39"/>
      <c r="F5607" s="98">
        <v>44364</v>
      </c>
      <c r="G5607" s="43">
        <v>9.3380000000000004E-4</v>
      </c>
      <c r="H5607" s="43">
        <v>1.3450000000000001E-3</v>
      </c>
      <c r="I5607" s="43">
        <v>1.5862999999999999E-3</v>
      </c>
      <c r="J5607" s="43">
        <v>3.2500000000000001E-2</v>
      </c>
      <c r="K5607" s="43">
        <v>1.504E-2</v>
      </c>
      <c r="L5607" s="43">
        <v>4.194E-4</v>
      </c>
      <c r="M5607" s="43">
        <v>4.0899999999999997E-4</v>
      </c>
      <c r="N5607" s="43">
        <v>1E-4</v>
      </c>
      <c r="O5607" s="114"/>
    </row>
    <row r="5608" spans="4:15" ht="15.75" customHeight="1" x14ac:dyDescent="0.25">
      <c r="D5608" s="39"/>
      <c r="E5608" s="39"/>
      <c r="F5608" s="98">
        <v>44365</v>
      </c>
      <c r="G5608" s="43">
        <v>9.1E-4</v>
      </c>
      <c r="H5608" s="43">
        <v>1.3488E-3</v>
      </c>
      <c r="I5608" s="43">
        <v>1.5625000000000001E-3</v>
      </c>
      <c r="J5608" s="43">
        <v>3.2500000000000001E-2</v>
      </c>
      <c r="K5608" s="43">
        <v>1.4381E-2</v>
      </c>
      <c r="L5608" s="43">
        <v>6.0609999999999993E-4</v>
      </c>
      <c r="M5608" s="43">
        <v>4.7239999999999999E-4</v>
      </c>
      <c r="N5608" s="43">
        <v>1.133E-4</v>
      </c>
      <c r="O5608" s="114"/>
    </row>
    <row r="5609" spans="4:15" ht="15.75" customHeight="1" x14ac:dyDescent="0.25">
      <c r="D5609" s="39"/>
      <c r="E5609" s="39"/>
      <c r="F5609" s="98">
        <v>44368</v>
      </c>
      <c r="G5609" s="43">
        <v>9.588000000000001E-4</v>
      </c>
      <c r="H5609" s="43">
        <v>1.3788000000000001E-3</v>
      </c>
      <c r="I5609" s="43">
        <v>1.6375000000000001E-3</v>
      </c>
      <c r="J5609" s="43">
        <v>3.2500000000000001E-2</v>
      </c>
      <c r="K5609" s="43">
        <v>1.4886E-2</v>
      </c>
      <c r="L5609" s="43">
        <v>6.9040000000000008E-4</v>
      </c>
      <c r="M5609" s="43">
        <v>4.8789999999999999E-4</v>
      </c>
      <c r="N5609" s="43">
        <v>1.5329999999999999E-4</v>
      </c>
      <c r="O5609" s="114"/>
    </row>
    <row r="5610" spans="4:15" ht="15.75" customHeight="1" x14ac:dyDescent="0.25">
      <c r="D5610" s="39"/>
      <c r="E5610" s="39"/>
      <c r="F5610" s="98">
        <v>44369</v>
      </c>
      <c r="G5610" s="43">
        <v>9.075E-4</v>
      </c>
      <c r="H5610" s="43">
        <v>1.3375000000000001E-3</v>
      </c>
      <c r="I5610" s="43">
        <v>1.6063E-3</v>
      </c>
      <c r="J5610" s="43">
        <v>3.2500000000000001E-2</v>
      </c>
      <c r="K5610" s="43">
        <v>1.4632000000000001E-2</v>
      </c>
      <c r="L5610" s="43">
        <v>7.1909999999999997E-4</v>
      </c>
      <c r="M5610" s="43">
        <v>4.8300000000000003E-4</v>
      </c>
      <c r="N5610" s="43">
        <v>1.6670000000000001E-4</v>
      </c>
      <c r="O5610" s="114"/>
    </row>
    <row r="5611" spans="4:15" ht="15.75" customHeight="1" x14ac:dyDescent="0.25">
      <c r="D5611" s="39"/>
      <c r="E5611" s="39"/>
      <c r="F5611" s="98">
        <v>44370</v>
      </c>
      <c r="G5611" s="43">
        <v>7.4549999999999996E-4</v>
      </c>
      <c r="H5611" s="43">
        <v>1.4725000000000001E-3</v>
      </c>
      <c r="I5611" s="43">
        <v>1.5938E-3</v>
      </c>
      <c r="J5611" s="43">
        <v>3.2500000000000001E-2</v>
      </c>
      <c r="K5611" s="43">
        <v>1.4852000000000001E-2</v>
      </c>
      <c r="L5611" s="43">
        <v>7.4550000000000007E-4</v>
      </c>
      <c r="M5611" s="43">
        <v>4.2529999999999998E-4</v>
      </c>
      <c r="N5611" s="43">
        <v>1.7999999999999998E-4</v>
      </c>
      <c r="O5611" s="114"/>
    </row>
    <row r="5612" spans="4:15" ht="15.75" customHeight="1" x14ac:dyDescent="0.25">
      <c r="D5612" s="39"/>
      <c r="E5612" s="39"/>
      <c r="F5612" s="98">
        <v>44371</v>
      </c>
      <c r="G5612" s="43">
        <f>7.478%/100</f>
        <v>7.4779999999999996E-4</v>
      </c>
      <c r="H5612" s="43">
        <f>14.6%/100</f>
        <v>1.4599999999999999E-3</v>
      </c>
      <c r="I5612" s="43">
        <f>16.525%/100</f>
        <v>1.6524999999999999E-3</v>
      </c>
      <c r="J5612" s="43">
        <f>325%/100</f>
        <v>3.2500000000000001E-2</v>
      </c>
      <c r="K5612" s="43">
        <v>1.4919E-2</v>
      </c>
      <c r="L5612" s="43">
        <v>7.4779999999999996E-4</v>
      </c>
      <c r="M5612" s="43">
        <v>4.3860000000000004E-4</v>
      </c>
      <c r="N5612" s="43">
        <v>1.9330000000000001E-4</v>
      </c>
      <c r="O5612" s="114"/>
    </row>
    <row r="5613" spans="4:15" ht="15.75" customHeight="1" x14ac:dyDescent="0.25">
      <c r="D5613" s="39"/>
      <c r="E5613" s="39"/>
      <c r="F5613" s="98">
        <v>44372</v>
      </c>
      <c r="G5613" s="43">
        <v>7.5300000000000009E-4</v>
      </c>
      <c r="H5613" s="43">
        <v>1.4599999999999999E-3</v>
      </c>
      <c r="I5613" s="43">
        <v>1.655E-3</v>
      </c>
      <c r="J5613" s="43">
        <v>3.2500000000000001E-2</v>
      </c>
      <c r="K5613" s="43">
        <v>1.5240999999999999E-2</v>
      </c>
      <c r="L5613" s="43">
        <v>7.5300000000000009E-4</v>
      </c>
      <c r="M5613" s="43">
        <v>4.3200000000000004E-4</v>
      </c>
      <c r="N5613" s="43">
        <v>2.0670000000000001E-4</v>
      </c>
      <c r="O5613" s="114"/>
    </row>
    <row r="5614" spans="4:15" ht="15.75" customHeight="1" x14ac:dyDescent="0.25">
      <c r="D5614" s="39"/>
      <c r="E5614" s="39"/>
      <c r="F5614" s="98">
        <v>44375</v>
      </c>
      <c r="G5614" s="43">
        <v>7.2039999999999995E-4</v>
      </c>
      <c r="H5614" s="43">
        <v>1.4725000000000001E-3</v>
      </c>
      <c r="I5614" s="43">
        <v>1.6662999999999999E-3</v>
      </c>
      <c r="J5614" s="43">
        <v>3.2500000000000001E-2</v>
      </c>
      <c r="K5614" s="43">
        <v>1.4764999999999999E-2</v>
      </c>
      <c r="L5614" s="43">
        <v>7.2040000000000006E-4</v>
      </c>
      <c r="M5614" s="43">
        <v>4.526E-4</v>
      </c>
      <c r="N5614" s="43">
        <v>2.4670000000000003E-4</v>
      </c>
      <c r="O5614" s="114"/>
    </row>
    <row r="5615" spans="4:15" ht="15.75" customHeight="1" x14ac:dyDescent="0.25">
      <c r="D5615" s="39"/>
      <c r="E5615" s="39"/>
      <c r="F5615" s="98">
        <v>44376</v>
      </c>
      <c r="G5615" s="43">
        <v>7.1929999999999997E-4</v>
      </c>
      <c r="H5615" s="43">
        <v>1.4488000000000001E-3</v>
      </c>
      <c r="I5615" s="43">
        <v>1.6088000000000001E-3</v>
      </c>
      <c r="J5615" s="43">
        <v>3.2500000000000001E-2</v>
      </c>
      <c r="K5615" s="43">
        <v>1.4697E-2</v>
      </c>
      <c r="L5615" s="43">
        <v>7.1929999999999997E-4</v>
      </c>
      <c r="M5615" s="43">
        <v>4.5889999999999999E-4</v>
      </c>
      <c r="N5615" s="43">
        <v>2.5999999999999998E-4</v>
      </c>
      <c r="O5615" s="114"/>
    </row>
    <row r="5616" spans="4:15" ht="15.75" customHeight="1" x14ac:dyDescent="0.25">
      <c r="D5616" s="39"/>
      <c r="E5616" s="39"/>
      <c r="F5616" s="98">
        <v>44377</v>
      </c>
      <c r="G5616" s="43">
        <v>7.1949999999999998E-4</v>
      </c>
      <c r="H5616" s="43">
        <v>1.4575E-3</v>
      </c>
      <c r="I5616" s="43">
        <v>1.5950000000000001E-3</v>
      </c>
      <c r="J5616" s="43">
        <v>3.2500000000000001E-2</v>
      </c>
      <c r="K5616" s="43">
        <v>1.468E-2</v>
      </c>
      <c r="L5616" s="43">
        <v>7.1949999999999998E-4</v>
      </c>
      <c r="M5616" s="43">
        <v>4.6350000000000004E-4</v>
      </c>
      <c r="N5616" s="43">
        <v>2.7329999999999998E-4</v>
      </c>
      <c r="O5616" s="114"/>
    </row>
    <row r="5617" spans="4:15" ht="15.75" customHeight="1" x14ac:dyDescent="0.25">
      <c r="D5617" s="39"/>
      <c r="E5617" s="39"/>
      <c r="F5617" s="98">
        <v>44378</v>
      </c>
      <c r="G5617" s="43">
        <v>7.2199999999999999E-4</v>
      </c>
      <c r="H5617" s="43">
        <v>1.4475E-3</v>
      </c>
      <c r="I5617" s="43">
        <v>1.6299999999999999E-3</v>
      </c>
      <c r="J5617" s="43">
        <v>3.2500000000000001E-2</v>
      </c>
      <c r="K5617" s="43">
        <v>1.4578000000000001E-2</v>
      </c>
      <c r="L5617" s="43">
        <v>7.2199999999999999E-4</v>
      </c>
      <c r="M5617" s="43">
        <v>4.6980000000000004E-4</v>
      </c>
      <c r="N5617" s="43">
        <v>2.8670000000000003E-4</v>
      </c>
      <c r="O5617" s="114"/>
    </row>
    <row r="5618" spans="4:15" ht="15.75" customHeight="1" x14ac:dyDescent="0.25">
      <c r="D5618" s="39"/>
      <c r="E5618" s="39"/>
      <c r="F5618" s="98">
        <v>44379</v>
      </c>
      <c r="G5618" s="43">
        <v>7.3200000000000001E-4</v>
      </c>
      <c r="H5618" s="43">
        <v>1.3787999999999999E-3</v>
      </c>
      <c r="I5618" s="43">
        <v>1.6299999999999999E-3</v>
      </c>
      <c r="J5618" s="43">
        <v>3.2500000000000001E-2</v>
      </c>
      <c r="K5618" s="43">
        <v>1.4237999999999999E-2</v>
      </c>
      <c r="L5618" s="43">
        <v>7.3150000000000005E-4</v>
      </c>
      <c r="M5618" s="43">
        <v>4.6569999999999999E-4</v>
      </c>
      <c r="N5618" s="43">
        <v>2.9999999999999997E-4</v>
      </c>
      <c r="O5618" s="114"/>
    </row>
    <row r="5619" spans="4:15" ht="15.75" customHeight="1" x14ac:dyDescent="0.25">
      <c r="D5619" s="39"/>
      <c r="E5619" s="39"/>
      <c r="F5619" s="98">
        <v>44383</v>
      </c>
      <c r="G5619" s="43">
        <v>7.2119999999999997E-4</v>
      </c>
      <c r="H5619" s="43">
        <v>1.3488E-3</v>
      </c>
      <c r="I5619" s="43">
        <v>1.6638E-3</v>
      </c>
      <c r="J5619" s="43">
        <v>3.2500000000000001E-2</v>
      </c>
      <c r="K5619" s="43">
        <v>1.3481E-2</v>
      </c>
      <c r="L5619" s="43">
        <v>7.2120000000000007E-4</v>
      </c>
      <c r="M5619" s="43">
        <v>4.8579999999999999E-4</v>
      </c>
      <c r="N5619" s="43">
        <v>3.5330000000000002E-4</v>
      </c>
      <c r="O5619" s="114"/>
    </row>
    <row r="5620" spans="4:15" ht="15.75" customHeight="1" x14ac:dyDescent="0.25">
      <c r="D5620" s="39"/>
      <c r="E5620" s="39"/>
      <c r="F5620" s="98">
        <v>44384</v>
      </c>
      <c r="G5620" s="43">
        <v>7.2409999999999998E-4</v>
      </c>
      <c r="H5620" s="43">
        <v>1.2388E-3</v>
      </c>
      <c r="I5620" s="43">
        <v>1.6225E-3</v>
      </c>
      <c r="J5620" s="43">
        <v>3.2500000000000001E-2</v>
      </c>
      <c r="K5620" s="43">
        <v>1.3163000000000001E-2</v>
      </c>
      <c r="L5620" s="43">
        <v>7.2409999999999998E-4</v>
      </c>
      <c r="M5620" s="43">
        <v>4.773E-4</v>
      </c>
      <c r="N5620" s="43">
        <v>3.6670000000000002E-4</v>
      </c>
      <c r="O5620" s="114"/>
    </row>
    <row r="5621" spans="4:15" ht="15.75" customHeight="1" x14ac:dyDescent="0.25">
      <c r="D5621" s="39"/>
      <c r="E5621" s="39"/>
      <c r="F5621" s="98">
        <v>44385</v>
      </c>
      <c r="G5621" s="43">
        <v>7.1880000000000002E-4</v>
      </c>
      <c r="H5621" s="43">
        <v>1.1900000000000001E-3</v>
      </c>
      <c r="I5621" s="43">
        <v>1.57E-3</v>
      </c>
      <c r="J5621" s="43">
        <v>3.2500000000000001E-2</v>
      </c>
      <c r="K5621" s="43">
        <v>1.2928E-2</v>
      </c>
      <c r="L5621" s="43">
        <v>7.1880000000000002E-4</v>
      </c>
      <c r="M5621" s="43">
        <v>4.86E-4</v>
      </c>
      <c r="N5621" s="43">
        <v>3.7999999999999997E-4</v>
      </c>
      <c r="O5621" s="114"/>
    </row>
    <row r="5622" spans="4:15" ht="15.75" customHeight="1" x14ac:dyDescent="0.25">
      <c r="D5622" s="39"/>
      <c r="E5622" s="39"/>
      <c r="F5622" s="98">
        <v>44386</v>
      </c>
      <c r="G5622" s="43">
        <v>7.2900000000000005E-4</v>
      </c>
      <c r="H5622" s="43">
        <v>1.286E-3</v>
      </c>
      <c r="I5622" s="43">
        <v>1.5100000000000001E-3</v>
      </c>
      <c r="J5622" s="43">
        <v>3.2500000000000001E-2</v>
      </c>
      <c r="K5622" s="43">
        <v>1.3594999999999999E-2</v>
      </c>
      <c r="L5622" s="43">
        <v>7.2980000000000007E-4</v>
      </c>
      <c r="M5622" s="43">
        <v>4.8239999999999996E-4</v>
      </c>
      <c r="N5622" s="43">
        <v>3.9329999999999996E-4</v>
      </c>
      <c r="O5622" s="114"/>
    </row>
    <row r="5623" spans="4:15" ht="15.75" customHeight="1" x14ac:dyDescent="0.25">
      <c r="D5623" s="39"/>
      <c r="E5623" s="39"/>
      <c r="F5623" s="98">
        <v>44389</v>
      </c>
      <c r="G5623" s="43">
        <v>7.1880000000000002E-4</v>
      </c>
      <c r="H5623" s="43">
        <v>1.1900000000000001E-3</v>
      </c>
      <c r="I5623" s="43">
        <v>1.57E-3</v>
      </c>
      <c r="J5623" s="43">
        <v>3.2500000000000001E-2</v>
      </c>
      <c r="K5623" s="43">
        <v>1.3645000000000001E-2</v>
      </c>
      <c r="L5623" s="43">
        <v>7.226E-4</v>
      </c>
      <c r="M5623" s="43">
        <v>4.818E-4</v>
      </c>
      <c r="N5623" s="43">
        <v>4.3330000000000002E-4</v>
      </c>
      <c r="O5623" s="114"/>
    </row>
    <row r="5624" spans="4:15" ht="15.75" customHeight="1" x14ac:dyDescent="0.25">
      <c r="D5624" s="39"/>
      <c r="E5624" s="39"/>
      <c r="F5624" s="98">
        <v>44390</v>
      </c>
      <c r="G5624" s="43">
        <v>7.2269999999999995E-4</v>
      </c>
      <c r="H5624" s="43">
        <v>1.2612999999999999E-3</v>
      </c>
      <c r="I5624" s="43">
        <v>1.5150000000000001E-3</v>
      </c>
      <c r="J5624" s="43">
        <v>3.2500000000000001E-2</v>
      </c>
      <c r="K5624" s="43">
        <v>1.4166000000000002E-2</v>
      </c>
      <c r="L5624" s="43">
        <v>7.2270000000000006E-4</v>
      </c>
      <c r="M5624" s="43">
        <v>4.7329999999999996E-4</v>
      </c>
      <c r="N5624" s="43">
        <v>4.4670000000000002E-4</v>
      </c>
      <c r="O5624" s="114"/>
    </row>
    <row r="5625" spans="4:15" ht="15.75" customHeight="1" x14ac:dyDescent="0.25">
      <c r="D5625" s="39"/>
      <c r="E5625" s="39"/>
      <c r="F5625" s="98">
        <v>44391</v>
      </c>
      <c r="G5625" s="43">
        <v>9.1129999999999998E-4</v>
      </c>
      <c r="H5625" s="43">
        <v>1.2638E-3</v>
      </c>
      <c r="I5625" s="43">
        <v>1.5074999999999999E-3</v>
      </c>
      <c r="J5625" s="43">
        <v>3.2500000000000001E-2</v>
      </c>
      <c r="K5625" s="43">
        <v>1.3459E-2</v>
      </c>
      <c r="L5625" s="43">
        <v>7.1980000000000004E-4</v>
      </c>
      <c r="M5625" s="43">
        <v>4.8039999999999997E-4</v>
      </c>
      <c r="N5625" s="43">
        <v>4.6000000000000001E-4</v>
      </c>
      <c r="O5625" s="114"/>
    </row>
    <row r="5626" spans="4:15" ht="15.75" customHeight="1" x14ac:dyDescent="0.25">
      <c r="D5626" s="39"/>
      <c r="E5626" s="39"/>
      <c r="F5626" s="98">
        <v>44392</v>
      </c>
      <c r="G5626" s="43">
        <v>8.9130000000000003E-4</v>
      </c>
      <c r="H5626" s="43">
        <v>1.3388E-3</v>
      </c>
      <c r="I5626" s="43">
        <v>1.5325E-3</v>
      </c>
      <c r="J5626" s="43">
        <v>3.2500000000000001E-2</v>
      </c>
      <c r="K5626" s="43">
        <v>1.2988999999999999E-2</v>
      </c>
      <c r="L5626" s="43">
        <v>7.2480000000000005E-4</v>
      </c>
      <c r="M5626" s="43">
        <v>4.7629999999999998E-4</v>
      </c>
      <c r="N5626" s="43">
        <v>4.7329999999999996E-4</v>
      </c>
      <c r="O5626" s="114"/>
    </row>
    <row r="5627" spans="4:15" ht="15.75" customHeight="1" x14ac:dyDescent="0.25">
      <c r="D5627" s="39"/>
      <c r="E5627" s="39"/>
      <c r="F5627" s="98">
        <v>44393</v>
      </c>
      <c r="G5627" s="43">
        <v>7.2569999999999991E-4</v>
      </c>
      <c r="H5627" s="43">
        <v>1.3425000000000002E-3</v>
      </c>
      <c r="I5627" s="43">
        <v>1.5213E-3</v>
      </c>
      <c r="J5627" s="43">
        <v>3.2500000000000001E-2</v>
      </c>
      <c r="K5627" s="43">
        <v>1.2903E-2</v>
      </c>
      <c r="L5627" s="43">
        <v>7.2569999999999991E-4</v>
      </c>
      <c r="M5627" s="43">
        <v>4.7550000000000001E-4</v>
      </c>
      <c r="N5627" s="43">
        <v>4.8669999999999996E-4</v>
      </c>
      <c r="O5627" s="114"/>
    </row>
    <row r="5628" spans="4:15" ht="15.75" customHeight="1" x14ac:dyDescent="0.25">
      <c r="D5628" s="39"/>
      <c r="E5628" s="39"/>
      <c r="F5628" s="98">
        <v>44396</v>
      </c>
      <c r="G5628" s="43">
        <v>7.3660000000000002E-4</v>
      </c>
      <c r="H5628" s="43">
        <v>1.3425000000000002E-3</v>
      </c>
      <c r="I5628" s="43">
        <v>1.5175E-3</v>
      </c>
      <c r="J5628" s="43">
        <v>3.2500000000000001E-2</v>
      </c>
      <c r="K5628" s="43">
        <v>1.1888000000000001E-2</v>
      </c>
      <c r="L5628" s="43">
        <v>7.3660000000000002E-4</v>
      </c>
      <c r="M5628" s="43">
        <v>4.774E-4</v>
      </c>
      <c r="N5628" s="43">
        <v>5.0000000000000001E-4</v>
      </c>
      <c r="O5628" s="114"/>
    </row>
    <row r="5629" spans="4:15" ht="15.75" customHeight="1" x14ac:dyDescent="0.25">
      <c r="D5629" s="39"/>
      <c r="E5629" s="39"/>
      <c r="F5629" s="98">
        <v>44397</v>
      </c>
      <c r="G5629" s="43">
        <v>7.157E-4</v>
      </c>
      <c r="H5629" s="43">
        <v>1.3825E-3</v>
      </c>
      <c r="I5629" s="43">
        <v>1.5275E-3</v>
      </c>
      <c r="J5629" s="43">
        <v>3.2500000000000001E-2</v>
      </c>
      <c r="K5629" s="43">
        <v>1.2218E-2</v>
      </c>
      <c r="L5629" s="43">
        <v>7.157E-4</v>
      </c>
      <c r="M5629" s="43">
        <v>4.7010000000000004E-4</v>
      </c>
      <c r="N5629" s="43">
        <v>5.0000000000000001E-4</v>
      </c>
      <c r="O5629" s="114"/>
    </row>
    <row r="5630" spans="4:15" ht="15.75" customHeight="1" x14ac:dyDescent="0.25">
      <c r="D5630" s="39"/>
      <c r="E5630" s="39"/>
      <c r="F5630" s="98">
        <v>44398</v>
      </c>
      <c r="G5630" s="43">
        <v>7.1069999999999998E-4</v>
      </c>
      <c r="H5630" s="43">
        <v>1.3787999999999999E-3</v>
      </c>
      <c r="I5630" s="43">
        <v>1.5313E-3</v>
      </c>
      <c r="J5630" s="43">
        <v>3.2500000000000001E-2</v>
      </c>
      <c r="K5630" s="43">
        <v>1.2884E-2</v>
      </c>
      <c r="L5630" s="43">
        <v>7.1069999999999998E-4</v>
      </c>
      <c r="M5630" s="43">
        <v>4.6580000000000005E-4</v>
      </c>
      <c r="N5630" s="43">
        <v>5.0000000000000001E-4</v>
      </c>
      <c r="O5630" s="114"/>
    </row>
    <row r="5631" spans="4:15" ht="15.75" customHeight="1" x14ac:dyDescent="0.25">
      <c r="D5631" s="39"/>
      <c r="E5631" s="39"/>
      <c r="F5631" s="98">
        <v>44399</v>
      </c>
      <c r="G5631" s="43">
        <v>7.157E-4</v>
      </c>
      <c r="H5631" s="43">
        <v>1.2524999999999999E-3</v>
      </c>
      <c r="I5631" s="43">
        <v>1.5724999999999999E-3</v>
      </c>
      <c r="J5631" s="43">
        <v>3.2500000000000001E-2</v>
      </c>
      <c r="K5631" s="43">
        <v>1.2782999999999999E-2</v>
      </c>
      <c r="L5631" s="43">
        <v>7.1199999999999996E-4</v>
      </c>
      <c r="M5631" s="43">
        <v>4.7479999999999999E-4</v>
      </c>
      <c r="N5631" s="43">
        <v>5.0000000000000001E-4</v>
      </c>
      <c r="O5631" s="114"/>
    </row>
    <row r="5632" spans="4:15" ht="15.75" customHeight="1" x14ac:dyDescent="0.25">
      <c r="D5632" s="39"/>
      <c r="E5632" s="39"/>
      <c r="F5632" s="98">
        <v>44400</v>
      </c>
      <c r="G5632" s="43">
        <v>7.1339999999999999E-4</v>
      </c>
      <c r="H5632" s="43">
        <v>1.2888000000000001E-3</v>
      </c>
      <c r="I5632" s="43">
        <v>1.585E-3</v>
      </c>
      <c r="J5632" s="43">
        <v>3.2500000000000001E-2</v>
      </c>
      <c r="K5632" s="43">
        <v>1.2813E-2</v>
      </c>
      <c r="L5632" s="43">
        <v>7.1339999999999999E-4</v>
      </c>
      <c r="M5632" s="43">
        <v>4.774E-4</v>
      </c>
      <c r="N5632" s="43">
        <v>5.0000000000000001E-4</v>
      </c>
      <c r="O5632" s="114"/>
    </row>
    <row r="5633" spans="3:15" ht="15.75" customHeight="1" x14ac:dyDescent="0.25">
      <c r="D5633" s="39"/>
      <c r="E5633" s="39"/>
      <c r="F5633" s="98">
        <v>44403</v>
      </c>
      <c r="G5633" s="43">
        <v>6.9059999999999998E-4</v>
      </c>
      <c r="H5633" s="43">
        <v>1.3163000000000001E-3</v>
      </c>
      <c r="I5633" s="43">
        <v>1.5724999999999999E-3</v>
      </c>
      <c r="J5633" s="43">
        <v>3.2500000000000001E-2</v>
      </c>
      <c r="K5633" s="43">
        <v>1.2895999999999999E-2</v>
      </c>
      <c r="L5633" s="43">
        <v>6.9059999999999998E-4</v>
      </c>
      <c r="M5633" s="43">
        <v>4.7899999999999999E-4</v>
      </c>
      <c r="N5633" s="43">
        <v>5.0000000000000001E-4</v>
      </c>
      <c r="O5633" s="114"/>
    </row>
    <row r="5634" spans="3:15" ht="15.75" customHeight="1" x14ac:dyDescent="0.25">
      <c r="C5634" s="47"/>
      <c r="F5634" s="98">
        <v>44404</v>
      </c>
      <c r="G5634" s="43">
        <v>6.8900000000000005E-4</v>
      </c>
      <c r="H5634" s="43">
        <v>1.2963E-3</v>
      </c>
      <c r="I5634" s="43">
        <v>1.585E-3</v>
      </c>
      <c r="J5634" s="43">
        <v>3.2500000000000001E-2</v>
      </c>
      <c r="K5634" s="43">
        <v>1.2411E-2</v>
      </c>
      <c r="L5634" s="43">
        <v>6.8959999999999996E-4</v>
      </c>
      <c r="M5634" s="43">
        <v>4.6190000000000001E-4</v>
      </c>
      <c r="N5634" s="43">
        <v>5.0000000000000001E-4</v>
      </c>
      <c r="O5634" s="114"/>
    </row>
    <row r="5635" spans="3:15" ht="15.75" customHeight="1" x14ac:dyDescent="0.25">
      <c r="C5635" s="47"/>
      <c r="F5635" s="98">
        <v>44405</v>
      </c>
      <c r="G5635" s="43">
        <v>6.8729999999999996E-4</v>
      </c>
      <c r="H5635" s="43">
        <v>1.2849999999999999E-3</v>
      </c>
      <c r="I5635" s="43">
        <v>1.5399999999999999E-3</v>
      </c>
      <c r="J5635" s="43">
        <v>3.2500000000000001E-2</v>
      </c>
      <c r="K5635" s="43">
        <v>1.2326999999999999E-2</v>
      </c>
      <c r="L5635" s="43">
        <v>6.8729999999999996E-4</v>
      </c>
      <c r="M5635" s="43">
        <v>4.7750000000000001E-4</v>
      </c>
      <c r="N5635" s="43">
        <v>5.0000000000000001E-4</v>
      </c>
      <c r="O5635" s="114"/>
    </row>
    <row r="5636" spans="3:15" ht="15.75" customHeight="1" x14ac:dyDescent="0.25">
      <c r="C5636" s="47"/>
      <c r="F5636" s="98">
        <v>44406</v>
      </c>
      <c r="G5636" s="43">
        <v>6.9300000000000004E-4</v>
      </c>
      <c r="H5636" s="43">
        <v>1.2574999999999999E-3</v>
      </c>
      <c r="I5636" s="43">
        <v>1.5388000000000001E-3</v>
      </c>
      <c r="J5636" s="43">
        <v>3.2500000000000001E-2</v>
      </c>
      <c r="K5636" s="43">
        <v>1.2692999999999999E-2</v>
      </c>
      <c r="L5636" s="43">
        <v>6.9300000000000004E-4</v>
      </c>
      <c r="M5636" s="43">
        <v>4.7879999999999998E-4</v>
      </c>
      <c r="N5636" s="43">
        <v>5.0000000000000001E-4</v>
      </c>
      <c r="O5636" s="114"/>
    </row>
    <row r="5637" spans="3:15" ht="15.75" customHeight="1" x14ac:dyDescent="0.25">
      <c r="C5637" s="47"/>
      <c r="F5637" s="98">
        <v>44407</v>
      </c>
      <c r="G5637" s="43">
        <v>6.9240000000000002E-4</v>
      </c>
      <c r="H5637" s="43">
        <v>1.1774999999999999E-3</v>
      </c>
      <c r="I5637" s="43">
        <v>1.5313E-3</v>
      </c>
      <c r="J5637" s="43">
        <v>3.2500000000000001E-2</v>
      </c>
      <c r="K5637" s="43">
        <v>1.2289E-2</v>
      </c>
      <c r="L5637" s="43">
        <v>6.9239999999999992E-4</v>
      </c>
      <c r="M5637" s="43">
        <v>4.795E-4</v>
      </c>
      <c r="N5637" s="43">
        <v>5.0000000000000001E-4</v>
      </c>
      <c r="O5637" s="114"/>
    </row>
    <row r="5638" spans="3:15" ht="15.75" customHeight="1" x14ac:dyDescent="0.25">
      <c r="C5638" s="47"/>
      <c r="F5638" s="98">
        <v>44410</v>
      </c>
      <c r="G5638" s="43">
        <v>6.7219999999999997E-4</v>
      </c>
      <c r="H5638" s="43">
        <v>1.2137999999999999E-3</v>
      </c>
      <c r="I5638" s="43">
        <v>1.5513E-3</v>
      </c>
      <c r="J5638" s="43">
        <v>3.2500000000000001E-2</v>
      </c>
      <c r="K5638" s="43">
        <v>1.1773E-2</v>
      </c>
      <c r="L5638" s="43">
        <v>6.7219999999999997E-4</v>
      </c>
      <c r="M5638" s="43">
        <v>4.7790000000000002E-4</v>
      </c>
      <c r="N5638" s="43">
        <v>5.0000000000000001E-4</v>
      </c>
      <c r="O5638" s="114"/>
    </row>
    <row r="5639" spans="3:15" ht="15.75" customHeight="1" x14ac:dyDescent="0.25">
      <c r="C5639" s="47"/>
      <c r="F5639" s="98">
        <v>44411</v>
      </c>
      <c r="G5639" s="43">
        <v>6.5439999999999997E-4</v>
      </c>
      <c r="H5639" s="43">
        <v>1.2137999999999999E-3</v>
      </c>
      <c r="I5639" s="43">
        <v>1.5513E-3</v>
      </c>
      <c r="J5639" s="43">
        <v>3.2500000000000001E-2</v>
      </c>
      <c r="K5639" s="43">
        <v>1.1722E-2</v>
      </c>
      <c r="L5639" s="43">
        <v>6.5439999999999997E-4</v>
      </c>
      <c r="M5639" s="43">
        <v>4.8470000000000002E-4</v>
      </c>
      <c r="N5639" s="43">
        <v>5.0000000000000001E-4</v>
      </c>
      <c r="O5639" s="114"/>
    </row>
    <row r="5640" spans="3:15" ht="15.75" customHeight="1" x14ac:dyDescent="0.25">
      <c r="C5640" s="47"/>
      <c r="F5640" s="98">
        <v>44412</v>
      </c>
      <c r="G5640" s="43">
        <v>6.5160000000000001E-4</v>
      </c>
      <c r="H5640" s="43">
        <v>1.2175E-3</v>
      </c>
      <c r="I5640" s="43">
        <v>1.5499999999999999E-3</v>
      </c>
      <c r="J5640" s="43">
        <v>3.2500000000000001E-2</v>
      </c>
      <c r="K5640" s="43">
        <v>1.1820000000000001E-2</v>
      </c>
      <c r="L5640" s="43">
        <v>6.5160000000000001E-4</v>
      </c>
      <c r="M5640" s="43">
        <v>4.8329999999999998E-4</v>
      </c>
      <c r="N5640" s="43">
        <v>5.0000000000000001E-4</v>
      </c>
      <c r="O5640" s="114"/>
    </row>
    <row r="5641" spans="3:15" ht="15.75" customHeight="1" x14ac:dyDescent="0.25">
      <c r="C5641" s="47"/>
      <c r="F5641" s="98">
        <v>44413</v>
      </c>
      <c r="G5641" s="43">
        <v>6.6410000000000004E-4</v>
      </c>
      <c r="H5641" s="43">
        <v>1.2538E-3</v>
      </c>
      <c r="I5641" s="43">
        <v>1.485E-3</v>
      </c>
      <c r="J5641" s="43">
        <v>3.2500000000000001E-2</v>
      </c>
      <c r="K5641" s="43">
        <v>1.2234999999999999E-2</v>
      </c>
      <c r="L5641" s="43">
        <v>6.6409999999999993E-4</v>
      </c>
      <c r="M5641" s="43">
        <v>4.8120000000000004E-4</v>
      </c>
      <c r="N5641" s="43">
        <v>5.0000000000000001E-4</v>
      </c>
      <c r="O5641" s="114"/>
    </row>
    <row r="5642" spans="3:15" ht="15.75" customHeight="1" x14ac:dyDescent="0.25">
      <c r="C5642" s="47"/>
      <c r="F5642" s="98">
        <v>44414</v>
      </c>
      <c r="G5642" s="43">
        <v>6.7309999999999994E-4</v>
      </c>
      <c r="H5642" s="43">
        <v>1.2837999999999999E-3</v>
      </c>
      <c r="I5642" s="43">
        <v>1.4938000000000002E-3</v>
      </c>
      <c r="J5642" s="43">
        <v>3.2500000000000001E-2</v>
      </c>
      <c r="K5642" s="43">
        <v>1.2969E-2</v>
      </c>
      <c r="L5642" s="43">
        <v>6.7309999999999994E-4</v>
      </c>
      <c r="M5642" s="43">
        <v>4.8680000000000001E-4</v>
      </c>
      <c r="N5642" s="43">
        <v>5.0000000000000001E-4</v>
      </c>
      <c r="O5642" s="114"/>
    </row>
    <row r="5643" spans="3:15" ht="15.75" customHeight="1" x14ac:dyDescent="0.25">
      <c r="C5643" s="47"/>
      <c r="F5643" s="98">
        <v>44417</v>
      </c>
      <c r="G5643" s="43">
        <v>6.6030000000000006E-4</v>
      </c>
      <c r="H5643" s="43">
        <v>1.2725E-3</v>
      </c>
      <c r="I5643" s="43">
        <v>1.4963000000000001E-3</v>
      </c>
      <c r="J5643" s="43">
        <v>3.2500000000000001E-2</v>
      </c>
      <c r="K5643" s="43">
        <v>1.3237000000000001E-2</v>
      </c>
      <c r="L5643" s="43">
        <v>6.6030000000000006E-4</v>
      </c>
      <c r="M5643" s="43">
        <v>4.7609999999999997E-4</v>
      </c>
      <c r="N5643" s="43">
        <v>5.0000000000000001E-4</v>
      </c>
      <c r="O5643" s="114"/>
    </row>
    <row r="5644" spans="3:15" ht="15.75" customHeight="1" x14ac:dyDescent="0.25">
      <c r="C5644" s="47"/>
      <c r="F5644" s="98">
        <v>44418</v>
      </c>
      <c r="G5644" s="43">
        <v>6.6799999999999997E-4</v>
      </c>
      <c r="H5644" s="43">
        <v>1.2275000000000001E-3</v>
      </c>
      <c r="I5644" s="43">
        <v>1.5625000000000001E-3</v>
      </c>
      <c r="J5644" s="43">
        <v>3.2500000000000001E-2</v>
      </c>
      <c r="K5644" s="43">
        <v>1.349E-2</v>
      </c>
      <c r="L5644" s="43">
        <v>6.6799999999999997E-4</v>
      </c>
      <c r="M5644" s="43">
        <v>4.6870000000000001E-4</v>
      </c>
      <c r="N5644" s="43">
        <v>5.0000000000000001E-4</v>
      </c>
      <c r="O5644" s="114"/>
    </row>
    <row r="5645" spans="3:15" ht="15.75" customHeight="1" x14ac:dyDescent="0.25">
      <c r="C5645" s="47"/>
      <c r="F5645" s="98">
        <v>44419</v>
      </c>
      <c r="G5645" s="43">
        <v>6.5170000000000007E-4</v>
      </c>
      <c r="H5645" s="43">
        <v>1.2125E-3</v>
      </c>
      <c r="I5645" s="43">
        <v>1.5738E-3</v>
      </c>
      <c r="J5645" s="43">
        <v>3.2500000000000001E-2</v>
      </c>
      <c r="K5645" s="43">
        <v>1.3303000000000001E-2</v>
      </c>
      <c r="L5645" s="43">
        <v>6.5170000000000007E-4</v>
      </c>
      <c r="M5645" s="43">
        <v>4.7600000000000002E-4</v>
      </c>
      <c r="N5645" s="43">
        <v>5.0000000000000001E-4</v>
      </c>
      <c r="O5645" s="114"/>
    </row>
    <row r="5646" spans="3:15" ht="15.75" customHeight="1" x14ac:dyDescent="0.25">
      <c r="C5646" s="47"/>
      <c r="F5646" s="98">
        <v>44420</v>
      </c>
      <c r="G5646" s="43">
        <v>6.4630000000000004E-4</v>
      </c>
      <c r="H5646" s="43">
        <v>1.2474999999999999E-3</v>
      </c>
      <c r="I5646" s="43">
        <v>1.5738E-3</v>
      </c>
      <c r="J5646" s="43">
        <v>3.2500000000000001E-2</v>
      </c>
      <c r="K5646" s="43">
        <v>1.359E-2</v>
      </c>
      <c r="L5646" s="43">
        <v>6.4630000000000004E-4</v>
      </c>
      <c r="M5646" s="43">
        <v>4.749E-4</v>
      </c>
      <c r="N5646" s="43">
        <v>5.0000000000000001E-4</v>
      </c>
      <c r="O5646" s="114"/>
    </row>
    <row r="5647" spans="3:15" ht="15.75" customHeight="1" x14ac:dyDescent="0.25">
      <c r="C5647" s="47"/>
      <c r="F5647" s="98">
        <v>44421</v>
      </c>
      <c r="G5647" s="43">
        <v>6.6790000000000003E-4</v>
      </c>
      <c r="H5647" s="43">
        <v>1.2424999999999999E-3</v>
      </c>
      <c r="I5647" s="43">
        <v>1.5663000000000001E-3</v>
      </c>
      <c r="J5647" s="43">
        <v>3.2500000000000001E-2</v>
      </c>
      <c r="K5647" s="43">
        <v>1.2968E-2</v>
      </c>
      <c r="L5647" s="43">
        <v>6.6790000000000003E-4</v>
      </c>
      <c r="M5647" s="43">
        <v>4.7019999999999999E-4</v>
      </c>
      <c r="N5647" s="43">
        <v>5.0000000000000001E-4</v>
      </c>
      <c r="O5647" s="114"/>
    </row>
    <row r="5648" spans="3:15" ht="15.75" customHeight="1" x14ac:dyDescent="0.25">
      <c r="C5648" s="47"/>
      <c r="F5648" s="98">
        <v>44424</v>
      </c>
      <c r="G5648" s="43">
        <v>6.5360000000000006E-4</v>
      </c>
      <c r="H5648" s="43">
        <v>1.245E-3</v>
      </c>
      <c r="I5648" s="43">
        <v>1.5537999999999999E-3</v>
      </c>
      <c r="J5648" s="43">
        <v>3.2500000000000001E-2</v>
      </c>
      <c r="K5648" s="43">
        <v>1.265E-2</v>
      </c>
      <c r="L5648" s="43">
        <v>6.5360000000000006E-4</v>
      </c>
      <c r="M5648" s="43">
        <v>4.8779999999999998E-4</v>
      </c>
      <c r="N5648" s="43">
        <v>5.0000000000000001E-4</v>
      </c>
      <c r="O5648" s="114"/>
    </row>
    <row r="5649" spans="3:15" ht="15.75" customHeight="1" x14ac:dyDescent="0.25">
      <c r="C5649" s="47"/>
      <c r="F5649" s="98">
        <v>44425</v>
      </c>
      <c r="G5649" s="43">
        <v>6.6220000000000005E-4</v>
      </c>
      <c r="H5649" s="43">
        <v>1.2725E-3</v>
      </c>
      <c r="I5649" s="43">
        <v>1.5625000000000001E-3</v>
      </c>
      <c r="J5649" s="43">
        <v>3.2500000000000001E-2</v>
      </c>
      <c r="K5649" s="43">
        <v>1.2617E-2</v>
      </c>
      <c r="L5649" s="43">
        <v>6.6220000000000005E-4</v>
      </c>
      <c r="M5649" s="43">
        <v>5.1290000000000005E-4</v>
      </c>
      <c r="N5649" s="43">
        <v>5.0000000000000001E-4</v>
      </c>
      <c r="O5649" s="114"/>
    </row>
    <row r="5650" spans="3:15" ht="15.75" customHeight="1" x14ac:dyDescent="0.25">
      <c r="C5650" s="47"/>
      <c r="F5650" s="98">
        <v>44426</v>
      </c>
      <c r="G5650" s="43">
        <v>6.4649999999999994E-4</v>
      </c>
      <c r="H5650" s="43">
        <v>1.3087999999999999E-3</v>
      </c>
      <c r="I5650" s="43">
        <v>1.5838E-3</v>
      </c>
      <c r="J5650" s="43">
        <v>3.2500000000000001E-2</v>
      </c>
      <c r="K5650" s="43">
        <v>1.2583E-2</v>
      </c>
      <c r="L5650" s="43">
        <v>6.4649999999999994E-4</v>
      </c>
      <c r="M5650" s="43">
        <v>4.6549999999999998E-4</v>
      </c>
      <c r="N5650" s="43">
        <v>5.0000000000000001E-4</v>
      </c>
      <c r="O5650" s="114"/>
    </row>
    <row r="5651" spans="3:15" ht="15.75" customHeight="1" x14ac:dyDescent="0.25">
      <c r="C5651" s="47"/>
      <c r="F5651" s="98">
        <v>44427</v>
      </c>
      <c r="G5651" s="43">
        <v>6.4490000000000001E-4</v>
      </c>
      <c r="H5651" s="43">
        <v>1.3075000000000001E-3</v>
      </c>
      <c r="I5651" s="43">
        <v>1.5463E-3</v>
      </c>
      <c r="J5651" s="43">
        <v>3.2500000000000001E-2</v>
      </c>
      <c r="K5651" s="43">
        <v>1.2433E-2</v>
      </c>
      <c r="L5651" s="43">
        <v>6.4490000000000001E-4</v>
      </c>
      <c r="M5651" s="43">
        <v>4.841E-4</v>
      </c>
      <c r="N5651" s="43">
        <v>5.0000000000000001E-4</v>
      </c>
      <c r="O5651" s="114"/>
    </row>
    <row r="5652" spans="3:15" ht="15.75" customHeight="1" x14ac:dyDescent="0.25">
      <c r="C5652" s="47"/>
      <c r="F5652" s="98">
        <v>44428</v>
      </c>
      <c r="G5652" s="43">
        <v>6.3310000000000005E-4</v>
      </c>
      <c r="H5652" s="43">
        <v>1.2838000000000001E-3</v>
      </c>
      <c r="I5652" s="43">
        <v>1.5263E-3</v>
      </c>
      <c r="J5652" s="43">
        <v>3.2500000000000001E-2</v>
      </c>
      <c r="K5652" s="43">
        <v>1.255E-2</v>
      </c>
      <c r="L5652" s="43">
        <v>6.3310000000000005E-4</v>
      </c>
      <c r="M5652" s="43">
        <v>4.818E-4</v>
      </c>
      <c r="N5652" s="43">
        <v>5.0000000000000001E-4</v>
      </c>
      <c r="O5652" s="114"/>
    </row>
    <row r="5653" spans="3:15" ht="15.75" customHeight="1" x14ac:dyDescent="0.25">
      <c r="C5653" s="47"/>
      <c r="F5653" s="98">
        <v>44431</v>
      </c>
      <c r="G5653" s="43">
        <v>6.1050000000000004E-4</v>
      </c>
      <c r="H5653" s="43">
        <v>1.2925E-3</v>
      </c>
      <c r="I5653" s="43">
        <v>1.5299999999999999E-3</v>
      </c>
      <c r="J5653" s="43">
        <v>3.2500000000000001E-2</v>
      </c>
      <c r="K5653" s="43">
        <v>1.2517E-2</v>
      </c>
      <c r="L5653" s="43">
        <v>6.1050000000000004E-4</v>
      </c>
      <c r="M5653" s="43">
        <v>4.7350000000000002E-4</v>
      </c>
      <c r="N5653" s="43">
        <v>5.0000000000000001E-4</v>
      </c>
      <c r="O5653" s="114"/>
    </row>
    <row r="5654" spans="3:15" ht="15.75" customHeight="1" x14ac:dyDescent="0.25">
      <c r="C5654" s="47"/>
      <c r="F5654" s="98">
        <v>44432</v>
      </c>
      <c r="G5654" s="43">
        <v>6.0720000000000001E-4</v>
      </c>
      <c r="H5654" s="43">
        <v>1.2175E-3</v>
      </c>
      <c r="I5654" s="43">
        <v>1.58E-3</v>
      </c>
      <c r="J5654" s="43">
        <v>3.2500000000000001E-2</v>
      </c>
      <c r="K5654" s="43">
        <v>1.2935E-2</v>
      </c>
      <c r="L5654" s="43">
        <v>6.0720000000000001E-4</v>
      </c>
      <c r="M5654" s="43">
        <v>4.8430000000000001E-4</v>
      </c>
      <c r="N5654" s="43">
        <v>5.0000000000000001E-4</v>
      </c>
      <c r="O5654" s="114"/>
    </row>
    <row r="5655" spans="3:15" ht="15.75" customHeight="1" x14ac:dyDescent="0.25">
      <c r="C5655" s="47"/>
      <c r="F5655" s="98">
        <v>44433</v>
      </c>
      <c r="G5655" s="43">
        <v>6.0579999999999998E-4</v>
      </c>
      <c r="H5655" s="43">
        <v>1.2374999999999999E-3</v>
      </c>
      <c r="I5655" s="43">
        <v>1.58E-3</v>
      </c>
      <c r="J5655" s="43">
        <v>3.2500000000000001E-2</v>
      </c>
      <c r="K5655" s="43">
        <v>1.3389999999999999E-2</v>
      </c>
      <c r="L5655" s="43">
        <v>6.0579999999999998E-4</v>
      </c>
      <c r="M5655" s="43">
        <v>4.4990000000000004E-4</v>
      </c>
      <c r="N5655" s="43">
        <v>5.0000000000000001E-4</v>
      </c>
      <c r="O5655" s="114"/>
    </row>
    <row r="5656" spans="3:15" ht="15.75" customHeight="1" x14ac:dyDescent="0.25">
      <c r="C5656" s="47"/>
      <c r="F5656" s="98">
        <v>44434</v>
      </c>
      <c r="G5656" s="43">
        <v>5.976E-4</v>
      </c>
      <c r="H5656" s="43">
        <v>1.2075E-3</v>
      </c>
      <c r="I5656" s="43">
        <v>1.5788E-3</v>
      </c>
      <c r="J5656" s="43">
        <v>3.2500000000000001E-2</v>
      </c>
      <c r="K5656" s="43">
        <v>1.3491E-2</v>
      </c>
      <c r="L5656" s="43">
        <v>5.976E-4</v>
      </c>
      <c r="M5656" s="43">
        <v>5.0310000000000003E-4</v>
      </c>
      <c r="N5656" s="43">
        <v>5.0000000000000001E-4</v>
      </c>
      <c r="O5656" s="114"/>
    </row>
    <row r="5657" spans="3:15" ht="15.75" customHeight="1" x14ac:dyDescent="0.25">
      <c r="C5657" s="47"/>
      <c r="F5657" s="98">
        <v>44435</v>
      </c>
      <c r="G5657" s="43">
        <v>5.9690000000000003E-4</v>
      </c>
      <c r="H5657" s="43">
        <v>1.1988000000000001E-3</v>
      </c>
      <c r="I5657" s="43">
        <v>1.5475E-3</v>
      </c>
      <c r="J5657" s="43">
        <v>3.2500000000000001E-2</v>
      </c>
      <c r="K5657" s="43">
        <v>1.307E-2</v>
      </c>
      <c r="L5657" s="43">
        <v>5.9690000000000003E-4</v>
      </c>
      <c r="M5657" s="43">
        <v>5.2030000000000002E-4</v>
      </c>
      <c r="N5657" s="43">
        <v>5.0000000000000001E-4</v>
      </c>
      <c r="O5657" s="114"/>
    </row>
    <row r="5658" spans="3:15" ht="15.75" customHeight="1" x14ac:dyDescent="0.25">
      <c r="C5658" s="47"/>
      <c r="F5658" s="98">
        <v>44439</v>
      </c>
      <c r="G5658" s="43">
        <v>5.8310000000000002E-4</v>
      </c>
      <c r="H5658" s="43">
        <v>1.1963E-3</v>
      </c>
      <c r="I5658" s="43">
        <v>1.4963000000000001E-3</v>
      </c>
      <c r="J5658" s="43">
        <v>3.2500000000000001E-2</v>
      </c>
      <c r="K5658" s="43">
        <v>1.3087999999999999E-2</v>
      </c>
      <c r="L5658" s="43">
        <v>5.8310000000000002E-4</v>
      </c>
      <c r="M5658" s="43">
        <v>4.8789999999999999E-4</v>
      </c>
      <c r="N5658" s="43">
        <v>5.0000000000000001E-4</v>
      </c>
      <c r="O5658" s="114"/>
    </row>
    <row r="5659" spans="3:15" ht="15.75" customHeight="1" x14ac:dyDescent="0.25">
      <c r="C5659" s="47"/>
      <c r="F5659" s="98">
        <v>44440</v>
      </c>
      <c r="G5659" s="43">
        <v>5.8330000000000003E-4</v>
      </c>
      <c r="H5659" s="43">
        <v>1.1888000000000001E-3</v>
      </c>
      <c r="I5659" s="43">
        <v>1.5187999999999998E-3</v>
      </c>
      <c r="J5659" s="43">
        <v>3.2500000000000001E-2</v>
      </c>
      <c r="K5659" s="43">
        <v>1.2936000000000001E-2</v>
      </c>
      <c r="L5659" s="43">
        <v>5.8330000000000003E-4</v>
      </c>
      <c r="M5659" s="43">
        <v>4.8550000000000004E-4</v>
      </c>
      <c r="N5659" s="43">
        <v>5.0000000000000001E-4</v>
      </c>
      <c r="O5659" s="114"/>
    </row>
    <row r="5660" spans="3:15" ht="15.75" customHeight="1" x14ac:dyDescent="0.25">
      <c r="C5660" s="47"/>
      <c r="F5660" s="98">
        <v>44441</v>
      </c>
      <c r="G5660" s="43">
        <v>6.0099999999999997E-4</v>
      </c>
      <c r="H5660" s="43">
        <v>1.1762999999999999E-3</v>
      </c>
      <c r="I5660" s="43">
        <v>1.4763000000000001E-3</v>
      </c>
      <c r="J5660" s="43">
        <v>3.2500000000000001E-2</v>
      </c>
      <c r="K5660" s="43">
        <v>1.2835000000000001E-2</v>
      </c>
      <c r="L5660" s="43">
        <v>6.0099999999999997E-4</v>
      </c>
      <c r="M5660" s="43">
        <v>4.9090000000000006E-4</v>
      </c>
      <c r="N5660" s="43">
        <v>5.0000000000000001E-4</v>
      </c>
      <c r="O5660" s="114"/>
    </row>
    <row r="5661" spans="3:15" ht="15.75" customHeight="1" x14ac:dyDescent="0.25">
      <c r="C5661" s="47"/>
      <c r="F5661" s="98">
        <v>44442</v>
      </c>
      <c r="G5661" s="43">
        <v>6.2040000000000001E-4</v>
      </c>
      <c r="H5661" s="43">
        <v>1.155E-3</v>
      </c>
      <c r="I5661" s="43">
        <v>1.4838000000000002E-3</v>
      </c>
      <c r="J5661" s="43">
        <v>3.2500000000000001E-2</v>
      </c>
      <c r="K5661" s="43">
        <v>1.3223E-2</v>
      </c>
      <c r="L5661" s="43">
        <v>6.2040000000000001E-4</v>
      </c>
      <c r="M5661" s="43">
        <v>5.109E-4</v>
      </c>
      <c r="N5661" s="43">
        <v>5.0000000000000001E-4</v>
      </c>
      <c r="O5661" s="114"/>
    </row>
    <row r="5662" spans="3:15" ht="15.75" customHeight="1" x14ac:dyDescent="0.25">
      <c r="C5662" s="47"/>
      <c r="F5662" s="98">
        <v>44446</v>
      </c>
      <c r="G5662" s="43">
        <v>6.179E-4</v>
      </c>
      <c r="H5662" s="43">
        <v>1.16E-3</v>
      </c>
      <c r="I5662" s="43">
        <v>1.4813000000000001E-3</v>
      </c>
      <c r="J5662" s="43">
        <v>3.2500000000000001E-2</v>
      </c>
      <c r="K5662" s="43">
        <v>1.3731999999999999E-2</v>
      </c>
      <c r="L5662" s="43">
        <v>6.179E-4</v>
      </c>
      <c r="M5662" s="43">
        <v>5.176E-4</v>
      </c>
      <c r="N5662" s="43">
        <v>5.0000000000000001E-4</v>
      </c>
      <c r="O5662" s="114"/>
    </row>
    <row r="5663" spans="3:15" ht="15.75" customHeight="1" x14ac:dyDescent="0.25">
      <c r="C5663" s="47"/>
      <c r="F5663" s="98">
        <v>44447</v>
      </c>
      <c r="G5663" s="43">
        <v>6.1550000000000005E-4</v>
      </c>
      <c r="H5663" s="43">
        <v>1.1575000000000001E-3</v>
      </c>
      <c r="I5663" s="43">
        <v>1.4974999999999999E-3</v>
      </c>
      <c r="J5663" s="43">
        <v>3.2500000000000001E-2</v>
      </c>
      <c r="K5663" s="43">
        <v>1.3375999999999999E-2</v>
      </c>
      <c r="L5663" s="43">
        <v>6.1550000000000005E-4</v>
      </c>
      <c r="M5663" s="43">
        <v>5.1990000000000001E-4</v>
      </c>
      <c r="N5663" s="43">
        <v>5.0000000000000001E-4</v>
      </c>
      <c r="O5663" s="114"/>
    </row>
    <row r="5664" spans="3:15" ht="15.75" customHeight="1" x14ac:dyDescent="0.25">
      <c r="C5664" s="47"/>
      <c r="F5664" s="98">
        <v>44448</v>
      </c>
      <c r="G5664" s="43">
        <v>6.1669999999999997E-4</v>
      </c>
      <c r="H5664" s="43">
        <v>1.1413E-3</v>
      </c>
      <c r="I5664" s="43">
        <v>1.4663E-3</v>
      </c>
      <c r="J5664" s="43">
        <v>3.2500000000000001E-2</v>
      </c>
      <c r="K5664" s="43">
        <v>1.2971E-2</v>
      </c>
      <c r="L5664" s="43">
        <v>6.1669999999999997E-4</v>
      </c>
      <c r="M5664" s="43">
        <v>5.2099999999999998E-4</v>
      </c>
      <c r="N5664" s="43">
        <v>5.0000000000000001E-4</v>
      </c>
      <c r="O5664" s="114"/>
    </row>
    <row r="5665" spans="3:15" ht="15.75" customHeight="1" x14ac:dyDescent="0.25">
      <c r="C5665" s="47"/>
      <c r="F5665" s="98">
        <v>44449</v>
      </c>
      <c r="G5665" s="43">
        <v>6.2149999999999998E-4</v>
      </c>
      <c r="H5665" s="43">
        <v>1.1575000000000001E-3</v>
      </c>
      <c r="I5665" s="43">
        <v>1.4938000000000002E-3</v>
      </c>
      <c r="J5665" s="43">
        <v>3.2500000000000001E-2</v>
      </c>
      <c r="K5665" s="43">
        <v>1.3394E-2</v>
      </c>
      <c r="L5665" s="43">
        <v>6.2149999999999998E-4</v>
      </c>
      <c r="M5665" s="43">
        <v>5.1889999999999998E-4</v>
      </c>
      <c r="N5665" s="43">
        <v>5.0000000000000001E-4</v>
      </c>
      <c r="O5665" s="114"/>
    </row>
    <row r="5666" spans="3:15" ht="15.75" customHeight="1" x14ac:dyDescent="0.25">
      <c r="C5666" s="47"/>
      <c r="F5666" s="98">
        <v>44452</v>
      </c>
      <c r="G5666" s="43">
        <v>6.2260000000000006E-4</v>
      </c>
      <c r="H5666" s="43">
        <v>1.16E-3</v>
      </c>
      <c r="I5666" s="43">
        <v>1.4863000000000001E-3</v>
      </c>
      <c r="J5666" s="43">
        <v>3.2500000000000001E-2</v>
      </c>
      <c r="K5666" s="43">
        <v>1.3259E-2</v>
      </c>
      <c r="L5666" s="43">
        <v>6.2260000000000006E-4</v>
      </c>
      <c r="M5666" s="43">
        <v>5.2280000000000002E-4</v>
      </c>
      <c r="N5666" s="43">
        <v>5.0000000000000001E-4</v>
      </c>
      <c r="O5666" s="114"/>
    </row>
    <row r="5667" spans="3:15" ht="15.75" customHeight="1" x14ac:dyDescent="0.25">
      <c r="C5667" s="47"/>
      <c r="F5667" s="98">
        <v>44453</v>
      </c>
      <c r="G5667" s="43">
        <v>6.2310000000000002E-4</v>
      </c>
      <c r="H5667" s="43">
        <v>1.1799999999999998E-3</v>
      </c>
      <c r="I5667" s="43">
        <v>1.4788000000000002E-3</v>
      </c>
      <c r="J5667" s="43">
        <v>3.2500000000000001E-2</v>
      </c>
      <c r="K5667" s="43">
        <v>1.2836E-2</v>
      </c>
      <c r="L5667" s="43">
        <v>6.2310000000000002E-4</v>
      </c>
      <c r="M5667" s="43">
        <v>5.1699999999999999E-4</v>
      </c>
      <c r="N5667" s="43">
        <v>5.0000000000000001E-4</v>
      </c>
      <c r="O5667" s="114"/>
    </row>
    <row r="5668" spans="3:15" ht="15.75" customHeight="1" x14ac:dyDescent="0.25">
      <c r="C5668" s="47"/>
      <c r="F5668" s="98">
        <v>44454</v>
      </c>
      <c r="G5668" s="43">
        <v>6.1269999999999999E-4</v>
      </c>
      <c r="H5668" s="43">
        <v>1.1999999999999999E-3</v>
      </c>
      <c r="I5668" s="43">
        <v>1.4838000000000002E-3</v>
      </c>
      <c r="J5668" s="43">
        <v>3.2500000000000001E-2</v>
      </c>
      <c r="K5668" s="43">
        <v>1.2988E-2</v>
      </c>
      <c r="L5668" s="43">
        <v>6.1269999999999999E-4</v>
      </c>
      <c r="M5668" s="43">
        <v>5.2450000000000001E-4</v>
      </c>
      <c r="N5668" s="43">
        <v>5.0000000000000001E-4</v>
      </c>
      <c r="O5668" s="114"/>
    </row>
    <row r="5669" spans="3:15" ht="15.75" customHeight="1" x14ac:dyDescent="0.25">
      <c r="C5669" s="47"/>
      <c r="F5669" s="98">
        <v>44455</v>
      </c>
      <c r="G5669" s="43">
        <v>6.3100000000000005E-4</v>
      </c>
      <c r="H5669" s="43">
        <v>1.2199999999999999E-3</v>
      </c>
      <c r="I5669" s="43">
        <v>1.495E-3</v>
      </c>
      <c r="J5669" s="43">
        <v>3.2500000000000001E-2</v>
      </c>
      <c r="K5669" s="43">
        <v>1.3378000000000001E-2</v>
      </c>
      <c r="L5669" s="43">
        <v>6.3100000000000005E-4</v>
      </c>
      <c r="M5669" s="43">
        <v>5.4659999999999995E-4</v>
      </c>
      <c r="N5669" s="43">
        <v>5.0000000000000001E-4</v>
      </c>
      <c r="O5669" s="114"/>
    </row>
    <row r="5670" spans="3:15" ht="15.75" customHeight="1" x14ac:dyDescent="0.25">
      <c r="C5670" s="47"/>
      <c r="F5670" s="98">
        <v>44456</v>
      </c>
      <c r="G5670" s="43">
        <v>6.0260000000000001E-4</v>
      </c>
      <c r="H5670" s="43">
        <v>1.2388E-3</v>
      </c>
      <c r="I5670" s="43">
        <v>1.5225E-3</v>
      </c>
      <c r="J5670" s="43">
        <v>3.2500000000000001E-2</v>
      </c>
      <c r="K5670" s="43">
        <v>1.3632999999999999E-2</v>
      </c>
      <c r="L5670" s="43">
        <v>6.0260000000000001E-4</v>
      </c>
      <c r="M5670" s="43">
        <v>5.6930000000000001E-4</v>
      </c>
      <c r="N5670" s="43">
        <v>5.0000000000000001E-4</v>
      </c>
      <c r="O5670" s="114"/>
    </row>
    <row r="5671" spans="3:15" ht="15.75" customHeight="1" x14ac:dyDescent="0.25">
      <c r="C5671" s="47"/>
      <c r="F5671" s="98">
        <v>44459</v>
      </c>
      <c r="G5671" s="43">
        <v>5.9570000000000001E-4</v>
      </c>
      <c r="H5671" s="43">
        <v>1.2538E-3</v>
      </c>
      <c r="I5671" s="43">
        <v>1.5249999999999999E-3</v>
      </c>
      <c r="J5671" s="43">
        <v>3.2500000000000001E-2</v>
      </c>
      <c r="K5671" s="43">
        <v>1.3107000000000001E-2</v>
      </c>
      <c r="L5671" s="43">
        <v>5.9570000000000001E-4</v>
      </c>
      <c r="M5671" s="43">
        <v>5.7350000000000001E-4</v>
      </c>
      <c r="N5671" s="43">
        <v>5.0000000000000001E-4</v>
      </c>
      <c r="O5671" s="114"/>
    </row>
    <row r="5672" spans="3:15" ht="15.75" customHeight="1" x14ac:dyDescent="0.25">
      <c r="C5672" s="47"/>
      <c r="F5672" s="98">
        <v>44460</v>
      </c>
      <c r="G5672" s="43">
        <v>5.7499999999999999E-4</v>
      </c>
      <c r="H5672" s="43">
        <v>1.2837999999999999E-3</v>
      </c>
      <c r="I5672" s="43">
        <v>1.5337999999999999E-3</v>
      </c>
      <c r="J5672" s="43">
        <v>3.2500000000000001E-2</v>
      </c>
      <c r="K5672" s="43">
        <v>1.3226E-2</v>
      </c>
      <c r="L5672" s="43">
        <v>5.7499999999999999E-4</v>
      </c>
      <c r="M5672" s="43">
        <v>5.5929999999999999E-4</v>
      </c>
      <c r="N5672" s="43">
        <v>5.0000000000000001E-4</v>
      </c>
      <c r="O5672" s="114"/>
    </row>
    <row r="5673" spans="3:15" ht="15.75" customHeight="1" x14ac:dyDescent="0.25">
      <c r="C5673" s="47"/>
      <c r="F5673" s="98">
        <v>45191</v>
      </c>
      <c r="G5673" s="43">
        <v>5.5829999999999996E-4</v>
      </c>
      <c r="H5673" s="43">
        <v>1.2925E-3</v>
      </c>
      <c r="I5673" s="43">
        <v>1.555E-3</v>
      </c>
      <c r="J5673" s="43">
        <v>3.2500000000000001E-2</v>
      </c>
      <c r="K5673" s="43">
        <v>1.3006E-2</v>
      </c>
      <c r="L5673" s="43" t="s">
        <v>30</v>
      </c>
      <c r="M5673" s="43" t="s">
        <v>30</v>
      </c>
      <c r="N5673" s="43" t="s">
        <v>30</v>
      </c>
      <c r="O5673" s="114"/>
    </row>
    <row r="5674" spans="3:15" ht="15.75" customHeight="1" x14ac:dyDescent="0.25">
      <c r="C5674" s="47"/>
      <c r="F5674" s="98">
        <v>44462</v>
      </c>
      <c r="G5674" s="43">
        <v>5.4089999999999997E-4</v>
      </c>
      <c r="H5674" s="43">
        <v>1.3225000000000001E-3</v>
      </c>
      <c r="I5674" s="43">
        <v>1.5499999999999999E-3</v>
      </c>
      <c r="J5674" s="43">
        <v>3.2500000000000001E-2</v>
      </c>
      <c r="K5674" s="43">
        <v>1.4300999999999999E-2</v>
      </c>
      <c r="L5674" s="43">
        <v>5.4089999999999997E-4</v>
      </c>
      <c r="M5674" s="43">
        <v>5.421E-4</v>
      </c>
      <c r="N5674" s="43">
        <v>5.0000000000000001E-4</v>
      </c>
      <c r="O5674" s="114"/>
    </row>
    <row r="5675" spans="3:15" ht="15.75" customHeight="1" x14ac:dyDescent="0.25">
      <c r="C5675" s="47"/>
      <c r="F5675" s="98">
        <v>44463</v>
      </c>
      <c r="G5675" s="43">
        <v>5.2369999999999999E-4</v>
      </c>
      <c r="H5675" s="43">
        <v>1.3225000000000001E-3</v>
      </c>
      <c r="I5675" s="43">
        <v>1.5537999999999999E-3</v>
      </c>
      <c r="J5675" s="43">
        <v>3.2500000000000001E-2</v>
      </c>
      <c r="K5675" s="43">
        <v>1.4509000000000001E-2</v>
      </c>
      <c r="L5675" s="43">
        <v>5.2369999999999999E-4</v>
      </c>
      <c r="M5675" s="43">
        <v>5.5929999999999999E-4</v>
      </c>
      <c r="N5675" s="43">
        <v>5.0000000000000001E-4</v>
      </c>
      <c r="O5675" s="114"/>
    </row>
    <row r="5676" spans="3:15" ht="15.75" customHeight="1" x14ac:dyDescent="0.25">
      <c r="C5676" s="47"/>
      <c r="F5676" s="98">
        <v>44466</v>
      </c>
      <c r="G5676" s="43">
        <v>5.3939999999999999E-4</v>
      </c>
      <c r="H5676" s="43">
        <v>1.3175000000000001E-3</v>
      </c>
      <c r="I5676" s="43">
        <v>1.5499999999999999E-3</v>
      </c>
      <c r="J5676" s="43">
        <v>3.2500000000000001E-2</v>
      </c>
      <c r="K5676" s="43">
        <v>1.4871000000000001E-2</v>
      </c>
      <c r="L5676" s="43">
        <v>5.3939999999999999E-4</v>
      </c>
      <c r="M5676" s="43">
        <v>5.687E-4</v>
      </c>
      <c r="N5676" s="43">
        <v>5.0000000000000001E-4</v>
      </c>
      <c r="O5676" s="114"/>
    </row>
    <row r="5677" spans="3:15" ht="15.75" customHeight="1" x14ac:dyDescent="0.25">
      <c r="C5677" s="47"/>
      <c r="F5677" s="98">
        <v>44467</v>
      </c>
      <c r="G5677" s="43">
        <v>4.8539999999999998E-4</v>
      </c>
      <c r="H5677" s="43">
        <v>1.315E-3</v>
      </c>
      <c r="I5677" s="43">
        <v>1.5788E-3</v>
      </c>
      <c r="J5677" s="43">
        <v>3.2500000000000001E-2</v>
      </c>
      <c r="K5677" s="43">
        <v>1.5374000000000001E-2</v>
      </c>
      <c r="L5677" s="43">
        <v>4.8539999999999998E-4</v>
      </c>
      <c r="M5677" s="43">
        <v>5.6630000000000005E-4</v>
      </c>
      <c r="N5677" s="43">
        <v>5.0000000000000001E-4</v>
      </c>
      <c r="O5677" s="114"/>
    </row>
    <row r="5678" spans="3:15" ht="15.75" customHeight="1" x14ac:dyDescent="0.25">
      <c r="C5678" s="47"/>
      <c r="F5678" s="98">
        <v>44468</v>
      </c>
      <c r="G5678" s="43">
        <v>4.8660000000000001E-4</v>
      </c>
      <c r="H5678" s="43">
        <v>1.3087999999999999E-3</v>
      </c>
      <c r="I5678" s="43">
        <v>1.5738E-3</v>
      </c>
      <c r="J5678" s="43">
        <v>3.2500000000000001E-2</v>
      </c>
      <c r="K5678" s="43">
        <v>1.5167E-2</v>
      </c>
      <c r="L5678" s="43">
        <v>4.8660000000000001E-4</v>
      </c>
      <c r="M5678" s="43">
        <v>6.0280000000000002E-4</v>
      </c>
      <c r="N5678" s="43">
        <v>5.0000000000000001E-4</v>
      </c>
      <c r="O5678" s="114"/>
    </row>
    <row r="5679" spans="3:15" ht="15.75" customHeight="1" x14ac:dyDescent="0.25">
      <c r="C5679" s="47"/>
      <c r="F5679" s="98">
        <v>44469</v>
      </c>
      <c r="G5679" s="43">
        <v>4.6640000000000001E-4</v>
      </c>
      <c r="H5679" s="43">
        <v>1.3013E-3</v>
      </c>
      <c r="I5679" s="43">
        <v>1.585E-3</v>
      </c>
      <c r="J5679" s="43">
        <v>3.2500000000000001E-2</v>
      </c>
      <c r="K5679" s="43">
        <v>1.4873000000000001E-2</v>
      </c>
      <c r="L5679" s="43">
        <v>4.6640000000000001E-4</v>
      </c>
      <c r="M5679" s="43">
        <v>5.7810000000000001E-4</v>
      </c>
      <c r="N5679" s="43">
        <v>5.0000000000000001E-4</v>
      </c>
      <c r="O5679" s="114"/>
    </row>
    <row r="5680" spans="3:15" ht="15.75" customHeight="1" x14ac:dyDescent="0.25">
      <c r="C5680" s="47"/>
      <c r="F5680" s="98">
        <v>44470</v>
      </c>
      <c r="G5680" s="43">
        <v>4.9430000000000003E-4</v>
      </c>
      <c r="H5680" s="43">
        <v>1.3312999999999999E-3</v>
      </c>
      <c r="I5680" s="43">
        <v>1.57E-3</v>
      </c>
      <c r="J5680" s="43">
        <v>3.2500000000000001E-2</v>
      </c>
      <c r="K5680" s="43">
        <v>1.4616000000000001E-2</v>
      </c>
      <c r="L5680" s="43">
        <v>4.9430000000000003E-4</v>
      </c>
      <c r="M5680" s="43">
        <v>5.4850000000000005E-4</v>
      </c>
      <c r="N5680" s="43">
        <v>5.0000000000000001E-4</v>
      </c>
      <c r="O5680" s="114"/>
    </row>
    <row r="5681" spans="3:15" ht="15.75" customHeight="1" x14ac:dyDescent="0.25">
      <c r="C5681" s="47"/>
      <c r="F5681" s="98">
        <v>44473</v>
      </c>
      <c r="G5681" s="43">
        <v>5.932E-4</v>
      </c>
      <c r="H5681" s="43">
        <v>1.2662999999999999E-3</v>
      </c>
      <c r="I5681" s="43">
        <v>1.555E-3</v>
      </c>
      <c r="J5681" s="43">
        <v>3.2500000000000001E-2</v>
      </c>
      <c r="K5681" s="43">
        <v>1.4789000000000002E-2</v>
      </c>
      <c r="L5681" s="43">
        <v>5.932E-4</v>
      </c>
      <c r="M5681" s="43">
        <v>5.8310000000000002E-4</v>
      </c>
      <c r="N5681" s="43">
        <v>5.0000000000000001E-4</v>
      </c>
      <c r="O5681" s="114"/>
    </row>
    <row r="5682" spans="3:15" ht="15.75" customHeight="1" x14ac:dyDescent="0.25">
      <c r="C5682" s="47"/>
      <c r="F5682" s="98">
        <v>44474</v>
      </c>
      <c r="G5682" s="43">
        <v>5.9940000000000004E-4</v>
      </c>
      <c r="H5682" s="43">
        <v>1.24E-3</v>
      </c>
      <c r="I5682" s="43">
        <v>1.5512999999999998E-3</v>
      </c>
      <c r="J5682" s="43">
        <v>3.2500000000000001E-2</v>
      </c>
      <c r="K5682" s="43">
        <v>1.5258000000000001E-2</v>
      </c>
      <c r="L5682" s="43">
        <v>5.9940000000000004E-4</v>
      </c>
      <c r="M5682" s="43">
        <v>5.7810000000000001E-4</v>
      </c>
      <c r="N5682" s="43">
        <v>5.0000000000000001E-4</v>
      </c>
      <c r="O5682" s="114"/>
    </row>
    <row r="5683" spans="3:15" ht="15.75" customHeight="1" x14ac:dyDescent="0.25">
      <c r="C5683" s="47"/>
      <c r="F5683" s="98">
        <v>44475</v>
      </c>
      <c r="G5683" s="43">
        <v>8.7129999999999998E-4</v>
      </c>
      <c r="H5683" s="43">
        <v>1.24E-3</v>
      </c>
      <c r="I5683" s="43">
        <v>1.5612999999999998E-3</v>
      </c>
      <c r="J5683" s="43">
        <v>3.2500000000000001E-2</v>
      </c>
      <c r="K5683" s="43">
        <v>1.5205999999999999E-2</v>
      </c>
      <c r="L5683" s="43">
        <v>6.0749999999999997E-4</v>
      </c>
      <c r="M5683" s="43">
        <v>5.8839999999999999E-4</v>
      </c>
      <c r="N5683" s="43">
        <v>5.0000000000000001E-4</v>
      </c>
      <c r="O5683" s="114"/>
    </row>
    <row r="5684" spans="3:15" ht="15.75" customHeight="1" x14ac:dyDescent="0.25">
      <c r="C5684" s="47"/>
      <c r="F5684" s="98">
        <v>44476</v>
      </c>
      <c r="G5684" s="43">
        <v>8.5999999999999998E-4</v>
      </c>
      <c r="H5684" s="43">
        <v>1.2363000000000001E-3</v>
      </c>
      <c r="I5684" s="43">
        <v>1.5587999999999999E-3</v>
      </c>
      <c r="J5684" s="43">
        <v>3.2500000000000001E-2</v>
      </c>
      <c r="K5684" s="43">
        <v>1.5729E-2</v>
      </c>
      <c r="L5684" s="43">
        <v>6.1870000000000002E-4</v>
      </c>
      <c r="M5684" s="43">
        <v>5.5650000000000003E-4</v>
      </c>
      <c r="N5684" s="43">
        <v>5.0000000000000001E-4</v>
      </c>
      <c r="O5684" s="114"/>
    </row>
    <row r="5685" spans="3:15" ht="15.75" customHeight="1" x14ac:dyDescent="0.25">
      <c r="C5685" s="47"/>
      <c r="F5685" s="98">
        <v>44477</v>
      </c>
      <c r="G5685" s="43">
        <v>8.363E-4</v>
      </c>
      <c r="H5685" s="43">
        <v>1.2113E-3</v>
      </c>
      <c r="I5685" s="43">
        <v>1.565E-3</v>
      </c>
      <c r="J5685" s="43">
        <v>3.2500000000000001E-2</v>
      </c>
      <c r="K5685" s="43">
        <v>1.6064999999999999E-2</v>
      </c>
      <c r="L5685" s="43">
        <v>6.2120000000000003E-4</v>
      </c>
      <c r="M5685" s="43">
        <v>5.4149999999999999E-4</v>
      </c>
      <c r="N5685" s="43">
        <v>5.0000000000000001E-4</v>
      </c>
      <c r="O5685" s="114"/>
    </row>
    <row r="5686" spans="3:15" ht="15.75" customHeight="1" x14ac:dyDescent="0.25">
      <c r="C5686" s="47"/>
      <c r="F5686" s="98">
        <v>44481</v>
      </c>
      <c r="G5686" s="43">
        <v>8.788E-4</v>
      </c>
      <c r="H5686" s="43">
        <v>1.2675E-3</v>
      </c>
      <c r="I5686" s="43">
        <v>1.5712999999999999E-3</v>
      </c>
      <c r="J5686" s="43">
        <v>3.2500000000000001E-2</v>
      </c>
      <c r="K5686" s="43">
        <v>1.5768999999999998E-2</v>
      </c>
      <c r="L5686" s="43">
        <v>6.2060000000000001E-4</v>
      </c>
      <c r="M5686" s="43">
        <v>5.2670000000000006E-4</v>
      </c>
      <c r="N5686" s="43">
        <v>5.0000000000000001E-4</v>
      </c>
      <c r="O5686" s="114"/>
    </row>
    <row r="5687" spans="3:15" ht="15.75" customHeight="1" x14ac:dyDescent="0.25">
      <c r="C5687" s="47"/>
      <c r="F5687" s="98">
        <v>44482</v>
      </c>
      <c r="G5687" s="43">
        <v>9.0249999999999998E-4</v>
      </c>
      <c r="H5687" s="43">
        <v>1.2374999999999999E-3</v>
      </c>
      <c r="I5687" s="43">
        <v>1.5675000000000001E-3</v>
      </c>
      <c r="J5687" s="43">
        <v>3.2500000000000001E-2</v>
      </c>
      <c r="K5687" s="43">
        <v>1.5368E-2</v>
      </c>
      <c r="L5687" s="43">
        <v>6.179E-4</v>
      </c>
      <c r="M5687" s="43">
        <v>5.2339999999999993E-4</v>
      </c>
      <c r="N5687" s="43">
        <v>5.0000000000000001E-4</v>
      </c>
      <c r="O5687" s="114"/>
    </row>
    <row r="5688" spans="3:15" ht="15.75" customHeight="1" x14ac:dyDescent="0.25">
      <c r="C5688" s="47"/>
      <c r="F5688" s="98">
        <v>44483</v>
      </c>
      <c r="G5688" s="43">
        <v>8.5879999999999995E-4</v>
      </c>
      <c r="H5688" s="43">
        <v>1.2225000000000001E-3</v>
      </c>
      <c r="I5688" s="43">
        <v>1.5924999999999999E-3</v>
      </c>
      <c r="J5688" s="43">
        <v>3.2500000000000001E-2</v>
      </c>
      <c r="K5688" s="43">
        <v>1.5106999999999999E-2</v>
      </c>
      <c r="L5688" s="43">
        <v>6.1629999999999996E-4</v>
      </c>
      <c r="M5688" s="43">
        <v>5.243E-4</v>
      </c>
      <c r="N5688" s="43">
        <v>5.0000000000000001E-4</v>
      </c>
      <c r="O5688" s="114"/>
    </row>
    <row r="5689" spans="3:15" ht="15.75" customHeight="1" x14ac:dyDescent="0.25">
      <c r="C5689" s="47"/>
      <c r="F5689" s="98">
        <v>44484</v>
      </c>
      <c r="G5689" s="43">
        <v>8.0380000000000002E-4</v>
      </c>
      <c r="H5689" s="43">
        <v>1.2363000000000001E-3</v>
      </c>
      <c r="I5689" s="43">
        <v>1.6050000000000001E-3</v>
      </c>
      <c r="J5689" s="43">
        <v>3.2500000000000001E-2</v>
      </c>
      <c r="K5689" s="43">
        <v>1.5755000000000002E-2</v>
      </c>
      <c r="L5689" s="43">
        <v>6.0760000000000002E-4</v>
      </c>
      <c r="M5689" s="43">
        <v>5.2900000000000006E-4</v>
      </c>
      <c r="N5689" s="43">
        <v>5.0000000000000001E-4</v>
      </c>
      <c r="O5689" s="114"/>
    </row>
    <row r="5690" spans="3:15" ht="15.75" customHeight="1" x14ac:dyDescent="0.25">
      <c r="C5690" s="47"/>
      <c r="F5690" s="98">
        <v>44487</v>
      </c>
      <c r="G5690" s="43">
        <v>8.5630000000000005E-4</v>
      </c>
      <c r="H5690" s="43">
        <v>1.315E-3</v>
      </c>
      <c r="I5690" s="43">
        <v>1.6624999999999999E-3</v>
      </c>
      <c r="J5690" s="43">
        <v>3.2500000000000001E-2</v>
      </c>
      <c r="K5690" s="43">
        <v>1.6001999999999999E-2</v>
      </c>
      <c r="L5690" s="43">
        <v>6.0249999999999995E-4</v>
      </c>
      <c r="M5690" s="43">
        <v>5.2689999999999996E-4</v>
      </c>
      <c r="N5690" s="43">
        <v>5.0000000000000001E-4</v>
      </c>
      <c r="O5690" s="114"/>
    </row>
    <row r="5691" spans="3:15" ht="15.75" customHeight="1" x14ac:dyDescent="0.25">
      <c r="C5691" s="47"/>
      <c r="F5691" s="98">
        <v>44488</v>
      </c>
      <c r="G5691" s="43">
        <v>8.5629999999999994E-4</v>
      </c>
      <c r="H5691" s="43">
        <v>1.2950000000000001E-3</v>
      </c>
      <c r="I5691" s="43">
        <v>1.6750000000000001E-3</v>
      </c>
      <c r="J5691" s="43">
        <v>3.2500000000000001E-2</v>
      </c>
      <c r="K5691" s="43">
        <v>1.6372000000000001E-2</v>
      </c>
      <c r="L5691" s="43">
        <v>6.0030000000000001E-4</v>
      </c>
      <c r="M5691" s="43">
        <v>5.0029999999999996E-4</v>
      </c>
      <c r="N5691" s="43">
        <v>5.0000000000000001E-4</v>
      </c>
      <c r="O5691" s="114"/>
    </row>
    <row r="5692" spans="3:15" ht="15.75" customHeight="1" x14ac:dyDescent="0.25">
      <c r="C5692" s="47"/>
      <c r="F5692" s="98">
        <v>44489</v>
      </c>
      <c r="G5692" s="43">
        <v>8.5750000000000008E-4</v>
      </c>
      <c r="H5692" s="43">
        <v>1.2825E-3</v>
      </c>
      <c r="I5692" s="43">
        <v>1.7050000000000001E-3</v>
      </c>
      <c r="J5692" s="43">
        <v>3.2500000000000001E-2</v>
      </c>
      <c r="K5692" s="43">
        <v>1.6567000000000002E-2</v>
      </c>
      <c r="L5692" s="43">
        <v>5.9650000000000002E-4</v>
      </c>
      <c r="M5692" s="43">
        <v>4.8370000000000005E-4</v>
      </c>
      <c r="N5692" s="43">
        <v>4.9330000000000001E-4</v>
      </c>
      <c r="O5692" s="114"/>
    </row>
    <row r="5693" spans="3:15" ht="15.75" customHeight="1" x14ac:dyDescent="0.25">
      <c r="C5693" s="47"/>
      <c r="F5693" s="98">
        <v>44490</v>
      </c>
      <c r="G5693" s="43">
        <v>8.9249999999999996E-4</v>
      </c>
      <c r="H5693" s="43">
        <v>1.2388E-3</v>
      </c>
      <c r="I5693" s="43">
        <v>1.7025E-3</v>
      </c>
      <c r="J5693" s="43">
        <v>3.2500000000000001E-2</v>
      </c>
      <c r="K5693" s="43">
        <v>1.7011000000000002E-2</v>
      </c>
      <c r="L5693" s="43">
        <v>5.8920000000000001E-4</v>
      </c>
      <c r="M5693" s="43">
        <v>4.2129999999999999E-4</v>
      </c>
      <c r="N5693" s="43">
        <v>4.8669999999999996E-4</v>
      </c>
      <c r="O5693" s="114"/>
    </row>
    <row r="5694" spans="3:15" ht="15.75" customHeight="1" x14ac:dyDescent="0.25">
      <c r="C5694" s="47"/>
      <c r="F5694" s="98">
        <v>44491</v>
      </c>
      <c r="G5694" s="43">
        <v>8.788E-4</v>
      </c>
      <c r="H5694" s="43">
        <v>1.2488E-3</v>
      </c>
      <c r="I5694" s="43">
        <v>1.72E-3</v>
      </c>
      <c r="J5694" s="43">
        <v>3.2500000000000001E-2</v>
      </c>
      <c r="K5694" s="43">
        <v>1.6341999999999999E-2</v>
      </c>
      <c r="L5694" s="43">
        <v>5.8719999999999996E-4</v>
      </c>
      <c r="M5694" s="43">
        <v>4.351E-4</v>
      </c>
      <c r="N5694" s="43">
        <v>4.8000000000000001E-4</v>
      </c>
      <c r="O5694" s="114"/>
    </row>
    <row r="5695" spans="3:15" ht="15.75" customHeight="1" x14ac:dyDescent="0.25">
      <c r="C5695" s="47"/>
      <c r="F5695" s="98">
        <v>44494</v>
      </c>
      <c r="G5695" s="43">
        <v>8.7749999999999992E-4</v>
      </c>
      <c r="H5695" s="43">
        <v>1.3450000000000001E-3</v>
      </c>
      <c r="I5695" s="43">
        <v>1.7788000000000001E-3</v>
      </c>
      <c r="J5695" s="43">
        <v>3.2500000000000001E-2</v>
      </c>
      <c r="K5695" s="43">
        <v>1.6307000000000002E-2</v>
      </c>
      <c r="L5695" s="43">
        <v>5.9590000000000001E-4</v>
      </c>
      <c r="M5695" s="43">
        <v>4.3430000000000004E-4</v>
      </c>
      <c r="N5695" s="43">
        <v>4.8000000000000001E-4</v>
      </c>
      <c r="O5695" s="114"/>
    </row>
    <row r="5696" spans="3:15" ht="15.75" customHeight="1" x14ac:dyDescent="0.25">
      <c r="C5696" s="47"/>
      <c r="F5696" s="98">
        <v>44495</v>
      </c>
      <c r="G5696" s="43">
        <v>8.699999999999999E-4</v>
      </c>
      <c r="H5696" s="43">
        <v>1.3588000000000001E-3</v>
      </c>
      <c r="I5696" s="43">
        <v>1.7625E-3</v>
      </c>
      <c r="J5696" s="43">
        <v>3.2500000000000001E-2</v>
      </c>
      <c r="K5696" s="43">
        <v>1.6079E-2</v>
      </c>
      <c r="L5696" s="43">
        <v>5.9159999999999996E-4</v>
      </c>
      <c r="M5696" s="43">
        <v>4.5379999999999997E-4</v>
      </c>
      <c r="N5696" s="43">
        <v>4.7669999999999999E-4</v>
      </c>
      <c r="O5696" s="114"/>
    </row>
    <row r="5697" spans="3:15" ht="15.75" customHeight="1" x14ac:dyDescent="0.25">
      <c r="C5697" s="47"/>
      <c r="F5697" s="98">
        <v>44496</v>
      </c>
      <c r="G5697" s="43">
        <v>8.7000000000000001E-4</v>
      </c>
      <c r="H5697" s="43">
        <v>1.2863E-3</v>
      </c>
      <c r="I5697" s="43">
        <v>1.7963E-3</v>
      </c>
      <c r="J5697" s="43">
        <v>3.2500000000000001E-2</v>
      </c>
      <c r="K5697" s="43">
        <v>1.5413E-2</v>
      </c>
      <c r="L5697" s="43">
        <v>5.978E-4</v>
      </c>
      <c r="M5697" s="43">
        <v>4.2270000000000003E-4</v>
      </c>
      <c r="N5697" s="43">
        <v>4.7669999999999999E-4</v>
      </c>
      <c r="O5697" s="114"/>
    </row>
    <row r="5698" spans="3:15" ht="15.75" customHeight="1" x14ac:dyDescent="0.25">
      <c r="C5698" s="47"/>
      <c r="F5698" s="98">
        <v>44497</v>
      </c>
      <c r="G5698" s="43">
        <v>8.6379999999999996E-4</v>
      </c>
      <c r="H5698" s="43">
        <v>1.3163000000000001E-3</v>
      </c>
      <c r="I5698" s="43">
        <v>1.9363E-3</v>
      </c>
      <c r="J5698" s="43">
        <v>3.2500000000000001E-2</v>
      </c>
      <c r="K5698" s="43">
        <v>1.5800000000000002E-2</v>
      </c>
      <c r="L5698" s="43">
        <v>5.911E-4</v>
      </c>
      <c r="M5698" s="43">
        <v>4.3450000000000004E-4</v>
      </c>
      <c r="N5698" s="43">
        <v>4.7669999999999999E-4</v>
      </c>
      <c r="O5698" s="114"/>
    </row>
    <row r="5699" spans="3:15" ht="15.75" customHeight="1" x14ac:dyDescent="0.25">
      <c r="C5699" s="47"/>
      <c r="F5699" s="98">
        <v>44498</v>
      </c>
      <c r="G5699" s="43">
        <v>8.7500000000000002E-4</v>
      </c>
      <c r="H5699" s="43">
        <v>1.3225000000000001E-3</v>
      </c>
      <c r="I5699" s="43">
        <v>2.0100000000000001E-3</v>
      </c>
      <c r="J5699" s="43">
        <v>3.2500000000000001E-2</v>
      </c>
      <c r="K5699" s="43">
        <v>1.5609E-2</v>
      </c>
      <c r="L5699" s="43">
        <v>6.043E-4</v>
      </c>
      <c r="M5699" s="43">
        <v>4.3229999999999999E-4</v>
      </c>
      <c r="N5699" s="43">
        <v>4.7669999999999999E-4</v>
      </c>
      <c r="O5699" s="114"/>
    </row>
    <row r="5700" spans="3:15" ht="15.75" customHeight="1" x14ac:dyDescent="0.25">
      <c r="C5700" s="47"/>
      <c r="F5700" s="98">
        <v>44501</v>
      </c>
      <c r="G5700" s="43">
        <v>8.1129999999999993E-4</v>
      </c>
      <c r="H5700" s="43">
        <v>1.4088E-3</v>
      </c>
      <c r="I5700" s="43">
        <v>2.1088000000000001E-3</v>
      </c>
      <c r="J5700" s="43">
        <v>3.2500000000000001E-2</v>
      </c>
      <c r="K5700" s="43">
        <v>1.5557000000000001E-2</v>
      </c>
      <c r="L5700" s="43">
        <v>6.2520000000000002E-4</v>
      </c>
      <c r="M5700" s="43">
        <v>4.3599999999999997E-4</v>
      </c>
      <c r="N5700" s="43">
        <v>4.7669999999999999E-4</v>
      </c>
      <c r="O5700" s="114"/>
    </row>
    <row r="5701" spans="3:15" ht="15.75" customHeight="1" x14ac:dyDescent="0.25">
      <c r="C5701" s="47"/>
      <c r="F5701" s="98">
        <v>44502</v>
      </c>
      <c r="G5701" s="43">
        <v>8.0879999999999993E-4</v>
      </c>
      <c r="H5701" s="43">
        <v>1.4499999999999999E-3</v>
      </c>
      <c r="I5701" s="43">
        <v>2.2074999999999998E-3</v>
      </c>
      <c r="J5701" s="43">
        <v>3.2500000000000001E-2</v>
      </c>
      <c r="K5701" s="43">
        <v>1.5488E-2</v>
      </c>
      <c r="L5701" s="43" t="s">
        <v>30</v>
      </c>
      <c r="M5701" s="43" t="s">
        <v>30</v>
      </c>
      <c r="N5701" s="43" t="s">
        <v>30</v>
      </c>
      <c r="O5701" s="114"/>
    </row>
    <row r="5702" spans="3:15" ht="15.75" customHeight="1" x14ac:dyDescent="0.25">
      <c r="C5702" s="47"/>
      <c r="F5702" s="98">
        <v>44503</v>
      </c>
      <c r="G5702" s="43">
        <v>8.5500000000000007E-4</v>
      </c>
      <c r="H5702" s="43">
        <v>1.3975000000000001E-3</v>
      </c>
      <c r="I5702" s="43">
        <v>2.1849999999999999E-3</v>
      </c>
      <c r="J5702" s="43">
        <v>3.2500000000000001E-2</v>
      </c>
      <c r="K5702" s="43">
        <v>1.6034E-2</v>
      </c>
      <c r="L5702" s="43">
        <v>6.0269999999999996E-4</v>
      </c>
      <c r="M5702" s="43">
        <v>4.1449999999999999E-4</v>
      </c>
      <c r="N5702" s="43">
        <v>4.7669999999999999E-4</v>
      </c>
      <c r="O5702" s="114"/>
    </row>
    <row r="5703" spans="3:15" ht="15.75" customHeight="1" x14ac:dyDescent="0.25">
      <c r="C5703" s="47"/>
      <c r="F5703" s="98">
        <v>44504</v>
      </c>
      <c r="G5703" s="43">
        <v>8.9630000000000005E-4</v>
      </c>
      <c r="H5703" s="43">
        <v>1.4438000000000001E-3</v>
      </c>
      <c r="I5703" s="43">
        <v>2.1324999999999998E-3</v>
      </c>
      <c r="J5703" s="43">
        <v>3.2500000000000001E-2</v>
      </c>
      <c r="K5703" s="43">
        <v>1.5262E-2</v>
      </c>
      <c r="L5703" s="43">
        <v>5.9380000000000001E-4</v>
      </c>
      <c r="M5703" s="43">
        <v>4.2049999999999998E-4</v>
      </c>
      <c r="N5703" s="43">
        <v>4.7669999999999999E-4</v>
      </c>
      <c r="O5703" s="114"/>
    </row>
    <row r="5704" spans="3:15" ht="15.75" customHeight="1" x14ac:dyDescent="0.25">
      <c r="C5704" s="47"/>
      <c r="F5704" s="98">
        <v>44505</v>
      </c>
      <c r="G5704" s="43">
        <v>8.8629999999999994E-3</v>
      </c>
      <c r="H5704" s="43">
        <v>1.4274999999999999E-3</v>
      </c>
      <c r="I5704" s="43">
        <v>2.2087999999999999E-3</v>
      </c>
      <c r="J5704" s="43">
        <v>3.2500000000000001E-2</v>
      </c>
      <c r="K5704" s="43">
        <v>1.4513E-2</v>
      </c>
      <c r="L5704" s="43">
        <v>5.9659999999999997E-4</v>
      </c>
      <c r="M5704" s="43">
        <v>4.3139999999999997E-4</v>
      </c>
      <c r="N5704" s="43">
        <v>4.7669999999999999E-4</v>
      </c>
      <c r="O5704" s="114"/>
    </row>
    <row r="5705" spans="3:15" ht="15.75" customHeight="1" x14ac:dyDescent="0.25">
      <c r="C5705" s="47"/>
      <c r="F5705" s="98">
        <v>44508</v>
      </c>
      <c r="G5705" s="43">
        <v>9.1129999999999998E-4</v>
      </c>
      <c r="H5705" s="43">
        <v>1.4563E-3</v>
      </c>
      <c r="I5705" s="43">
        <v>2.1900000000000001E-3</v>
      </c>
      <c r="J5705" s="43">
        <v>3.2500000000000001E-2</v>
      </c>
      <c r="K5705" s="43">
        <v>1.4897000000000001E-2</v>
      </c>
      <c r="L5705" s="43">
        <v>5.9749999999999994E-4</v>
      </c>
      <c r="M5705" s="43">
        <v>4.2659999999999996E-4</v>
      </c>
      <c r="N5705" s="43">
        <v>4.7669999999999999E-4</v>
      </c>
      <c r="O5705" s="114"/>
    </row>
    <row r="5706" spans="3:15" ht="15.75" customHeight="1" x14ac:dyDescent="0.25">
      <c r="C5706" s="47"/>
      <c r="F5706" s="98">
        <v>44509</v>
      </c>
      <c r="G5706" s="43">
        <v>8.9249999999999996E-4</v>
      </c>
      <c r="H5706" s="43">
        <v>1.495E-3</v>
      </c>
      <c r="I5706" s="43">
        <v>2.1513000000000001E-3</v>
      </c>
      <c r="J5706" s="43">
        <v>3.2500000000000001E-2</v>
      </c>
      <c r="K5706" s="43">
        <v>1.4357999999999999E-2</v>
      </c>
      <c r="L5706" s="43">
        <v>5.909E-4</v>
      </c>
      <c r="M5706" s="43">
        <v>4.3409999999999998E-4</v>
      </c>
      <c r="N5706" s="43">
        <v>4.7669999999999999E-4</v>
      </c>
      <c r="O5706" s="114"/>
    </row>
    <row r="5707" spans="3:15" ht="15.75" customHeight="1" x14ac:dyDescent="0.25">
      <c r="C5707" s="47"/>
      <c r="F5707" s="98">
        <v>44510</v>
      </c>
      <c r="G5707" s="43">
        <v>8.9249999999999996E-4</v>
      </c>
      <c r="H5707" s="43">
        <v>1.5437999999999999E-3</v>
      </c>
      <c r="I5707" s="43">
        <v>2.1949999999999999E-3</v>
      </c>
      <c r="J5707" s="43">
        <v>3.2500000000000001E-2</v>
      </c>
      <c r="K5707" s="43">
        <v>1.5493E-2</v>
      </c>
      <c r="L5707" s="43">
        <v>5.9139999999999996E-4</v>
      </c>
      <c r="M5707" s="43">
        <v>4.3400000000000003E-4</v>
      </c>
      <c r="N5707" s="43">
        <v>4.7669999999999999E-4</v>
      </c>
      <c r="O5707" s="114"/>
    </row>
    <row r="5708" spans="3:15" ht="15.75" customHeight="1" x14ac:dyDescent="0.25">
      <c r="C5708" s="47"/>
      <c r="F5708" s="98">
        <v>44512</v>
      </c>
      <c r="G5708" s="43">
        <v>8.9130000000000003E-4</v>
      </c>
      <c r="H5708" s="43">
        <v>1.5499999999999999E-3</v>
      </c>
      <c r="I5708" s="43">
        <v>2.2599999999999999E-3</v>
      </c>
      <c r="J5708" s="43">
        <v>3.2500000000000001E-2</v>
      </c>
      <c r="K5708" s="43">
        <v>1.5612999999999998E-2</v>
      </c>
      <c r="L5708" s="43">
        <v>5.8409999999999994E-4</v>
      </c>
      <c r="M5708" s="43">
        <v>4.484E-4</v>
      </c>
      <c r="N5708" s="43">
        <v>4.7669999999999999E-4</v>
      </c>
    </row>
    <row r="5709" spans="3:15" ht="15.75" customHeight="1" x14ac:dyDescent="0.25">
      <c r="C5709" s="47"/>
      <c r="F5709" s="98">
        <v>44515</v>
      </c>
      <c r="G5709" s="43">
        <v>9.1129999999999998E-4</v>
      </c>
      <c r="H5709" s="43">
        <v>1.5788E-3</v>
      </c>
      <c r="I5709" s="43">
        <v>2.2537999999999998E-3</v>
      </c>
      <c r="J5709" s="43">
        <v>3.2500000000000001E-2</v>
      </c>
      <c r="K5709" s="43">
        <v>1.6145E-2</v>
      </c>
      <c r="L5709" s="43">
        <v>5.7790000000000001E-4</v>
      </c>
      <c r="M5709" s="43">
        <v>4.4279999999999998E-4</v>
      </c>
      <c r="N5709" s="43">
        <v>4.7669999999999999E-4</v>
      </c>
    </row>
    <row r="5710" spans="3:15" ht="15.75" customHeight="1" x14ac:dyDescent="0.25">
      <c r="C5710" s="47"/>
      <c r="F5710" s="98">
        <v>44516</v>
      </c>
      <c r="G5710" s="43">
        <v>8.8880000000000003E-4</v>
      </c>
      <c r="H5710" s="43">
        <v>1.6000000000000001E-3</v>
      </c>
      <c r="I5710" s="43">
        <v>2.2775E-3</v>
      </c>
      <c r="J5710" s="43">
        <v>3.2500000000000001E-2</v>
      </c>
      <c r="K5710" s="43">
        <v>1.6334999999999999E-2</v>
      </c>
      <c r="L5710" s="43">
        <v>5.7430000000000003E-4</v>
      </c>
      <c r="M5710" s="43">
        <v>4.4200000000000001E-4</v>
      </c>
      <c r="N5710" s="43">
        <v>4.7669999999999999E-4</v>
      </c>
    </row>
    <row r="5711" spans="3:15" ht="15.75" customHeight="1" x14ac:dyDescent="0.25">
      <c r="C5711" s="47"/>
      <c r="F5711" s="98">
        <v>44517</v>
      </c>
      <c r="G5711" s="43">
        <v>8.8749999999999994E-4</v>
      </c>
      <c r="H5711" s="43">
        <v>1.575E-3</v>
      </c>
      <c r="I5711" s="43">
        <v>2.2862999999999998E-3</v>
      </c>
      <c r="J5711" s="43">
        <v>3.2500000000000001E-2</v>
      </c>
      <c r="K5711" s="43">
        <v>1.5889E-2</v>
      </c>
      <c r="L5711" s="43">
        <v>5.6829999999999999E-4</v>
      </c>
      <c r="M5711" s="43">
        <v>4.5620000000000003E-4</v>
      </c>
      <c r="N5711" s="43">
        <v>4.7669999999999999E-4</v>
      </c>
    </row>
    <row r="5712" spans="3:15" ht="15.75" customHeight="1" x14ac:dyDescent="0.25">
      <c r="C5712" s="47"/>
      <c r="F5712" s="98">
        <v>44518</v>
      </c>
      <c r="G5712" s="43">
        <v>9.1129999999999998E-4</v>
      </c>
      <c r="H5712" s="43">
        <v>1.5962999999999999E-3</v>
      </c>
      <c r="I5712" s="43">
        <v>2.235E-3</v>
      </c>
      <c r="J5712" s="43">
        <v>3.2500000000000001E-2</v>
      </c>
      <c r="K5712" s="43">
        <v>1.5854999999999998E-2</v>
      </c>
      <c r="L5712" s="43">
        <v>5.6360000000000004E-4</v>
      </c>
      <c r="M5712" s="43">
        <v>4.7449999999999999E-4</v>
      </c>
      <c r="N5712" s="43">
        <v>4.7669999999999999E-4</v>
      </c>
    </row>
    <row r="5713" spans="3:14" ht="15.75" customHeight="1" x14ac:dyDescent="0.25">
      <c r="C5713" s="47"/>
      <c r="F5713" s="98">
        <v>44519</v>
      </c>
      <c r="G5713" s="43">
        <v>9.3380000000000004E-4</v>
      </c>
      <c r="H5713" s="43">
        <v>1.64E-3</v>
      </c>
      <c r="I5713" s="43">
        <v>2.2937999999999999E-3</v>
      </c>
      <c r="J5713" s="43">
        <v>3.2500000000000001E-2</v>
      </c>
      <c r="K5713" s="43">
        <v>1.5377E-2</v>
      </c>
      <c r="L5713" s="43">
        <v>5.8680000000000006E-4</v>
      </c>
      <c r="M5713" s="43">
        <v>4.6960000000000003E-4</v>
      </c>
      <c r="N5713" s="43">
        <v>4.8329999999999998E-4</v>
      </c>
    </row>
    <row r="5714" spans="3:14" ht="15.75" customHeight="1" x14ac:dyDescent="0.25">
      <c r="C5714" s="47"/>
      <c r="F5714" s="98">
        <v>44522</v>
      </c>
      <c r="G5714" s="43">
        <v>9.2380000000000001E-4</v>
      </c>
      <c r="H5714" s="43">
        <v>1.6963E-3</v>
      </c>
      <c r="I5714" s="43">
        <v>2.4388000000000001E-3</v>
      </c>
      <c r="J5714" s="43">
        <v>3.2500000000000001E-2</v>
      </c>
      <c r="K5714" s="43">
        <v>1.6236E-2</v>
      </c>
      <c r="L5714" s="43">
        <v>6.2729999999999991E-4</v>
      </c>
      <c r="M5714" s="43">
        <v>4.7429999999999998E-4</v>
      </c>
      <c r="N5714" s="43">
        <v>4.9669999999999998E-4</v>
      </c>
    </row>
    <row r="5715" spans="3:14" ht="15.75" customHeight="1" x14ac:dyDescent="0.25">
      <c r="C5715" s="47"/>
      <c r="F5715" s="98">
        <v>44523</v>
      </c>
      <c r="G5715" s="43">
        <v>9.2000000000000003E-4</v>
      </c>
      <c r="H5715" s="43">
        <v>1.7799999999999999E-3</v>
      </c>
      <c r="I5715" s="43">
        <v>2.5187999999999999E-3</v>
      </c>
      <c r="J5715" s="43">
        <v>3.2500000000000001E-2</v>
      </c>
      <c r="K5715" s="43">
        <v>1.6650999999999999E-2</v>
      </c>
      <c r="L5715" s="43">
        <v>6.4930000000000001E-4</v>
      </c>
      <c r="M5715" s="43">
        <v>4.7460000000000004E-4</v>
      </c>
      <c r="N5715" s="43">
        <v>4.9669999999999998E-4</v>
      </c>
    </row>
    <row r="5716" spans="3:14" ht="15.75" customHeight="1" x14ac:dyDescent="0.25">
      <c r="C5716" s="47"/>
      <c r="F5716" s="98">
        <v>44524</v>
      </c>
      <c r="G5716" s="43">
        <v>9.1629999999999999E-4</v>
      </c>
      <c r="H5716" s="43">
        <v>1.8025000000000001E-3</v>
      </c>
      <c r="I5716" s="43">
        <v>2.5100000000000001E-3</v>
      </c>
      <c r="J5716" s="43">
        <v>3.2500000000000001E-2</v>
      </c>
      <c r="K5716" s="43">
        <v>1.6341000000000001E-2</v>
      </c>
      <c r="L5716" s="43">
        <v>6.5019999999999998E-4</v>
      </c>
      <c r="M5716" s="43">
        <v>5.0369999999999994E-4</v>
      </c>
      <c r="N5716" s="43">
        <v>4.9669999999999998E-4</v>
      </c>
    </row>
    <row r="5717" spans="3:14" ht="15.75" customHeight="1" x14ac:dyDescent="0.25">
      <c r="C5717" s="47"/>
      <c r="F5717" s="98">
        <v>44525</v>
      </c>
      <c r="G5717" s="43">
        <v>9.3000000000000005E-4</v>
      </c>
      <c r="H5717" s="43">
        <v>1.7562999999999999E-3</v>
      </c>
      <c r="I5717" s="43">
        <v>2.5912999999999999E-3</v>
      </c>
      <c r="L5717" s="43" t="s">
        <v>30</v>
      </c>
      <c r="M5717" s="43" t="s">
        <v>30</v>
      </c>
      <c r="N5717" s="43" t="s">
        <v>30</v>
      </c>
    </row>
    <row r="5718" spans="3:14" ht="15.75" customHeight="1" x14ac:dyDescent="0.25">
      <c r="C5718" s="47"/>
      <c r="F5718" s="98">
        <v>44526</v>
      </c>
      <c r="G5718" s="43">
        <v>9.0379999999999996E-4</v>
      </c>
      <c r="H5718" s="43">
        <v>1.7538E-3</v>
      </c>
      <c r="I5718" s="43">
        <v>2.4599999999999999E-3</v>
      </c>
      <c r="J5718" s="43">
        <v>3.2500000000000001E-2</v>
      </c>
      <c r="K5718" s="43">
        <v>1.4730999999999999E-2</v>
      </c>
      <c r="L5718" s="43">
        <v>6.494999999999999E-4</v>
      </c>
      <c r="M5718" s="43">
        <v>5.1369999999999996E-4</v>
      </c>
      <c r="N5718" s="43">
        <v>5.0000000000000001E-4</v>
      </c>
    </row>
    <row r="5719" spans="3:14" ht="15.75" customHeight="1" x14ac:dyDescent="0.25">
      <c r="C5719" s="47"/>
      <c r="F5719" s="98">
        <v>44529</v>
      </c>
      <c r="G5719" s="43">
        <v>9.9250000000000011E-4</v>
      </c>
      <c r="H5719" s="43">
        <v>1.7088000000000001E-3</v>
      </c>
      <c r="I5719" s="43">
        <v>2.4599999999999999E-3</v>
      </c>
      <c r="J5719" s="43">
        <v>3.2500000000000001E-2</v>
      </c>
      <c r="K5719" s="43">
        <v>1.4986999999999999E-2</v>
      </c>
      <c r="L5719" s="43">
        <v>6.4670000000000005E-4</v>
      </c>
      <c r="M5719" s="43">
        <v>5.1690000000000004E-4</v>
      </c>
      <c r="N5719" s="43">
        <v>5.0000000000000001E-4</v>
      </c>
    </row>
    <row r="5720" spans="3:14" ht="15.75" customHeight="1" x14ac:dyDescent="0.25">
      <c r="C5720" s="47"/>
      <c r="F5720" s="98">
        <v>44530</v>
      </c>
      <c r="G5720" s="43">
        <v>9.3999999999999997E-4</v>
      </c>
      <c r="H5720" s="43">
        <v>1.7324999999999999E-3</v>
      </c>
      <c r="I5720" s="43">
        <v>2.4324999999999998E-3</v>
      </c>
      <c r="J5720" s="43">
        <v>3.2500000000000001E-2</v>
      </c>
      <c r="K5720" s="43">
        <v>1.4442999999999999E-2</v>
      </c>
      <c r="L5720" s="43">
        <v>6.3400000000000001E-4</v>
      </c>
      <c r="M5720" s="43">
        <v>5.1040000000000005E-4</v>
      </c>
      <c r="N5720" s="43">
        <v>5.0000000000000001E-4</v>
      </c>
    </row>
    <row r="5721" spans="3:14" ht="15.75" customHeight="1" x14ac:dyDescent="0.25">
      <c r="C5721" s="47"/>
      <c r="F5721" s="98">
        <v>44531</v>
      </c>
      <c r="G5721" s="43">
        <v>1.0263E-3</v>
      </c>
      <c r="H5721" s="43">
        <v>1.7463000000000001E-3</v>
      </c>
      <c r="I5721" s="43">
        <v>2.6950000000000003E-3</v>
      </c>
      <c r="J5721" s="43">
        <v>3.2500000000000001E-2</v>
      </c>
      <c r="K5721" s="43">
        <v>1.4036999999999999E-2</v>
      </c>
      <c r="L5721" s="43">
        <v>6.4019999999999995E-4</v>
      </c>
      <c r="M5721" s="43">
        <v>5.1440000000000004E-4</v>
      </c>
      <c r="N5721" s="43">
        <v>5.0000000000000001E-4</v>
      </c>
    </row>
    <row r="5722" spans="3:14" ht="15.75" customHeight="1" x14ac:dyDescent="0.25">
      <c r="C5722" s="47"/>
      <c r="F5722" s="98">
        <v>44532</v>
      </c>
      <c r="G5722" s="43">
        <v>1.0349999999999999E-3</v>
      </c>
      <c r="H5722" s="43">
        <v>1.8013E-3</v>
      </c>
      <c r="I5722" s="43">
        <v>2.6774999999999998E-3</v>
      </c>
      <c r="J5722" s="43">
        <v>3.2500000000000001E-2</v>
      </c>
      <c r="K5722" s="43">
        <v>1.4442999999999999E-2</v>
      </c>
      <c r="L5722" s="43">
        <v>7.1279999999999998E-4</v>
      </c>
      <c r="M5722" s="43">
        <v>5.2339999999999993E-4</v>
      </c>
      <c r="N5722" s="43">
        <v>5.0000000000000001E-4</v>
      </c>
    </row>
    <row r="5723" spans="3:14" ht="15.75" customHeight="1" x14ac:dyDescent="0.25">
      <c r="C5723" s="47"/>
      <c r="F5723" s="98">
        <v>44533</v>
      </c>
      <c r="G5723" s="43">
        <v>1.0413E-3</v>
      </c>
      <c r="H5723" s="43">
        <v>1.8763E-3</v>
      </c>
      <c r="I5723" s="43">
        <v>2.7112999999999998E-3</v>
      </c>
      <c r="J5723" s="43">
        <v>3.2500000000000001E-2</v>
      </c>
      <c r="K5723" s="43">
        <v>1.3429999999999999E-2</v>
      </c>
      <c r="L5723" s="43">
        <v>7.5749999999999993E-4</v>
      </c>
      <c r="M5723" s="43">
        <v>5.2339999999999993E-4</v>
      </c>
      <c r="N5723" s="43">
        <v>5.0000000000000001E-4</v>
      </c>
    </row>
    <row r="5724" spans="3:14" ht="15.75" customHeight="1" x14ac:dyDescent="0.25">
      <c r="C5724" s="47"/>
      <c r="F5724" s="98">
        <v>44536</v>
      </c>
      <c r="G5724" s="43">
        <v>1.0313E-3</v>
      </c>
      <c r="H5724" s="43">
        <v>1.9E-3</v>
      </c>
      <c r="I5724" s="43">
        <v>2.7625000000000002E-3</v>
      </c>
      <c r="J5724" s="43">
        <v>3.2500000000000001E-2</v>
      </c>
      <c r="K5724" s="43">
        <v>1.4342000000000001E-2</v>
      </c>
      <c r="L5724" s="43">
        <v>6.778000000000001E-4</v>
      </c>
      <c r="M5724" s="43">
        <v>5.1599999999999997E-4</v>
      </c>
      <c r="N5724" s="43">
        <v>5.0000000000000001E-4</v>
      </c>
    </row>
    <row r="5725" spans="3:14" ht="15.75" customHeight="1" x14ac:dyDescent="0.25">
      <c r="C5725" s="47"/>
      <c r="F5725" s="98">
        <v>44537</v>
      </c>
      <c r="G5725" s="43">
        <v>1.0200000000000001E-3</v>
      </c>
      <c r="H5725" s="43">
        <v>1.9824999999999999E-3</v>
      </c>
      <c r="I5725" s="43">
        <v>2.8338E-3</v>
      </c>
      <c r="J5725" s="43">
        <v>3.2500000000000001E-2</v>
      </c>
      <c r="K5725" s="43">
        <v>1.4733E-2</v>
      </c>
      <c r="L5725" s="43">
        <v>7.226E-4</v>
      </c>
      <c r="M5725" s="43">
        <v>5.3039999999999999E-4</v>
      </c>
      <c r="N5725" s="43">
        <v>5.0000000000000001E-4</v>
      </c>
    </row>
    <row r="5726" spans="3:14" ht="15.75" customHeight="1" x14ac:dyDescent="0.25">
      <c r="C5726" s="47"/>
      <c r="F5726" s="98">
        <v>44538</v>
      </c>
      <c r="G5726" s="43">
        <v>1.0138E-3</v>
      </c>
      <c r="H5726" s="43">
        <v>2.0050000000000003E-3</v>
      </c>
      <c r="I5726" s="43">
        <v>2.8812999999999998E-3</v>
      </c>
      <c r="J5726" s="43">
        <v>3.2500000000000001E-2</v>
      </c>
      <c r="K5726" s="43">
        <v>1.5212000000000002E-2</v>
      </c>
      <c r="L5726" s="43">
        <v>7.2170000000000003E-4</v>
      </c>
      <c r="M5726" s="43">
        <v>5.2680000000000001E-4</v>
      </c>
      <c r="N5726" s="43">
        <v>5.0000000000000001E-4</v>
      </c>
    </row>
    <row r="5727" spans="3:14" ht="15.75" customHeight="1" x14ac:dyDescent="0.25">
      <c r="C5727" s="47"/>
      <c r="F5727" s="98">
        <v>44539</v>
      </c>
      <c r="G5727" s="43">
        <v>1.0463E-3</v>
      </c>
      <c r="H5727" s="43">
        <v>2.0087999999999998E-3</v>
      </c>
      <c r="I5727" s="43">
        <v>2.8874999999999999E-3</v>
      </c>
      <c r="J5727" s="43">
        <v>3.2500000000000001E-2</v>
      </c>
      <c r="K5727" s="43">
        <v>1.4990000000000002E-2</v>
      </c>
      <c r="L5727" s="43">
        <v>6.7619999999999996E-4</v>
      </c>
      <c r="M5727" s="43">
        <v>5.2150000000000005E-4</v>
      </c>
      <c r="N5727" s="43">
        <v>5.0000000000000001E-4</v>
      </c>
    </row>
    <row r="5728" spans="3:14" ht="15.75" customHeight="1" x14ac:dyDescent="0.25">
      <c r="C5728" s="47"/>
      <c r="F5728" s="98">
        <v>44540</v>
      </c>
      <c r="G5728" s="43">
        <v>1.0863000000000001E-3</v>
      </c>
      <c r="H5728" s="43">
        <v>1.9824999999999999E-3</v>
      </c>
      <c r="I5728" s="43">
        <v>2.8825000000000001E-3</v>
      </c>
      <c r="J5728" s="43">
        <v>3.2500000000000001E-2</v>
      </c>
      <c r="K5728" s="43">
        <v>1.4836999999999999E-2</v>
      </c>
      <c r="L5728" s="43">
        <v>6.9519999999999998E-4</v>
      </c>
      <c r="M5728" s="43">
        <v>5.285E-4</v>
      </c>
      <c r="N5728" s="43">
        <v>5.0000000000000001E-4</v>
      </c>
    </row>
    <row r="5729" spans="3:14" ht="15.75" customHeight="1" x14ac:dyDescent="0.25">
      <c r="C5729" s="47"/>
      <c r="F5729" s="98">
        <v>44543</v>
      </c>
      <c r="G5729" s="43">
        <v>1.0975E-3</v>
      </c>
      <c r="H5729" s="43">
        <v>2.0275000000000002E-3</v>
      </c>
      <c r="I5729" s="43">
        <v>2.9513E-3</v>
      </c>
      <c r="J5729" s="43">
        <v>3.2500000000000001E-2</v>
      </c>
      <c r="K5729" s="43">
        <v>1.4156E-2</v>
      </c>
      <c r="L5729" s="43">
        <v>6.3069999999999999E-4</v>
      </c>
      <c r="M5729" s="43">
        <v>5.2550000000000003E-4</v>
      </c>
      <c r="N5729" s="43">
        <v>5.0000000000000001E-4</v>
      </c>
    </row>
    <row r="5730" spans="3:14" ht="15.75" customHeight="1" x14ac:dyDescent="0.25">
      <c r="C5730" s="47"/>
      <c r="F5730" s="98">
        <v>44544</v>
      </c>
      <c r="G5730" s="43">
        <v>1.075E-3</v>
      </c>
      <c r="H5730" s="43">
        <v>2.1088000000000001E-3</v>
      </c>
      <c r="I5730" s="43">
        <v>2.9112999999999999E-3</v>
      </c>
      <c r="J5730" s="43">
        <v>3.2500000000000001E-2</v>
      </c>
      <c r="K5730" s="43">
        <v>1.4411E-2</v>
      </c>
      <c r="L5730" s="43">
        <v>6.2590000000000009E-4</v>
      </c>
      <c r="M5730" s="43">
        <v>5.5650000000000003E-4</v>
      </c>
      <c r="N5730" s="43">
        <v>5.0000000000000001E-4</v>
      </c>
    </row>
    <row r="5731" spans="3:14" ht="15.75" customHeight="1" x14ac:dyDescent="0.25">
      <c r="C5731" s="47"/>
      <c r="F5731" s="98">
        <v>44545</v>
      </c>
      <c r="G5731" s="43">
        <v>1.0863000000000001E-3</v>
      </c>
      <c r="H5731" s="43">
        <v>2.1562999999999999E-3</v>
      </c>
      <c r="I5731" s="43">
        <v>3.0149999999999999E-3</v>
      </c>
      <c r="J5731" s="43">
        <v>3.2500000000000001E-2</v>
      </c>
      <c r="K5731" s="43">
        <v>1.4565E-2</v>
      </c>
      <c r="L5731" s="43">
        <v>7.0899999999999999E-4</v>
      </c>
      <c r="M5731" s="43">
        <v>6.1240000000000003E-4</v>
      </c>
      <c r="N5731" s="43">
        <v>5.0000000000000001E-4</v>
      </c>
    </row>
    <row r="5732" spans="3:14" ht="15.75" customHeight="1" x14ac:dyDescent="0.25">
      <c r="C5732" s="47"/>
      <c r="F5732" s="98">
        <v>44546</v>
      </c>
      <c r="G5732" s="43">
        <v>1.0388000000000001E-3</v>
      </c>
      <c r="H5732" s="43">
        <v>2.1362999999999998E-3</v>
      </c>
      <c r="I5732" s="43">
        <v>3.1150000000000001E-3</v>
      </c>
      <c r="J5732" s="43">
        <v>3.2500000000000001E-2</v>
      </c>
      <c r="K5732" s="43">
        <v>1.4106E-2</v>
      </c>
      <c r="L5732" s="43">
        <v>7.5889999999999996E-4</v>
      </c>
      <c r="M5732" s="43">
        <v>5.8850000000000005E-4</v>
      </c>
      <c r="N5732" s="43">
        <v>5.0000000000000001E-4</v>
      </c>
    </row>
    <row r="5733" spans="3:14" ht="15.75" customHeight="1" x14ac:dyDescent="0.25">
      <c r="C5733" s="47"/>
      <c r="F5733" s="98">
        <v>44547</v>
      </c>
      <c r="G5733" s="43">
        <v>1.0249999999999999E-3</v>
      </c>
      <c r="H5733" s="43">
        <v>2.1263000000000002E-3</v>
      </c>
      <c r="I5733" s="43">
        <v>3.1274999999999996E-3</v>
      </c>
      <c r="J5733" s="43">
        <v>3.2500000000000001E-2</v>
      </c>
      <c r="K5733" s="43">
        <v>1.4020999999999999E-2</v>
      </c>
      <c r="L5733" s="43">
        <v>6.8940000000000006E-4</v>
      </c>
      <c r="M5733" s="43">
        <v>5.4710000000000002E-4</v>
      </c>
      <c r="N5733" s="43">
        <v>5.0000000000000001E-4</v>
      </c>
    </row>
    <row r="5734" spans="3:14" ht="15.75" customHeight="1" x14ac:dyDescent="0.25">
      <c r="C5734" s="47"/>
      <c r="F5734" s="98">
        <v>44550</v>
      </c>
      <c r="G5734" s="43">
        <v>1.0349999999999999E-3</v>
      </c>
      <c r="H5734" s="43">
        <v>2.1424999999999999E-3</v>
      </c>
      <c r="I5734" s="43">
        <v>3.1663000000000004E-3</v>
      </c>
      <c r="J5734" s="43">
        <v>3.2500000000000001E-2</v>
      </c>
      <c r="K5734" s="43">
        <v>1.4225000000000002E-2</v>
      </c>
      <c r="L5734" s="43">
        <v>7.919E-4</v>
      </c>
      <c r="M5734" s="43">
        <v>5.3260000000000004E-4</v>
      </c>
      <c r="N5734" s="43">
        <v>5.0000000000000001E-4</v>
      </c>
    </row>
    <row r="5735" spans="3:14" ht="15.75" customHeight="1" x14ac:dyDescent="0.25">
      <c r="C5735" s="47"/>
      <c r="F5735" s="98">
        <v>44551</v>
      </c>
      <c r="G5735" s="43">
        <v>1.0425E-3</v>
      </c>
      <c r="H5735" s="43">
        <v>2.16E-3</v>
      </c>
      <c r="I5735" s="43">
        <v>3.2550000000000001E-3</v>
      </c>
      <c r="J5735" s="43">
        <v>3.2500000000000001E-2</v>
      </c>
      <c r="K5735" s="43">
        <v>1.4617E-2</v>
      </c>
      <c r="L5735" s="43">
        <v>7.2330000000000007E-4</v>
      </c>
      <c r="M5735" s="43">
        <v>5.2760000000000003E-4</v>
      </c>
      <c r="N5735" s="43">
        <v>4.9669999999999998E-4</v>
      </c>
    </row>
    <row r="5736" spans="3:14" ht="15.75" customHeight="1" x14ac:dyDescent="0.25">
      <c r="C5736" s="47"/>
      <c r="F5736" s="98">
        <v>44552</v>
      </c>
      <c r="G5736" s="43">
        <v>1.0275E-3</v>
      </c>
      <c r="H5736" s="43">
        <v>2.1138000000000003E-3</v>
      </c>
      <c r="I5736" s="43">
        <v>3.2637999999999999E-3</v>
      </c>
      <c r="J5736" s="43">
        <v>3.2500000000000001E-2</v>
      </c>
      <c r="K5736" s="43">
        <v>1.4515E-2</v>
      </c>
      <c r="L5736" s="43">
        <v>7.9180000000000006E-4</v>
      </c>
      <c r="M5736" s="43">
        <v>5.1570000000000001E-4</v>
      </c>
      <c r="N5736" s="43">
        <v>4.9669999999999998E-4</v>
      </c>
    </row>
    <row r="5737" spans="3:14" ht="15.75" customHeight="1" x14ac:dyDescent="0.25">
      <c r="C5737" s="47"/>
      <c r="F5737" s="98">
        <v>44553</v>
      </c>
      <c r="G5737" s="43">
        <v>1.0188E-3</v>
      </c>
      <c r="H5737" s="43">
        <v>2.1974999999999998E-3</v>
      </c>
      <c r="I5737" s="43">
        <v>3.3638000000000001E-3</v>
      </c>
      <c r="J5737" s="43">
        <v>3.2500000000000001E-2</v>
      </c>
      <c r="K5737" s="43">
        <v>1.4926999999999999E-2</v>
      </c>
      <c r="L5737" s="43">
        <v>7.7890000000000001E-4</v>
      </c>
      <c r="M5737" s="43">
        <v>5.1409999999999997E-4</v>
      </c>
      <c r="N5737" s="43">
        <v>4.9669999999999998E-4</v>
      </c>
    </row>
    <row r="5738" spans="3:14" ht="15.75" customHeight="1" x14ac:dyDescent="0.25">
      <c r="C5738" s="47"/>
      <c r="F5738" s="98">
        <v>44557</v>
      </c>
      <c r="J5738" s="43">
        <v>3.2500000000000001E-2</v>
      </c>
      <c r="K5738" s="43">
        <v>1.4756E-2</v>
      </c>
      <c r="L5738" s="43">
        <v>7.675999999999999E-4</v>
      </c>
      <c r="M5738" s="43">
        <v>5.2300000000000003E-4</v>
      </c>
      <c r="N5738" s="43">
        <v>4.9669999999999998E-4</v>
      </c>
    </row>
    <row r="5739" spans="3:14" ht="15.75" customHeight="1" x14ac:dyDescent="0.25">
      <c r="C5739" s="47"/>
      <c r="F5739" s="98">
        <v>44558</v>
      </c>
      <c r="J5739" s="43">
        <v>3.2500000000000001E-2</v>
      </c>
      <c r="K5739" s="43">
        <v>1.4806999999999999E-2</v>
      </c>
      <c r="L5739" s="43">
        <v>7.6560000000000007E-4</v>
      </c>
      <c r="M5739" s="43">
        <v>5.3069999999999994E-4</v>
      </c>
      <c r="N5739" s="43">
        <v>4.9669999999999998E-4</v>
      </c>
    </row>
    <row r="5740" spans="3:14" ht="15.75" customHeight="1" x14ac:dyDescent="0.25">
      <c r="C5740" s="47"/>
      <c r="F5740" s="98">
        <v>44559</v>
      </c>
      <c r="G5740" s="43">
        <v>1.0425E-3</v>
      </c>
      <c r="H5740" s="43">
        <v>2.2374999999999999E-3</v>
      </c>
      <c r="I5740" s="43">
        <v>3.5437999999999997E-3</v>
      </c>
      <c r="J5740" s="43">
        <v>3.2500000000000001E-2</v>
      </c>
      <c r="K5740" s="43">
        <v>1.5496000000000001E-2</v>
      </c>
      <c r="L5740" s="43">
        <v>7.9049999999999997E-4</v>
      </c>
      <c r="M5740" s="43">
        <v>5.1449999999999998E-4</v>
      </c>
      <c r="N5740" s="43">
        <v>4.9669999999999998E-4</v>
      </c>
    </row>
    <row r="5741" spans="3:14" ht="15.75" customHeight="1" x14ac:dyDescent="0.25">
      <c r="C5741" s="47"/>
      <c r="F5741" s="98">
        <v>44560</v>
      </c>
      <c r="G5741" s="43">
        <v>1.0188E-3</v>
      </c>
      <c r="H5741" s="43">
        <v>2.1438E-3</v>
      </c>
      <c r="I5741" s="43">
        <v>3.4513E-3</v>
      </c>
      <c r="J5741" s="43">
        <v>3.2500000000000001E-2</v>
      </c>
      <c r="K5741" s="43">
        <v>1.5082999999999999E-2</v>
      </c>
      <c r="L5741" s="43">
        <v>8.5919999999999996E-4</v>
      </c>
      <c r="M5741" s="43">
        <v>5.2689999999999996E-4</v>
      </c>
      <c r="N5741" s="43">
        <v>4.9669999999999998E-4</v>
      </c>
    </row>
    <row r="5742" spans="3:14" ht="15.75" customHeight="1" x14ac:dyDescent="0.25">
      <c r="C5742" s="47"/>
      <c r="F5742" s="98">
        <v>44565</v>
      </c>
      <c r="G5742" s="43">
        <v>1.0371E-3</v>
      </c>
      <c r="H5742" s="43">
        <v>2.16E-3</v>
      </c>
      <c r="I5742" s="43">
        <v>3.4286E-3</v>
      </c>
      <c r="J5742" s="43">
        <v>3.2500000000000001E-2</v>
      </c>
      <c r="K5742" s="43">
        <v>1.6483000000000001E-4</v>
      </c>
      <c r="L5742" s="43">
        <v>6.9819999999999995E-4</v>
      </c>
      <c r="M5742" s="43">
        <v>5.4969999999999997E-4</v>
      </c>
      <c r="N5742" s="43">
        <v>4.9669999999999998E-4</v>
      </c>
    </row>
    <row r="5743" spans="3:14" ht="15.75" customHeight="1" x14ac:dyDescent="0.25">
      <c r="C5743" s="47"/>
      <c r="F5743" s="98">
        <v>44566</v>
      </c>
      <c r="G5743" s="43">
        <v>1.0199999999999999E-3</v>
      </c>
      <c r="H5743" s="43">
        <v>2.2556999999999998E-3</v>
      </c>
      <c r="I5743" s="43">
        <v>3.4000000000000002E-3</v>
      </c>
      <c r="J5743" s="43">
        <v>3.2500000000000001E-2</v>
      </c>
      <c r="K5743" s="43">
        <v>1.7052000000000001E-2</v>
      </c>
      <c r="L5743" s="43">
        <v>7.85E-4</v>
      </c>
      <c r="M5743" s="43">
        <v>5.3859999999999997E-4</v>
      </c>
      <c r="N5743" s="43">
        <v>4.9669999999999998E-4</v>
      </c>
    </row>
    <row r="5744" spans="3:14" ht="15.75" customHeight="1" x14ac:dyDescent="0.25">
      <c r="C5744" s="47"/>
      <c r="F5744" s="98">
        <v>44567</v>
      </c>
      <c r="G5744" s="43">
        <v>1.0414000000000001E-3</v>
      </c>
      <c r="H5744" s="43">
        <v>2.3129000000000001E-3</v>
      </c>
      <c r="I5744" s="43">
        <v>3.6657E-3</v>
      </c>
      <c r="J5744" s="43">
        <v>3.2500000000000001E-2</v>
      </c>
      <c r="K5744" s="43">
        <v>1.7298999999999998E-2</v>
      </c>
      <c r="L5744" s="43">
        <v>7.9589999999999999E-4</v>
      </c>
      <c r="M5744" s="43">
        <v>5.5480000000000004E-4</v>
      </c>
      <c r="N5744" s="43">
        <v>4.9669999999999998E-4</v>
      </c>
    </row>
    <row r="5745" spans="3:14" ht="15.75" customHeight="1" x14ac:dyDescent="0.25">
      <c r="C5745" s="47"/>
      <c r="F5745" s="98">
        <v>44571</v>
      </c>
      <c r="G5745" s="43">
        <v>1.0399999999999999E-3</v>
      </c>
      <c r="H5745" s="43">
        <v>2.3828999999999999E-3</v>
      </c>
      <c r="I5745" s="43">
        <v>3.8300000000000001E-3</v>
      </c>
      <c r="J5745" s="43">
        <v>3.2500000000000001E-2</v>
      </c>
      <c r="K5745" s="43">
        <v>1.7603000000000001E-2</v>
      </c>
      <c r="L5745" s="43">
        <v>7.36E-4</v>
      </c>
      <c r="M5745" s="43">
        <v>5.9499999999999993E-4</v>
      </c>
      <c r="N5745" s="43">
        <v>4.9669999999999998E-4</v>
      </c>
    </row>
    <row r="5746" spans="3:14" ht="15.75" customHeight="1" x14ac:dyDescent="0.25">
      <c r="C5746" s="47"/>
      <c r="F5746" s="98">
        <v>44572</v>
      </c>
      <c r="G5746" s="43">
        <v>1.1299999999999999E-3</v>
      </c>
      <c r="H5746" s="43">
        <v>2.4442999999999999E-3</v>
      </c>
      <c r="I5746" s="43">
        <v>3.8613999999999996E-3</v>
      </c>
      <c r="J5746" s="43">
        <v>3.2500000000000001E-2</v>
      </c>
      <c r="K5746" s="43">
        <v>1.7357000000000001E-2</v>
      </c>
      <c r="L5746" s="43">
        <v>7.5389999999999995E-4</v>
      </c>
      <c r="M5746" s="43">
        <v>6.3450000000000008E-4</v>
      </c>
      <c r="N5746" s="43">
        <v>4.9669999999999998E-4</v>
      </c>
    </row>
    <row r="5747" spans="3:14" ht="15.75" customHeight="1" x14ac:dyDescent="0.25">
      <c r="C5747" s="47"/>
      <c r="F5747" s="98">
        <v>44573</v>
      </c>
      <c r="G5747" s="43">
        <v>1.1014E-3</v>
      </c>
      <c r="H5747" s="43">
        <v>2.3843000000000002E-3</v>
      </c>
      <c r="I5747" s="43">
        <v>3.8371E-3</v>
      </c>
      <c r="J5747" s="43">
        <v>3.2500000000000001E-2</v>
      </c>
      <c r="K5747" s="43">
        <v>1.7427999999999999E-2</v>
      </c>
      <c r="L5747" s="43">
        <v>8.0750000000000006E-4</v>
      </c>
      <c r="M5747" s="43">
        <v>5.9360000000000001E-4</v>
      </c>
      <c r="N5747" s="43">
        <v>4.9669999999999998E-4</v>
      </c>
    </row>
    <row r="5748" spans="3:14" ht="15.75" customHeight="1" x14ac:dyDescent="0.25">
      <c r="C5748" s="47"/>
      <c r="F5748" s="98">
        <v>44574</v>
      </c>
      <c r="G5748" s="43">
        <v>1.0628999999999999E-3</v>
      </c>
      <c r="H5748" s="43">
        <v>2.3914000000000001E-3</v>
      </c>
      <c r="I5748" s="43">
        <v>3.9686000000000001E-3</v>
      </c>
      <c r="J5748" s="43">
        <v>3.2500000000000001E-2</v>
      </c>
      <c r="K5748" s="43">
        <v>1.7041000000000001E-2</v>
      </c>
      <c r="L5748" s="43">
        <v>8.1559999999999998E-4</v>
      </c>
      <c r="M5748" s="43">
        <v>5.8350000000000003E-4</v>
      </c>
      <c r="N5748" s="43">
        <v>4.9669999999999998E-4</v>
      </c>
    </row>
    <row r="5749" spans="3:14" ht="15.75" customHeight="1" x14ac:dyDescent="0.25">
      <c r="C5749" s="47"/>
      <c r="F5749" s="98">
        <v>44575</v>
      </c>
      <c r="G5749" s="43">
        <v>1.0329E-3</v>
      </c>
      <c r="H5749" s="43">
        <v>2.4128999999999999E-3</v>
      </c>
      <c r="I5749" s="43">
        <v>3.9500000000000004E-3</v>
      </c>
      <c r="J5749" s="43">
        <v>3.2500000000000001E-2</v>
      </c>
      <c r="K5749" s="43">
        <v>1.7840999999999999E-2</v>
      </c>
      <c r="L5749" s="43">
        <v>8.1910000000000001E-4</v>
      </c>
      <c r="M5749" s="43">
        <v>5.6050000000000002E-4</v>
      </c>
      <c r="N5749" s="43">
        <v>4.9669999999999998E-4</v>
      </c>
    </row>
    <row r="5750" spans="3:14" ht="15.75" customHeight="1" x14ac:dyDescent="0.25">
      <c r="C5750" s="47"/>
      <c r="F5750" s="98">
        <v>44579</v>
      </c>
      <c r="G5750" s="43">
        <v>1.0371E-3</v>
      </c>
      <c r="H5750" s="43">
        <v>2.5400000000000002E-3</v>
      </c>
      <c r="I5750" s="43">
        <v>4.2986000000000005E-3</v>
      </c>
      <c r="J5750" s="43">
        <v>3.2500000000000001E-2</v>
      </c>
      <c r="K5750" s="43">
        <v>1.8734999999999998E-2</v>
      </c>
      <c r="L5750" s="43">
        <v>8.2680000000000004E-4</v>
      </c>
      <c r="M5750" s="43">
        <v>5.7240000000000004E-4</v>
      </c>
      <c r="N5750" s="43">
        <v>4.9669999999999998E-4</v>
      </c>
    </row>
    <row r="5751" spans="3:14" ht="15.75" customHeight="1" x14ac:dyDescent="0.25">
      <c r="C5751" s="47"/>
      <c r="F5751" s="98">
        <v>44580</v>
      </c>
      <c r="G5751" s="43">
        <v>1.0914E-3</v>
      </c>
      <c r="H5751" s="43">
        <v>2.5513999999999997E-3</v>
      </c>
      <c r="I5751" s="43">
        <v>4.4713999999999995E-3</v>
      </c>
      <c r="J5751" s="43">
        <v>3.2500000000000001E-2</v>
      </c>
      <c r="K5751" s="43">
        <v>1.8645999999999999E-2</v>
      </c>
      <c r="L5751" s="43">
        <v>8.382000000000001E-4</v>
      </c>
      <c r="M5751" s="43">
        <v>6.0269999999999996E-4</v>
      </c>
      <c r="N5751" s="43">
        <v>4.9669999999999998E-4</v>
      </c>
    </row>
    <row r="5752" spans="3:14" ht="15.75" customHeight="1" x14ac:dyDescent="0.25">
      <c r="C5752" s="47"/>
      <c r="F5752" s="98">
        <v>44581</v>
      </c>
      <c r="G5752" s="43">
        <v>1.0928999999999999E-3</v>
      </c>
      <c r="H5752" s="43">
        <v>2.5885999999999999E-3</v>
      </c>
      <c r="I5752" s="43">
        <v>4.4629000000000005E-3</v>
      </c>
      <c r="J5752" s="43">
        <v>3.2500000000000001E-2</v>
      </c>
      <c r="K5752" s="43">
        <v>1.804E-2</v>
      </c>
      <c r="L5752" s="43">
        <v>8.4219999999999998E-4</v>
      </c>
      <c r="M5752" s="43">
        <v>6.2869999999999994E-4</v>
      </c>
      <c r="N5752" s="43">
        <v>5.0000000000000001E-4</v>
      </c>
    </row>
    <row r="5753" spans="3:14" ht="15.75" customHeight="1" x14ac:dyDescent="0.25">
      <c r="C5753" s="47"/>
      <c r="F5753" s="98">
        <v>44582</v>
      </c>
      <c r="G5753" s="43">
        <v>1.0771000000000001E-3</v>
      </c>
      <c r="H5753" s="43">
        <v>2.5771000000000001E-3</v>
      </c>
      <c r="I5753" s="43">
        <v>4.4443E-3</v>
      </c>
      <c r="J5753" s="43">
        <v>3.2500000000000001E-2</v>
      </c>
      <c r="K5753" s="43">
        <v>1.7580999999999999E-2</v>
      </c>
      <c r="L5753" s="43">
        <v>8.715000000000001E-4</v>
      </c>
      <c r="M5753" s="43">
        <v>6.112E-4</v>
      </c>
      <c r="N5753" s="43">
        <v>4.9669999999999998E-4</v>
      </c>
    </row>
    <row r="5754" spans="3:14" ht="15.75" customHeight="1" x14ac:dyDescent="0.25">
      <c r="C5754" s="47"/>
      <c r="F5754" s="98">
        <v>44585</v>
      </c>
      <c r="G5754" s="43">
        <v>1.0843000000000001E-3</v>
      </c>
      <c r="H5754" s="43">
        <v>2.6714E-3</v>
      </c>
      <c r="I5754" s="43">
        <v>4.4857000000000005E-3</v>
      </c>
      <c r="J5754" s="43">
        <v>3.2500000000000001E-2</v>
      </c>
      <c r="K5754" s="43">
        <v>1.7706E-2</v>
      </c>
      <c r="L5754" s="43">
        <v>8.6419999999999997E-4</v>
      </c>
      <c r="M5754" s="43">
        <v>5.8830000000000004E-4</v>
      </c>
      <c r="N5754" s="43">
        <v>4.9669999999999998E-4</v>
      </c>
    </row>
    <row r="5755" spans="3:14" ht="15.75" customHeight="1" x14ac:dyDescent="0.25">
      <c r="C5755" s="47"/>
      <c r="F5755" s="98">
        <v>44586</v>
      </c>
      <c r="G5755" s="43">
        <v>1.0785999999999999E-3</v>
      </c>
      <c r="H5755" s="43">
        <v>2.6756999999999996E-3</v>
      </c>
      <c r="I5755" s="43">
        <v>4.5029000000000007E-3</v>
      </c>
      <c r="J5755" s="43">
        <v>3.2500000000000001E-2</v>
      </c>
      <c r="K5755" s="43">
        <v>1.7689E-2</v>
      </c>
      <c r="L5755" s="43">
        <v>8.6650000000000008E-4</v>
      </c>
      <c r="M5755" s="43">
        <v>5.8600000000000004E-4</v>
      </c>
      <c r="N5755" s="43">
        <v>4.9330000000000001E-4</v>
      </c>
    </row>
    <row r="5756" spans="3:14" ht="15.75" customHeight="1" x14ac:dyDescent="0.25">
      <c r="C5756" s="47"/>
      <c r="F5756" s="98">
        <v>44587</v>
      </c>
      <c r="G5756" s="43">
        <v>1.0914E-3</v>
      </c>
      <c r="H5756" s="43">
        <v>2.7756999999999999E-3</v>
      </c>
      <c r="I5756" s="43">
        <v>4.64E-3</v>
      </c>
      <c r="J5756" s="43">
        <v>3.2500000000000001E-2</v>
      </c>
      <c r="K5756" s="43">
        <v>1.8637000000000001E-2</v>
      </c>
      <c r="L5756" s="43">
        <v>8.6169999999999997E-4</v>
      </c>
      <c r="M5756" s="43">
        <v>5.8029999999999996E-4</v>
      </c>
      <c r="N5756" s="43">
        <v>4.9330000000000001E-4</v>
      </c>
    </row>
    <row r="5757" spans="3:14" ht="15.75" customHeight="1" x14ac:dyDescent="0.25">
      <c r="C5757" s="47"/>
      <c r="F5757" s="98">
        <v>44588</v>
      </c>
      <c r="G5757" s="43">
        <v>1.0499999999999999E-3</v>
      </c>
      <c r="H5757" s="43">
        <v>2.99E-3</v>
      </c>
      <c r="I5757" s="43">
        <v>5.1871E-3</v>
      </c>
      <c r="J5757" s="43">
        <v>3.2500000000000001E-2</v>
      </c>
      <c r="K5757" s="43">
        <v>1.7994E-2</v>
      </c>
      <c r="L5757" s="43">
        <v>9.077E-4</v>
      </c>
      <c r="M5757" s="43">
        <v>5.6030000000000001E-4</v>
      </c>
      <c r="N5757" s="43">
        <v>4.8999999999999998E-4</v>
      </c>
    </row>
    <row r="5758" spans="3:14" ht="15.75" customHeight="1" x14ac:dyDescent="0.25">
      <c r="C5758" s="47"/>
      <c r="F5758" s="98">
        <v>44589</v>
      </c>
      <c r="G5758" s="43">
        <v>1.0628999999999999E-3</v>
      </c>
      <c r="H5758" s="43">
        <v>3.1657E-3</v>
      </c>
      <c r="I5758" s="43">
        <v>5.3442999999999997E-3</v>
      </c>
      <c r="J5758" s="43">
        <v>3.2500000000000001E-2</v>
      </c>
      <c r="K5758" s="43">
        <v>1.7694000000000001E-2</v>
      </c>
      <c r="L5758" s="43">
        <v>9.1800000000000009E-4</v>
      </c>
      <c r="M5758" s="43">
        <v>5.0599999999999994E-4</v>
      </c>
      <c r="N5758" s="43">
        <v>4.8669999999999996E-4</v>
      </c>
    </row>
    <row r="5759" spans="3:14" ht="15.75" customHeight="1" x14ac:dyDescent="0.25">
      <c r="C5759" s="47"/>
      <c r="F5759" s="98">
        <v>44592</v>
      </c>
      <c r="G5759" s="43">
        <v>1.0686000000000001E-3</v>
      </c>
      <c r="H5759" s="43">
        <v>3.0886000000000004E-3</v>
      </c>
      <c r="I5759" s="43">
        <v>5.4400000000000004E-3</v>
      </c>
      <c r="J5759" s="43">
        <v>3.2500000000000001E-2</v>
      </c>
      <c r="K5759" s="43">
        <v>1.7766999999999998E-2</v>
      </c>
      <c r="L5759" s="43">
        <v>9.1560000000000003E-4</v>
      </c>
      <c r="M5759" s="43">
        <v>4.7989999999999996E-4</v>
      </c>
      <c r="N5759" s="43">
        <v>4.8669999999999996E-4</v>
      </c>
    </row>
    <row r="5760" spans="3:14" ht="15.75" customHeight="1" x14ac:dyDescent="0.25">
      <c r="C5760" s="47"/>
      <c r="F5760" s="98">
        <v>44593</v>
      </c>
      <c r="G5760" s="43">
        <v>1.1299999999999999E-3</v>
      </c>
      <c r="H5760" s="43">
        <v>3.0270999999999996E-3</v>
      </c>
      <c r="I5760" s="43">
        <v>5.2956999999999995E-3</v>
      </c>
      <c r="J5760" s="43">
        <v>3.2500000000000001E-2</v>
      </c>
      <c r="K5760" s="43">
        <v>1.7875000000000002E-2</v>
      </c>
      <c r="L5760" s="43">
        <v>8.8980000000000005E-4</v>
      </c>
      <c r="M5760" s="43">
        <v>4.9930000000000005E-4</v>
      </c>
      <c r="N5760" s="43">
        <v>4.8669999999999996E-4</v>
      </c>
    </row>
    <row r="5761" spans="3:14" ht="15.75" customHeight="1" x14ac:dyDescent="0.25">
      <c r="C5761" s="47"/>
      <c r="F5761" s="98">
        <v>44594</v>
      </c>
      <c r="G5761" s="43">
        <v>1.0813999999999999E-3</v>
      </c>
      <c r="H5761" s="43">
        <v>3.1057000000000003E-3</v>
      </c>
      <c r="I5761" s="43">
        <v>5.2314000000000006E-3</v>
      </c>
      <c r="J5761" s="43">
        <v>3.2500000000000001E-2</v>
      </c>
      <c r="K5761" s="43">
        <v>1.7750999999999999E-2</v>
      </c>
      <c r="L5761" s="43">
        <v>9.1350000000000003E-4</v>
      </c>
      <c r="M5761" s="43">
        <v>5.0139999999999994E-4</v>
      </c>
      <c r="N5761" s="43">
        <v>4.8669999999999996E-4</v>
      </c>
    </row>
    <row r="5762" spans="3:14" ht="15.75" customHeight="1" x14ac:dyDescent="0.25">
      <c r="C5762" s="47"/>
      <c r="F5762" s="98">
        <v>44595</v>
      </c>
      <c r="G5762" s="43">
        <v>1.1129E-3</v>
      </c>
      <c r="H5762" s="43">
        <v>3.15E-3</v>
      </c>
      <c r="I5762" s="43">
        <v>5.2871000000000003E-3</v>
      </c>
      <c r="J5762" s="43">
        <v>3.2500000000000001E-2</v>
      </c>
      <c r="K5762" s="43">
        <v>1.8305999999999999E-2</v>
      </c>
      <c r="L5762" s="43">
        <v>9.5640000000000005E-4</v>
      </c>
      <c r="M5762" s="43">
        <v>4.9509999999999995E-4</v>
      </c>
      <c r="N5762" s="43">
        <v>4.8669999999999996E-4</v>
      </c>
    </row>
    <row r="5763" spans="3:14" ht="15.75" customHeight="1" x14ac:dyDescent="0.25">
      <c r="C5763" s="47"/>
      <c r="F5763" s="98">
        <v>44596</v>
      </c>
      <c r="G5763" s="43">
        <v>1.1529000000000001E-3</v>
      </c>
      <c r="H5763" s="43">
        <v>3.3900000000000002E-3</v>
      </c>
      <c r="I5763" s="43">
        <v>5.5542999999999999E-3</v>
      </c>
      <c r="J5763" s="43">
        <v>3.2500000000000001E-2</v>
      </c>
      <c r="K5763" s="43">
        <v>1.9085000000000001E-2</v>
      </c>
      <c r="L5763" s="43">
        <v>9.6040000000000003E-4</v>
      </c>
      <c r="M5763" s="43">
        <v>4.8979999999999998E-4</v>
      </c>
      <c r="N5763" s="43">
        <v>4.8669999999999996E-4</v>
      </c>
    </row>
    <row r="5764" spans="3:14" ht="15.75" customHeight="1" x14ac:dyDescent="0.25">
      <c r="C5764" s="47"/>
      <c r="F5764" s="98">
        <v>44599</v>
      </c>
      <c r="G5764" s="43">
        <v>1.2471000000000001E-3</v>
      </c>
      <c r="H5764" s="43">
        <v>3.6242999999999996E-3</v>
      </c>
      <c r="I5764" s="43">
        <v>6.2256999999999998E-3</v>
      </c>
      <c r="J5764" s="43">
        <v>3.2500000000000001E-2</v>
      </c>
      <c r="K5764" s="43">
        <v>1.9158999999999999E-2</v>
      </c>
      <c r="L5764" s="43">
        <v>9.3869999999999999E-4</v>
      </c>
      <c r="M5764" s="43">
        <v>5.4089999999999997E-4</v>
      </c>
      <c r="N5764" s="43">
        <v>4.8669999999999996E-4</v>
      </c>
    </row>
    <row r="5765" spans="3:14" ht="15.75" customHeight="1" x14ac:dyDescent="0.25">
      <c r="C5765" s="47"/>
      <c r="F5765" s="98">
        <v>44600</v>
      </c>
      <c r="G5765" s="43">
        <v>1.2570999999999999E-3</v>
      </c>
      <c r="H5765" s="43">
        <v>3.6629000000000002E-3</v>
      </c>
      <c r="I5765" s="43">
        <v>6.3985999999999999E-3</v>
      </c>
      <c r="J5765" s="43">
        <v>3.2500000000000001E-2</v>
      </c>
      <c r="K5765" s="43">
        <v>1.9632E-2</v>
      </c>
      <c r="L5765" s="43">
        <v>9.5019999999999989E-4</v>
      </c>
      <c r="M5765" s="43">
        <v>5.8529999999999997E-4</v>
      </c>
      <c r="N5765" s="43">
        <v>4.8669999999999996E-4</v>
      </c>
    </row>
    <row r="5766" spans="3:14" ht="15.75" customHeight="1" x14ac:dyDescent="0.25">
      <c r="C5766" s="47"/>
      <c r="F5766" s="98">
        <v>44601</v>
      </c>
      <c r="G5766" s="43">
        <v>1.2271000000000001E-3</v>
      </c>
      <c r="H5766" s="43">
        <v>3.7743E-3</v>
      </c>
      <c r="I5766" s="43">
        <v>6.3456999999999993E-3</v>
      </c>
      <c r="J5766" s="43">
        <v>3.2500000000000001E-2</v>
      </c>
      <c r="K5766" s="43">
        <v>1.9415000000000002E-2</v>
      </c>
      <c r="L5766" s="43">
        <v>9.188E-4</v>
      </c>
      <c r="M5766" s="43">
        <v>5.6779999999999992E-4</v>
      </c>
      <c r="N5766" s="43">
        <v>4.8669999999999996E-4</v>
      </c>
    </row>
    <row r="5767" spans="3:14" ht="15.75" customHeight="1" x14ac:dyDescent="0.25">
      <c r="C5767" s="47"/>
      <c r="F5767" s="98">
        <v>44602</v>
      </c>
      <c r="G5767" s="43">
        <v>1.2371000000000001E-3</v>
      </c>
      <c r="H5767" s="43">
        <v>3.9486E-3</v>
      </c>
      <c r="I5767" s="43">
        <v>6.6442999999999997E-3</v>
      </c>
      <c r="J5767" s="43">
        <v>3.2500000000000001E-2</v>
      </c>
      <c r="K5767" s="43">
        <v>2.0294E-2</v>
      </c>
      <c r="L5767" s="43">
        <v>9.1050000000000007E-4</v>
      </c>
      <c r="M5767" s="43">
        <v>5.7049999999999994E-4</v>
      </c>
      <c r="N5767" s="43">
        <v>4.8329999999999998E-4</v>
      </c>
    </row>
    <row r="5768" spans="3:14" ht="15.75" customHeight="1" x14ac:dyDescent="0.25">
      <c r="C5768" s="47"/>
      <c r="F5768" s="98">
        <v>44603</v>
      </c>
      <c r="G5768" s="43">
        <v>1.9113999999999999E-3</v>
      </c>
      <c r="H5768" s="43">
        <v>5.0643000000000007E-3</v>
      </c>
      <c r="I5768" s="43">
        <v>8.4043E-3</v>
      </c>
      <c r="J5768" s="43">
        <v>3.2500000000000001E-2</v>
      </c>
      <c r="K5768" s="43">
        <v>1.9370999999999999E-2</v>
      </c>
      <c r="L5768" s="43">
        <v>1.0181000000000001E-3</v>
      </c>
      <c r="M5768" s="43">
        <v>9.9189999999999999E-4</v>
      </c>
      <c r="N5768" s="43">
        <v>4.8329999999999998E-4</v>
      </c>
    </row>
    <row r="5769" spans="3:14" ht="15.75" customHeight="1" x14ac:dyDescent="0.25">
      <c r="C5769" s="47"/>
      <c r="F5769" s="98">
        <v>44606</v>
      </c>
      <c r="G5769" s="43">
        <v>1.2570999999999999E-3</v>
      </c>
      <c r="H5769" s="43">
        <v>4.5856999999999998E-3</v>
      </c>
      <c r="I5769" s="43">
        <v>7.9386000000000005E-3</v>
      </c>
      <c r="J5769" s="43">
        <v>3.2500000000000001E-2</v>
      </c>
      <c r="K5769" s="43">
        <v>1.9875E-2</v>
      </c>
      <c r="L5769" s="43">
        <v>1.0526000000000001E-3</v>
      </c>
      <c r="M5769" s="43">
        <v>9.452000000000001E-4</v>
      </c>
      <c r="N5769" s="43">
        <v>4.8329999999999998E-4</v>
      </c>
    </row>
    <row r="5770" spans="3:14" ht="15.75" customHeight="1" x14ac:dyDescent="0.25">
      <c r="C5770" s="47"/>
      <c r="F5770" s="98">
        <v>44607</v>
      </c>
      <c r="G5770" s="43">
        <v>1.1971E-3</v>
      </c>
      <c r="H5770" s="43">
        <v>4.6871000000000005E-3</v>
      </c>
      <c r="I5770" s="43">
        <v>7.9270999999999994E-3</v>
      </c>
      <c r="J5770" s="43">
        <v>3.2500000000000001E-2</v>
      </c>
      <c r="K5770" s="43">
        <v>2.0434000000000001E-2</v>
      </c>
      <c r="L5770" s="43">
        <v>9.9409999999999993E-4</v>
      </c>
      <c r="M5770" s="43">
        <v>7.092E-4</v>
      </c>
      <c r="N5770" s="43">
        <v>4.8329999999999998E-4</v>
      </c>
    </row>
    <row r="5771" spans="3:14" ht="15.75" customHeight="1" x14ac:dyDescent="0.25">
      <c r="C5771" s="47"/>
      <c r="F5771" s="98">
        <v>44608</v>
      </c>
      <c r="G5771" s="43">
        <v>1.3671E-3</v>
      </c>
      <c r="H5771" s="43">
        <v>4.8814000000000001E-3</v>
      </c>
      <c r="I5771" s="43">
        <v>7.8713999999999989E-3</v>
      </c>
      <c r="J5771" s="43">
        <v>3.2500000000000001E-2</v>
      </c>
      <c r="K5771" s="43">
        <v>2.0381999999999997E-2</v>
      </c>
      <c r="L5771" s="43">
        <v>1.013E-3</v>
      </c>
      <c r="M5771" s="43">
        <v>8.0290000000000005E-4</v>
      </c>
      <c r="N5771" s="43">
        <v>4.8329999999999998E-4</v>
      </c>
    </row>
    <row r="5772" spans="3:14" ht="15.75" customHeight="1" x14ac:dyDescent="0.25">
      <c r="C5772" s="47"/>
      <c r="F5772" s="98">
        <v>44609</v>
      </c>
      <c r="G5772" s="43">
        <v>1.6171E-3</v>
      </c>
      <c r="H5772" s="43">
        <v>4.81E-3</v>
      </c>
      <c r="I5772" s="43">
        <v>7.7356999999999999E-3</v>
      </c>
      <c r="J5772" s="43">
        <v>3.2500000000000001E-2</v>
      </c>
      <c r="K5772" s="43">
        <v>1.9615E-2</v>
      </c>
      <c r="L5772" s="43">
        <v>9.4470000000000003E-4</v>
      </c>
      <c r="M5772" s="43">
        <v>1.3254E-3</v>
      </c>
      <c r="N5772" s="43">
        <v>4.8329999999999998E-4</v>
      </c>
    </row>
    <row r="5773" spans="3:14" ht="15.75" customHeight="1" x14ac:dyDescent="0.25">
      <c r="C5773" s="47"/>
      <c r="F5773" s="98">
        <v>44610</v>
      </c>
      <c r="G5773" s="43">
        <v>1.7071E-3</v>
      </c>
      <c r="H5773" s="43">
        <v>4.7957E-3</v>
      </c>
      <c r="I5773" s="43">
        <v>7.8129000000000011E-3</v>
      </c>
      <c r="J5773" s="43">
        <v>3.2500000000000001E-2</v>
      </c>
      <c r="K5773" s="43">
        <v>1.9286000000000001E-2</v>
      </c>
      <c r="L5773" s="43">
        <v>9.6299999999999999E-4</v>
      </c>
      <c r="M5773" s="43">
        <v>1.3148999999999999E-3</v>
      </c>
      <c r="N5773" s="43">
        <v>4.8329999999999998E-4</v>
      </c>
    </row>
    <row r="5774" spans="3:14" ht="15.75" customHeight="1" x14ac:dyDescent="0.25">
      <c r="C5774" s="47"/>
      <c r="F5774" s="98">
        <v>44614</v>
      </c>
      <c r="G5774" s="43">
        <v>1.7585999999999999E-3</v>
      </c>
      <c r="H5774" s="43">
        <v>4.8786000000000003E-3</v>
      </c>
      <c r="I5774" s="43">
        <v>7.8142999999999997E-3</v>
      </c>
      <c r="J5774" s="43">
        <v>3.2500000000000001E-2</v>
      </c>
      <c r="K5774" s="43">
        <v>1.9390000000000001E-2</v>
      </c>
      <c r="L5774" s="43">
        <v>1.0750999999999998E-3</v>
      </c>
      <c r="M5774" s="43">
        <v>1.4032000000000001E-3</v>
      </c>
      <c r="N5774" s="43">
        <v>4.8669999999999996E-4</v>
      </c>
    </row>
    <row r="5775" spans="3:14" ht="15.75" customHeight="1" x14ac:dyDescent="0.25">
      <c r="C5775" s="47"/>
      <c r="F5775" s="98">
        <v>44615</v>
      </c>
      <c r="G5775" s="43">
        <v>1.8686E-3</v>
      </c>
      <c r="H5775" s="43">
        <v>4.9757000000000004E-3</v>
      </c>
      <c r="I5775" s="43">
        <v>8.2629000000000001E-3</v>
      </c>
      <c r="J5775" s="43">
        <v>3.2500000000000001E-2</v>
      </c>
      <c r="K5775" s="43">
        <v>1.9911999999999999E-2</v>
      </c>
      <c r="L5775" s="43">
        <v>1.0958000000000001E-3</v>
      </c>
      <c r="M5775" s="43">
        <v>1.5426000000000001E-3</v>
      </c>
      <c r="N5775" s="43">
        <v>4.8669999999999996E-4</v>
      </c>
    </row>
    <row r="5776" spans="3:14" ht="15.75" customHeight="1" x14ac:dyDescent="0.25">
      <c r="C5776" s="47"/>
      <c r="F5776" s="98">
        <v>44616</v>
      </c>
      <c r="G5776" s="43">
        <v>2.0857000000000002E-3</v>
      </c>
      <c r="H5776" s="43">
        <v>5.0786E-3</v>
      </c>
      <c r="I5776" s="43">
        <v>8.044299999999999E-3</v>
      </c>
      <c r="J5776" s="43">
        <v>3.2500000000000001E-2</v>
      </c>
      <c r="K5776" s="43">
        <v>1.9633000000000001E-2</v>
      </c>
      <c r="L5776" s="43">
        <v>1.2069000000000001E-3</v>
      </c>
      <c r="M5776" s="43">
        <v>1.9040999999999999E-3</v>
      </c>
      <c r="N5776" s="43">
        <v>4.8999999999999998E-4</v>
      </c>
    </row>
    <row r="5777" spans="3:14" ht="15.75" customHeight="1" x14ac:dyDescent="0.25">
      <c r="C5777" s="47"/>
      <c r="F5777" s="98">
        <v>44617</v>
      </c>
      <c r="G5777" s="43">
        <v>2.3056999999999999E-3</v>
      </c>
      <c r="H5777" s="43">
        <v>5.2300000000000003E-3</v>
      </c>
      <c r="I5777" s="43">
        <v>8.2870999999999986E-3</v>
      </c>
      <c r="J5777" s="43">
        <v>3.2500000000000001E-2</v>
      </c>
      <c r="K5777" s="43">
        <v>1.9616999999999999E-2</v>
      </c>
      <c r="L5777" s="43">
        <v>1.3083000000000001E-3</v>
      </c>
      <c r="M5777" s="43">
        <v>1.9497E-3</v>
      </c>
      <c r="N5777" s="43">
        <v>4.8999999999999998E-4</v>
      </c>
    </row>
    <row r="5778" spans="3:14" ht="15.75" customHeight="1" x14ac:dyDescent="0.25">
      <c r="C5778" s="47"/>
      <c r="F5778" s="98">
        <v>44620</v>
      </c>
      <c r="G5778" s="43">
        <v>2.4142999999999999E-3</v>
      </c>
      <c r="H5778" s="43">
        <v>5.0429000000000003E-3</v>
      </c>
      <c r="I5778" s="43">
        <v>8.0470999999999997E-3</v>
      </c>
      <c r="J5778" s="43">
        <v>3.2500000000000001E-2</v>
      </c>
      <c r="K5778" s="43">
        <v>1.8249999999999999E-2</v>
      </c>
      <c r="L5778" s="43">
        <v>1.4384000000000001E-3</v>
      </c>
      <c r="M5778" s="43">
        <v>2.2256999999999997E-3</v>
      </c>
      <c r="N5778" s="43">
        <v>4.9669999999999998E-4</v>
      </c>
    </row>
    <row r="5779" spans="3:14" ht="15.75" customHeight="1" x14ac:dyDescent="0.25">
      <c r="C5779" s="47"/>
      <c r="F5779" s="98">
        <v>44621</v>
      </c>
      <c r="G5779" s="43">
        <v>2.3457E-3</v>
      </c>
      <c r="H5779" s="43">
        <v>5.1085999999999996E-3</v>
      </c>
      <c r="I5779" s="43">
        <v>7.6385999999999997E-3</v>
      </c>
      <c r="J5779" s="43">
        <v>3.2500000000000001E-2</v>
      </c>
      <c r="K5779" s="43">
        <v>1.7274999999999999E-2</v>
      </c>
      <c r="L5779" s="43">
        <v>1.5928000000000001E-3</v>
      </c>
      <c r="M5779" s="43">
        <v>2.2095999999999999E-3</v>
      </c>
      <c r="N5779" s="43">
        <v>4.9669999999999998E-4</v>
      </c>
    </row>
    <row r="5780" spans="3:14" ht="15.75" customHeight="1" x14ac:dyDescent="0.25">
      <c r="C5780" s="47"/>
      <c r="F5780" s="98">
        <v>44622</v>
      </c>
      <c r="G5780" s="43">
        <v>2.4242999999999999E-3</v>
      </c>
      <c r="H5780" s="43">
        <v>5.2214000000000002E-3</v>
      </c>
      <c r="I5780" s="43">
        <v>7.9585999999999997E-3</v>
      </c>
      <c r="J5780" s="43">
        <v>3.2500000000000001E-2</v>
      </c>
      <c r="K5780" s="43">
        <v>1.8766999999999999E-2</v>
      </c>
      <c r="L5780" s="43">
        <v>1.8038000000000002E-3</v>
      </c>
      <c r="M5780" s="43">
        <v>2.1762999999999999E-3</v>
      </c>
      <c r="N5780" s="43">
        <v>4.9669999999999998E-4</v>
      </c>
    </row>
    <row r="5781" spans="3:14" ht="15.75" customHeight="1" x14ac:dyDescent="0.25">
      <c r="C5781" s="47"/>
      <c r="F5781" s="98">
        <v>44623</v>
      </c>
      <c r="G5781" s="43">
        <v>2.8914000000000001E-3</v>
      </c>
      <c r="H5781" s="43">
        <v>5.8313999999999996E-3</v>
      </c>
      <c r="I5781" s="43">
        <v>8.8999999999999999E-3</v>
      </c>
      <c r="J5781" s="43">
        <v>3.2500000000000001E-2</v>
      </c>
      <c r="K5781" s="43">
        <v>1.8405000000000001E-2</v>
      </c>
      <c r="L5781" s="43">
        <v>1.9507999999999999E-3</v>
      </c>
      <c r="M5781" s="43">
        <v>2.4418999999999999E-3</v>
      </c>
      <c r="N5781" s="43">
        <v>4.9669999999999998E-4</v>
      </c>
    </row>
    <row r="5782" spans="3:14" ht="15.75" customHeight="1" x14ac:dyDescent="0.25">
      <c r="C5782" s="47"/>
      <c r="F5782" s="98">
        <v>44624</v>
      </c>
      <c r="G5782" s="43">
        <v>3.1014000000000003E-3</v>
      </c>
      <c r="H5782" s="43">
        <v>6.1013999999999999E-3</v>
      </c>
      <c r="I5782" s="43">
        <v>9.3942999999999995E-3</v>
      </c>
      <c r="J5782" s="43">
        <v>3.2500000000000001E-2</v>
      </c>
      <c r="K5782" s="43">
        <v>1.7323999999999999E-2</v>
      </c>
      <c r="L5782" s="43">
        <v>2.1185000000000002E-3</v>
      </c>
      <c r="M5782" s="43">
        <v>2.4394999999999998E-3</v>
      </c>
      <c r="N5782" s="43">
        <v>4.9669999999999998E-4</v>
      </c>
    </row>
    <row r="5783" spans="3:14" ht="15.75" customHeight="1" x14ac:dyDescent="0.25">
      <c r="C5783" s="47"/>
      <c r="F5783" s="98">
        <v>44627</v>
      </c>
      <c r="G5783" s="43">
        <v>3.0628999999999999E-3</v>
      </c>
      <c r="H5783" s="43">
        <v>6.4285999999999996E-3</v>
      </c>
      <c r="I5783" s="43">
        <v>9.7914000000000005E-3</v>
      </c>
      <c r="J5783" s="43">
        <v>3.2500000000000001E-2</v>
      </c>
      <c r="K5783" s="43">
        <v>1.7734E-2</v>
      </c>
      <c r="L5783" s="43">
        <v>2.0888E-3</v>
      </c>
      <c r="M5783" s="43">
        <v>2.5373000000000001E-3</v>
      </c>
      <c r="N5783" s="43">
        <v>4.9669999999999998E-4</v>
      </c>
    </row>
    <row r="5784" spans="3:14" ht="15.75" customHeight="1" x14ac:dyDescent="0.25">
      <c r="C5784" s="47"/>
      <c r="F5784" s="98">
        <v>44628</v>
      </c>
      <c r="G5784" s="43">
        <v>3.2113999999999997E-3</v>
      </c>
      <c r="H5784" s="43">
        <v>7.0299999999999998E-3</v>
      </c>
      <c r="I5784" s="43">
        <v>1.0237099999999999E-2</v>
      </c>
      <c r="J5784" s="43">
        <v>3.2500000000000001E-2</v>
      </c>
      <c r="K5784" s="43">
        <v>1.8456E-2</v>
      </c>
      <c r="L5784" s="43">
        <v>2.1337000000000001E-3</v>
      </c>
      <c r="M5784" s="43">
        <v>2.6202999999999999E-3</v>
      </c>
      <c r="N5784" s="43">
        <v>4.9669999999999998E-4</v>
      </c>
    </row>
    <row r="5785" spans="3:14" ht="15.75" customHeight="1" x14ac:dyDescent="0.25">
      <c r="C5785" s="47"/>
      <c r="F5785" s="98">
        <v>44629</v>
      </c>
      <c r="G5785" s="43">
        <v>3.5171000000000004E-3</v>
      </c>
      <c r="H5785" s="43">
        <v>7.45E-3</v>
      </c>
      <c r="I5785" s="43">
        <v>1.0448599999999999E-2</v>
      </c>
      <c r="J5785" s="43">
        <v>3.2500000000000001E-2</v>
      </c>
      <c r="K5785" s="43">
        <v>1.9531E-2</v>
      </c>
      <c r="L5785" s="43">
        <v>2.2477999999999999E-3</v>
      </c>
      <c r="M5785" s="43">
        <v>2.6858999999999997E-3</v>
      </c>
      <c r="N5785" s="43">
        <v>4.9669999999999998E-4</v>
      </c>
    </row>
    <row r="5786" spans="3:14" ht="15.75" customHeight="1" x14ac:dyDescent="0.25">
      <c r="C5786" s="47"/>
      <c r="F5786" s="98">
        <v>44630</v>
      </c>
      <c r="G5786" s="43">
        <v>3.8700000000000002E-3</v>
      </c>
      <c r="H5786" s="43">
        <v>8.0286000000000003E-3</v>
      </c>
      <c r="I5786" s="43">
        <v>1.10286E-2</v>
      </c>
      <c r="J5786" s="43">
        <v>3.2500000000000001E-2</v>
      </c>
      <c r="K5786" s="43">
        <v>1.9864E-2</v>
      </c>
      <c r="L5786" s="43">
        <v>2.4721999999999999E-3</v>
      </c>
      <c r="M5786" s="43">
        <v>2.9831999999999997E-3</v>
      </c>
      <c r="N5786" s="43">
        <v>4.9669999999999998E-4</v>
      </c>
    </row>
    <row r="5787" spans="3:14" ht="15.75" customHeight="1" x14ac:dyDescent="0.25">
      <c r="C5787" s="47"/>
      <c r="F5787" s="98">
        <v>44631</v>
      </c>
      <c r="G5787" s="43">
        <v>3.9657E-3</v>
      </c>
      <c r="H5787" s="43">
        <v>8.26E-3</v>
      </c>
      <c r="I5787" s="43">
        <v>1.13057E-2</v>
      </c>
      <c r="J5787" s="43">
        <v>3.2500000000000001E-2</v>
      </c>
      <c r="K5787" s="43">
        <v>1.9917000000000001E-2</v>
      </c>
      <c r="L5787" s="43">
        <v>3.0014E-3</v>
      </c>
      <c r="M5787" s="43">
        <v>3.0115999999999997E-3</v>
      </c>
      <c r="N5787" s="43">
        <v>4.9669999999999998E-4</v>
      </c>
    </row>
    <row r="5788" spans="3:14" ht="15.75" customHeight="1" x14ac:dyDescent="0.25">
      <c r="C5788" s="47"/>
      <c r="F5788" s="98">
        <v>44634</v>
      </c>
      <c r="G5788" s="43">
        <v>4.3057E-3</v>
      </c>
      <c r="H5788" s="43">
        <v>8.8471000000000001E-3</v>
      </c>
      <c r="I5788" s="43">
        <v>1.175E-2</v>
      </c>
      <c r="J5788" s="43">
        <v>3.2500000000000001E-2</v>
      </c>
      <c r="K5788" s="43">
        <v>2.1330000000000002E-2</v>
      </c>
      <c r="L5788" s="43">
        <v>3.2155E-3</v>
      </c>
      <c r="M5788" s="43">
        <v>3.0426999999999997E-3</v>
      </c>
      <c r="N5788" s="43">
        <v>5.0000000000000001E-4</v>
      </c>
    </row>
    <row r="5789" spans="3:14" ht="15.75" customHeight="1" x14ac:dyDescent="0.25">
      <c r="C5789" s="47"/>
      <c r="F5789" s="98">
        <v>44635</v>
      </c>
      <c r="G5789" s="43">
        <v>4.4142999999999995E-3</v>
      </c>
      <c r="H5789" s="43">
        <v>9.1643000000000002E-3</v>
      </c>
      <c r="I5789" s="43">
        <v>1.23786E-2</v>
      </c>
      <c r="J5789" s="43">
        <v>3.2500000000000001E-2</v>
      </c>
      <c r="K5789" s="43">
        <v>2.1436999999999998E-2</v>
      </c>
      <c r="L5789" s="43">
        <v>3.4167000000000004E-3</v>
      </c>
      <c r="M5789" s="43">
        <v>3.2856999999999999E-3</v>
      </c>
      <c r="N5789" s="43">
        <v>5.0000000000000001E-4</v>
      </c>
    </row>
    <row r="5790" spans="3:14" ht="15.75" customHeight="1" x14ac:dyDescent="0.25">
      <c r="C5790" s="47"/>
      <c r="F5790" s="98">
        <v>44636</v>
      </c>
      <c r="G5790" s="43">
        <v>4.6756999999999996E-3</v>
      </c>
      <c r="H5790" s="43">
        <v>9.4813999999999992E-3</v>
      </c>
      <c r="I5790" s="43">
        <v>1.2567099999999999E-2</v>
      </c>
      <c r="J5790" s="43">
        <v>3.2500000000000001E-2</v>
      </c>
      <c r="K5790" s="43">
        <v>2.1848999999999997E-2</v>
      </c>
      <c r="L5790" s="43">
        <v>3.8107999999999996E-3</v>
      </c>
      <c r="M5790" s="43">
        <v>3.3498E-3</v>
      </c>
      <c r="N5790" s="43">
        <v>5.0000000000000001E-4</v>
      </c>
    </row>
    <row r="5791" spans="3:14" ht="15.75" customHeight="1" x14ac:dyDescent="0.25">
      <c r="C5791" s="47"/>
      <c r="F5791" s="98">
        <v>44637</v>
      </c>
      <c r="G5791" s="43">
        <v>4.4857000000000005E-3</v>
      </c>
      <c r="H5791" s="43">
        <v>9.2785999999999997E-3</v>
      </c>
      <c r="I5791" s="43">
        <v>1.27443E-2</v>
      </c>
      <c r="J5791" s="43">
        <v>3.5000000000000003E-2</v>
      </c>
      <c r="K5791" s="43">
        <v>2.1706E-2</v>
      </c>
      <c r="L5791" s="43">
        <v>4.0369999999999998E-3</v>
      </c>
      <c r="M5791" s="43">
        <v>3.2979000000000003E-3</v>
      </c>
      <c r="N5791" s="43">
        <v>5.0000000000000001E-4</v>
      </c>
    </row>
    <row r="5792" spans="3:14" ht="15.75" customHeight="1" x14ac:dyDescent="0.25">
      <c r="C5792" s="47"/>
      <c r="F5792" s="98">
        <v>44638</v>
      </c>
      <c r="G5792" s="43">
        <v>4.4657000000000004E-3</v>
      </c>
      <c r="H5792" s="43">
        <v>9.3400000000000011E-3</v>
      </c>
      <c r="I5792" s="43">
        <v>1.28757E-2</v>
      </c>
      <c r="J5792" s="43">
        <v>3.5000000000000003E-2</v>
      </c>
      <c r="K5792" s="43">
        <v>2.1511999999999996E-2</v>
      </c>
      <c r="L5792" s="43">
        <v>3.9486E-3</v>
      </c>
      <c r="M5792" s="43">
        <v>3.0658E-3</v>
      </c>
      <c r="N5792" s="43">
        <v>5.8330000000000003E-4</v>
      </c>
    </row>
    <row r="5793" spans="3:14" ht="15.75" customHeight="1" x14ac:dyDescent="0.25">
      <c r="C5793" s="47"/>
      <c r="F5793" s="98">
        <v>44641</v>
      </c>
      <c r="G5793" s="43">
        <v>4.4400000000000004E-3</v>
      </c>
      <c r="H5793" s="43">
        <v>9.5756999999999995E-3</v>
      </c>
      <c r="I5793" s="43">
        <v>1.3361400000000001E-2</v>
      </c>
      <c r="J5793" s="43">
        <v>3.5000000000000003E-2</v>
      </c>
      <c r="K5793" s="43">
        <v>2.2896E-2</v>
      </c>
      <c r="L5793" s="43">
        <v>3.8454000000000001E-3</v>
      </c>
      <c r="M5793" s="43">
        <v>3.0597000000000003E-3</v>
      </c>
      <c r="N5793" s="43">
        <v>8.3339999999999998E-4</v>
      </c>
    </row>
    <row r="5794" spans="3:14" ht="15.75" customHeight="1" x14ac:dyDescent="0.25">
      <c r="C5794" s="47"/>
      <c r="F5794" s="98">
        <v>44642</v>
      </c>
      <c r="G5794" s="43">
        <v>4.5485999999999999E-3</v>
      </c>
      <c r="H5794" s="43">
        <v>9.5370999999999997E-3</v>
      </c>
      <c r="I5794" s="43">
        <v>1.3845700000000001E-2</v>
      </c>
      <c r="J5794" s="43">
        <v>3.5000000000000003E-2</v>
      </c>
      <c r="K5794" s="43">
        <v>2.3824999999999999E-2</v>
      </c>
      <c r="L5794" s="43">
        <v>4.0655999999999999E-3</v>
      </c>
      <c r="M5794" s="43">
        <v>3.1210000000000001E-3</v>
      </c>
      <c r="N5794" s="43">
        <v>9.1340000000000008E-4</v>
      </c>
    </row>
    <row r="5795" spans="3:14" ht="15.75" customHeight="1" x14ac:dyDescent="0.25">
      <c r="C5795" s="47"/>
      <c r="F5795" s="98">
        <v>44643</v>
      </c>
      <c r="G5795" s="43">
        <v>4.5656999999999998E-3</v>
      </c>
      <c r="H5795" s="43">
        <v>9.6571000000000001E-3</v>
      </c>
      <c r="I5795" s="43">
        <v>1.3897100000000001E-2</v>
      </c>
      <c r="J5795" s="43">
        <v>3.5000000000000003E-2</v>
      </c>
      <c r="K5795" s="43">
        <v>2.2917E-2</v>
      </c>
      <c r="L5795" s="43">
        <v>4.2953000000000002E-3</v>
      </c>
      <c r="M5795" s="43">
        <v>3.1668E-3</v>
      </c>
      <c r="N5795" s="43">
        <v>9.8999999999999999E-4</v>
      </c>
    </row>
    <row r="5796" spans="3:14" ht="15.75" customHeight="1" x14ac:dyDescent="0.25">
      <c r="C5796" s="47"/>
      <c r="F5796" s="98">
        <v>44644</v>
      </c>
      <c r="G5796" s="43">
        <v>4.4713999999999995E-3</v>
      </c>
      <c r="H5796" s="43">
        <v>9.6556999999999997E-3</v>
      </c>
      <c r="I5796" s="43">
        <v>1.42586E-2</v>
      </c>
      <c r="J5796" s="43">
        <v>3.5000000000000003E-2</v>
      </c>
      <c r="K5796" s="43">
        <v>2.3717999999999999E-2</v>
      </c>
      <c r="L5796" s="43">
        <v>4.1669000000000003E-3</v>
      </c>
      <c r="M5796" s="43">
        <v>3.0994E-3</v>
      </c>
      <c r="N5796" s="43">
        <v>1.0633999999999999E-3</v>
      </c>
    </row>
    <row r="5797" spans="3:14" ht="15.75" customHeight="1" x14ac:dyDescent="0.25">
      <c r="C5797" s="47"/>
      <c r="F5797" s="98">
        <v>44645</v>
      </c>
      <c r="G5797" s="43">
        <v>4.4513999999999995E-3</v>
      </c>
      <c r="H5797" s="43">
        <v>9.8285999999999998E-3</v>
      </c>
      <c r="I5797" s="43">
        <v>1.4511400000000001E-2</v>
      </c>
      <c r="J5797" s="43">
        <v>3.5000000000000003E-2</v>
      </c>
      <c r="K5797" s="43">
        <v>2.4731E-2</v>
      </c>
      <c r="L5797" s="43">
        <v>4.1386000000000001E-3</v>
      </c>
      <c r="M5797" s="43">
        <v>3.0404E-3</v>
      </c>
      <c r="N5797" s="43">
        <v>1.1367E-3</v>
      </c>
    </row>
    <row r="5798" spans="3:14" ht="15.75" customHeight="1" x14ac:dyDescent="0.25">
      <c r="C5798" s="47"/>
      <c r="F5798" s="98">
        <v>44648</v>
      </c>
      <c r="G5798" s="43">
        <v>4.4942999999999997E-3</v>
      </c>
      <c r="H5798" s="43">
        <v>9.9629000000000002E-3</v>
      </c>
      <c r="I5798" s="43">
        <v>1.49271E-2</v>
      </c>
      <c r="J5798" s="43">
        <v>3.5000000000000003E-2</v>
      </c>
      <c r="K5798" s="43">
        <v>2.4584999999999999E-2</v>
      </c>
      <c r="L5798" s="43">
        <v>3.7501000000000001E-3</v>
      </c>
      <c r="M5798" s="43">
        <v>3.0653999999999998E-3</v>
      </c>
      <c r="N5798" s="43">
        <v>1.3667000000000002E-3</v>
      </c>
    </row>
    <row r="5799" spans="3:14" ht="15.75" customHeight="1" x14ac:dyDescent="0.25">
      <c r="C5799" s="47"/>
      <c r="F5799" s="98">
        <v>44649</v>
      </c>
      <c r="G5799" s="43">
        <v>4.5742999999999999E-3</v>
      </c>
      <c r="H5799" s="43">
        <v>1.0059999999999999E-2</v>
      </c>
      <c r="I5799" s="43">
        <v>1.4997100000000001E-2</v>
      </c>
      <c r="J5799" s="43">
        <v>3.5000000000000003E-2</v>
      </c>
      <c r="K5799" s="43">
        <v>2.3944E-2</v>
      </c>
      <c r="L5799" s="43">
        <v>3.6826999999999997E-3</v>
      </c>
      <c r="M5799" s="43">
        <v>3.1258000000000002E-3</v>
      </c>
      <c r="N5799" s="43">
        <v>1.4434000000000001E-3</v>
      </c>
    </row>
    <row r="5800" spans="3:14" ht="15.75" customHeight="1" x14ac:dyDescent="0.25">
      <c r="C5800" s="47"/>
      <c r="F5800" s="98">
        <v>44650</v>
      </c>
      <c r="G5800" s="43">
        <v>4.5513999999999997E-3</v>
      </c>
      <c r="H5800" s="43">
        <v>9.6686000000000012E-3</v>
      </c>
      <c r="I5800" s="43">
        <v>1.472E-2</v>
      </c>
      <c r="J5800" s="43">
        <v>3.5000000000000003E-2</v>
      </c>
      <c r="K5800" s="43">
        <v>2.3488000000000002E-2</v>
      </c>
      <c r="L5800" s="43">
        <v>3.7140000000000003E-3</v>
      </c>
      <c r="M5800" s="43">
        <v>3.0552000000000001E-3</v>
      </c>
      <c r="N5800" s="43">
        <v>1.5201000000000001E-3</v>
      </c>
    </row>
    <row r="5801" spans="3:14" ht="15.75" customHeight="1" x14ac:dyDescent="0.25">
      <c r="C5801" s="47"/>
      <c r="F5801" s="98">
        <v>44651</v>
      </c>
      <c r="G5801" s="43">
        <v>4.5199999999999997E-3</v>
      </c>
      <c r="H5801" s="43">
        <v>9.6156999999999996E-3</v>
      </c>
      <c r="I5801" s="43">
        <v>1.4698599999999999E-2</v>
      </c>
      <c r="J5801" s="43">
        <v>3.5000000000000003E-2</v>
      </c>
      <c r="K5801" s="43">
        <v>2.3380000000000001E-2</v>
      </c>
      <c r="L5801" s="43">
        <v>3.9232E-3</v>
      </c>
      <c r="M5801" s="43">
        <v>3.0240000000000002E-3</v>
      </c>
      <c r="N5801" s="43">
        <v>1.5934E-3</v>
      </c>
    </row>
    <row r="5802" spans="3:14" ht="15.75" customHeight="1" x14ac:dyDescent="0.25">
      <c r="C5802" s="47"/>
      <c r="F5802" s="98">
        <v>44652</v>
      </c>
      <c r="G5802" s="43">
        <v>4.3756999999999997E-3</v>
      </c>
      <c r="H5802" s="43">
        <v>9.6200000000000001E-3</v>
      </c>
      <c r="I5802" s="43">
        <v>1.4891399999999999E-2</v>
      </c>
      <c r="J5802" s="43">
        <v>3.5000000000000003E-2</v>
      </c>
      <c r="K5802" s="43">
        <v>2.3877000000000002E-2</v>
      </c>
      <c r="L5802" s="43">
        <v>3.9002999999999998E-3</v>
      </c>
      <c r="M5802" s="43">
        <v>2.9327999999999997E-3</v>
      </c>
      <c r="N5802" s="43">
        <v>1.6733999999999998E-3</v>
      </c>
    </row>
    <row r="5803" spans="3:14" ht="15.75" customHeight="1" x14ac:dyDescent="0.25">
      <c r="C5803" s="47"/>
      <c r="F5803" s="98">
        <v>44655</v>
      </c>
      <c r="G5803" s="43">
        <v>4.2856999999999999E-3</v>
      </c>
      <c r="H5803" s="43">
        <v>9.689999999999999E-3</v>
      </c>
      <c r="I5803" s="43">
        <v>1.49271E-2</v>
      </c>
      <c r="J5803" s="43">
        <v>3.5000000000000003E-2</v>
      </c>
      <c r="K5803" s="43">
        <v>2.3950999999999997E-2</v>
      </c>
      <c r="L5803" s="43">
        <v>3.8295E-3</v>
      </c>
      <c r="M5803" s="43">
        <v>3.1046000000000003E-3</v>
      </c>
      <c r="N5803" s="43">
        <v>1.9234999999999999E-3</v>
      </c>
    </row>
    <row r="5804" spans="3:14" ht="15.75" customHeight="1" x14ac:dyDescent="0.25">
      <c r="C5804" s="47"/>
      <c r="F5804" s="98">
        <v>44656</v>
      </c>
      <c r="G5804" s="43">
        <v>4.4600000000000004E-3</v>
      </c>
      <c r="H5804" s="43">
        <v>9.665700000000001E-3</v>
      </c>
      <c r="I5804" s="43">
        <v>1.4748600000000001E-2</v>
      </c>
      <c r="J5804" s="43">
        <v>3.5000000000000003E-2</v>
      </c>
      <c r="K5804" s="43">
        <v>2.5468999999999999E-2</v>
      </c>
      <c r="L5804" s="43">
        <v>3.5647000000000001E-3</v>
      </c>
      <c r="M5804" s="43">
        <v>3.5848000000000004E-3</v>
      </c>
      <c r="N5804" s="43">
        <v>2.0068E-3</v>
      </c>
    </row>
    <row r="5805" spans="3:14" ht="15.75" customHeight="1" x14ac:dyDescent="0.25">
      <c r="C5805" s="47"/>
      <c r="F5805" s="98">
        <v>44657</v>
      </c>
      <c r="G5805" s="43">
        <v>4.5142999999999997E-3</v>
      </c>
      <c r="H5805" s="43">
        <v>9.8642999999999995E-3</v>
      </c>
      <c r="I5805" s="43">
        <v>1.50171E-2</v>
      </c>
      <c r="J5805" s="43">
        <v>3.5000000000000003E-2</v>
      </c>
      <c r="K5805" s="43">
        <v>2.5975000000000002E-2</v>
      </c>
      <c r="L5805" s="43">
        <v>3.6448000000000001E-3</v>
      </c>
      <c r="M5805" s="43">
        <v>3.6500999999999999E-3</v>
      </c>
      <c r="N5805" s="43">
        <v>2.0902E-3</v>
      </c>
    </row>
    <row r="5806" spans="3:14" ht="15.75" customHeight="1" x14ac:dyDescent="0.25">
      <c r="C5806" s="47"/>
      <c r="F5806" s="98">
        <v>44658</v>
      </c>
      <c r="G5806" s="43">
        <v>4.8814000000000001E-3</v>
      </c>
      <c r="H5806" s="43">
        <v>9.8885999999999991E-3</v>
      </c>
      <c r="I5806" s="43">
        <v>1.5025699999999999E-2</v>
      </c>
      <c r="J5806" s="43">
        <v>3.5000000000000003E-2</v>
      </c>
      <c r="K5806" s="43">
        <v>2.6578000000000001E-2</v>
      </c>
      <c r="L5806" s="43">
        <v>3.7563000000000002E-3</v>
      </c>
      <c r="M5806" s="43">
        <v>3.9846999999999999E-3</v>
      </c>
      <c r="N5806" s="43">
        <v>2.1735000000000001E-3</v>
      </c>
    </row>
    <row r="5807" spans="3:14" ht="15.75" customHeight="1" x14ac:dyDescent="0.25">
      <c r="C5807" s="47"/>
      <c r="F5807" s="98">
        <v>44659</v>
      </c>
      <c r="G5807" s="43">
        <v>5.1400000000000005E-3</v>
      </c>
      <c r="H5807" s="43">
        <v>1.0107100000000001E-2</v>
      </c>
      <c r="I5807" s="43">
        <v>1.5404299999999999E-2</v>
      </c>
      <c r="J5807" s="43">
        <v>3.5000000000000003E-2</v>
      </c>
      <c r="K5807" s="43">
        <v>2.7000000000000003E-2</v>
      </c>
      <c r="L5807" s="43">
        <v>3.9047999999999999E-3</v>
      </c>
      <c r="M5807" s="43">
        <v>4.1411E-3</v>
      </c>
      <c r="N5807" s="43">
        <v>2.2569000000000001E-3</v>
      </c>
    </row>
    <row r="5808" spans="3:14" ht="15.75" customHeight="1" x14ac:dyDescent="0.25">
      <c r="C5808" s="47"/>
      <c r="F5808" s="98">
        <v>44662</v>
      </c>
      <c r="G5808" s="43">
        <v>5.2456999999999998E-3</v>
      </c>
      <c r="H5808" s="43">
        <v>1.0214300000000001E-2</v>
      </c>
      <c r="I5808" s="43">
        <v>1.5534300000000001E-2</v>
      </c>
      <c r="J5808" s="43">
        <v>3.5000000000000003E-2</v>
      </c>
      <c r="K5808" s="43">
        <v>2.7800999999999999E-2</v>
      </c>
      <c r="L5808" s="43">
        <v>3.8938000000000002E-3</v>
      </c>
      <c r="M5808" s="43">
        <v>4.3335000000000005E-3</v>
      </c>
      <c r="N5808" s="43">
        <v>2.5069000000000003E-3</v>
      </c>
    </row>
    <row r="5809" spans="3:14" ht="15.75" customHeight="1" x14ac:dyDescent="0.25">
      <c r="C5809" s="47"/>
      <c r="F5809" s="98">
        <v>44663</v>
      </c>
      <c r="G5809" s="43">
        <v>5.5128999999999994E-3</v>
      </c>
      <c r="H5809" s="43">
        <v>1.0384299999999999E-2</v>
      </c>
      <c r="I5809" s="43">
        <v>1.56414E-2</v>
      </c>
      <c r="J5809" s="43">
        <v>3.5000000000000003E-2</v>
      </c>
      <c r="K5809" s="43">
        <v>2.7212999999999998E-2</v>
      </c>
      <c r="L5809" s="43">
        <v>4.0073999999999995E-3</v>
      </c>
      <c r="M5809" s="43">
        <v>4.7276000000000002E-3</v>
      </c>
      <c r="N5809" s="43">
        <v>2.5902999999999998E-3</v>
      </c>
    </row>
    <row r="5810" spans="3:14" ht="15.75" customHeight="1" x14ac:dyDescent="0.25">
      <c r="C5810" s="47"/>
      <c r="F5810" s="98">
        <v>44664</v>
      </c>
      <c r="G5810" s="43">
        <v>5.5413999999999993E-3</v>
      </c>
      <c r="H5810" s="43">
        <v>1.04429E-2</v>
      </c>
      <c r="I5810" s="43">
        <v>1.5515699999999999E-2</v>
      </c>
      <c r="J5810" s="43">
        <v>3.5000000000000003E-2</v>
      </c>
      <c r="K5810" s="43">
        <v>2.6987000000000001E-2</v>
      </c>
      <c r="L5810" s="43">
        <v>4.0463000000000001E-3</v>
      </c>
      <c r="M5810" s="43">
        <v>5.0897E-3</v>
      </c>
      <c r="N5810" s="43">
        <v>2.6703E-3</v>
      </c>
    </row>
    <row r="5811" spans="3:14" ht="15.75" customHeight="1" x14ac:dyDescent="0.25">
      <c r="C5811" s="47"/>
      <c r="F5811" s="98">
        <v>44665</v>
      </c>
      <c r="G5811" s="43">
        <v>5.9443000000000005E-3</v>
      </c>
      <c r="H5811" s="43">
        <v>1.06271E-2</v>
      </c>
      <c r="I5811" s="43">
        <v>1.55671E-2</v>
      </c>
      <c r="J5811" s="43">
        <v>3.5000000000000003E-2</v>
      </c>
      <c r="K5811" s="43">
        <v>2.8102000000000002E-2</v>
      </c>
      <c r="L5811" s="43">
        <v>4.3084000000000004E-3</v>
      </c>
      <c r="M5811" s="43">
        <v>5.2188999999999994E-3</v>
      </c>
      <c r="N5811" s="43">
        <v>2.7502999999999998E-3</v>
      </c>
    </row>
    <row r="5812" spans="3:14" ht="15.75" customHeight="1" x14ac:dyDescent="0.25">
      <c r="C5812" s="47"/>
      <c r="F5812" s="98">
        <v>44669</v>
      </c>
      <c r="J5812" s="43">
        <v>3.5000000000000003E-2</v>
      </c>
      <c r="K5812" s="43">
        <v>2.8527E-2</v>
      </c>
      <c r="L5812" s="43">
        <v>4.5647999999999999E-3</v>
      </c>
      <c r="M5812" s="43">
        <v>5.3988999999999999E-3</v>
      </c>
      <c r="N5812" s="43">
        <v>2.9037000000000004E-3</v>
      </c>
    </row>
    <row r="5813" spans="3:14" ht="15.75" customHeight="1" x14ac:dyDescent="0.25">
      <c r="C5813" s="47"/>
      <c r="F5813" s="98">
        <v>44670</v>
      </c>
      <c r="G5813" s="43">
        <v>6.2471000000000002E-3</v>
      </c>
      <c r="H5813" s="43">
        <v>1.09829E-2</v>
      </c>
      <c r="I5813" s="43">
        <v>1.60714E-2</v>
      </c>
      <c r="J5813" s="43">
        <v>3.5000000000000003E-2</v>
      </c>
      <c r="K5813" s="43">
        <v>2.9361000000000002E-2</v>
      </c>
      <c r="L5813" s="43">
        <v>4.4267999999999998E-3</v>
      </c>
      <c r="M5813" s="43">
        <v>5.7110000000000008E-3</v>
      </c>
      <c r="N5813" s="43">
        <v>2.9003000000000002E-3</v>
      </c>
    </row>
    <row r="5814" spans="3:14" ht="15.75" customHeight="1" x14ac:dyDescent="0.25">
      <c r="C5814" s="47"/>
      <c r="F5814" s="98">
        <v>44671</v>
      </c>
      <c r="G5814" s="43">
        <v>6.3156999999999996E-3</v>
      </c>
      <c r="H5814" s="43">
        <v>1.13629E-2</v>
      </c>
      <c r="I5814" s="43">
        <v>1.6745699999999999E-2</v>
      </c>
      <c r="J5814" s="43">
        <v>3.5000000000000003E-2</v>
      </c>
      <c r="K5814" s="43">
        <v>2.8319999999999998E-2</v>
      </c>
      <c r="L5814" s="43">
        <v>4.5779999999999996E-3</v>
      </c>
      <c r="M5814" s="43">
        <v>5.8043999999999995E-3</v>
      </c>
      <c r="N5814" s="43">
        <v>2.8937000000000004E-3</v>
      </c>
    </row>
    <row r="5815" spans="3:14" ht="15.75" customHeight="1" x14ac:dyDescent="0.25">
      <c r="C5815" s="47"/>
      <c r="F5815" s="98">
        <v>44672</v>
      </c>
      <c r="G5815" s="43">
        <v>6.6785999999999998E-3</v>
      </c>
      <c r="H5815" s="43">
        <v>1.184E-2</v>
      </c>
      <c r="I5815" s="43">
        <v>1.72157E-2</v>
      </c>
      <c r="J5815" s="43">
        <v>3.5000000000000003E-2</v>
      </c>
      <c r="K5815" s="43">
        <v>2.9094999999999999E-2</v>
      </c>
      <c r="L5815" s="43">
        <v>4.8589000000000002E-3</v>
      </c>
      <c r="M5815" s="43">
        <v>6.2360999999999996E-3</v>
      </c>
      <c r="N5815" s="43">
        <v>2.8870000000000002E-3</v>
      </c>
    </row>
    <row r="5816" spans="3:14" ht="15.75" customHeight="1" x14ac:dyDescent="0.25">
      <c r="C5816" s="47"/>
      <c r="F5816" s="98">
        <v>44673</v>
      </c>
      <c r="G5816" s="43">
        <v>7.0343000000000003E-3</v>
      </c>
      <c r="H5816" s="43">
        <v>1.2137100000000001E-2</v>
      </c>
      <c r="I5816" s="43">
        <v>1.8237099999999999E-2</v>
      </c>
      <c r="J5816" s="43">
        <v>3.5000000000000003E-2</v>
      </c>
      <c r="K5816" s="43">
        <v>2.8986999999999999E-2</v>
      </c>
      <c r="L5816" s="43">
        <v>5.3444E-3</v>
      </c>
      <c r="M5816" s="43">
        <v>6.4600999999999999E-3</v>
      </c>
      <c r="N5816" s="43">
        <v>2.8803000000000001E-3</v>
      </c>
    </row>
    <row r="5817" spans="3:14" ht="15.75" customHeight="1" x14ac:dyDescent="0.25">
      <c r="C5817" s="47"/>
      <c r="F5817" s="98">
        <v>44676</v>
      </c>
      <c r="G5817" s="43">
        <v>6.9799999999999992E-3</v>
      </c>
      <c r="H5817" s="43">
        <v>1.22486E-2</v>
      </c>
      <c r="I5817" s="43">
        <v>1.8187100000000001E-2</v>
      </c>
      <c r="J5817" s="43">
        <v>3.5000000000000003E-2</v>
      </c>
      <c r="K5817" s="43">
        <v>2.8197999999999997E-2</v>
      </c>
      <c r="L5817" s="43">
        <v>5.6015000000000006E-3</v>
      </c>
      <c r="M5817" s="43">
        <v>6.6876999999999995E-3</v>
      </c>
      <c r="N5817" s="43">
        <v>2.8770000000000002E-3</v>
      </c>
    </row>
    <row r="5818" spans="3:14" ht="15.75" customHeight="1" x14ac:dyDescent="0.25">
      <c r="C5818" s="47"/>
      <c r="F5818" s="98">
        <v>44677</v>
      </c>
      <c r="G5818" s="43">
        <v>7.4871E-3</v>
      </c>
      <c r="H5818" s="43">
        <v>1.2381400000000001E-2</v>
      </c>
      <c r="I5818" s="43">
        <v>1.8277100000000001E-2</v>
      </c>
      <c r="J5818" s="43">
        <v>3.5000000000000003E-2</v>
      </c>
      <c r="K5818" s="43">
        <v>2.7205E-2</v>
      </c>
      <c r="L5818" s="43">
        <v>5.8850000000000005E-3</v>
      </c>
      <c r="M5818" s="43">
        <v>6.8820000000000001E-3</v>
      </c>
      <c r="N5818" s="43">
        <v>2.8737000000000003E-3</v>
      </c>
    </row>
    <row r="5819" spans="3:14" ht="15.75" customHeight="1" x14ac:dyDescent="0.25">
      <c r="C5819" s="47"/>
      <c r="F5819" s="98">
        <v>44678</v>
      </c>
      <c r="G5819" s="43">
        <v>7.6371E-3</v>
      </c>
      <c r="H5819" s="43">
        <v>1.2388600000000001E-2</v>
      </c>
      <c r="I5819" s="43">
        <v>1.8262899999999999E-2</v>
      </c>
      <c r="J5819" s="43">
        <v>3.5000000000000003E-2</v>
      </c>
      <c r="K5819" s="43">
        <v>2.8317999999999999E-2</v>
      </c>
      <c r="L5819" s="43">
        <v>6.0914000000000003E-3</v>
      </c>
      <c r="M5819" s="43">
        <v>7.0035999999999996E-3</v>
      </c>
      <c r="N5819" s="43">
        <v>2.8703000000000001E-3</v>
      </c>
    </row>
    <row r="5820" spans="3:14" ht="15.75" customHeight="1" x14ac:dyDescent="0.25">
      <c r="C5820" s="47"/>
      <c r="F5820" s="98">
        <v>44679</v>
      </c>
      <c r="G5820" s="43">
        <v>8.0000000000000002E-3</v>
      </c>
      <c r="H5820" s="43">
        <v>1.286E-2</v>
      </c>
      <c r="I5820" s="43">
        <v>1.8481399999999999E-2</v>
      </c>
      <c r="J5820" s="43">
        <v>3.5000000000000003E-2</v>
      </c>
      <c r="K5820" s="43">
        <v>2.8223999999999999E-2</v>
      </c>
      <c r="L5820" s="43">
        <v>6.4232999999999998E-3</v>
      </c>
      <c r="M5820" s="43">
        <v>7.4162999999999998E-3</v>
      </c>
      <c r="N5820" s="43">
        <v>2.8703000000000001E-3</v>
      </c>
    </row>
    <row r="5821" spans="3:14" ht="15.75" customHeight="1" x14ac:dyDescent="0.25">
      <c r="C5821" s="47"/>
      <c r="F5821" s="98">
        <v>44680</v>
      </c>
      <c r="G5821" s="43">
        <v>8.0328999999999991E-3</v>
      </c>
      <c r="H5821" s="43">
        <v>1.3348599999999999E-2</v>
      </c>
      <c r="I5821" s="43">
        <v>1.9107099999999998E-2</v>
      </c>
      <c r="J5821" s="43">
        <v>3.5000000000000003E-2</v>
      </c>
      <c r="K5821" s="43">
        <v>2.9044E-2</v>
      </c>
      <c r="L5821" s="43">
        <v>6.7302999999999998E-3</v>
      </c>
      <c r="M5821" s="43">
        <v>7.6629999999999997E-3</v>
      </c>
      <c r="N5821" s="43">
        <v>2.8703000000000001E-3</v>
      </c>
    </row>
    <row r="5822" spans="3:14" ht="15.75" customHeight="1" x14ac:dyDescent="0.25">
      <c r="C5822" s="47"/>
      <c r="F5822" s="98">
        <v>44683</v>
      </c>
      <c r="J5822" s="43">
        <v>3.5000000000000003E-2</v>
      </c>
      <c r="K5822" s="43">
        <v>2.9807E-2</v>
      </c>
      <c r="L5822" s="43">
        <v>6.8218000000000003E-3</v>
      </c>
      <c r="M5822" s="43">
        <v>7.9459000000000005E-3</v>
      </c>
      <c r="N5822" s="43">
        <v>2.8637000000000003E-3</v>
      </c>
    </row>
    <row r="5823" spans="3:14" ht="15.75" customHeight="1" x14ac:dyDescent="0.25">
      <c r="C5823" s="47"/>
      <c r="F5823" s="98">
        <v>44684</v>
      </c>
      <c r="G5823" s="43">
        <v>8.3170999999999991E-3</v>
      </c>
      <c r="H5823" s="43">
        <v>1.3632899999999998E-2</v>
      </c>
      <c r="I5823" s="43">
        <v>1.9808599999999999E-2</v>
      </c>
      <c r="J5823" s="43">
        <v>3.5000000000000003E-2</v>
      </c>
      <c r="K5823" s="43">
        <v>2.9712000000000002E-2</v>
      </c>
      <c r="L5823" s="43">
        <v>7.0374000000000001E-3</v>
      </c>
      <c r="M5823" s="43">
        <v>8.1083000000000006E-3</v>
      </c>
      <c r="N5823" s="43">
        <v>2.8637000000000003E-3</v>
      </c>
    </row>
    <row r="5824" spans="3:14" ht="15.75" customHeight="1" x14ac:dyDescent="0.25">
      <c r="C5824" s="47"/>
      <c r="F5824" s="98">
        <v>44685</v>
      </c>
      <c r="G5824" s="43">
        <v>8.4513999999999995E-3</v>
      </c>
      <c r="H5824" s="43">
        <v>1.40614E-2</v>
      </c>
      <c r="I5824" s="43">
        <v>2.0195699999999997E-2</v>
      </c>
      <c r="J5824" s="43">
        <v>3.5000000000000003E-2</v>
      </c>
      <c r="K5824" s="43">
        <v>2.9344000000000002E-2</v>
      </c>
      <c r="L5824" s="43">
        <v>7.5580000000000005E-3</v>
      </c>
      <c r="M5824" s="43">
        <v>8.0765999999999998E-3</v>
      </c>
      <c r="N5824" s="43">
        <v>2.8637000000000003E-3</v>
      </c>
    </row>
    <row r="5825" spans="3:14" ht="15.75" customHeight="1" x14ac:dyDescent="0.25">
      <c r="C5825" s="47"/>
      <c r="F5825" s="98">
        <v>44686</v>
      </c>
      <c r="G5825" s="43">
        <v>8.4486000000000006E-3</v>
      </c>
      <c r="H5825" s="43">
        <v>1.3707100000000002E-2</v>
      </c>
      <c r="I5825" s="43">
        <v>1.97214E-2</v>
      </c>
      <c r="J5825" s="43">
        <v>0.04</v>
      </c>
      <c r="K5825" s="43">
        <v>3.0365000000000003E-2</v>
      </c>
      <c r="L5825" s="43">
        <v>7.9828E-3</v>
      </c>
      <c r="M5825" s="43">
        <v>7.980000000000001E-3</v>
      </c>
      <c r="N5825" s="43">
        <v>2.8637000000000003E-3</v>
      </c>
    </row>
    <row r="5826" spans="3:14" ht="15.75" customHeight="1" x14ac:dyDescent="0.25">
      <c r="C5826" s="47"/>
      <c r="F5826" s="98">
        <v>44687</v>
      </c>
      <c r="G5826" s="43">
        <v>8.4214000000000008E-3</v>
      </c>
      <c r="H5826" s="43">
        <v>1.4018600000000001E-2</v>
      </c>
      <c r="I5826" s="43">
        <v>1.9645699999999999E-2</v>
      </c>
      <c r="J5826" s="43">
        <v>0.04</v>
      </c>
      <c r="K5826" s="43">
        <v>3.1224999999999999E-2</v>
      </c>
      <c r="L5826" s="43">
        <v>8.1691000000000003E-3</v>
      </c>
      <c r="M5826" s="43">
        <v>7.8986000000000004E-3</v>
      </c>
      <c r="N5826" s="43">
        <v>3.0270000000000002E-3</v>
      </c>
    </row>
    <row r="5827" spans="3:14" ht="15.75" customHeight="1" x14ac:dyDescent="0.25">
      <c r="C5827" s="47"/>
      <c r="F5827" s="98">
        <v>44690</v>
      </c>
      <c r="G5827" s="43">
        <v>8.4443000000000001E-3</v>
      </c>
      <c r="H5827" s="43">
        <v>1.39857E-2</v>
      </c>
      <c r="I5827" s="43">
        <v>1.98014E-2</v>
      </c>
      <c r="J5827" s="43">
        <v>0.04</v>
      </c>
      <c r="K5827" s="43">
        <v>3.0337999999999997E-2</v>
      </c>
      <c r="L5827" s="43">
        <v>8.3818999999999994E-3</v>
      </c>
      <c r="M5827" s="43">
        <v>7.8778000000000008E-3</v>
      </c>
      <c r="N5827" s="43">
        <v>3.5071000000000004E-3</v>
      </c>
    </row>
    <row r="5828" spans="3:14" ht="15.75" customHeight="1" x14ac:dyDescent="0.25">
      <c r="C5828" s="47"/>
      <c r="F5828" s="98">
        <v>44691</v>
      </c>
      <c r="G5828" s="43">
        <v>8.4314000000000004E-3</v>
      </c>
      <c r="H5828" s="43">
        <v>1.3998600000000002E-2</v>
      </c>
      <c r="I5828" s="43">
        <v>1.932E-2</v>
      </c>
      <c r="J5828" s="43">
        <v>0.04</v>
      </c>
      <c r="K5828" s="43">
        <v>2.9908000000000001E-2</v>
      </c>
      <c r="L5828" s="43">
        <v>8.3599999999999994E-3</v>
      </c>
      <c r="M5828" s="43">
        <v>7.8694000000000004E-3</v>
      </c>
      <c r="N5828" s="43">
        <v>3.6671999999999998E-3</v>
      </c>
    </row>
    <row r="5829" spans="3:14" ht="15.75" customHeight="1" x14ac:dyDescent="0.25">
      <c r="C5829" s="47"/>
      <c r="F5829" s="98">
        <v>44692</v>
      </c>
      <c r="G5829" s="43">
        <v>8.5413999999999993E-3</v>
      </c>
      <c r="H5829" s="43">
        <v>1.42186E-2</v>
      </c>
      <c r="I5829" s="43">
        <v>1.9627099999999998E-2</v>
      </c>
      <c r="J5829" s="43">
        <v>0.04</v>
      </c>
      <c r="K5829" s="43">
        <v>2.9207E-2</v>
      </c>
      <c r="L5829" s="43">
        <v>8.3207999999999997E-3</v>
      </c>
      <c r="M5829" s="43">
        <v>7.8385E-3</v>
      </c>
      <c r="N5829" s="43">
        <v>3.8272000000000002E-3</v>
      </c>
    </row>
    <row r="5830" spans="3:14" ht="15.75" customHeight="1" x14ac:dyDescent="0.25">
      <c r="C5830" s="47"/>
      <c r="F5830" s="98">
        <v>44693</v>
      </c>
      <c r="G5830" s="43">
        <v>8.7471000000000007E-3</v>
      </c>
      <c r="H5830" s="43">
        <v>1.4112899999999999E-2</v>
      </c>
      <c r="I5830" s="43">
        <v>1.9588600000000001E-2</v>
      </c>
      <c r="J5830" s="43">
        <v>0.04</v>
      </c>
      <c r="K5830" s="43">
        <v>2.8479000000000001E-2</v>
      </c>
      <c r="L5830" s="43">
        <v>8.3176000000000014E-3</v>
      </c>
      <c r="M5830" s="43">
        <v>7.8164999999999988E-3</v>
      </c>
      <c r="N5830" s="43">
        <v>3.9873E-3</v>
      </c>
    </row>
    <row r="5831" spans="3:14" ht="15.75" customHeight="1" x14ac:dyDescent="0.25">
      <c r="C5831" s="47"/>
      <c r="F5831" s="98">
        <v>44694</v>
      </c>
      <c r="G5831" s="43">
        <v>8.8670999999999993E-3</v>
      </c>
      <c r="H5831" s="43">
        <v>1.4437100000000001E-2</v>
      </c>
      <c r="I5831" s="43">
        <v>1.9950000000000002E-2</v>
      </c>
      <c r="J5831" s="43">
        <v>0.04</v>
      </c>
      <c r="K5831" s="43">
        <v>2.9312000000000001E-2</v>
      </c>
      <c r="L5831" s="43">
        <v>8.3408000000000006E-3</v>
      </c>
      <c r="M5831" s="43">
        <v>7.9597000000000001E-3</v>
      </c>
      <c r="N5831" s="43">
        <v>4.1539999999999997E-3</v>
      </c>
    </row>
    <row r="5832" spans="3:14" ht="15.75" customHeight="1" x14ac:dyDescent="0.25">
      <c r="C5832" s="47"/>
      <c r="F5832" s="98">
        <v>44697</v>
      </c>
      <c r="G5832" s="43">
        <v>9.3556999999999998E-3</v>
      </c>
      <c r="H5832" s="43">
        <v>1.455E-2</v>
      </c>
      <c r="I5832" s="43">
        <v>2.017E-2</v>
      </c>
      <c r="J5832" s="43">
        <v>0.04</v>
      </c>
      <c r="K5832" s="43">
        <v>2.8822E-2</v>
      </c>
      <c r="L5832" s="43">
        <v>8.3306999999999999E-3</v>
      </c>
      <c r="M5832" s="43">
        <v>8.6275999999999992E-3</v>
      </c>
      <c r="N5832" s="43">
        <v>4.6541999999999998E-3</v>
      </c>
    </row>
    <row r="5833" spans="3:14" ht="15.75" customHeight="1" x14ac:dyDescent="0.25">
      <c r="C5833" s="47"/>
      <c r="F5833" s="98">
        <v>44698</v>
      </c>
      <c r="G5833" s="43">
        <v>9.2843000000000005E-3</v>
      </c>
      <c r="H5833" s="43">
        <v>1.4475700000000001E-2</v>
      </c>
      <c r="I5833" s="43">
        <v>2.00514E-2</v>
      </c>
      <c r="J5833" s="43">
        <v>0.04</v>
      </c>
      <c r="K5833" s="43">
        <v>2.9860000000000001E-2</v>
      </c>
      <c r="L5833" s="43">
        <v>8.3504000000000009E-3</v>
      </c>
      <c r="M5833" s="43">
        <v>8.6444E-3</v>
      </c>
      <c r="N5833" s="43">
        <v>4.8241999999999998E-3</v>
      </c>
    </row>
    <row r="5834" spans="3:14" ht="15.75" customHeight="1" x14ac:dyDescent="0.25">
      <c r="C5834" s="47"/>
      <c r="F5834" s="98">
        <v>44699</v>
      </c>
      <c r="G5834" s="43">
        <v>9.2728999999999989E-3</v>
      </c>
      <c r="H5834" s="43">
        <v>1.478E-2</v>
      </c>
      <c r="I5834" s="43">
        <v>2.0331399999999999E-2</v>
      </c>
      <c r="J5834" s="43">
        <v>0.04</v>
      </c>
      <c r="K5834" s="43">
        <v>2.8839999999999998E-2</v>
      </c>
      <c r="L5834" s="43">
        <v>8.3473000000000002E-3</v>
      </c>
      <c r="M5834" s="43">
        <v>8.7160999999999992E-3</v>
      </c>
      <c r="N5834" s="43">
        <v>4.9943000000000001E-3</v>
      </c>
    </row>
    <row r="5835" spans="3:14" ht="15.75" customHeight="1" x14ac:dyDescent="0.25">
      <c r="C5835" s="47"/>
      <c r="F5835" s="98">
        <v>44700</v>
      </c>
      <c r="G5835" s="43">
        <v>9.6071000000000004E-3</v>
      </c>
      <c r="H5835" s="43">
        <v>1.5048600000000001E-2</v>
      </c>
      <c r="I5835" s="43">
        <v>2.0255700000000001E-2</v>
      </c>
      <c r="J5835" s="43">
        <v>0.04</v>
      </c>
      <c r="K5835" s="43">
        <v>2.8370000000000003E-2</v>
      </c>
      <c r="L5835" s="43">
        <v>8.5029000000000007E-3</v>
      </c>
      <c r="M5835" s="43">
        <v>9.0767E-3</v>
      </c>
      <c r="N5835" s="43">
        <v>5.1609999999999998E-3</v>
      </c>
    </row>
    <row r="5836" spans="3:14" ht="15.75" customHeight="1" x14ac:dyDescent="0.25">
      <c r="C5836" s="47"/>
      <c r="F5836" s="98">
        <v>44701</v>
      </c>
      <c r="G5836" s="43">
        <v>9.7356999999999999E-3</v>
      </c>
      <c r="H5836" s="43">
        <v>1.5064299999999999E-2</v>
      </c>
      <c r="I5836" s="43">
        <v>2.0655700000000003E-2</v>
      </c>
      <c r="J5836" s="43">
        <v>0.04</v>
      </c>
      <c r="K5836" s="43">
        <v>2.7883000000000002E-2</v>
      </c>
      <c r="L5836" s="43">
        <v>8.5592999999999989E-3</v>
      </c>
      <c r="M5836" s="43">
        <v>9.2242000000000001E-3</v>
      </c>
      <c r="N5836" s="43">
        <v>5.3311000000000001E-3</v>
      </c>
    </row>
    <row r="5837" spans="3:14" ht="15.75" customHeight="1" x14ac:dyDescent="0.25">
      <c r="C5837" s="47"/>
      <c r="F5837" s="98">
        <v>44704</v>
      </c>
      <c r="G5837" s="43">
        <v>1.0057100000000001E-2</v>
      </c>
      <c r="H5837" s="43">
        <v>1.52386E-2</v>
      </c>
      <c r="I5837" s="43">
        <v>2.0618599999999997E-2</v>
      </c>
      <c r="J5837" s="43">
        <v>0.04</v>
      </c>
      <c r="K5837" s="43">
        <v>2.8513999999999998E-2</v>
      </c>
      <c r="L5837" s="43">
        <v>8.6257999999999994E-3</v>
      </c>
      <c r="M5837" s="43">
        <v>9.6396999999999993E-3</v>
      </c>
      <c r="N5837" s="43">
        <v>5.8446000000000001E-3</v>
      </c>
    </row>
    <row r="5838" spans="3:14" ht="15.75" customHeight="1" x14ac:dyDescent="0.25">
      <c r="C5838" s="47"/>
      <c r="F5838" s="98">
        <v>44705</v>
      </c>
      <c r="G5838" s="43">
        <v>1.01657E-2</v>
      </c>
      <c r="H5838" s="43">
        <v>1.5309999999999999E-2</v>
      </c>
      <c r="I5838" s="43">
        <v>2.0711400000000001E-2</v>
      </c>
      <c r="J5838" s="43">
        <v>0.04</v>
      </c>
      <c r="K5838" s="43">
        <v>2.7505999999999999E-2</v>
      </c>
      <c r="L5838" s="43">
        <v>8.6836999999999991E-3</v>
      </c>
      <c r="M5838" s="43">
        <v>9.7178999999999998E-3</v>
      </c>
      <c r="N5838" s="43">
        <v>6.0146999999999996E-3</v>
      </c>
    </row>
    <row r="5839" spans="3:14" ht="15.75" customHeight="1" x14ac:dyDescent="0.25">
      <c r="C5839" s="47"/>
      <c r="F5839" s="98">
        <v>44706</v>
      </c>
      <c r="G5839" s="43">
        <v>1.023E-2</v>
      </c>
      <c r="H5839" s="43">
        <v>1.5528599999999998E-2</v>
      </c>
      <c r="I5839" s="43">
        <v>2.0542899999999999E-2</v>
      </c>
      <c r="J5839" s="43">
        <v>0.04</v>
      </c>
      <c r="K5839" s="43">
        <v>2.7452000000000001E-2</v>
      </c>
      <c r="L5839" s="43">
        <v>8.6920000000000001E-3</v>
      </c>
      <c r="M5839" s="43">
        <v>9.7529999999999995E-3</v>
      </c>
      <c r="N5839" s="43">
        <v>6.1848000000000007E-3</v>
      </c>
    </row>
    <row r="5840" spans="3:14" ht="15.75" customHeight="1" x14ac:dyDescent="0.25">
      <c r="C5840" s="47"/>
      <c r="F5840" s="98">
        <v>44707</v>
      </c>
      <c r="G5840" s="43">
        <v>1.05957E-2</v>
      </c>
      <c r="H5840" s="43">
        <v>1.5748599999999998E-2</v>
      </c>
      <c r="I5840" s="43">
        <v>2.0757100000000001E-2</v>
      </c>
      <c r="J5840" s="43">
        <v>0.04</v>
      </c>
      <c r="K5840" s="43">
        <v>2.7469E-2</v>
      </c>
      <c r="L5840" s="43">
        <v>8.7065000000000007E-3</v>
      </c>
      <c r="M5840" s="43">
        <v>1.03409E-2</v>
      </c>
      <c r="N5840" s="43">
        <v>6.3549000000000001E-3</v>
      </c>
    </row>
    <row r="5841" spans="3:14" ht="15.75" customHeight="1" x14ac:dyDescent="0.25">
      <c r="C5841" s="47"/>
      <c r="F5841" s="98">
        <v>44708</v>
      </c>
      <c r="G5841" s="43">
        <v>1.0617099999999999E-2</v>
      </c>
      <c r="H5841" s="43">
        <v>1.5978599999999999E-2</v>
      </c>
      <c r="I5841" s="43">
        <v>2.0861399999999999E-2</v>
      </c>
      <c r="J5841" s="43">
        <v>0.04</v>
      </c>
      <c r="K5841" s="43">
        <v>2.7395999999999997E-2</v>
      </c>
      <c r="L5841" s="43">
        <v>8.8143000000000006E-3</v>
      </c>
      <c r="M5841" s="43">
        <v>1.04505E-2</v>
      </c>
      <c r="N5841" s="43">
        <v>6.5249999999999996E-3</v>
      </c>
    </row>
    <row r="5842" spans="3:14" ht="15.75" customHeight="1" x14ac:dyDescent="0.25">
      <c r="C5842" s="47"/>
      <c r="F5842" s="98">
        <v>44711</v>
      </c>
      <c r="G5842" s="43">
        <v>1.0615699999999999E-2</v>
      </c>
      <c r="H5842" s="43">
        <v>1.58043E-2</v>
      </c>
      <c r="I5842" s="43">
        <v>2.0688599999999998E-2</v>
      </c>
    </row>
    <row r="5843" spans="3:14" ht="15.75" customHeight="1" x14ac:dyDescent="0.25">
      <c r="C5843" s="47"/>
      <c r="F5843" s="98">
        <v>44712</v>
      </c>
      <c r="G5843" s="43">
        <v>1.1198600000000001E-2</v>
      </c>
      <c r="H5843" s="43">
        <v>1.6107099999999999E-2</v>
      </c>
      <c r="I5843" s="43">
        <v>2.1059999999999999E-2</v>
      </c>
      <c r="J5843" s="43">
        <v>0.04</v>
      </c>
      <c r="K5843" s="43">
        <v>2.8441000000000001E-2</v>
      </c>
      <c r="L5843" s="43">
        <v>9.2034000000000005E-3</v>
      </c>
      <c r="M5843" s="43">
        <v>1.08077E-2</v>
      </c>
      <c r="N5843" s="43">
        <v>7.1919999999999996E-3</v>
      </c>
    </row>
    <row r="5844" spans="3:14" ht="15.75" customHeight="1" x14ac:dyDescent="0.25">
      <c r="C5844" s="47"/>
      <c r="F5844" s="98">
        <v>44713</v>
      </c>
      <c r="G5844" s="43">
        <v>1.11971E-2</v>
      </c>
      <c r="H5844" s="43">
        <v>1.626E-2</v>
      </c>
      <c r="I5844" s="43">
        <v>2.1092900000000001E-2</v>
      </c>
      <c r="J5844" s="43">
        <v>0.04</v>
      </c>
      <c r="K5844" s="43">
        <v>2.9058E-2</v>
      </c>
      <c r="L5844" s="43">
        <v>9.5712000000000002E-3</v>
      </c>
      <c r="M5844" s="43">
        <v>1.0879000000000002E-2</v>
      </c>
      <c r="N5844" s="43">
        <v>7.3620999999999999E-3</v>
      </c>
    </row>
    <row r="5845" spans="3:14" ht="15.75" customHeight="1" x14ac:dyDescent="0.25">
      <c r="C5845" s="47"/>
      <c r="F5845" s="98">
        <v>44714</v>
      </c>
      <c r="J5845" s="43">
        <v>0.04</v>
      </c>
      <c r="K5845" s="43">
        <v>2.9076000000000001E-2</v>
      </c>
      <c r="L5845" s="43">
        <v>9.8394999999999993E-3</v>
      </c>
      <c r="M5845" s="43">
        <v>1.1260600000000001E-2</v>
      </c>
      <c r="N5845" s="43">
        <v>7.5288999999999998E-3</v>
      </c>
    </row>
    <row r="5846" spans="3:14" ht="15.75" customHeight="1" x14ac:dyDescent="0.25">
      <c r="C5846" s="47"/>
      <c r="F5846" s="98">
        <v>44715</v>
      </c>
      <c r="J5846" s="43">
        <v>0.04</v>
      </c>
      <c r="K5846" s="43">
        <v>2.9515E-2</v>
      </c>
      <c r="L5846" s="43">
        <v>1.00953E-2</v>
      </c>
      <c r="M5846" s="43">
        <v>1.1426199999999999E-2</v>
      </c>
      <c r="N5846" s="43">
        <v>7.6923E-3</v>
      </c>
    </row>
    <row r="5847" spans="3:14" ht="15.75" customHeight="1" x14ac:dyDescent="0.25">
      <c r="C5847" s="47"/>
      <c r="F5847" s="98">
        <v>44718</v>
      </c>
      <c r="G5847" s="43">
        <v>1.1597100000000001E-2</v>
      </c>
      <c r="H5847" s="43">
        <v>1.6650000000000002E-2</v>
      </c>
      <c r="I5847" s="43">
        <v>2.188E-2</v>
      </c>
      <c r="J5847" s="43">
        <v>0.04</v>
      </c>
      <c r="K5847" s="43">
        <v>3.0398999999999999E-2</v>
      </c>
      <c r="L5847" s="43">
        <v>1.0097100000000001E-2</v>
      </c>
      <c r="M5847" s="43">
        <v>1.1581300000000001E-2</v>
      </c>
      <c r="N5847" s="43">
        <v>7.8490999999999995E-3</v>
      </c>
    </row>
    <row r="5848" spans="3:14" ht="15.75" customHeight="1" x14ac:dyDescent="0.25">
      <c r="C5848" s="47"/>
      <c r="F5848" s="98">
        <v>44719</v>
      </c>
      <c r="G5848" s="43">
        <v>1.1902900000000001E-2</v>
      </c>
      <c r="H5848" s="43">
        <v>1.6904300000000001E-2</v>
      </c>
      <c r="I5848" s="43">
        <v>2.2384300000000003E-2</v>
      </c>
      <c r="J5848" s="43">
        <v>0.04</v>
      </c>
      <c r="K5848" s="43">
        <v>2.9735999999999999E-2</v>
      </c>
      <c r="L5848" s="43">
        <v>1.01545E-2</v>
      </c>
      <c r="M5848" s="43">
        <v>1.1839599999999999E-2</v>
      </c>
      <c r="N5848" s="43">
        <v>7.8490999999999995E-3</v>
      </c>
    </row>
    <row r="5849" spans="3:14" ht="15.75" customHeight="1" x14ac:dyDescent="0.25">
      <c r="C5849" s="47"/>
      <c r="F5849" s="98">
        <v>44720</v>
      </c>
      <c r="G5849" s="43">
        <v>1.19971E-2</v>
      </c>
      <c r="H5849" s="43">
        <v>1.6877099999999999E-2</v>
      </c>
      <c r="I5849" s="43">
        <v>2.2664300000000002E-2</v>
      </c>
      <c r="J5849" s="43">
        <v>0.04</v>
      </c>
      <c r="K5849" s="43">
        <v>3.0215000000000002E-2</v>
      </c>
      <c r="L5849" s="43">
        <v>1.0752900000000001E-2</v>
      </c>
      <c r="M5849" s="43">
        <v>1.1994400000000001E-2</v>
      </c>
      <c r="N5849" s="43">
        <v>7.8457000000000006E-3</v>
      </c>
    </row>
    <row r="5850" spans="3:14" ht="15.75" customHeight="1" x14ac:dyDescent="0.25">
      <c r="C5850" s="47"/>
      <c r="F5850" s="98">
        <v>44721</v>
      </c>
      <c r="G5850" s="43">
        <v>1.25471E-2</v>
      </c>
      <c r="H5850" s="43">
        <v>1.72129E-2</v>
      </c>
      <c r="I5850" s="43">
        <v>2.2942900000000002E-2</v>
      </c>
      <c r="J5850" s="43">
        <v>0.04</v>
      </c>
      <c r="K5850" s="43">
        <v>3.0417999999999997E-2</v>
      </c>
      <c r="L5850" s="43">
        <v>1.1267300000000001E-2</v>
      </c>
      <c r="M5850" s="43">
        <v>1.2439E-2</v>
      </c>
      <c r="N5850" s="43">
        <v>7.8390999999999999E-3</v>
      </c>
    </row>
    <row r="5851" spans="3:14" ht="15.75" customHeight="1" x14ac:dyDescent="0.25">
      <c r="C5851" s="47"/>
      <c r="F5851" s="98">
        <v>44722</v>
      </c>
      <c r="G5851" s="43">
        <v>1.28214E-2</v>
      </c>
      <c r="H5851" s="43">
        <v>1.74471E-2</v>
      </c>
      <c r="I5851" s="43">
        <v>2.3115700000000003E-2</v>
      </c>
      <c r="J5851" s="43">
        <v>0.04</v>
      </c>
      <c r="K5851" s="43">
        <v>3.1555E-2</v>
      </c>
      <c r="L5851" s="43">
        <v>1.18832E-2</v>
      </c>
      <c r="M5851" s="43">
        <v>1.2577E-2</v>
      </c>
      <c r="N5851" s="43">
        <v>7.8290000000000009E-3</v>
      </c>
    </row>
    <row r="5852" spans="3:14" ht="15.75" customHeight="1" x14ac:dyDescent="0.25">
      <c r="C5852" s="47"/>
      <c r="F5852" s="98">
        <v>44725</v>
      </c>
      <c r="G5852" s="43">
        <v>1.324E-2</v>
      </c>
      <c r="H5852" s="43">
        <v>1.8288599999999999E-2</v>
      </c>
      <c r="I5852" s="43">
        <v>2.5101399999999999E-2</v>
      </c>
      <c r="J5852" s="43">
        <v>0.04</v>
      </c>
      <c r="K5852" s="43">
        <v>3.3597999999999996E-2</v>
      </c>
      <c r="L5852" s="43">
        <v>1.20173E-2</v>
      </c>
      <c r="M5852" s="43">
        <v>1.2786500000000001E-2</v>
      </c>
      <c r="N5852" s="43">
        <v>7.7924000000000005E-3</v>
      </c>
    </row>
    <row r="5853" spans="3:14" ht="15.75" customHeight="1" x14ac:dyDescent="0.25">
      <c r="C5853" s="47"/>
      <c r="F5853" s="98">
        <v>44726</v>
      </c>
      <c r="G5853" s="43">
        <v>1.5092899999999999E-2</v>
      </c>
      <c r="H5853" s="43">
        <v>2.0032899999999999E-2</v>
      </c>
      <c r="I5853" s="43">
        <v>2.6680000000000002E-2</v>
      </c>
      <c r="J5853" s="43">
        <v>0.04</v>
      </c>
      <c r="K5853" s="43">
        <v>3.4733E-2</v>
      </c>
      <c r="L5853" s="43">
        <v>1.21361E-2</v>
      </c>
      <c r="M5853" s="43">
        <v>1.33382E-2</v>
      </c>
      <c r="N5853" s="43">
        <v>7.7722999999999993E-3</v>
      </c>
    </row>
    <row r="5854" spans="3:14" ht="15.75" customHeight="1" x14ac:dyDescent="0.25">
      <c r="C5854" s="47"/>
      <c r="F5854" s="98">
        <v>44727</v>
      </c>
      <c r="G5854" s="43">
        <v>1.5234300000000001E-2</v>
      </c>
      <c r="H5854" s="43">
        <v>2.02957E-2</v>
      </c>
      <c r="I5854" s="43">
        <v>2.7482899999999998E-2</v>
      </c>
      <c r="J5854" s="43">
        <v>0.04</v>
      </c>
      <c r="K5854" s="43">
        <v>3.2839E-2</v>
      </c>
      <c r="L5854" s="43">
        <v>1.2601500000000002E-2</v>
      </c>
      <c r="M5854" s="43">
        <v>1.47739E-2</v>
      </c>
      <c r="N5854" s="43">
        <v>7.7390000000000002E-3</v>
      </c>
    </row>
    <row r="5855" spans="3:14" ht="15.75" customHeight="1" x14ac:dyDescent="0.25">
      <c r="C5855" s="47"/>
      <c r="F5855" s="98">
        <v>44728</v>
      </c>
      <c r="G5855" s="43">
        <v>1.5951400000000001E-2</v>
      </c>
      <c r="H5855" s="43">
        <v>2.0634299999999998E-2</v>
      </c>
      <c r="I5855" s="43">
        <v>2.7475700000000002E-2</v>
      </c>
      <c r="J5855" s="43">
        <v>4.7500000000000001E-2</v>
      </c>
      <c r="K5855" s="43">
        <v>3.1952000000000001E-2</v>
      </c>
      <c r="L5855" s="43">
        <v>1.3279600000000001E-2</v>
      </c>
      <c r="M5855" s="43">
        <v>1.50914E-2</v>
      </c>
      <c r="N5855" s="43">
        <v>7.7055999999999999E-3</v>
      </c>
    </row>
    <row r="5856" spans="3:14" ht="15.75" customHeight="1" x14ac:dyDescent="0.25">
      <c r="C5856" s="47"/>
      <c r="F5856" s="98">
        <v>44729</v>
      </c>
      <c r="G5856" s="43">
        <v>1.6122899999999999E-2</v>
      </c>
      <c r="H5856" s="43">
        <v>2.0958600000000001E-2</v>
      </c>
      <c r="I5856" s="43">
        <v>2.7804300000000001E-2</v>
      </c>
      <c r="J5856" s="43">
        <v>4.7500000000000001E-2</v>
      </c>
      <c r="K5856" s="43">
        <v>3.2256E-2</v>
      </c>
      <c r="L5856" s="43">
        <v>1.48912E-2</v>
      </c>
      <c r="M5856" s="43">
        <v>1.5068399999999999E-2</v>
      </c>
      <c r="N5856" s="43">
        <v>7.9224000000000013E-3</v>
      </c>
    </row>
    <row r="5857" spans="3:14" ht="15.75" customHeight="1" x14ac:dyDescent="0.25">
      <c r="C5857" s="47"/>
      <c r="F5857" s="98">
        <v>44732</v>
      </c>
      <c r="G5857" s="43">
        <v>1.62629E-2</v>
      </c>
      <c r="H5857" s="43">
        <v>2.1234299999999998E-2</v>
      </c>
      <c r="I5857" s="43">
        <v>2.81286E-2</v>
      </c>
    </row>
    <row r="5858" spans="3:14" ht="15.75" customHeight="1" x14ac:dyDescent="0.25">
      <c r="C5858" s="47"/>
      <c r="F5858" s="98">
        <v>44733</v>
      </c>
      <c r="G5858" s="43">
        <v>1.6415699999999998E-2</v>
      </c>
      <c r="H5858" s="43">
        <v>2.1544300000000002E-2</v>
      </c>
      <c r="I5858" s="43">
        <v>2.8418600000000002E-2</v>
      </c>
      <c r="J5858" s="43">
        <v>4.7500000000000001E-2</v>
      </c>
      <c r="K5858" s="43">
        <v>3.2749E-2</v>
      </c>
      <c r="L5858" s="43">
        <v>1.57173E-2</v>
      </c>
      <c r="M5858" s="43">
        <v>1.4985E-2</v>
      </c>
      <c r="N5858" s="43">
        <v>8.809599999999999E-3</v>
      </c>
    </row>
    <row r="5859" spans="3:14" ht="15.75" customHeight="1" x14ac:dyDescent="0.25">
      <c r="C5859" s="47"/>
      <c r="F5859" s="98">
        <v>44734</v>
      </c>
      <c r="G5859" s="43">
        <v>1.6327100000000001E-2</v>
      </c>
      <c r="H5859" s="43">
        <v>2.1845699999999999E-2</v>
      </c>
      <c r="I5859" s="43">
        <v>2.8265699999999998E-2</v>
      </c>
      <c r="J5859" s="43">
        <v>4.7500000000000001E-2</v>
      </c>
      <c r="K5859" s="43">
        <v>3.1560999999999999E-2</v>
      </c>
      <c r="L5859" s="43">
        <v>1.5981700000000001E-2</v>
      </c>
      <c r="M5859" s="43">
        <v>1.50502E-2</v>
      </c>
      <c r="N5859" s="43">
        <v>9.0330999999999988E-3</v>
      </c>
    </row>
    <row r="5860" spans="3:14" ht="15.75" customHeight="1" x14ac:dyDescent="0.25">
      <c r="C5860" s="47"/>
      <c r="F5860" s="98">
        <v>44735</v>
      </c>
      <c r="G5860" s="43">
        <v>1.6235699999999999E-2</v>
      </c>
      <c r="H5860" s="43">
        <v>2.1972900000000004E-2</v>
      </c>
      <c r="I5860" s="43">
        <v>2.83529E-2</v>
      </c>
      <c r="J5860" s="43">
        <v>4.7500000000000001E-2</v>
      </c>
      <c r="K5860" s="43">
        <v>3.0870000000000002E-2</v>
      </c>
      <c r="L5860" s="43">
        <v>1.6099200000000001E-2</v>
      </c>
      <c r="M5860" s="43">
        <v>1.4973799999999999E-2</v>
      </c>
      <c r="N5860" s="43">
        <v>9.2566000000000002E-3</v>
      </c>
    </row>
    <row r="5861" spans="3:14" ht="15.75" customHeight="1" x14ac:dyDescent="0.25">
      <c r="C5861" s="47"/>
      <c r="F5861" s="98">
        <v>44736</v>
      </c>
      <c r="G5861" s="43">
        <v>1.6327100000000001E-2</v>
      </c>
      <c r="H5861" s="43">
        <v>2.2344300000000001E-2</v>
      </c>
      <c r="I5861" s="43">
        <v>2.8665699999999999E-2</v>
      </c>
      <c r="J5861" s="43">
        <v>4.7500000000000001E-2</v>
      </c>
      <c r="K5861" s="43">
        <v>3.1244999999999998E-2</v>
      </c>
      <c r="L5861" s="43">
        <v>1.6173200000000002E-2</v>
      </c>
      <c r="M5861" s="43">
        <v>1.4864599999999999E-2</v>
      </c>
      <c r="N5861" s="43">
        <v>9.4768000000000005E-3</v>
      </c>
    </row>
    <row r="5862" spans="3:14" ht="15.75" customHeight="1" x14ac:dyDescent="0.25">
      <c r="C5862" s="47"/>
      <c r="F5862" s="98">
        <v>44739</v>
      </c>
      <c r="G5862" s="43">
        <v>1.65229E-2</v>
      </c>
      <c r="H5862" s="43">
        <v>2.2315700000000001E-2</v>
      </c>
      <c r="I5862" s="43">
        <v>2.8621400000000002E-2</v>
      </c>
      <c r="J5862" s="43">
        <v>4.7500000000000001E-2</v>
      </c>
      <c r="K5862" s="43">
        <v>3.1996999999999998E-2</v>
      </c>
      <c r="L5862" s="43">
        <v>1.6095600000000002E-2</v>
      </c>
      <c r="M5862" s="43">
        <v>1.5182899999999999E-2</v>
      </c>
      <c r="N5862" s="43">
        <v>1.01572E-2</v>
      </c>
    </row>
    <row r="5863" spans="3:14" ht="15.75" customHeight="1" x14ac:dyDescent="0.25">
      <c r="C5863" s="47"/>
      <c r="F5863" s="98">
        <v>44740</v>
      </c>
      <c r="G5863" s="43">
        <v>1.66614E-2</v>
      </c>
      <c r="H5863" s="43">
        <v>2.2504300000000001E-2</v>
      </c>
      <c r="I5863" s="43">
        <v>2.8768600000000002E-2</v>
      </c>
      <c r="J5863" s="43">
        <v>4.7500000000000001E-2</v>
      </c>
      <c r="K5863" s="43">
        <v>3.1715E-2</v>
      </c>
      <c r="L5863" s="43">
        <v>1.6005200000000001E-2</v>
      </c>
      <c r="M5863" s="43">
        <v>1.52532E-2</v>
      </c>
      <c r="N5863" s="43">
        <v>1.0397499999999999E-2</v>
      </c>
    </row>
    <row r="5864" spans="3:14" ht="15.75" customHeight="1" x14ac:dyDescent="0.25">
      <c r="C5864" s="47"/>
      <c r="F5864" s="98">
        <v>44741</v>
      </c>
      <c r="G5864" s="43">
        <v>1.7131400000000001E-2</v>
      </c>
      <c r="H5864" s="43">
        <v>2.2771400000000001E-2</v>
      </c>
      <c r="I5864" s="43">
        <v>2.94671E-2</v>
      </c>
      <c r="J5864" s="43">
        <v>4.7500000000000001E-2</v>
      </c>
      <c r="K5864" s="43">
        <v>3.0891000000000002E-2</v>
      </c>
      <c r="L5864" s="43">
        <v>1.6006699999999999E-2</v>
      </c>
      <c r="M5864" s="43">
        <v>1.5985199999999998E-2</v>
      </c>
      <c r="N5864" s="43">
        <v>1.0644300000000001E-2</v>
      </c>
    </row>
    <row r="5865" spans="3:14" ht="15.75" customHeight="1" x14ac:dyDescent="0.25">
      <c r="C5865" s="47"/>
    </row>
    <row r="5866" spans="3:14" ht="15.75" customHeight="1" x14ac:dyDescent="0.25">
      <c r="C5866" s="47"/>
    </row>
    <row r="5867" spans="3:14" ht="15.75" customHeight="1" x14ac:dyDescent="0.25">
      <c r="C5867" s="47"/>
    </row>
    <row r="5868" spans="3:14" ht="15.75" customHeight="1" x14ac:dyDescent="0.25">
      <c r="C5868" s="47"/>
    </row>
    <row r="5869" spans="3:14" ht="15.75" customHeight="1" x14ac:dyDescent="0.25">
      <c r="C5869" s="47"/>
    </row>
    <row r="5870" spans="3:14" ht="15.75" customHeight="1" x14ac:dyDescent="0.25">
      <c r="C5870" s="47"/>
    </row>
    <row r="5871" spans="3:14" ht="15.75" customHeight="1" x14ac:dyDescent="0.25">
      <c r="C5871" s="47"/>
    </row>
    <row r="5872" spans="3:14" ht="15.75" customHeight="1" x14ac:dyDescent="0.25">
      <c r="C5872" s="47"/>
    </row>
    <row r="5873" spans="3:3" ht="15.75" customHeight="1" x14ac:dyDescent="0.25">
      <c r="C5873" s="47"/>
    </row>
    <row r="5874" spans="3:3" ht="15.75" customHeight="1" x14ac:dyDescent="0.25">
      <c r="C5874" s="47"/>
    </row>
    <row r="5875" spans="3:3" ht="15.75" customHeight="1" x14ac:dyDescent="0.25">
      <c r="C5875" s="47"/>
    </row>
    <row r="5876" spans="3:3" ht="15.75" customHeight="1" x14ac:dyDescent="0.25">
      <c r="C5876" s="47"/>
    </row>
    <row r="5877" spans="3:3" ht="15.75" customHeight="1" x14ac:dyDescent="0.25">
      <c r="C5877" s="47"/>
    </row>
    <row r="5878" spans="3:3" ht="15.75" customHeight="1" x14ac:dyDescent="0.25">
      <c r="C5878" s="47"/>
    </row>
    <row r="5879" spans="3:3" ht="15.75" customHeight="1" x14ac:dyDescent="0.25">
      <c r="C5879" s="47"/>
    </row>
    <row r="5880" spans="3:3" ht="15.75" customHeight="1" x14ac:dyDescent="0.25">
      <c r="C5880" s="47"/>
    </row>
    <row r="5881" spans="3:3" ht="15.75" customHeight="1" x14ac:dyDescent="0.25">
      <c r="C5881" s="47"/>
    </row>
    <row r="5882" spans="3:3" ht="15.75" customHeight="1" x14ac:dyDescent="0.25">
      <c r="C5882" s="47"/>
    </row>
    <row r="5883" spans="3:3" ht="15.75" customHeight="1" x14ac:dyDescent="0.25">
      <c r="C5883" s="47"/>
    </row>
    <row r="5884" spans="3:3" ht="15.75" customHeight="1" x14ac:dyDescent="0.25">
      <c r="C5884" s="47"/>
    </row>
    <row r="5885" spans="3:3" ht="15.75" customHeight="1" x14ac:dyDescent="0.25">
      <c r="C5885" s="47"/>
    </row>
    <row r="5886" spans="3:3" ht="15.75" customHeight="1" x14ac:dyDescent="0.25">
      <c r="C5886" s="47"/>
    </row>
    <row r="5887" spans="3:3" ht="15.75" customHeight="1" x14ac:dyDescent="0.25">
      <c r="C5887" s="47"/>
    </row>
    <row r="5888" spans="3:3" ht="15.75" customHeight="1" x14ac:dyDescent="0.25">
      <c r="C5888" s="47"/>
    </row>
    <row r="5889" spans="3:3" ht="15.75" customHeight="1" x14ac:dyDescent="0.25">
      <c r="C5889" s="47"/>
    </row>
    <row r="5890" spans="3:3" ht="15.75" customHeight="1" x14ac:dyDescent="0.25">
      <c r="C5890" s="47"/>
    </row>
    <row r="5891" spans="3:3" ht="15.75" customHeight="1" x14ac:dyDescent="0.25">
      <c r="C5891" s="47"/>
    </row>
    <row r="5892" spans="3:3" ht="15.75" customHeight="1" x14ac:dyDescent="0.25">
      <c r="C5892" s="47"/>
    </row>
    <row r="5893" spans="3:3" ht="15.75" customHeight="1" x14ac:dyDescent="0.25">
      <c r="C5893" s="47"/>
    </row>
    <row r="5894" spans="3:3" ht="15.75" customHeight="1" x14ac:dyDescent="0.25">
      <c r="C5894" s="47"/>
    </row>
    <row r="5895" spans="3:3" ht="15.75" customHeight="1" x14ac:dyDescent="0.25">
      <c r="C5895" s="47"/>
    </row>
    <row r="5896" spans="3:3" ht="15.75" customHeight="1" x14ac:dyDescent="0.25">
      <c r="C5896" s="47"/>
    </row>
    <row r="5897" spans="3:3" ht="15.75" customHeight="1" x14ac:dyDescent="0.25">
      <c r="C5897" s="47"/>
    </row>
    <row r="5898" spans="3:3" ht="15.75" customHeight="1" x14ac:dyDescent="0.25">
      <c r="C5898" s="47"/>
    </row>
    <row r="5899" spans="3:3" ht="15.75" customHeight="1" x14ac:dyDescent="0.25">
      <c r="C5899" s="47"/>
    </row>
    <row r="5900" spans="3:3" ht="15.75" customHeight="1" x14ac:dyDescent="0.25">
      <c r="C5900" s="47"/>
    </row>
    <row r="5901" spans="3:3" ht="15.75" customHeight="1" x14ac:dyDescent="0.25">
      <c r="C5901" s="47"/>
    </row>
    <row r="5902" spans="3:3" ht="15.75" customHeight="1" x14ac:dyDescent="0.25">
      <c r="C5902" s="47"/>
    </row>
    <row r="5903" spans="3:3" ht="15.75" customHeight="1" x14ac:dyDescent="0.25">
      <c r="C5903" s="47"/>
    </row>
    <row r="5904" spans="3:3" ht="15.75" customHeight="1" x14ac:dyDescent="0.25">
      <c r="C5904" s="47"/>
    </row>
    <row r="5905" spans="3:3" ht="15.75" customHeight="1" x14ac:dyDescent="0.25">
      <c r="C5905" s="47"/>
    </row>
    <row r="5906" spans="3:3" ht="15.75" customHeight="1" x14ac:dyDescent="0.25">
      <c r="C5906" s="47"/>
    </row>
    <row r="5907" spans="3:3" ht="15.75" customHeight="1" x14ac:dyDescent="0.25">
      <c r="C5907" s="47"/>
    </row>
    <row r="5908" spans="3:3" ht="15.75" customHeight="1" x14ac:dyDescent="0.25">
      <c r="C5908" s="47"/>
    </row>
    <row r="5909" spans="3:3" ht="15.75" customHeight="1" x14ac:dyDescent="0.25">
      <c r="C5909" s="47"/>
    </row>
    <row r="5910" spans="3:3" ht="15.75" customHeight="1" x14ac:dyDescent="0.25">
      <c r="C5910" s="47"/>
    </row>
    <row r="5911" spans="3:3" ht="15.75" customHeight="1" x14ac:dyDescent="0.25">
      <c r="C5911" s="47"/>
    </row>
    <row r="5912" spans="3:3" ht="15.75" customHeight="1" x14ac:dyDescent="0.25">
      <c r="C5912" s="47"/>
    </row>
    <row r="5913" spans="3:3" ht="15.75" customHeight="1" x14ac:dyDescent="0.25">
      <c r="C5913" s="47"/>
    </row>
    <row r="5914" spans="3:3" ht="15.75" customHeight="1" x14ac:dyDescent="0.25">
      <c r="C5914" s="47"/>
    </row>
    <row r="5915" spans="3:3" ht="15.75" customHeight="1" x14ac:dyDescent="0.25">
      <c r="C5915" s="47"/>
    </row>
    <row r="5916" spans="3:3" ht="15.75" customHeight="1" x14ac:dyDescent="0.25">
      <c r="C5916" s="47"/>
    </row>
    <row r="5917" spans="3:3" ht="15.75" customHeight="1" x14ac:dyDescent="0.25">
      <c r="C5917" s="47"/>
    </row>
    <row r="5918" spans="3:3" ht="15.75" customHeight="1" x14ac:dyDescent="0.25">
      <c r="C5918" s="47"/>
    </row>
    <row r="5919" spans="3:3" ht="15.75" customHeight="1" x14ac:dyDescent="0.25">
      <c r="C5919" s="47"/>
    </row>
    <row r="5920" spans="3:3" ht="15.75" customHeight="1" x14ac:dyDescent="0.25">
      <c r="C5920" s="47"/>
    </row>
    <row r="5921" spans="3:3" ht="15.75" customHeight="1" x14ac:dyDescent="0.25">
      <c r="C5921" s="47"/>
    </row>
    <row r="5922" spans="3:3" ht="15.75" customHeight="1" x14ac:dyDescent="0.25">
      <c r="C5922" s="47"/>
    </row>
    <row r="5923" spans="3:3" ht="15.75" customHeight="1" x14ac:dyDescent="0.25">
      <c r="C5923" s="47"/>
    </row>
    <row r="5924" spans="3:3" ht="15.75" customHeight="1" x14ac:dyDescent="0.25">
      <c r="C5924" s="47"/>
    </row>
    <row r="5925" spans="3:3" ht="15.75" customHeight="1" x14ac:dyDescent="0.25">
      <c r="C5925" s="47"/>
    </row>
    <row r="5926" spans="3:3" ht="15.75" customHeight="1" x14ac:dyDescent="0.25">
      <c r="C5926" s="47"/>
    </row>
    <row r="5927" spans="3:3" ht="15.75" customHeight="1" x14ac:dyDescent="0.25">
      <c r="C5927" s="47"/>
    </row>
    <row r="5928" spans="3:3" ht="15.75" customHeight="1" x14ac:dyDescent="0.25">
      <c r="C5928" s="47"/>
    </row>
    <row r="5929" spans="3:3" ht="15.75" customHeight="1" x14ac:dyDescent="0.25">
      <c r="C5929" s="47"/>
    </row>
    <row r="5930" spans="3:3" ht="15.75" customHeight="1" x14ac:dyDescent="0.25">
      <c r="C5930" s="47"/>
    </row>
    <row r="5931" spans="3:3" ht="15.75" customHeight="1" x14ac:dyDescent="0.25">
      <c r="C5931" s="47"/>
    </row>
    <row r="5932" spans="3:3" ht="15.75" customHeight="1" x14ac:dyDescent="0.25">
      <c r="C5932" s="47"/>
    </row>
    <row r="5933" spans="3:3" ht="15.75" customHeight="1" x14ac:dyDescent="0.25">
      <c r="C5933" s="47"/>
    </row>
    <row r="5934" spans="3:3" ht="15.75" customHeight="1" x14ac:dyDescent="0.25">
      <c r="C5934" s="47"/>
    </row>
    <row r="5935" spans="3:3" ht="15.75" customHeight="1" x14ac:dyDescent="0.25">
      <c r="C5935" s="47"/>
    </row>
    <row r="5936" spans="3:3" ht="15.75" customHeight="1" x14ac:dyDescent="0.25">
      <c r="C5936" s="47"/>
    </row>
    <row r="5937" spans="3:3" ht="15.75" customHeight="1" x14ac:dyDescent="0.25">
      <c r="C5937" s="47"/>
    </row>
    <row r="5938" spans="3:3" ht="15.75" customHeight="1" x14ac:dyDescent="0.25">
      <c r="C5938" s="47"/>
    </row>
    <row r="5939" spans="3:3" ht="15.75" customHeight="1" x14ac:dyDescent="0.25">
      <c r="C5939" s="47"/>
    </row>
    <row r="5940" spans="3:3" ht="15.75" customHeight="1" x14ac:dyDescent="0.25">
      <c r="C5940" s="47"/>
    </row>
    <row r="5941" spans="3:3" ht="15.75" customHeight="1" x14ac:dyDescent="0.25">
      <c r="C5941" s="47"/>
    </row>
    <row r="5942" spans="3:3" ht="15.75" customHeight="1" x14ac:dyDescent="0.25">
      <c r="C5942" s="47"/>
    </row>
    <row r="5943" spans="3:3" ht="15.75" customHeight="1" x14ac:dyDescent="0.25">
      <c r="C5943" s="47"/>
    </row>
    <row r="5944" spans="3:3" ht="15.75" customHeight="1" x14ac:dyDescent="0.25">
      <c r="C5944" s="47"/>
    </row>
    <row r="5945" spans="3:3" ht="15.75" customHeight="1" x14ac:dyDescent="0.25">
      <c r="C5945" s="47"/>
    </row>
    <row r="5946" spans="3:3" ht="15.75" customHeight="1" x14ac:dyDescent="0.25">
      <c r="C5946" s="47"/>
    </row>
    <row r="5947" spans="3:3" ht="15.75" customHeight="1" x14ac:dyDescent="0.25">
      <c r="C5947" s="47"/>
    </row>
    <row r="5948" spans="3:3" ht="15.75" customHeight="1" x14ac:dyDescent="0.25">
      <c r="C5948" s="47"/>
    </row>
    <row r="5949" spans="3:3" ht="15.75" customHeight="1" x14ac:dyDescent="0.25">
      <c r="C5949" s="47"/>
    </row>
    <row r="5950" spans="3:3" ht="15.75" customHeight="1" x14ac:dyDescent="0.25">
      <c r="C5950" s="47"/>
    </row>
    <row r="5951" spans="3:3" ht="15.75" customHeight="1" x14ac:dyDescent="0.25">
      <c r="C5951" s="47"/>
    </row>
    <row r="5952" spans="3:3" ht="15.75" customHeight="1" x14ac:dyDescent="0.25">
      <c r="C5952" s="47"/>
    </row>
    <row r="5953" spans="3:3" ht="15.75" customHeight="1" x14ac:dyDescent="0.25">
      <c r="C5953" s="47"/>
    </row>
    <row r="5954" spans="3:3" ht="15.75" customHeight="1" x14ac:dyDescent="0.25">
      <c r="C5954" s="47"/>
    </row>
    <row r="5955" spans="3:3" ht="15.75" customHeight="1" x14ac:dyDescent="0.25">
      <c r="C5955" s="47"/>
    </row>
    <row r="5956" spans="3:3" ht="15.75" customHeight="1" x14ac:dyDescent="0.25">
      <c r="C5956" s="47"/>
    </row>
    <row r="5957" spans="3:3" ht="15.75" customHeight="1" x14ac:dyDescent="0.25">
      <c r="C5957" s="47"/>
    </row>
    <row r="5958" spans="3:3" ht="15.75" customHeight="1" x14ac:dyDescent="0.25">
      <c r="C5958" s="47"/>
    </row>
    <row r="5959" spans="3:3" ht="15.75" customHeight="1" x14ac:dyDescent="0.25">
      <c r="C5959" s="47"/>
    </row>
    <row r="5960" spans="3:3" ht="15.75" customHeight="1" x14ac:dyDescent="0.25">
      <c r="C5960" s="47"/>
    </row>
    <row r="5961" spans="3:3" ht="15.75" customHeight="1" x14ac:dyDescent="0.25">
      <c r="C5961" s="47"/>
    </row>
    <row r="5962" spans="3:3" ht="15.75" customHeight="1" x14ac:dyDescent="0.25">
      <c r="C5962" s="47"/>
    </row>
    <row r="5963" spans="3:3" ht="15.75" customHeight="1" x14ac:dyDescent="0.25">
      <c r="C5963" s="47"/>
    </row>
    <row r="5964" spans="3:3" ht="15.75" customHeight="1" x14ac:dyDescent="0.25">
      <c r="C5964" s="47"/>
    </row>
    <row r="5965" spans="3:3" ht="15.75" customHeight="1" x14ac:dyDescent="0.25">
      <c r="C5965" s="47"/>
    </row>
    <row r="5966" spans="3:3" ht="15.75" customHeight="1" x14ac:dyDescent="0.25">
      <c r="C5966" s="47"/>
    </row>
    <row r="5967" spans="3:3" ht="15.75" customHeight="1" x14ac:dyDescent="0.25">
      <c r="C5967" s="47"/>
    </row>
    <row r="5968" spans="3:3" ht="15.75" customHeight="1" x14ac:dyDescent="0.25">
      <c r="C5968" s="47"/>
    </row>
    <row r="5969" spans="3:3" ht="15.75" customHeight="1" x14ac:dyDescent="0.25">
      <c r="C5969" s="47"/>
    </row>
    <row r="5970" spans="3:3" ht="15.75" customHeight="1" x14ac:dyDescent="0.25">
      <c r="C5970" s="47"/>
    </row>
    <row r="5971" spans="3:3" ht="15.75" customHeight="1" x14ac:dyDescent="0.25">
      <c r="C5971" s="47"/>
    </row>
    <row r="5972" spans="3:3" ht="15.75" customHeight="1" x14ac:dyDescent="0.25">
      <c r="C5972" s="47"/>
    </row>
    <row r="5973" spans="3:3" ht="15.75" customHeight="1" x14ac:dyDescent="0.25">
      <c r="C5973" s="47"/>
    </row>
    <row r="5974" spans="3:3" ht="15.75" customHeight="1" x14ac:dyDescent="0.25">
      <c r="C5974" s="47"/>
    </row>
    <row r="5975" spans="3:3" ht="15.75" customHeight="1" x14ac:dyDescent="0.25">
      <c r="C5975" s="47"/>
    </row>
    <row r="5976" spans="3:3" ht="15.75" customHeight="1" x14ac:dyDescent="0.25">
      <c r="C5976" s="47"/>
    </row>
    <row r="5977" spans="3:3" ht="15.75" customHeight="1" x14ac:dyDescent="0.25">
      <c r="C5977" s="47"/>
    </row>
    <row r="5978" spans="3:3" ht="15.75" customHeight="1" x14ac:dyDescent="0.25">
      <c r="C5978" s="47"/>
    </row>
    <row r="5979" spans="3:3" ht="15.75" customHeight="1" x14ac:dyDescent="0.25">
      <c r="C5979" s="47"/>
    </row>
    <row r="5980" spans="3:3" ht="15.75" customHeight="1" x14ac:dyDescent="0.25">
      <c r="C5980" s="47"/>
    </row>
    <row r="5981" spans="3:3" ht="15.75" customHeight="1" x14ac:dyDescent="0.25">
      <c r="C5981" s="47"/>
    </row>
    <row r="5982" spans="3:3" ht="15.75" customHeight="1" x14ac:dyDescent="0.25">
      <c r="C5982" s="47"/>
    </row>
    <row r="5983" spans="3:3" ht="15.75" customHeight="1" x14ac:dyDescent="0.25">
      <c r="C5983" s="47"/>
    </row>
    <row r="5984" spans="3:3" ht="15.75" customHeight="1" x14ac:dyDescent="0.25">
      <c r="C5984" s="47"/>
    </row>
    <row r="5985" spans="3:3" ht="15.75" customHeight="1" x14ac:dyDescent="0.25">
      <c r="C5985" s="47"/>
    </row>
    <row r="5986" spans="3:3" ht="15.75" customHeight="1" x14ac:dyDescent="0.25">
      <c r="C5986" s="47"/>
    </row>
    <row r="5987" spans="3:3" ht="15.75" customHeight="1" x14ac:dyDescent="0.25">
      <c r="C5987" s="47"/>
    </row>
    <row r="5988" spans="3:3" ht="15.75" customHeight="1" x14ac:dyDescent="0.25">
      <c r="C5988" s="47"/>
    </row>
    <row r="5989" spans="3:3" ht="15.75" customHeight="1" x14ac:dyDescent="0.25">
      <c r="C5989" s="47"/>
    </row>
    <row r="5990" spans="3:3" ht="15.75" customHeight="1" x14ac:dyDescent="0.25">
      <c r="C5990" s="47"/>
    </row>
    <row r="5991" spans="3:3" ht="15.75" customHeight="1" x14ac:dyDescent="0.25">
      <c r="C5991" s="47"/>
    </row>
    <row r="5992" spans="3:3" ht="15.75" customHeight="1" x14ac:dyDescent="0.25">
      <c r="C5992" s="47"/>
    </row>
    <row r="5993" spans="3:3" ht="15.75" customHeight="1" x14ac:dyDescent="0.25">
      <c r="C5993" s="47"/>
    </row>
    <row r="5994" spans="3:3" ht="15.75" customHeight="1" x14ac:dyDescent="0.25">
      <c r="C5994" s="47"/>
    </row>
    <row r="5995" spans="3:3" ht="15.75" customHeight="1" x14ac:dyDescent="0.25">
      <c r="C5995" s="47"/>
    </row>
    <row r="5996" spans="3:3" ht="15.75" customHeight="1" x14ac:dyDescent="0.25">
      <c r="C5996" s="47"/>
    </row>
    <row r="5997" spans="3:3" ht="15.75" customHeight="1" x14ac:dyDescent="0.25">
      <c r="C5997" s="47"/>
    </row>
    <row r="5998" spans="3:3" ht="15.75" customHeight="1" x14ac:dyDescent="0.25">
      <c r="C5998" s="47"/>
    </row>
    <row r="5999" spans="3:3" ht="15.75" customHeight="1" x14ac:dyDescent="0.25">
      <c r="C5999" s="47"/>
    </row>
    <row r="6000" spans="3:3" ht="15.75" customHeight="1" x14ac:dyDescent="0.25">
      <c r="C6000" s="47"/>
    </row>
    <row r="6001" spans="3:3" ht="15.75" customHeight="1" x14ac:dyDescent="0.25">
      <c r="C6001" s="47"/>
    </row>
    <row r="6002" spans="3:3" ht="15.75" customHeight="1" x14ac:dyDescent="0.25">
      <c r="C6002" s="47"/>
    </row>
    <row r="6003" spans="3:3" ht="15.75" customHeight="1" x14ac:dyDescent="0.25">
      <c r="C6003" s="47"/>
    </row>
    <row r="6004" spans="3:3" ht="15.75" customHeight="1" x14ac:dyDescent="0.25">
      <c r="C6004" s="47"/>
    </row>
    <row r="6005" spans="3:3" ht="15.75" customHeight="1" x14ac:dyDescent="0.25">
      <c r="C6005" s="47"/>
    </row>
    <row r="6006" spans="3:3" ht="15.75" customHeight="1" x14ac:dyDescent="0.25">
      <c r="C6006" s="47"/>
    </row>
    <row r="6007" spans="3:3" ht="15.75" customHeight="1" x14ac:dyDescent="0.25">
      <c r="C6007" s="47"/>
    </row>
    <row r="6008" spans="3:3" ht="15.75" customHeight="1" x14ac:dyDescent="0.25">
      <c r="C6008" s="47"/>
    </row>
    <row r="6009" spans="3:3" ht="15.75" customHeight="1" x14ac:dyDescent="0.25">
      <c r="C6009" s="47"/>
    </row>
    <row r="6010" spans="3:3" ht="15.75" customHeight="1" x14ac:dyDescent="0.25">
      <c r="C6010" s="47"/>
    </row>
    <row r="6011" spans="3:3" ht="15.75" customHeight="1" x14ac:dyDescent="0.25">
      <c r="C6011" s="47"/>
    </row>
    <row r="6012" spans="3:3" ht="15.75" customHeight="1" x14ac:dyDescent="0.25">
      <c r="C6012" s="47"/>
    </row>
    <row r="6013" spans="3:3" ht="15.75" customHeight="1" x14ac:dyDescent="0.25">
      <c r="C6013" s="47"/>
    </row>
    <row r="6014" spans="3:3" ht="15.75" customHeight="1" x14ac:dyDescent="0.25">
      <c r="C6014" s="47"/>
    </row>
    <row r="6015" spans="3:3" ht="15.75" customHeight="1" x14ac:dyDescent="0.25">
      <c r="C6015" s="47"/>
    </row>
    <row r="6016" spans="3:3" ht="15.75" customHeight="1" x14ac:dyDescent="0.25">
      <c r="C6016" s="47"/>
    </row>
    <row r="6017" spans="3:3" ht="15.75" customHeight="1" x14ac:dyDescent="0.25">
      <c r="C6017" s="47"/>
    </row>
    <row r="6018" spans="3:3" ht="15.75" customHeight="1" x14ac:dyDescent="0.25">
      <c r="C6018" s="47"/>
    </row>
    <row r="6019" spans="3:3" ht="15.75" customHeight="1" x14ac:dyDescent="0.25">
      <c r="C6019" s="47"/>
    </row>
    <row r="6020" spans="3:3" ht="15.75" customHeight="1" x14ac:dyDescent="0.25">
      <c r="C6020" s="47"/>
    </row>
    <row r="6021" spans="3:3" ht="15.75" customHeight="1" x14ac:dyDescent="0.25">
      <c r="C6021" s="47"/>
    </row>
    <row r="6022" spans="3:3" ht="15.75" customHeight="1" x14ac:dyDescent="0.25">
      <c r="C6022" s="47"/>
    </row>
    <row r="6023" spans="3:3" ht="15.75" customHeight="1" x14ac:dyDescent="0.25">
      <c r="C6023" s="47"/>
    </row>
    <row r="6024" spans="3:3" ht="15.75" customHeight="1" x14ac:dyDescent="0.25">
      <c r="C6024" s="47"/>
    </row>
    <row r="6025" spans="3:3" ht="15.75" customHeight="1" x14ac:dyDescent="0.25">
      <c r="C6025" s="47"/>
    </row>
    <row r="6026" spans="3:3" ht="15.75" customHeight="1" x14ac:dyDescent="0.25">
      <c r="C6026" s="47"/>
    </row>
    <row r="6027" spans="3:3" ht="15.75" customHeight="1" x14ac:dyDescent="0.25">
      <c r="C6027" s="47"/>
    </row>
    <row r="6028" spans="3:3" ht="15.75" customHeight="1" x14ac:dyDescent="0.25">
      <c r="C6028" s="47"/>
    </row>
    <row r="6029" spans="3:3" ht="15.75" customHeight="1" x14ac:dyDescent="0.25">
      <c r="C6029" s="47"/>
    </row>
    <row r="6030" spans="3:3" ht="15.75" customHeight="1" x14ac:dyDescent="0.25">
      <c r="C6030" s="47"/>
    </row>
    <row r="6031" spans="3:3" ht="15.75" customHeight="1" x14ac:dyDescent="0.25">
      <c r="C6031" s="47"/>
    </row>
    <row r="6032" spans="3:3" ht="15.75" customHeight="1" x14ac:dyDescent="0.25">
      <c r="C6032" s="47"/>
    </row>
    <row r="6033" spans="3:3" ht="15.75" customHeight="1" x14ac:dyDescent="0.25">
      <c r="C6033" s="47"/>
    </row>
    <row r="6034" spans="3:3" ht="15.75" customHeight="1" x14ac:dyDescent="0.25">
      <c r="C6034" s="47"/>
    </row>
    <row r="6035" spans="3:3" ht="15.75" customHeight="1" x14ac:dyDescent="0.25">
      <c r="C6035" s="47"/>
    </row>
    <row r="6036" spans="3:3" ht="15.75" customHeight="1" x14ac:dyDescent="0.25">
      <c r="C6036" s="47"/>
    </row>
    <row r="6037" spans="3:3" ht="15.75" customHeight="1" x14ac:dyDescent="0.25">
      <c r="C6037" s="47"/>
    </row>
    <row r="6038" spans="3:3" ht="15.75" customHeight="1" x14ac:dyDescent="0.25">
      <c r="C6038" s="47"/>
    </row>
    <row r="6039" spans="3:3" ht="15.75" customHeight="1" x14ac:dyDescent="0.25">
      <c r="C6039" s="47"/>
    </row>
    <row r="6040" spans="3:3" ht="15.75" customHeight="1" x14ac:dyDescent="0.25">
      <c r="C6040" s="47"/>
    </row>
    <row r="6041" spans="3:3" ht="15.75" customHeight="1" x14ac:dyDescent="0.25">
      <c r="C6041" s="47"/>
    </row>
    <row r="6042" spans="3:3" ht="15.75" customHeight="1" x14ac:dyDescent="0.25">
      <c r="C6042" s="47"/>
    </row>
    <row r="6043" spans="3:3" ht="15.75" customHeight="1" x14ac:dyDescent="0.25">
      <c r="C6043" s="47"/>
    </row>
    <row r="6044" spans="3:3" ht="15.75" customHeight="1" x14ac:dyDescent="0.25">
      <c r="C6044" s="47"/>
    </row>
    <row r="6045" spans="3:3" ht="15.75" customHeight="1" x14ac:dyDescent="0.25">
      <c r="C6045" s="47"/>
    </row>
    <row r="6046" spans="3:3" ht="15.75" customHeight="1" x14ac:dyDescent="0.25">
      <c r="C6046" s="47"/>
    </row>
    <row r="6047" spans="3:3" ht="15.75" customHeight="1" x14ac:dyDescent="0.25">
      <c r="C6047" s="47"/>
    </row>
    <row r="6048" spans="3:3" ht="15.75" customHeight="1" x14ac:dyDescent="0.25">
      <c r="C6048" s="47"/>
    </row>
    <row r="6049" spans="3:3" ht="15.75" customHeight="1" x14ac:dyDescent="0.25">
      <c r="C6049" s="47"/>
    </row>
    <row r="6050" spans="3:3" ht="15.75" customHeight="1" x14ac:dyDescent="0.25">
      <c r="C6050" s="47"/>
    </row>
    <row r="6051" spans="3:3" ht="15.75" customHeight="1" x14ac:dyDescent="0.25">
      <c r="C6051" s="47"/>
    </row>
    <row r="6052" spans="3:3" ht="15.75" customHeight="1" x14ac:dyDescent="0.25">
      <c r="C6052" s="47"/>
    </row>
    <row r="6053" spans="3:3" ht="15.75" customHeight="1" x14ac:dyDescent="0.25">
      <c r="C6053" s="47"/>
    </row>
    <row r="6054" spans="3:3" ht="15.75" customHeight="1" x14ac:dyDescent="0.25">
      <c r="C6054" s="47"/>
    </row>
    <row r="6055" spans="3:3" ht="15.75" customHeight="1" x14ac:dyDescent="0.25">
      <c r="C6055" s="47"/>
    </row>
    <row r="6056" spans="3:3" ht="15.75" customHeight="1" x14ac:dyDescent="0.25">
      <c r="C6056" s="47"/>
    </row>
    <row r="6057" spans="3:3" ht="15.75" customHeight="1" x14ac:dyDescent="0.25">
      <c r="C6057" s="47"/>
    </row>
    <row r="6058" spans="3:3" ht="15.75" customHeight="1" x14ac:dyDescent="0.25">
      <c r="C6058" s="47"/>
    </row>
    <row r="6059" spans="3:3" ht="15.75" customHeight="1" x14ac:dyDescent="0.25">
      <c r="C6059" s="47"/>
    </row>
    <row r="6060" spans="3:3" ht="15.75" customHeight="1" x14ac:dyDescent="0.25">
      <c r="C6060" s="47"/>
    </row>
    <row r="6061" spans="3:3" ht="15.75" customHeight="1" x14ac:dyDescent="0.25">
      <c r="C6061" s="47"/>
    </row>
    <row r="6062" spans="3:3" ht="15.75" customHeight="1" x14ac:dyDescent="0.25">
      <c r="C6062" s="47"/>
    </row>
    <row r="6063" spans="3:3" ht="15.75" customHeight="1" x14ac:dyDescent="0.25">
      <c r="C6063" s="47"/>
    </row>
    <row r="6064" spans="3:3" ht="15.75" customHeight="1" x14ac:dyDescent="0.25">
      <c r="C6064" s="47"/>
    </row>
    <row r="6065" spans="3:3" ht="15.75" customHeight="1" x14ac:dyDescent="0.25">
      <c r="C6065" s="47"/>
    </row>
    <row r="6066" spans="3:3" ht="15.75" customHeight="1" x14ac:dyDescent="0.25">
      <c r="C6066" s="47"/>
    </row>
    <row r="6067" spans="3:3" ht="15.75" customHeight="1" x14ac:dyDescent="0.25">
      <c r="C6067" s="47"/>
    </row>
    <row r="6068" spans="3:3" ht="15.75" customHeight="1" x14ac:dyDescent="0.25">
      <c r="C6068" s="47"/>
    </row>
    <row r="6069" spans="3:3" ht="15.75" customHeight="1" x14ac:dyDescent="0.25">
      <c r="C6069" s="47"/>
    </row>
    <row r="6070" spans="3:3" ht="15.75" customHeight="1" x14ac:dyDescent="0.25">
      <c r="C6070" s="47"/>
    </row>
    <row r="6071" spans="3:3" ht="15.75" customHeight="1" x14ac:dyDescent="0.25">
      <c r="C6071" s="47"/>
    </row>
    <row r="6072" spans="3:3" ht="15.75" customHeight="1" x14ac:dyDescent="0.25">
      <c r="C6072" s="47"/>
    </row>
    <row r="6073" spans="3:3" ht="15.75" customHeight="1" x14ac:dyDescent="0.25">
      <c r="C6073" s="47"/>
    </row>
    <row r="6074" spans="3:3" ht="15.75" customHeight="1" x14ac:dyDescent="0.25">
      <c r="C6074" s="47"/>
    </row>
    <row r="6075" spans="3:3" ht="15.75" customHeight="1" x14ac:dyDescent="0.25">
      <c r="C6075" s="47"/>
    </row>
    <row r="6076" spans="3:3" ht="15.75" customHeight="1" x14ac:dyDescent="0.25">
      <c r="C6076" s="47"/>
    </row>
    <row r="6077" spans="3:3" ht="15.75" customHeight="1" x14ac:dyDescent="0.25">
      <c r="C6077" s="47"/>
    </row>
    <row r="6078" spans="3:3" ht="15.75" customHeight="1" x14ac:dyDescent="0.25">
      <c r="C6078" s="47"/>
    </row>
    <row r="6079" spans="3:3" ht="15.75" customHeight="1" x14ac:dyDescent="0.25">
      <c r="C6079" s="47"/>
    </row>
    <row r="6080" spans="3:3" ht="15.75" customHeight="1" x14ac:dyDescent="0.25">
      <c r="C6080" s="47"/>
    </row>
    <row r="6081" spans="3:3" ht="15.75" customHeight="1" x14ac:dyDescent="0.25">
      <c r="C6081" s="47"/>
    </row>
    <row r="6082" spans="3:3" ht="15.75" customHeight="1" x14ac:dyDescent="0.25">
      <c r="C6082" s="47"/>
    </row>
    <row r="6083" spans="3:3" ht="15.75" customHeight="1" x14ac:dyDescent="0.25">
      <c r="C6083" s="47"/>
    </row>
    <row r="6084" spans="3:3" ht="15.75" customHeight="1" x14ac:dyDescent="0.25">
      <c r="C6084" s="47"/>
    </row>
    <row r="6085" spans="3:3" ht="15.75" customHeight="1" x14ac:dyDescent="0.25">
      <c r="C6085" s="47"/>
    </row>
    <row r="6086" spans="3:3" ht="15.75" customHeight="1" x14ac:dyDescent="0.25">
      <c r="C6086" s="47"/>
    </row>
    <row r="6087" spans="3:3" ht="15.75" customHeight="1" x14ac:dyDescent="0.25">
      <c r="C6087" s="47"/>
    </row>
    <row r="6088" spans="3:3" ht="15.75" customHeight="1" x14ac:dyDescent="0.25">
      <c r="C6088" s="47"/>
    </row>
    <row r="6089" spans="3:3" ht="15.75" customHeight="1" x14ac:dyDescent="0.25">
      <c r="C6089" s="47"/>
    </row>
    <row r="6090" spans="3:3" ht="15.75" customHeight="1" x14ac:dyDescent="0.25">
      <c r="C6090" s="47"/>
    </row>
    <row r="6091" spans="3:3" ht="15.75" customHeight="1" x14ac:dyDescent="0.25">
      <c r="C6091" s="47"/>
    </row>
    <row r="6092" spans="3:3" ht="15.75" customHeight="1" x14ac:dyDescent="0.25">
      <c r="C6092" s="47"/>
    </row>
    <row r="6093" spans="3:3" ht="15.75" customHeight="1" x14ac:dyDescent="0.25">
      <c r="C6093" s="47"/>
    </row>
    <row r="6094" spans="3:3" ht="15.75" customHeight="1" x14ac:dyDescent="0.25">
      <c r="C6094" s="47"/>
    </row>
    <row r="6095" spans="3:3" ht="15.75" customHeight="1" x14ac:dyDescent="0.25">
      <c r="C6095" s="47"/>
    </row>
    <row r="6096" spans="3:3" ht="15.75" customHeight="1" x14ac:dyDescent="0.25">
      <c r="C6096" s="47"/>
    </row>
    <row r="6097" spans="3:3" ht="15.75" customHeight="1" x14ac:dyDescent="0.25">
      <c r="C6097" s="47"/>
    </row>
    <row r="6098" spans="3:3" ht="15.75" customHeight="1" x14ac:dyDescent="0.25">
      <c r="C6098" s="47"/>
    </row>
    <row r="6099" spans="3:3" ht="15.75" customHeight="1" x14ac:dyDescent="0.25">
      <c r="C6099" s="47"/>
    </row>
    <row r="6100" spans="3:3" ht="15.75" customHeight="1" x14ac:dyDescent="0.25">
      <c r="C6100" s="47"/>
    </row>
    <row r="6101" spans="3:3" ht="15.75" customHeight="1" x14ac:dyDescent="0.25">
      <c r="C6101" s="47"/>
    </row>
    <row r="6102" spans="3:3" ht="15.75" customHeight="1" x14ac:dyDescent="0.25">
      <c r="C6102" s="47"/>
    </row>
    <row r="6103" spans="3:3" ht="15.75" customHeight="1" x14ac:dyDescent="0.25">
      <c r="C6103" s="47"/>
    </row>
    <row r="6104" spans="3:3" ht="15.75" customHeight="1" x14ac:dyDescent="0.25">
      <c r="C6104" s="47"/>
    </row>
    <row r="6105" spans="3:3" ht="15.75" customHeight="1" x14ac:dyDescent="0.25">
      <c r="C6105" s="47"/>
    </row>
    <row r="6106" spans="3:3" ht="15.75" customHeight="1" x14ac:dyDescent="0.25">
      <c r="C6106" s="47"/>
    </row>
    <row r="6107" spans="3:3" ht="15.75" customHeight="1" x14ac:dyDescent="0.25">
      <c r="C6107" s="47"/>
    </row>
    <row r="6108" spans="3:3" ht="15.75" customHeight="1" x14ac:dyDescent="0.25">
      <c r="C6108" s="47"/>
    </row>
    <row r="6109" spans="3:3" ht="15.75" customHeight="1" x14ac:dyDescent="0.25">
      <c r="C6109" s="47"/>
    </row>
    <row r="6110" spans="3:3" ht="15.75" customHeight="1" x14ac:dyDescent="0.25">
      <c r="C6110" s="47"/>
    </row>
    <row r="6111" spans="3:3" ht="15.75" customHeight="1" x14ac:dyDescent="0.25">
      <c r="C6111" s="47"/>
    </row>
    <row r="6112" spans="3:3" ht="15.75" customHeight="1" x14ac:dyDescent="0.25">
      <c r="C6112" s="47"/>
    </row>
    <row r="6113" spans="3:3" ht="15.75" customHeight="1" x14ac:dyDescent="0.25">
      <c r="C6113" s="47"/>
    </row>
    <row r="6114" spans="3:3" ht="15.75" customHeight="1" x14ac:dyDescent="0.25">
      <c r="C6114" s="47"/>
    </row>
    <row r="6115" spans="3:3" ht="15.75" customHeight="1" x14ac:dyDescent="0.25">
      <c r="C6115" s="47"/>
    </row>
    <row r="6116" spans="3:3" ht="15.75" customHeight="1" x14ac:dyDescent="0.25">
      <c r="C6116" s="47"/>
    </row>
    <row r="6117" spans="3:3" ht="15.75" customHeight="1" x14ac:dyDescent="0.25">
      <c r="C6117" s="47"/>
    </row>
    <row r="6118" spans="3:3" ht="15.75" customHeight="1" x14ac:dyDescent="0.25">
      <c r="C6118" s="47"/>
    </row>
    <row r="6119" spans="3:3" ht="15.75" customHeight="1" x14ac:dyDescent="0.25">
      <c r="C6119" s="47"/>
    </row>
    <row r="6120" spans="3:3" ht="15.75" customHeight="1" x14ac:dyDescent="0.25">
      <c r="C6120" s="47"/>
    </row>
    <row r="6121" spans="3:3" ht="15.75" customHeight="1" x14ac:dyDescent="0.25">
      <c r="C6121" s="47"/>
    </row>
    <row r="6122" spans="3:3" ht="15.75" customHeight="1" x14ac:dyDescent="0.25">
      <c r="C6122" s="47"/>
    </row>
    <row r="6123" spans="3:3" ht="15.75" customHeight="1" x14ac:dyDescent="0.25">
      <c r="C6123" s="47"/>
    </row>
    <row r="6124" spans="3:3" ht="15.75" customHeight="1" x14ac:dyDescent="0.25">
      <c r="C6124" s="47"/>
    </row>
    <row r="6125" spans="3:3" ht="15.75" customHeight="1" x14ac:dyDescent="0.25">
      <c r="C6125" s="47"/>
    </row>
    <row r="6126" spans="3:3" ht="15.75" customHeight="1" x14ac:dyDescent="0.25">
      <c r="C6126" s="47"/>
    </row>
    <row r="6127" spans="3:3" ht="15.75" customHeight="1" x14ac:dyDescent="0.25">
      <c r="C6127" s="47"/>
    </row>
    <row r="6128" spans="3:3" ht="15.75" customHeight="1" x14ac:dyDescent="0.25">
      <c r="C6128" s="47"/>
    </row>
    <row r="6129" spans="3:3" ht="15.75" customHeight="1" x14ac:dyDescent="0.25">
      <c r="C6129" s="47"/>
    </row>
    <row r="6130" spans="3:3" ht="15.75" customHeight="1" x14ac:dyDescent="0.25">
      <c r="C6130" s="47"/>
    </row>
    <row r="6131" spans="3:3" ht="15.75" customHeight="1" x14ac:dyDescent="0.25">
      <c r="C6131" s="47"/>
    </row>
    <row r="6132" spans="3:3" ht="15.75" customHeight="1" x14ac:dyDescent="0.25">
      <c r="C6132" s="47"/>
    </row>
    <row r="6133" spans="3:3" ht="15.75" customHeight="1" x14ac:dyDescent="0.25">
      <c r="C6133" s="47"/>
    </row>
    <row r="6134" spans="3:3" ht="15.75" customHeight="1" x14ac:dyDescent="0.25">
      <c r="C6134" s="47"/>
    </row>
    <row r="6135" spans="3:3" ht="15.75" customHeight="1" x14ac:dyDescent="0.25">
      <c r="C6135" s="47"/>
    </row>
    <row r="6136" spans="3:3" ht="15.75" customHeight="1" x14ac:dyDescent="0.25">
      <c r="C6136" s="47"/>
    </row>
    <row r="6137" spans="3:3" ht="15.75" customHeight="1" x14ac:dyDescent="0.25">
      <c r="C6137" s="47"/>
    </row>
    <row r="6138" spans="3:3" ht="15.75" customHeight="1" x14ac:dyDescent="0.25">
      <c r="C6138" s="47"/>
    </row>
    <row r="6139" spans="3:3" ht="15.75" customHeight="1" x14ac:dyDescent="0.25">
      <c r="C6139" s="47"/>
    </row>
    <row r="6140" spans="3:3" ht="15.75" customHeight="1" x14ac:dyDescent="0.25">
      <c r="C6140" s="47"/>
    </row>
    <row r="6141" spans="3:3" ht="15.75" customHeight="1" x14ac:dyDescent="0.25">
      <c r="C6141" s="47"/>
    </row>
    <row r="6142" spans="3:3" ht="15.75" customHeight="1" x14ac:dyDescent="0.25">
      <c r="C6142" s="47"/>
    </row>
    <row r="6143" spans="3:3" ht="15.75" customHeight="1" x14ac:dyDescent="0.25">
      <c r="C6143" s="47"/>
    </row>
    <row r="6144" spans="3:3" ht="15.75" customHeight="1" x14ac:dyDescent="0.25">
      <c r="C6144" s="47"/>
    </row>
    <row r="6145" spans="3:3" ht="15.75" customHeight="1" x14ac:dyDescent="0.25">
      <c r="C6145" s="47"/>
    </row>
    <row r="6146" spans="3:3" ht="15.75" customHeight="1" x14ac:dyDescent="0.25">
      <c r="C6146" s="47"/>
    </row>
    <row r="6147" spans="3:3" ht="15.75" customHeight="1" x14ac:dyDescent="0.25">
      <c r="C6147" s="47"/>
    </row>
    <row r="6148" spans="3:3" ht="15.75" customHeight="1" x14ac:dyDescent="0.25">
      <c r="C6148" s="47"/>
    </row>
    <row r="6149" spans="3:3" ht="15.75" customHeight="1" x14ac:dyDescent="0.25">
      <c r="C6149" s="47"/>
    </row>
    <row r="6150" spans="3:3" ht="15.75" customHeight="1" x14ac:dyDescent="0.25">
      <c r="C6150" s="47"/>
    </row>
    <row r="6151" spans="3:3" ht="15.75" customHeight="1" x14ac:dyDescent="0.25">
      <c r="C6151" s="47"/>
    </row>
    <row r="6152" spans="3:3" ht="15.75" customHeight="1" x14ac:dyDescent="0.25">
      <c r="C6152" s="47"/>
    </row>
    <row r="6153" spans="3:3" ht="15.75" customHeight="1" x14ac:dyDescent="0.25">
      <c r="C6153" s="47"/>
    </row>
    <row r="6154" spans="3:3" ht="15.75" customHeight="1" x14ac:dyDescent="0.25">
      <c r="C6154" s="47"/>
    </row>
    <row r="6155" spans="3:3" ht="15.75" customHeight="1" x14ac:dyDescent="0.25">
      <c r="C6155" s="47"/>
    </row>
    <row r="6156" spans="3:3" ht="15.75" customHeight="1" x14ac:dyDescent="0.25">
      <c r="C6156" s="47"/>
    </row>
    <row r="6157" spans="3:3" ht="15.75" customHeight="1" x14ac:dyDescent="0.25">
      <c r="C6157" s="47"/>
    </row>
    <row r="6158" spans="3:3" ht="15.75" customHeight="1" x14ac:dyDescent="0.25">
      <c r="C6158" s="47"/>
    </row>
    <row r="6159" spans="3:3" ht="15.75" customHeight="1" x14ac:dyDescent="0.25">
      <c r="C6159" s="47"/>
    </row>
    <row r="6160" spans="3:3" ht="15.75" customHeight="1" x14ac:dyDescent="0.25">
      <c r="C6160" s="47"/>
    </row>
    <row r="6161" spans="3:3" ht="15.75" customHeight="1" x14ac:dyDescent="0.25">
      <c r="C6161" s="47"/>
    </row>
    <row r="6162" spans="3:3" ht="15.75" customHeight="1" x14ac:dyDescent="0.25">
      <c r="C6162" s="47"/>
    </row>
    <row r="6163" spans="3:3" ht="15.75" customHeight="1" x14ac:dyDescent="0.25">
      <c r="C6163" s="47"/>
    </row>
    <row r="6164" spans="3:3" ht="15.75" customHeight="1" x14ac:dyDescent="0.25">
      <c r="C6164" s="47"/>
    </row>
    <row r="6165" spans="3:3" ht="15.75" customHeight="1" x14ac:dyDescent="0.25">
      <c r="C6165" s="47"/>
    </row>
    <row r="6166" spans="3:3" ht="15.75" customHeight="1" x14ac:dyDescent="0.25">
      <c r="C6166" s="47"/>
    </row>
    <row r="6167" spans="3:3" ht="15.75" customHeight="1" x14ac:dyDescent="0.25">
      <c r="C6167" s="47"/>
    </row>
    <row r="6168" spans="3:3" ht="15.75" customHeight="1" x14ac:dyDescent="0.25">
      <c r="C6168" s="47"/>
    </row>
    <row r="6169" spans="3:3" ht="15.75" customHeight="1" x14ac:dyDescent="0.25">
      <c r="C6169" s="47"/>
    </row>
    <row r="6170" spans="3:3" ht="15.75" customHeight="1" x14ac:dyDescent="0.25">
      <c r="C6170" s="47"/>
    </row>
    <row r="6171" spans="3:3" ht="15.75" customHeight="1" x14ac:dyDescent="0.25">
      <c r="C6171" s="47"/>
    </row>
    <row r="6172" spans="3:3" ht="15.75" customHeight="1" x14ac:dyDescent="0.25">
      <c r="C6172" s="47"/>
    </row>
    <row r="6173" spans="3:3" ht="15.75" customHeight="1" x14ac:dyDescent="0.25">
      <c r="C6173" s="47"/>
    </row>
    <row r="6174" spans="3:3" ht="15.75" customHeight="1" x14ac:dyDescent="0.25">
      <c r="C6174" s="47"/>
    </row>
    <row r="6175" spans="3:3" ht="15.75" customHeight="1" x14ac:dyDescent="0.25">
      <c r="C6175" s="47"/>
    </row>
    <row r="6176" spans="3:3" ht="15.75" customHeight="1" x14ac:dyDescent="0.25">
      <c r="C6176" s="47"/>
    </row>
    <row r="6177" spans="3:3" ht="15.75" customHeight="1" x14ac:dyDescent="0.25">
      <c r="C6177" s="47"/>
    </row>
    <row r="6178" spans="3:3" ht="15.75" customHeight="1" x14ac:dyDescent="0.25">
      <c r="C6178" s="47"/>
    </row>
    <row r="6179" spans="3:3" ht="15.75" customHeight="1" x14ac:dyDescent="0.25">
      <c r="C6179" s="47"/>
    </row>
    <row r="6180" spans="3:3" ht="15.75" customHeight="1" x14ac:dyDescent="0.25">
      <c r="C6180" s="47"/>
    </row>
    <row r="6181" spans="3:3" ht="15.75" customHeight="1" x14ac:dyDescent="0.25">
      <c r="C6181" s="47"/>
    </row>
    <row r="6182" spans="3:3" ht="15.75" customHeight="1" x14ac:dyDescent="0.25">
      <c r="C6182" s="47"/>
    </row>
    <row r="6183" spans="3:3" ht="15.75" customHeight="1" x14ac:dyDescent="0.25">
      <c r="C6183" s="47"/>
    </row>
    <row r="6184" spans="3:3" ht="15.75" customHeight="1" x14ac:dyDescent="0.25">
      <c r="C6184" s="47"/>
    </row>
    <row r="6185" spans="3:3" ht="15.75" customHeight="1" x14ac:dyDescent="0.25">
      <c r="C6185" s="47"/>
    </row>
    <row r="6186" spans="3:3" ht="15.75" customHeight="1" x14ac:dyDescent="0.25">
      <c r="C6186" s="47"/>
    </row>
    <row r="6187" spans="3:3" ht="15.75" customHeight="1" x14ac:dyDescent="0.25">
      <c r="C6187" s="47"/>
    </row>
    <row r="6188" spans="3:3" ht="15.75" customHeight="1" x14ac:dyDescent="0.25">
      <c r="C6188" s="47"/>
    </row>
    <row r="6189" spans="3:3" ht="15.75" customHeight="1" x14ac:dyDescent="0.25">
      <c r="C6189" s="47"/>
    </row>
    <row r="6190" spans="3:3" ht="15.75" customHeight="1" x14ac:dyDescent="0.25">
      <c r="C6190" s="47"/>
    </row>
    <row r="6191" spans="3:3" ht="15.75" customHeight="1" x14ac:dyDescent="0.25">
      <c r="C6191" s="47"/>
    </row>
    <row r="6192" spans="3:3" ht="15.75" customHeight="1" x14ac:dyDescent="0.25">
      <c r="C6192" s="47"/>
    </row>
    <row r="6193" spans="3:3" ht="15.75" customHeight="1" x14ac:dyDescent="0.25">
      <c r="C6193" s="47"/>
    </row>
    <row r="6194" spans="3:3" ht="15.75" customHeight="1" x14ac:dyDescent="0.25">
      <c r="C6194" s="47"/>
    </row>
    <row r="6195" spans="3:3" ht="15.75" customHeight="1" x14ac:dyDescent="0.25">
      <c r="C6195" s="47"/>
    </row>
    <row r="6196" spans="3:3" ht="15.75" customHeight="1" x14ac:dyDescent="0.25">
      <c r="C6196" s="47"/>
    </row>
    <row r="6197" spans="3:3" ht="15.75" customHeight="1" x14ac:dyDescent="0.25">
      <c r="C6197" s="47"/>
    </row>
    <row r="6198" spans="3:3" ht="15.75" customHeight="1" x14ac:dyDescent="0.25">
      <c r="C6198" s="47"/>
    </row>
    <row r="6199" spans="3:3" ht="15.75" customHeight="1" x14ac:dyDescent="0.25">
      <c r="C6199" s="47"/>
    </row>
    <row r="6200" spans="3:3" ht="15.75" customHeight="1" x14ac:dyDescent="0.25">
      <c r="C6200" s="47"/>
    </row>
    <row r="6201" spans="3:3" ht="15.75" customHeight="1" x14ac:dyDescent="0.25">
      <c r="C6201" s="47"/>
    </row>
    <row r="6202" spans="3:3" ht="15.75" customHeight="1" x14ac:dyDescent="0.25">
      <c r="C6202" s="47"/>
    </row>
    <row r="6203" spans="3:3" ht="15.75" customHeight="1" x14ac:dyDescent="0.25">
      <c r="C6203" s="47"/>
    </row>
    <row r="6204" spans="3:3" ht="15.75" customHeight="1" x14ac:dyDescent="0.25">
      <c r="C6204" s="47"/>
    </row>
    <row r="6205" spans="3:3" ht="15.75" customHeight="1" x14ac:dyDescent="0.25">
      <c r="C6205" s="47"/>
    </row>
    <row r="6206" spans="3:3" ht="15.75" customHeight="1" x14ac:dyDescent="0.25">
      <c r="C6206" s="47"/>
    </row>
    <row r="6207" spans="3:3" ht="15.75" customHeight="1" x14ac:dyDescent="0.25">
      <c r="C6207" s="47"/>
    </row>
    <row r="6208" spans="3:3" ht="15.75" customHeight="1" x14ac:dyDescent="0.25">
      <c r="C6208" s="47"/>
    </row>
    <row r="6209" spans="3:3" ht="15.75" customHeight="1" x14ac:dyDescent="0.25">
      <c r="C6209" s="47"/>
    </row>
    <row r="6210" spans="3:3" ht="15.75" customHeight="1" x14ac:dyDescent="0.25">
      <c r="C6210" s="47"/>
    </row>
    <row r="6211" spans="3:3" ht="15.75" customHeight="1" x14ac:dyDescent="0.25">
      <c r="C6211" s="47"/>
    </row>
    <row r="6212" spans="3:3" ht="15.75" customHeight="1" x14ac:dyDescent="0.25">
      <c r="C6212" s="47"/>
    </row>
    <row r="6213" spans="3:3" ht="15.75" customHeight="1" x14ac:dyDescent="0.25">
      <c r="C6213" s="47"/>
    </row>
    <row r="6214" spans="3:3" ht="15.75" customHeight="1" x14ac:dyDescent="0.25">
      <c r="C6214" s="47"/>
    </row>
    <row r="6215" spans="3:3" ht="15.75" customHeight="1" x14ac:dyDescent="0.25">
      <c r="C6215" s="47"/>
    </row>
    <row r="6216" spans="3:3" ht="15.75" customHeight="1" x14ac:dyDescent="0.25">
      <c r="C6216" s="47"/>
    </row>
    <row r="6217" spans="3:3" ht="15.75" customHeight="1" x14ac:dyDescent="0.25">
      <c r="C6217" s="47"/>
    </row>
    <row r="6218" spans="3:3" ht="15.75" customHeight="1" x14ac:dyDescent="0.25">
      <c r="C6218" s="47"/>
    </row>
    <row r="6219" spans="3:3" ht="15.75" customHeight="1" x14ac:dyDescent="0.25">
      <c r="C6219" s="47"/>
    </row>
    <row r="6220" spans="3:3" ht="15.75" customHeight="1" x14ac:dyDescent="0.25">
      <c r="C6220" s="47"/>
    </row>
    <row r="6221" spans="3:3" ht="15.75" customHeight="1" x14ac:dyDescent="0.25">
      <c r="C6221" s="47"/>
    </row>
    <row r="6222" spans="3:3" ht="15.75" customHeight="1" x14ac:dyDescent="0.25">
      <c r="C6222" s="47"/>
    </row>
    <row r="6223" spans="3:3" ht="15.75" customHeight="1" x14ac:dyDescent="0.25">
      <c r="C6223" s="47"/>
    </row>
    <row r="6224" spans="3:3" ht="15.75" customHeight="1" x14ac:dyDescent="0.25">
      <c r="C6224" s="47"/>
    </row>
    <row r="6225" spans="3:3" ht="15.75" customHeight="1" x14ac:dyDescent="0.25">
      <c r="C6225" s="47"/>
    </row>
    <row r="6226" spans="3:3" ht="15.75" customHeight="1" x14ac:dyDescent="0.25">
      <c r="C6226" s="47"/>
    </row>
    <row r="6227" spans="3:3" ht="15.75" customHeight="1" x14ac:dyDescent="0.25">
      <c r="C6227" s="47"/>
    </row>
    <row r="6228" spans="3:3" ht="15.75" customHeight="1" x14ac:dyDescent="0.25">
      <c r="C6228" s="47"/>
    </row>
    <row r="6229" spans="3:3" ht="15.75" customHeight="1" x14ac:dyDescent="0.25">
      <c r="C6229" s="47"/>
    </row>
    <row r="6230" spans="3:3" ht="15.75" customHeight="1" x14ac:dyDescent="0.25">
      <c r="C6230" s="47"/>
    </row>
    <row r="6231" spans="3:3" ht="15.75" customHeight="1" x14ac:dyDescent="0.25">
      <c r="C6231" s="47"/>
    </row>
    <row r="6232" spans="3:3" ht="15.75" customHeight="1" x14ac:dyDescent="0.25">
      <c r="C6232" s="47"/>
    </row>
    <row r="6233" spans="3:3" ht="15.75" customHeight="1" x14ac:dyDescent="0.25">
      <c r="C6233" s="47"/>
    </row>
    <row r="6234" spans="3:3" ht="15.75" customHeight="1" x14ac:dyDescent="0.25">
      <c r="C6234" s="47"/>
    </row>
    <row r="6235" spans="3:3" ht="15.75" customHeight="1" x14ac:dyDescent="0.25">
      <c r="C6235" s="47"/>
    </row>
    <row r="6236" spans="3:3" ht="15.75" customHeight="1" x14ac:dyDescent="0.25">
      <c r="C6236" s="47"/>
    </row>
    <row r="6237" spans="3:3" ht="15.75" customHeight="1" x14ac:dyDescent="0.25">
      <c r="C6237" s="47"/>
    </row>
    <row r="6238" spans="3:3" ht="15.75" customHeight="1" x14ac:dyDescent="0.25">
      <c r="C6238" s="47"/>
    </row>
    <row r="6239" spans="3:3" ht="15.75" customHeight="1" x14ac:dyDescent="0.25">
      <c r="C6239" s="47"/>
    </row>
    <row r="6240" spans="3:3" ht="15.75" customHeight="1" x14ac:dyDescent="0.25">
      <c r="C6240" s="47"/>
    </row>
    <row r="6241" spans="3:3" ht="15.75" customHeight="1" x14ac:dyDescent="0.25">
      <c r="C6241" s="47"/>
    </row>
    <row r="6242" spans="3:3" ht="15.75" customHeight="1" x14ac:dyDescent="0.25">
      <c r="C6242" s="47"/>
    </row>
    <row r="6243" spans="3:3" ht="15.75" customHeight="1" x14ac:dyDescent="0.25">
      <c r="C6243" s="47"/>
    </row>
    <row r="6244" spans="3:3" ht="15.75" customHeight="1" x14ac:dyDescent="0.25">
      <c r="C6244" s="47"/>
    </row>
    <row r="6245" spans="3:3" ht="15.75" customHeight="1" x14ac:dyDescent="0.25">
      <c r="C6245" s="47"/>
    </row>
    <row r="6246" spans="3:3" ht="15.75" customHeight="1" x14ac:dyDescent="0.25">
      <c r="C6246" s="47"/>
    </row>
    <row r="6247" spans="3:3" ht="15.75" customHeight="1" x14ac:dyDescent="0.25">
      <c r="C6247" s="47"/>
    </row>
    <row r="6248" spans="3:3" ht="15.75" customHeight="1" x14ac:dyDescent="0.25">
      <c r="C6248" s="47"/>
    </row>
    <row r="6249" spans="3:3" ht="15.75" customHeight="1" x14ac:dyDescent="0.25">
      <c r="C6249" s="47"/>
    </row>
    <row r="6250" spans="3:3" ht="15.75" customHeight="1" x14ac:dyDescent="0.25">
      <c r="C6250" s="47"/>
    </row>
    <row r="6251" spans="3:3" ht="15.75" customHeight="1" x14ac:dyDescent="0.25">
      <c r="C6251" s="47"/>
    </row>
    <row r="6252" spans="3:3" ht="15.75" customHeight="1" x14ac:dyDescent="0.25">
      <c r="C6252" s="47"/>
    </row>
    <row r="6253" spans="3:3" ht="15.75" customHeight="1" x14ac:dyDescent="0.25">
      <c r="C6253" s="47"/>
    </row>
    <row r="6254" spans="3:3" ht="15.75" customHeight="1" x14ac:dyDescent="0.25">
      <c r="C6254" s="47"/>
    </row>
    <row r="6255" spans="3:3" ht="15.75" customHeight="1" x14ac:dyDescent="0.25">
      <c r="C6255" s="47"/>
    </row>
    <row r="6256" spans="3:3" ht="15.75" customHeight="1" x14ac:dyDescent="0.25">
      <c r="C6256" s="47"/>
    </row>
    <row r="6257" spans="3:3" ht="15.75" customHeight="1" x14ac:dyDescent="0.25">
      <c r="C6257" s="47"/>
    </row>
    <row r="6258" spans="3:3" ht="15.75" customHeight="1" x14ac:dyDescent="0.25">
      <c r="C6258" s="47"/>
    </row>
    <row r="6259" spans="3:3" ht="15.75" customHeight="1" x14ac:dyDescent="0.25">
      <c r="C6259" s="47"/>
    </row>
    <row r="6260" spans="3:3" ht="15.75" customHeight="1" x14ac:dyDescent="0.25">
      <c r="C6260" s="47"/>
    </row>
    <row r="6261" spans="3:3" ht="15.75" customHeight="1" x14ac:dyDescent="0.25">
      <c r="C6261" s="47"/>
    </row>
    <row r="6262" spans="3:3" ht="15.75" customHeight="1" x14ac:dyDescent="0.25">
      <c r="C6262" s="47"/>
    </row>
    <row r="6263" spans="3:3" ht="15.75" customHeight="1" x14ac:dyDescent="0.25">
      <c r="C6263" s="47"/>
    </row>
    <row r="6264" spans="3:3" ht="15.75" customHeight="1" x14ac:dyDescent="0.25">
      <c r="C6264" s="47"/>
    </row>
    <row r="6265" spans="3:3" ht="15.75" customHeight="1" x14ac:dyDescent="0.25">
      <c r="C6265" s="47"/>
    </row>
    <row r="6266" spans="3:3" ht="15.75" customHeight="1" x14ac:dyDescent="0.25">
      <c r="C6266" s="47"/>
    </row>
    <row r="6267" spans="3:3" ht="15.75" customHeight="1" x14ac:dyDescent="0.25">
      <c r="C6267" s="47"/>
    </row>
    <row r="6268" spans="3:3" ht="15.75" customHeight="1" x14ac:dyDescent="0.25">
      <c r="C6268" s="47"/>
    </row>
    <row r="6269" spans="3:3" ht="15.75" customHeight="1" x14ac:dyDescent="0.25">
      <c r="C6269" s="47"/>
    </row>
    <row r="6270" spans="3:3" ht="15.75" customHeight="1" x14ac:dyDescent="0.25">
      <c r="C6270" s="47"/>
    </row>
    <row r="6271" spans="3:3" ht="15.75" customHeight="1" x14ac:dyDescent="0.25">
      <c r="C6271" s="47"/>
    </row>
    <row r="6272" spans="3:3" ht="15.75" customHeight="1" x14ac:dyDescent="0.25">
      <c r="C6272" s="47"/>
    </row>
    <row r="6273" spans="3:3" ht="15.75" customHeight="1" x14ac:dyDescent="0.25">
      <c r="C6273" s="47"/>
    </row>
    <row r="6274" spans="3:3" ht="15.75" customHeight="1" x14ac:dyDescent="0.25">
      <c r="C6274" s="47"/>
    </row>
    <row r="6275" spans="3:3" ht="15.75" customHeight="1" x14ac:dyDescent="0.25">
      <c r="C6275" s="47"/>
    </row>
    <row r="6276" spans="3:3" ht="15.75" customHeight="1" x14ac:dyDescent="0.25">
      <c r="C6276" s="47"/>
    </row>
    <row r="6277" spans="3:3" ht="15.75" customHeight="1" x14ac:dyDescent="0.25">
      <c r="C6277" s="47"/>
    </row>
    <row r="6278" spans="3:3" ht="15.75" customHeight="1" x14ac:dyDescent="0.25">
      <c r="C6278" s="47"/>
    </row>
    <row r="6279" spans="3:3" ht="15.75" customHeight="1" x14ac:dyDescent="0.25">
      <c r="C6279" s="47"/>
    </row>
    <row r="6280" spans="3:3" ht="15.75" customHeight="1" x14ac:dyDescent="0.25">
      <c r="C6280" s="47"/>
    </row>
    <row r="6281" spans="3:3" ht="15.75" customHeight="1" x14ac:dyDescent="0.25">
      <c r="C6281" s="47"/>
    </row>
    <row r="6282" spans="3:3" ht="15.75" customHeight="1" x14ac:dyDescent="0.25">
      <c r="C6282" s="47"/>
    </row>
    <row r="6283" spans="3:3" ht="15.75" customHeight="1" x14ac:dyDescent="0.25">
      <c r="C6283" s="47"/>
    </row>
    <row r="6284" spans="3:3" ht="15.75" customHeight="1" x14ac:dyDescent="0.25">
      <c r="C6284" s="47"/>
    </row>
    <row r="6285" spans="3:3" ht="15.75" customHeight="1" x14ac:dyDescent="0.25">
      <c r="C6285" s="47"/>
    </row>
    <row r="6286" spans="3:3" ht="15.75" customHeight="1" x14ac:dyDescent="0.25">
      <c r="C6286" s="47"/>
    </row>
    <row r="6287" spans="3:3" ht="15.75" customHeight="1" x14ac:dyDescent="0.25">
      <c r="C6287" s="47"/>
    </row>
    <row r="6288" spans="3:3" ht="15.75" customHeight="1" x14ac:dyDescent="0.25">
      <c r="C6288" s="47"/>
    </row>
    <row r="6289" spans="3:3" ht="15.75" customHeight="1" x14ac:dyDescent="0.25">
      <c r="C6289" s="47"/>
    </row>
    <row r="6290" spans="3:3" ht="15.75" customHeight="1" x14ac:dyDescent="0.25">
      <c r="C6290" s="47"/>
    </row>
    <row r="6291" spans="3:3" ht="15.75" customHeight="1" x14ac:dyDescent="0.25">
      <c r="C6291" s="47"/>
    </row>
    <row r="6292" spans="3:3" ht="15.75" customHeight="1" x14ac:dyDescent="0.25">
      <c r="C6292" s="47"/>
    </row>
    <row r="6293" spans="3:3" ht="15.75" customHeight="1" x14ac:dyDescent="0.25">
      <c r="C6293" s="47"/>
    </row>
    <row r="6294" spans="3:3" ht="15.75" customHeight="1" x14ac:dyDescent="0.25">
      <c r="C6294" s="47"/>
    </row>
    <row r="6295" spans="3:3" ht="15.75" customHeight="1" x14ac:dyDescent="0.25">
      <c r="C6295" s="47"/>
    </row>
    <row r="6296" spans="3:3" ht="15.75" customHeight="1" x14ac:dyDescent="0.25">
      <c r="C6296" s="47"/>
    </row>
    <row r="6297" spans="3:3" ht="15.75" customHeight="1" x14ac:dyDescent="0.25">
      <c r="C6297" s="47"/>
    </row>
    <row r="6298" spans="3:3" ht="15.75" customHeight="1" x14ac:dyDescent="0.25">
      <c r="C6298" s="47"/>
    </row>
    <row r="6299" spans="3:3" ht="15.75" customHeight="1" x14ac:dyDescent="0.25">
      <c r="C6299" s="47"/>
    </row>
    <row r="6300" spans="3:3" ht="15.75" customHeight="1" x14ac:dyDescent="0.25">
      <c r="C6300" s="47"/>
    </row>
    <row r="6301" spans="3:3" ht="15.75" customHeight="1" x14ac:dyDescent="0.25">
      <c r="C6301" s="47"/>
    </row>
    <row r="6302" spans="3:3" ht="15.75" customHeight="1" x14ac:dyDescent="0.25">
      <c r="C6302" s="47"/>
    </row>
    <row r="6303" spans="3:3" ht="15.75" customHeight="1" x14ac:dyDescent="0.25">
      <c r="C6303" s="47"/>
    </row>
    <row r="6304" spans="3:3" ht="15.75" customHeight="1" x14ac:dyDescent="0.25">
      <c r="C6304" s="47"/>
    </row>
    <row r="6305" spans="3:3" ht="15.75" customHeight="1" x14ac:dyDescent="0.25">
      <c r="C6305" s="47"/>
    </row>
    <row r="6306" spans="3:3" ht="15.75" customHeight="1" x14ac:dyDescent="0.25">
      <c r="C6306" s="47"/>
    </row>
    <row r="6307" spans="3:3" ht="15.75" customHeight="1" x14ac:dyDescent="0.25">
      <c r="C6307" s="47"/>
    </row>
    <row r="6308" spans="3:3" ht="15.75" customHeight="1" x14ac:dyDescent="0.25">
      <c r="C6308" s="47"/>
    </row>
    <row r="6309" spans="3:3" ht="15.75" customHeight="1" x14ac:dyDescent="0.25">
      <c r="C6309" s="47"/>
    </row>
    <row r="6310" spans="3:3" ht="15.75" customHeight="1" x14ac:dyDescent="0.25">
      <c r="C6310" s="47"/>
    </row>
    <row r="6311" spans="3:3" ht="15.75" customHeight="1" x14ac:dyDescent="0.25">
      <c r="C6311" s="47"/>
    </row>
    <row r="6312" spans="3:3" ht="15.75" customHeight="1" x14ac:dyDescent="0.25">
      <c r="C6312" s="47"/>
    </row>
    <row r="6313" spans="3:3" ht="15.75" customHeight="1" x14ac:dyDescent="0.25">
      <c r="C6313" s="47"/>
    </row>
    <row r="6314" spans="3:3" ht="15.75" customHeight="1" x14ac:dyDescent="0.25">
      <c r="C6314" s="47"/>
    </row>
    <row r="6315" spans="3:3" ht="15.75" customHeight="1" x14ac:dyDescent="0.25">
      <c r="C6315" s="47"/>
    </row>
    <row r="6316" spans="3:3" ht="15.75" customHeight="1" x14ac:dyDescent="0.25">
      <c r="C6316" s="47"/>
    </row>
    <row r="6317" spans="3:3" ht="15.75" customHeight="1" x14ac:dyDescent="0.25">
      <c r="C6317" s="47"/>
    </row>
    <row r="6318" spans="3:3" ht="15.75" customHeight="1" x14ac:dyDescent="0.25">
      <c r="C6318" s="47"/>
    </row>
    <row r="6319" spans="3:3" ht="15.75" customHeight="1" x14ac:dyDescent="0.25">
      <c r="C6319" s="47"/>
    </row>
    <row r="6320" spans="3:3" ht="15.75" customHeight="1" x14ac:dyDescent="0.25">
      <c r="C6320" s="47"/>
    </row>
    <row r="6321" spans="3:3" ht="15.75" customHeight="1" x14ac:dyDescent="0.25">
      <c r="C6321" s="47"/>
    </row>
    <row r="6322" spans="3:3" ht="15.75" customHeight="1" x14ac:dyDescent="0.25">
      <c r="C6322" s="47"/>
    </row>
    <row r="6323" spans="3:3" ht="15.75" customHeight="1" x14ac:dyDescent="0.25">
      <c r="C6323" s="47"/>
    </row>
    <row r="6324" spans="3:3" ht="15.75" customHeight="1" x14ac:dyDescent="0.25">
      <c r="C6324" s="47"/>
    </row>
    <row r="6325" spans="3:3" ht="15.75" customHeight="1" x14ac:dyDescent="0.25">
      <c r="C6325" s="47"/>
    </row>
    <row r="6326" spans="3:3" ht="15.75" customHeight="1" x14ac:dyDescent="0.25">
      <c r="C6326" s="47"/>
    </row>
    <row r="6327" spans="3:3" ht="15.75" customHeight="1" x14ac:dyDescent="0.25">
      <c r="C6327" s="47"/>
    </row>
    <row r="6328" spans="3:3" ht="15.75" customHeight="1" x14ac:dyDescent="0.25">
      <c r="C6328" s="47"/>
    </row>
    <row r="6329" spans="3:3" ht="15.75" customHeight="1" x14ac:dyDescent="0.25">
      <c r="C6329" s="47"/>
    </row>
    <row r="6330" spans="3:3" ht="15.75" customHeight="1" x14ac:dyDescent="0.25">
      <c r="C6330" s="47"/>
    </row>
    <row r="6331" spans="3:3" ht="15.75" customHeight="1" x14ac:dyDescent="0.25">
      <c r="C6331" s="47"/>
    </row>
    <row r="6332" spans="3:3" ht="15.75" customHeight="1" x14ac:dyDescent="0.25">
      <c r="C6332" s="47"/>
    </row>
    <row r="6333" spans="3:3" ht="15.75" customHeight="1" x14ac:dyDescent="0.25">
      <c r="C6333" s="47"/>
    </row>
    <row r="6334" spans="3:3" ht="15.75" customHeight="1" x14ac:dyDescent="0.25">
      <c r="C6334" s="47"/>
    </row>
    <row r="6335" spans="3:3" ht="15.75" customHeight="1" x14ac:dyDescent="0.25">
      <c r="C6335" s="47"/>
    </row>
    <row r="6336" spans="3:3" ht="15.75" customHeight="1" x14ac:dyDescent="0.25">
      <c r="C6336" s="47"/>
    </row>
    <row r="6337" spans="3:3" ht="15.75" customHeight="1" x14ac:dyDescent="0.25">
      <c r="C6337" s="47"/>
    </row>
    <row r="6338" spans="3:3" ht="15.75" customHeight="1" x14ac:dyDescent="0.25">
      <c r="C6338" s="47"/>
    </row>
    <row r="6339" spans="3:3" ht="15.75" customHeight="1" x14ac:dyDescent="0.25">
      <c r="C6339" s="47"/>
    </row>
    <row r="6340" spans="3:3" ht="15.75" customHeight="1" x14ac:dyDescent="0.25">
      <c r="C6340" s="47"/>
    </row>
    <row r="6341" spans="3:3" ht="15.75" customHeight="1" x14ac:dyDescent="0.25">
      <c r="C6341" s="47"/>
    </row>
    <row r="6342" spans="3:3" ht="15.75" customHeight="1" x14ac:dyDescent="0.25">
      <c r="C6342" s="47"/>
    </row>
    <row r="6343" spans="3:3" ht="15.75" customHeight="1" x14ac:dyDescent="0.25">
      <c r="C6343" s="47"/>
    </row>
    <row r="6344" spans="3:3" ht="15.75" customHeight="1" x14ac:dyDescent="0.25">
      <c r="C6344" s="47"/>
    </row>
    <row r="6345" spans="3:3" ht="15.75" customHeight="1" x14ac:dyDescent="0.25">
      <c r="C6345" s="47"/>
    </row>
    <row r="6346" spans="3:3" ht="15.75" customHeight="1" x14ac:dyDescent="0.25">
      <c r="C6346" s="47"/>
    </row>
    <row r="6347" spans="3:3" ht="15.75" customHeight="1" x14ac:dyDescent="0.25">
      <c r="C6347" s="47"/>
    </row>
    <row r="6348" spans="3:3" ht="15.75" customHeight="1" x14ac:dyDescent="0.25">
      <c r="C6348" s="47"/>
    </row>
    <row r="6349" spans="3:3" ht="15.75" customHeight="1" x14ac:dyDescent="0.25">
      <c r="C6349" s="47"/>
    </row>
    <row r="6350" spans="3:3" ht="15.75" customHeight="1" x14ac:dyDescent="0.25">
      <c r="C6350" s="47"/>
    </row>
    <row r="6351" spans="3:3" ht="15.75" customHeight="1" x14ac:dyDescent="0.25">
      <c r="C6351" s="47"/>
    </row>
    <row r="6352" spans="3:3" ht="15.75" customHeight="1" x14ac:dyDescent="0.25">
      <c r="C6352" s="47"/>
    </row>
    <row r="6353" spans="3:3" ht="15.75" customHeight="1" x14ac:dyDescent="0.25">
      <c r="C6353" s="47"/>
    </row>
    <row r="6354" spans="3:3" ht="15.75" customHeight="1" x14ac:dyDescent="0.25">
      <c r="C6354" s="47"/>
    </row>
    <row r="6355" spans="3:3" ht="15.75" customHeight="1" x14ac:dyDescent="0.25">
      <c r="C6355" s="47"/>
    </row>
    <row r="6356" spans="3:3" ht="15.75" customHeight="1" x14ac:dyDescent="0.25">
      <c r="C6356" s="47"/>
    </row>
    <row r="6357" spans="3:3" ht="15.75" customHeight="1" x14ac:dyDescent="0.25">
      <c r="C6357" s="47"/>
    </row>
    <row r="6358" spans="3:3" ht="15.75" customHeight="1" x14ac:dyDescent="0.25">
      <c r="C6358" s="47"/>
    </row>
    <row r="6359" spans="3:3" ht="15.75" customHeight="1" x14ac:dyDescent="0.25">
      <c r="C6359" s="47"/>
    </row>
    <row r="6360" spans="3:3" ht="15.75" customHeight="1" x14ac:dyDescent="0.25">
      <c r="C6360" s="47"/>
    </row>
    <row r="6361" spans="3:3" ht="15.75" customHeight="1" x14ac:dyDescent="0.25">
      <c r="C6361" s="47"/>
    </row>
    <row r="6362" spans="3:3" ht="15.75" customHeight="1" x14ac:dyDescent="0.25">
      <c r="C6362" s="47"/>
    </row>
    <row r="6363" spans="3:3" ht="15.75" customHeight="1" x14ac:dyDescent="0.25">
      <c r="C6363" s="47"/>
    </row>
    <row r="6364" spans="3:3" ht="15.75" customHeight="1" x14ac:dyDescent="0.25">
      <c r="C6364" s="47"/>
    </row>
    <row r="6365" spans="3:3" ht="15.75" customHeight="1" x14ac:dyDescent="0.25">
      <c r="C6365" s="47"/>
    </row>
    <row r="6366" spans="3:3" ht="15.75" customHeight="1" x14ac:dyDescent="0.25">
      <c r="C6366" s="47"/>
    </row>
    <row r="6367" spans="3:3" ht="15.75" customHeight="1" x14ac:dyDescent="0.25">
      <c r="C6367" s="47"/>
    </row>
    <row r="6368" spans="3:3" ht="15.75" customHeight="1" x14ac:dyDescent="0.25">
      <c r="C6368" s="47"/>
    </row>
    <row r="6369" spans="3:3" ht="15.75" customHeight="1" x14ac:dyDescent="0.25">
      <c r="C6369" s="47"/>
    </row>
    <row r="6370" spans="3:3" ht="15.75" customHeight="1" x14ac:dyDescent="0.25">
      <c r="C6370" s="47"/>
    </row>
    <row r="6371" spans="3:3" ht="15.75" customHeight="1" x14ac:dyDescent="0.25">
      <c r="C6371" s="47"/>
    </row>
    <row r="6372" spans="3:3" ht="15.75" customHeight="1" x14ac:dyDescent="0.25">
      <c r="C6372" s="47"/>
    </row>
    <row r="6373" spans="3:3" ht="15.75" customHeight="1" x14ac:dyDescent="0.25">
      <c r="C6373" s="47"/>
    </row>
    <row r="6374" spans="3:3" ht="15.75" customHeight="1" x14ac:dyDescent="0.25">
      <c r="C6374" s="47"/>
    </row>
    <row r="6375" spans="3:3" ht="15.75" customHeight="1" x14ac:dyDescent="0.25">
      <c r="C6375" s="47"/>
    </row>
    <row r="6376" spans="3:3" ht="15.75" customHeight="1" x14ac:dyDescent="0.25">
      <c r="C6376" s="47"/>
    </row>
    <row r="6377" spans="3:3" ht="15.75" customHeight="1" x14ac:dyDescent="0.25">
      <c r="C6377" s="47"/>
    </row>
    <row r="6378" spans="3:3" ht="15.75" customHeight="1" x14ac:dyDescent="0.25">
      <c r="C6378" s="47"/>
    </row>
    <row r="6379" spans="3:3" ht="15.75" customHeight="1" x14ac:dyDescent="0.25">
      <c r="C6379" s="47"/>
    </row>
    <row r="6380" spans="3:3" ht="15.75" customHeight="1" x14ac:dyDescent="0.25">
      <c r="C6380" s="47"/>
    </row>
    <row r="6381" spans="3:3" ht="15.75" customHeight="1" x14ac:dyDescent="0.25">
      <c r="C6381" s="47"/>
    </row>
    <row r="6382" spans="3:3" ht="15.75" customHeight="1" x14ac:dyDescent="0.25">
      <c r="C6382" s="47"/>
    </row>
    <row r="6383" spans="3:3" ht="15.75" customHeight="1" x14ac:dyDescent="0.25">
      <c r="C6383" s="47"/>
    </row>
    <row r="6384" spans="3:3" ht="15.75" customHeight="1" x14ac:dyDescent="0.25">
      <c r="C6384" s="47"/>
    </row>
    <row r="6385" spans="3:3" ht="15.75" customHeight="1" x14ac:dyDescent="0.25">
      <c r="C6385" s="47"/>
    </row>
    <row r="6386" spans="3:3" ht="15.75" customHeight="1" x14ac:dyDescent="0.25">
      <c r="C6386" s="47"/>
    </row>
    <row r="6387" spans="3:3" ht="15.75" customHeight="1" x14ac:dyDescent="0.25">
      <c r="C6387" s="47"/>
    </row>
    <row r="6388" spans="3:3" ht="15.75" customHeight="1" x14ac:dyDescent="0.25">
      <c r="C6388" s="47"/>
    </row>
    <row r="6389" spans="3:3" ht="15.75" customHeight="1" x14ac:dyDescent="0.25">
      <c r="C6389" s="47"/>
    </row>
    <row r="6390" spans="3:3" ht="15.75" customHeight="1" x14ac:dyDescent="0.25">
      <c r="C6390" s="47"/>
    </row>
    <row r="6391" spans="3:3" ht="15.75" customHeight="1" x14ac:dyDescent="0.25">
      <c r="C6391" s="47"/>
    </row>
    <row r="6392" spans="3:3" ht="15.75" customHeight="1" x14ac:dyDescent="0.25">
      <c r="C6392" s="47"/>
    </row>
    <row r="6393" spans="3:3" ht="15.75" customHeight="1" x14ac:dyDescent="0.25">
      <c r="C6393" s="47"/>
    </row>
    <row r="6394" spans="3:3" ht="15.75" customHeight="1" x14ac:dyDescent="0.25">
      <c r="C6394" s="47"/>
    </row>
    <row r="6395" spans="3:3" ht="15.75" customHeight="1" x14ac:dyDescent="0.25">
      <c r="C6395" s="47"/>
    </row>
    <row r="6396" spans="3:3" ht="15.75" customHeight="1" x14ac:dyDescent="0.25">
      <c r="C6396" s="47"/>
    </row>
    <row r="6397" spans="3:3" ht="15.75" customHeight="1" x14ac:dyDescent="0.25">
      <c r="C6397" s="47"/>
    </row>
    <row r="6398" spans="3:3" ht="15.75" customHeight="1" x14ac:dyDescent="0.25">
      <c r="C6398" s="47"/>
    </row>
    <row r="6399" spans="3:3" ht="15.75" customHeight="1" x14ac:dyDescent="0.25">
      <c r="C6399" s="47"/>
    </row>
    <row r="6400" spans="3:3" ht="15.75" customHeight="1" x14ac:dyDescent="0.25">
      <c r="C6400" s="47"/>
    </row>
    <row r="6401" spans="3:3" ht="15.75" customHeight="1" x14ac:dyDescent="0.25">
      <c r="C6401" s="47"/>
    </row>
    <row r="6402" spans="3:3" ht="15.75" customHeight="1" x14ac:dyDescent="0.25">
      <c r="C6402" s="47"/>
    </row>
    <row r="6403" spans="3:3" ht="15.75" customHeight="1" x14ac:dyDescent="0.25">
      <c r="C6403" s="47"/>
    </row>
    <row r="6404" spans="3:3" ht="15.75" customHeight="1" x14ac:dyDescent="0.25">
      <c r="C6404" s="47"/>
    </row>
    <row r="6405" spans="3:3" ht="15.75" customHeight="1" x14ac:dyDescent="0.25">
      <c r="C6405" s="47"/>
    </row>
    <row r="6406" spans="3:3" ht="15.75" customHeight="1" x14ac:dyDescent="0.25">
      <c r="C6406" s="47"/>
    </row>
    <row r="6407" spans="3:3" ht="15.75" customHeight="1" x14ac:dyDescent="0.25">
      <c r="C6407" s="47"/>
    </row>
    <row r="6408" spans="3:3" ht="15.75" customHeight="1" x14ac:dyDescent="0.25">
      <c r="C6408" s="47"/>
    </row>
    <row r="6409" spans="3:3" ht="15.75" customHeight="1" x14ac:dyDescent="0.25">
      <c r="C6409" s="47"/>
    </row>
    <row r="6410" spans="3:3" ht="15.75" customHeight="1" x14ac:dyDescent="0.25">
      <c r="C6410" s="47"/>
    </row>
    <row r="6411" spans="3:3" ht="15.75" customHeight="1" x14ac:dyDescent="0.25">
      <c r="C6411" s="47"/>
    </row>
    <row r="6412" spans="3:3" ht="15.75" customHeight="1" x14ac:dyDescent="0.25">
      <c r="C6412" s="47"/>
    </row>
    <row r="6413" spans="3:3" ht="15.75" customHeight="1" x14ac:dyDescent="0.25">
      <c r="C6413" s="47"/>
    </row>
    <row r="6414" spans="3:3" ht="15.75" customHeight="1" x14ac:dyDescent="0.25">
      <c r="C6414" s="47"/>
    </row>
    <row r="6415" spans="3:3" ht="15.75" customHeight="1" x14ac:dyDescent="0.25">
      <c r="C6415" s="47"/>
    </row>
    <row r="6416" spans="3:3" ht="15.75" customHeight="1" x14ac:dyDescent="0.25">
      <c r="C6416" s="47"/>
    </row>
    <row r="6417" spans="3:3" ht="15.75" customHeight="1" x14ac:dyDescent="0.25">
      <c r="C6417" s="47"/>
    </row>
    <row r="6418" spans="3:3" ht="15.75" customHeight="1" x14ac:dyDescent="0.25">
      <c r="C6418" s="47"/>
    </row>
    <row r="6419" spans="3:3" ht="15.75" customHeight="1" x14ac:dyDescent="0.25">
      <c r="C6419" s="47"/>
    </row>
    <row r="6420" spans="3:3" ht="15.75" customHeight="1" x14ac:dyDescent="0.25">
      <c r="C6420" s="47"/>
    </row>
    <row r="6421" spans="3:3" ht="15.75" customHeight="1" x14ac:dyDescent="0.25">
      <c r="C6421" s="47"/>
    </row>
    <row r="6422" spans="3:3" ht="15.75" customHeight="1" x14ac:dyDescent="0.25">
      <c r="C6422" s="47"/>
    </row>
    <row r="6423" spans="3:3" ht="15.75" customHeight="1" x14ac:dyDescent="0.25">
      <c r="C6423" s="47"/>
    </row>
    <row r="6424" spans="3:3" ht="15.75" customHeight="1" x14ac:dyDescent="0.25">
      <c r="C6424" s="47"/>
    </row>
    <row r="6425" spans="3:3" ht="15.75" customHeight="1" x14ac:dyDescent="0.25">
      <c r="C6425" s="47"/>
    </row>
    <row r="6426" spans="3:3" ht="15.75" customHeight="1" x14ac:dyDescent="0.25">
      <c r="C6426" s="47"/>
    </row>
    <row r="6427" spans="3:3" ht="15.75" customHeight="1" x14ac:dyDescent="0.25">
      <c r="C6427" s="47"/>
    </row>
    <row r="6428" spans="3:3" ht="15.75" customHeight="1" x14ac:dyDescent="0.25">
      <c r="C6428" s="47"/>
    </row>
    <row r="6429" spans="3:3" ht="15.75" customHeight="1" x14ac:dyDescent="0.25">
      <c r="C6429" s="47"/>
    </row>
    <row r="6430" spans="3:3" ht="15.75" customHeight="1" x14ac:dyDescent="0.25">
      <c r="C6430" s="47"/>
    </row>
    <row r="6431" spans="3:3" ht="15.75" customHeight="1" x14ac:dyDescent="0.25">
      <c r="C6431" s="47"/>
    </row>
    <row r="6432" spans="3:3" ht="15.75" customHeight="1" x14ac:dyDescent="0.25">
      <c r="C6432" s="47"/>
    </row>
    <row r="6433" spans="3:3" ht="15.75" customHeight="1" x14ac:dyDescent="0.25">
      <c r="C6433" s="47"/>
    </row>
    <row r="6434" spans="3:3" ht="15.75" customHeight="1" x14ac:dyDescent="0.25">
      <c r="C6434" s="47"/>
    </row>
    <row r="6435" spans="3:3" ht="15.75" customHeight="1" x14ac:dyDescent="0.25">
      <c r="C6435" s="47"/>
    </row>
    <row r="6436" spans="3:3" ht="15.75" customHeight="1" x14ac:dyDescent="0.25">
      <c r="C6436" s="47"/>
    </row>
    <row r="6437" spans="3:3" ht="15.75" customHeight="1" x14ac:dyDescent="0.25">
      <c r="C6437" s="47"/>
    </row>
    <row r="6438" spans="3:3" ht="15.75" customHeight="1" x14ac:dyDescent="0.25">
      <c r="C6438" s="47"/>
    </row>
    <row r="6439" spans="3:3" ht="15.75" customHeight="1" x14ac:dyDescent="0.25">
      <c r="C6439" s="47"/>
    </row>
    <row r="6440" spans="3:3" ht="15.75" customHeight="1" x14ac:dyDescent="0.25">
      <c r="C6440" s="47"/>
    </row>
    <row r="6441" spans="3:3" ht="15.75" customHeight="1" x14ac:dyDescent="0.25">
      <c r="C6441" s="47"/>
    </row>
    <row r="6442" spans="3:3" ht="15.75" customHeight="1" x14ac:dyDescent="0.25">
      <c r="C6442" s="47"/>
    </row>
    <row r="6443" spans="3:3" ht="15.75" customHeight="1" x14ac:dyDescent="0.25">
      <c r="C6443" s="47"/>
    </row>
    <row r="6444" spans="3:3" ht="15.75" customHeight="1" x14ac:dyDescent="0.25">
      <c r="C6444" s="47"/>
    </row>
    <row r="6445" spans="3:3" ht="15.75" customHeight="1" x14ac:dyDescent="0.25">
      <c r="C6445" s="47"/>
    </row>
    <row r="6446" spans="3:3" ht="15.75" customHeight="1" x14ac:dyDescent="0.25">
      <c r="C6446" s="47"/>
    </row>
    <row r="6447" spans="3:3" ht="15.75" customHeight="1" x14ac:dyDescent="0.25">
      <c r="C6447" s="47"/>
    </row>
    <row r="6448" spans="3:3" ht="15.75" customHeight="1" x14ac:dyDescent="0.25">
      <c r="C6448" s="47"/>
    </row>
    <row r="6449" spans="3:3" ht="15.75" customHeight="1" x14ac:dyDescent="0.25">
      <c r="C6449" s="47"/>
    </row>
    <row r="6450" spans="3:3" ht="15.75" customHeight="1" x14ac:dyDescent="0.25">
      <c r="C6450" s="47"/>
    </row>
    <row r="6451" spans="3:3" ht="15.75" customHeight="1" x14ac:dyDescent="0.25">
      <c r="C6451" s="47"/>
    </row>
    <row r="6452" spans="3:3" ht="15.75" customHeight="1" x14ac:dyDescent="0.25">
      <c r="C6452" s="47"/>
    </row>
    <row r="6453" spans="3:3" ht="15.75" customHeight="1" x14ac:dyDescent="0.25">
      <c r="C6453" s="47"/>
    </row>
    <row r="6454" spans="3:3" ht="15.75" customHeight="1" x14ac:dyDescent="0.25">
      <c r="C6454" s="47"/>
    </row>
    <row r="6455" spans="3:3" ht="15.75" customHeight="1" x14ac:dyDescent="0.25">
      <c r="C6455" s="47"/>
    </row>
    <row r="6456" spans="3:3" ht="15.75" customHeight="1" x14ac:dyDescent="0.25">
      <c r="C6456" s="47"/>
    </row>
    <row r="6457" spans="3:3" ht="15.75" customHeight="1" x14ac:dyDescent="0.25">
      <c r="C6457" s="47"/>
    </row>
    <row r="6458" spans="3:3" ht="15.75" customHeight="1" x14ac:dyDescent="0.25">
      <c r="C6458" s="47"/>
    </row>
    <row r="6459" spans="3:3" ht="15.75" customHeight="1" x14ac:dyDescent="0.25">
      <c r="C6459" s="47"/>
    </row>
    <row r="6460" spans="3:3" ht="15.75" customHeight="1" x14ac:dyDescent="0.25">
      <c r="C6460" s="47"/>
    </row>
    <row r="6461" spans="3:3" ht="15.75" customHeight="1" x14ac:dyDescent="0.25">
      <c r="C6461" s="47"/>
    </row>
    <row r="6462" spans="3:3" ht="15.75" customHeight="1" x14ac:dyDescent="0.25">
      <c r="C6462" s="47"/>
    </row>
    <row r="6463" spans="3:3" ht="15.75" customHeight="1" x14ac:dyDescent="0.25">
      <c r="C6463" s="47"/>
    </row>
    <row r="6464" spans="3:3" ht="15.75" customHeight="1" x14ac:dyDescent="0.25">
      <c r="C6464" s="47"/>
    </row>
    <row r="6465" spans="3:3" ht="15.75" customHeight="1" x14ac:dyDescent="0.25">
      <c r="C6465" s="47"/>
    </row>
    <row r="6466" spans="3:3" ht="15.75" customHeight="1" x14ac:dyDescent="0.25">
      <c r="C6466" s="47"/>
    </row>
    <row r="6467" spans="3:3" ht="15.75" customHeight="1" x14ac:dyDescent="0.25">
      <c r="C6467" s="47"/>
    </row>
    <row r="6468" spans="3:3" ht="15.75" customHeight="1" x14ac:dyDescent="0.25">
      <c r="C6468" s="47"/>
    </row>
    <row r="6469" spans="3:3" ht="15.75" customHeight="1" x14ac:dyDescent="0.25">
      <c r="C6469" s="47"/>
    </row>
    <row r="6470" spans="3:3" ht="15.75" customHeight="1" x14ac:dyDescent="0.25">
      <c r="C6470" s="47"/>
    </row>
    <row r="6471" spans="3:3" ht="15.75" customHeight="1" x14ac:dyDescent="0.25">
      <c r="C6471" s="47"/>
    </row>
    <row r="6472" spans="3:3" ht="15.75" customHeight="1" x14ac:dyDescent="0.25">
      <c r="C6472" s="47"/>
    </row>
    <row r="6473" spans="3:3" ht="15.75" customHeight="1" x14ac:dyDescent="0.25">
      <c r="C6473" s="47"/>
    </row>
    <row r="6474" spans="3:3" ht="15.75" customHeight="1" x14ac:dyDescent="0.25">
      <c r="C6474" s="47"/>
    </row>
    <row r="6475" spans="3:3" ht="15.75" customHeight="1" x14ac:dyDescent="0.25">
      <c r="C6475" s="47"/>
    </row>
    <row r="6476" spans="3:3" ht="15.75" customHeight="1" x14ac:dyDescent="0.25">
      <c r="C6476" s="47"/>
    </row>
    <row r="6477" spans="3:3" ht="15.75" customHeight="1" x14ac:dyDescent="0.25">
      <c r="C6477" s="47"/>
    </row>
    <row r="6478" spans="3:3" ht="15.75" customHeight="1" x14ac:dyDescent="0.25">
      <c r="C6478" s="47"/>
    </row>
    <row r="6479" spans="3:3" ht="15.75" customHeight="1" x14ac:dyDescent="0.25">
      <c r="C6479" s="47"/>
    </row>
    <row r="6480" spans="3:3" ht="15.75" customHeight="1" x14ac:dyDescent="0.25">
      <c r="C6480" s="47"/>
    </row>
    <row r="6481" spans="3:3" ht="15.75" customHeight="1" x14ac:dyDescent="0.25">
      <c r="C6481" s="47"/>
    </row>
    <row r="6482" spans="3:3" ht="15.75" customHeight="1" x14ac:dyDescent="0.25">
      <c r="C6482" s="47"/>
    </row>
    <row r="6483" spans="3:3" ht="15.75" customHeight="1" x14ac:dyDescent="0.25">
      <c r="C6483" s="47"/>
    </row>
    <row r="6484" spans="3:3" ht="15.75" customHeight="1" x14ac:dyDescent="0.25">
      <c r="C6484" s="47"/>
    </row>
    <row r="6485" spans="3:3" ht="15.75" customHeight="1" x14ac:dyDescent="0.25">
      <c r="C6485" s="47"/>
    </row>
    <row r="6486" spans="3:3" ht="15.75" customHeight="1" x14ac:dyDescent="0.25">
      <c r="C6486" s="47"/>
    </row>
    <row r="6487" spans="3:3" ht="15.75" customHeight="1" x14ac:dyDescent="0.25">
      <c r="C6487" s="47"/>
    </row>
    <row r="6488" spans="3:3" ht="15.75" customHeight="1" x14ac:dyDescent="0.25">
      <c r="C6488" s="47"/>
    </row>
    <row r="6489" spans="3:3" ht="15.75" customHeight="1" x14ac:dyDescent="0.25">
      <c r="C6489" s="47"/>
    </row>
    <row r="6490" spans="3:3" ht="15.75" customHeight="1" x14ac:dyDescent="0.25">
      <c r="C6490" s="47"/>
    </row>
    <row r="6491" spans="3:3" ht="15.75" customHeight="1" x14ac:dyDescent="0.25">
      <c r="C6491" s="47"/>
    </row>
    <row r="6492" spans="3:3" ht="15.75" customHeight="1" x14ac:dyDescent="0.25">
      <c r="C6492" s="47"/>
    </row>
    <row r="6493" spans="3:3" ht="15.75" customHeight="1" x14ac:dyDescent="0.25">
      <c r="C6493" s="47"/>
    </row>
    <row r="6494" spans="3:3" ht="15.75" customHeight="1" x14ac:dyDescent="0.25">
      <c r="C6494" s="47"/>
    </row>
    <row r="6495" spans="3:3" ht="15.75" customHeight="1" x14ac:dyDescent="0.25">
      <c r="C6495" s="47"/>
    </row>
    <row r="6496" spans="3:3" ht="15.75" customHeight="1" x14ac:dyDescent="0.25">
      <c r="C6496" s="47"/>
    </row>
    <row r="6497" spans="3:3" ht="15.75" customHeight="1" x14ac:dyDescent="0.25">
      <c r="C6497" s="47"/>
    </row>
    <row r="6498" spans="3:3" ht="15.75" customHeight="1" x14ac:dyDescent="0.25">
      <c r="C6498" s="47"/>
    </row>
    <row r="6499" spans="3:3" ht="15.75" customHeight="1" x14ac:dyDescent="0.25">
      <c r="C6499" s="47"/>
    </row>
    <row r="6500" spans="3:3" ht="15.75" customHeight="1" x14ac:dyDescent="0.25">
      <c r="C6500" s="47"/>
    </row>
    <row r="6501" spans="3:3" ht="15.75" customHeight="1" x14ac:dyDescent="0.25">
      <c r="C6501" s="47"/>
    </row>
    <row r="6502" spans="3:3" ht="15.75" customHeight="1" x14ac:dyDescent="0.25">
      <c r="C6502" s="47"/>
    </row>
    <row r="6503" spans="3:3" ht="15.75" customHeight="1" x14ac:dyDescent="0.25">
      <c r="C6503" s="47"/>
    </row>
    <row r="6504" spans="3:3" ht="15.75" customHeight="1" x14ac:dyDescent="0.25">
      <c r="C6504" s="47"/>
    </row>
    <row r="6505" spans="3:3" ht="15.75" customHeight="1" x14ac:dyDescent="0.25">
      <c r="C6505" s="47"/>
    </row>
    <row r="6506" spans="3:3" ht="15.75" customHeight="1" x14ac:dyDescent="0.25">
      <c r="C6506" s="47"/>
    </row>
    <row r="6507" spans="3:3" ht="15.75" customHeight="1" x14ac:dyDescent="0.25">
      <c r="C6507" s="47"/>
    </row>
    <row r="6508" spans="3:3" ht="15.75" customHeight="1" x14ac:dyDescent="0.25">
      <c r="C6508" s="47"/>
    </row>
    <row r="6509" spans="3:3" ht="15.75" customHeight="1" x14ac:dyDescent="0.25">
      <c r="C6509" s="47"/>
    </row>
    <row r="6510" spans="3:3" ht="15.75" customHeight="1" x14ac:dyDescent="0.25">
      <c r="C6510" s="47"/>
    </row>
    <row r="6511" spans="3:3" ht="15.75" customHeight="1" x14ac:dyDescent="0.25">
      <c r="C6511" s="47"/>
    </row>
    <row r="6512" spans="3:3" ht="15.75" customHeight="1" x14ac:dyDescent="0.25">
      <c r="C6512" s="47"/>
    </row>
    <row r="6513" spans="3:3" ht="15.75" customHeight="1" x14ac:dyDescent="0.25">
      <c r="C6513" s="47"/>
    </row>
    <row r="6514" spans="3:3" ht="15.75" customHeight="1" x14ac:dyDescent="0.25">
      <c r="C6514" s="47"/>
    </row>
    <row r="6515" spans="3:3" ht="15.75" customHeight="1" x14ac:dyDescent="0.25">
      <c r="C6515" s="47"/>
    </row>
    <row r="6516" spans="3:3" ht="15.75" customHeight="1" x14ac:dyDescent="0.25">
      <c r="C6516" s="47"/>
    </row>
    <row r="6517" spans="3:3" ht="15.75" customHeight="1" x14ac:dyDescent="0.25">
      <c r="C6517" s="47"/>
    </row>
    <row r="6518" spans="3:3" ht="15.75" customHeight="1" x14ac:dyDescent="0.25">
      <c r="C6518" s="47"/>
    </row>
    <row r="6519" spans="3:3" ht="15.75" customHeight="1" x14ac:dyDescent="0.25">
      <c r="C6519" s="47"/>
    </row>
    <row r="6520" spans="3:3" ht="15.75" customHeight="1" x14ac:dyDescent="0.25">
      <c r="C6520" s="47"/>
    </row>
    <row r="6521" spans="3:3" ht="15.75" customHeight="1" x14ac:dyDescent="0.25">
      <c r="C6521" s="47"/>
    </row>
    <row r="6522" spans="3:3" ht="15.75" customHeight="1" x14ac:dyDescent="0.25">
      <c r="C6522" s="47"/>
    </row>
    <row r="6523" spans="3:3" ht="15.75" customHeight="1" x14ac:dyDescent="0.25">
      <c r="C6523" s="47"/>
    </row>
    <row r="6524" spans="3:3" ht="15.75" customHeight="1" x14ac:dyDescent="0.25">
      <c r="C6524" s="47"/>
    </row>
    <row r="6525" spans="3:3" ht="15.75" customHeight="1" x14ac:dyDescent="0.25">
      <c r="C6525" s="47"/>
    </row>
    <row r="6526" spans="3:3" ht="15.75" customHeight="1" x14ac:dyDescent="0.25">
      <c r="C6526" s="47"/>
    </row>
    <row r="6527" spans="3:3" ht="15.75" customHeight="1" x14ac:dyDescent="0.25">
      <c r="C6527" s="47"/>
    </row>
    <row r="6528" spans="3:3" ht="15.75" customHeight="1" x14ac:dyDescent="0.25">
      <c r="C6528" s="47"/>
    </row>
    <row r="6529" spans="3:3" ht="15.75" customHeight="1" x14ac:dyDescent="0.25">
      <c r="C6529" s="47"/>
    </row>
    <row r="6530" spans="3:3" ht="15.75" customHeight="1" x14ac:dyDescent="0.25">
      <c r="C6530" s="47"/>
    </row>
    <row r="6531" spans="3:3" ht="15.75" customHeight="1" x14ac:dyDescent="0.25">
      <c r="C6531" s="47"/>
    </row>
    <row r="6532" spans="3:3" ht="15.75" customHeight="1" x14ac:dyDescent="0.25">
      <c r="C6532" s="47"/>
    </row>
    <row r="6533" spans="3:3" ht="15.75" customHeight="1" x14ac:dyDescent="0.25">
      <c r="C6533" s="47"/>
    </row>
    <row r="6534" spans="3:3" ht="15.75" customHeight="1" x14ac:dyDescent="0.25">
      <c r="C6534" s="47"/>
    </row>
    <row r="6535" spans="3:3" ht="15.75" customHeight="1" x14ac:dyDescent="0.25">
      <c r="C6535" s="47"/>
    </row>
    <row r="6536" spans="3:3" ht="15.75" customHeight="1" x14ac:dyDescent="0.25">
      <c r="C6536" s="47"/>
    </row>
    <row r="6537" spans="3:3" ht="15.75" customHeight="1" x14ac:dyDescent="0.25">
      <c r="C6537" s="47"/>
    </row>
    <row r="6538" spans="3:3" ht="15.75" customHeight="1" x14ac:dyDescent="0.25">
      <c r="C6538" s="47"/>
    </row>
    <row r="6539" spans="3:3" ht="15.75" customHeight="1" x14ac:dyDescent="0.25">
      <c r="C6539" s="47"/>
    </row>
    <row r="6540" spans="3:3" ht="15.75" customHeight="1" x14ac:dyDescent="0.25">
      <c r="C6540" s="47"/>
    </row>
    <row r="6541" spans="3:3" ht="15.75" customHeight="1" x14ac:dyDescent="0.25">
      <c r="C6541" s="47"/>
    </row>
    <row r="6542" spans="3:3" ht="15.75" customHeight="1" x14ac:dyDescent="0.25">
      <c r="C6542" s="47"/>
    </row>
    <row r="6543" spans="3:3" ht="15.75" customHeight="1" x14ac:dyDescent="0.25">
      <c r="C6543" s="47"/>
    </row>
    <row r="6544" spans="3:3" ht="15.75" customHeight="1" x14ac:dyDescent="0.25">
      <c r="C6544" s="47"/>
    </row>
    <row r="6545" spans="3:3" ht="15.75" customHeight="1" x14ac:dyDescent="0.25">
      <c r="C6545" s="47"/>
    </row>
    <row r="6546" spans="3:3" ht="15.75" customHeight="1" x14ac:dyDescent="0.25">
      <c r="C6546" s="47"/>
    </row>
    <row r="6547" spans="3:3" ht="15.75" customHeight="1" x14ac:dyDescent="0.25">
      <c r="C6547" s="47"/>
    </row>
    <row r="6548" spans="3:3" ht="15.75" customHeight="1" x14ac:dyDescent="0.25">
      <c r="C6548" s="47"/>
    </row>
    <row r="6549" spans="3:3" ht="15.75" customHeight="1" x14ac:dyDescent="0.25">
      <c r="C6549" s="47"/>
    </row>
    <row r="6550" spans="3:3" ht="15.75" customHeight="1" x14ac:dyDescent="0.25">
      <c r="C6550" s="47"/>
    </row>
    <row r="6551" spans="3:3" ht="15.75" customHeight="1" x14ac:dyDescent="0.25">
      <c r="C6551" s="47"/>
    </row>
    <row r="6552" spans="3:3" ht="15.75" customHeight="1" x14ac:dyDescent="0.25">
      <c r="C6552" s="47"/>
    </row>
    <row r="6553" spans="3:3" ht="15.75" customHeight="1" x14ac:dyDescent="0.25">
      <c r="C6553" s="47"/>
    </row>
    <row r="6554" spans="3:3" ht="15.75" customHeight="1" x14ac:dyDescent="0.25">
      <c r="C6554" s="47"/>
    </row>
    <row r="6555" spans="3:3" ht="15.75" customHeight="1" x14ac:dyDescent="0.25">
      <c r="C6555" s="47"/>
    </row>
    <row r="6556" spans="3:3" ht="15.75" customHeight="1" x14ac:dyDescent="0.25">
      <c r="C6556" s="47"/>
    </row>
    <row r="6557" spans="3:3" ht="15.75" customHeight="1" x14ac:dyDescent="0.25">
      <c r="C6557" s="47"/>
    </row>
    <row r="6558" spans="3:3" ht="15.75" customHeight="1" x14ac:dyDescent="0.25">
      <c r="C6558" s="47"/>
    </row>
    <row r="6559" spans="3:3" ht="15.75" customHeight="1" x14ac:dyDescent="0.25">
      <c r="C6559" s="47"/>
    </row>
    <row r="6560" spans="3:3" ht="15.75" customHeight="1" x14ac:dyDescent="0.25">
      <c r="C6560" s="47"/>
    </row>
    <row r="6561" spans="3:3" ht="15.75" customHeight="1" x14ac:dyDescent="0.25">
      <c r="C6561" s="47"/>
    </row>
    <row r="6562" spans="3:3" ht="15.75" customHeight="1" x14ac:dyDescent="0.25">
      <c r="C6562" s="47"/>
    </row>
    <row r="6563" spans="3:3" ht="15.75" customHeight="1" x14ac:dyDescent="0.25">
      <c r="C6563" s="47"/>
    </row>
    <row r="6564" spans="3:3" ht="15.75" customHeight="1" x14ac:dyDescent="0.25">
      <c r="C6564" s="47"/>
    </row>
    <row r="6565" spans="3:3" ht="15.75" customHeight="1" x14ac:dyDescent="0.25">
      <c r="C6565" s="47"/>
    </row>
    <row r="6566" spans="3:3" ht="15.75" customHeight="1" x14ac:dyDescent="0.25">
      <c r="C6566" s="47"/>
    </row>
    <row r="6567" spans="3:3" ht="15.75" customHeight="1" x14ac:dyDescent="0.25">
      <c r="C6567" s="47"/>
    </row>
    <row r="6568" spans="3:3" ht="15.75" customHeight="1" x14ac:dyDescent="0.25">
      <c r="C6568" s="47"/>
    </row>
    <row r="6569" spans="3:3" ht="15.75" customHeight="1" x14ac:dyDescent="0.25">
      <c r="C6569" s="47"/>
    </row>
    <row r="6570" spans="3:3" ht="15.75" customHeight="1" x14ac:dyDescent="0.25">
      <c r="C6570" s="47"/>
    </row>
    <row r="6571" spans="3:3" ht="15.75" customHeight="1" x14ac:dyDescent="0.25">
      <c r="C6571" s="47"/>
    </row>
    <row r="6572" spans="3:3" ht="15.75" customHeight="1" x14ac:dyDescent="0.25">
      <c r="C6572" s="47"/>
    </row>
    <row r="6573" spans="3:3" ht="15.75" customHeight="1" x14ac:dyDescent="0.25">
      <c r="C6573" s="47"/>
    </row>
    <row r="6574" spans="3:3" ht="15.75" customHeight="1" x14ac:dyDescent="0.25">
      <c r="C6574" s="47"/>
    </row>
    <row r="6575" spans="3:3" ht="15.75" customHeight="1" x14ac:dyDescent="0.25">
      <c r="C6575" s="47"/>
    </row>
    <row r="6576" spans="3:3" ht="15.75" customHeight="1" x14ac:dyDescent="0.25">
      <c r="C6576" s="47"/>
    </row>
    <row r="6577" spans="3:3" ht="15.75" customHeight="1" x14ac:dyDescent="0.25">
      <c r="C6577" s="47"/>
    </row>
    <row r="6578" spans="3:3" ht="15.75" customHeight="1" x14ac:dyDescent="0.25">
      <c r="C6578" s="47"/>
    </row>
    <row r="6579" spans="3:3" ht="15.75" customHeight="1" x14ac:dyDescent="0.25">
      <c r="C6579" s="47"/>
    </row>
    <row r="6580" spans="3:3" ht="15.75" customHeight="1" x14ac:dyDescent="0.25">
      <c r="C6580" s="47"/>
    </row>
    <row r="6581" spans="3:3" ht="15.75" customHeight="1" x14ac:dyDescent="0.25">
      <c r="C6581" s="47"/>
    </row>
    <row r="6582" spans="3:3" ht="15.75" customHeight="1" x14ac:dyDescent="0.25">
      <c r="C6582" s="47"/>
    </row>
    <row r="6583" spans="3:3" ht="15.75" customHeight="1" x14ac:dyDescent="0.25">
      <c r="C6583" s="47"/>
    </row>
    <row r="6584" spans="3:3" ht="15.75" customHeight="1" x14ac:dyDescent="0.25">
      <c r="C6584" s="47"/>
    </row>
    <row r="6585" spans="3:3" ht="15.75" customHeight="1" x14ac:dyDescent="0.25">
      <c r="C6585" s="47"/>
    </row>
    <row r="6586" spans="3:3" ht="15.75" customHeight="1" x14ac:dyDescent="0.25">
      <c r="C6586" s="47"/>
    </row>
    <row r="6587" spans="3:3" ht="15.75" customHeight="1" x14ac:dyDescent="0.25">
      <c r="C6587" s="47"/>
    </row>
    <row r="6588" spans="3:3" ht="15.75" customHeight="1" x14ac:dyDescent="0.25">
      <c r="C6588" s="47"/>
    </row>
    <row r="6589" spans="3:3" ht="15.75" customHeight="1" x14ac:dyDescent="0.25">
      <c r="C6589" s="47"/>
    </row>
    <row r="6590" spans="3:3" ht="15.75" customHeight="1" x14ac:dyDescent="0.25">
      <c r="C6590" s="47"/>
    </row>
    <row r="6591" spans="3:3" ht="15.75" customHeight="1" x14ac:dyDescent="0.25">
      <c r="C6591" s="47"/>
    </row>
    <row r="6592" spans="3:3" ht="15.75" customHeight="1" x14ac:dyDescent="0.25">
      <c r="C6592" s="47"/>
    </row>
    <row r="6593" spans="3:3" ht="15.75" customHeight="1" x14ac:dyDescent="0.25">
      <c r="C6593" s="47"/>
    </row>
    <row r="6594" spans="3:3" ht="15.75" customHeight="1" x14ac:dyDescent="0.25">
      <c r="C6594" s="47"/>
    </row>
    <row r="6595" spans="3:3" ht="15.75" customHeight="1" x14ac:dyDescent="0.25">
      <c r="C6595" s="47"/>
    </row>
    <row r="6596" spans="3:3" ht="15.75" customHeight="1" x14ac:dyDescent="0.25">
      <c r="C6596" s="47"/>
    </row>
    <row r="6597" spans="3:3" ht="15.75" customHeight="1" x14ac:dyDescent="0.25">
      <c r="C6597" s="47"/>
    </row>
    <row r="6598" spans="3:3" ht="15.75" customHeight="1" x14ac:dyDescent="0.25">
      <c r="C6598" s="47"/>
    </row>
    <row r="6599" spans="3:3" ht="15.75" customHeight="1" x14ac:dyDescent="0.25">
      <c r="C6599" s="47"/>
    </row>
    <row r="6600" spans="3:3" ht="15.75" customHeight="1" x14ac:dyDescent="0.25">
      <c r="C6600" s="47"/>
    </row>
    <row r="6601" spans="3:3" ht="15.75" customHeight="1" x14ac:dyDescent="0.25">
      <c r="C6601" s="47"/>
    </row>
    <row r="6602" spans="3:3" ht="15.75" customHeight="1" x14ac:dyDescent="0.25">
      <c r="C6602" s="47"/>
    </row>
    <row r="6603" spans="3:3" ht="15.75" customHeight="1" x14ac:dyDescent="0.25">
      <c r="C6603" s="47"/>
    </row>
    <row r="6604" spans="3:3" ht="15.75" customHeight="1" x14ac:dyDescent="0.25">
      <c r="C6604" s="47"/>
    </row>
    <row r="6605" spans="3:3" ht="15.75" customHeight="1" x14ac:dyDescent="0.25">
      <c r="C6605" s="47"/>
    </row>
    <row r="6606" spans="3:3" ht="15.75" customHeight="1" x14ac:dyDescent="0.25">
      <c r="C6606" s="47"/>
    </row>
    <row r="6607" spans="3:3" ht="15.75" customHeight="1" x14ac:dyDescent="0.25">
      <c r="C6607" s="47"/>
    </row>
    <row r="6608" spans="3:3" ht="15.75" customHeight="1" x14ac:dyDescent="0.25">
      <c r="C6608" s="47"/>
    </row>
    <row r="6609" spans="3:3" ht="15.75" customHeight="1" x14ac:dyDescent="0.25">
      <c r="C6609" s="47"/>
    </row>
    <row r="6610" spans="3:3" ht="15.75" customHeight="1" x14ac:dyDescent="0.25">
      <c r="C6610" s="47"/>
    </row>
    <row r="6611" spans="3:3" ht="15.75" customHeight="1" x14ac:dyDescent="0.25">
      <c r="C6611" s="47"/>
    </row>
    <row r="6612" spans="3:3" ht="15.75" customHeight="1" x14ac:dyDescent="0.25">
      <c r="C6612" s="47"/>
    </row>
    <row r="6613" spans="3:3" ht="15.75" customHeight="1" x14ac:dyDescent="0.25">
      <c r="C6613" s="47"/>
    </row>
    <row r="6614" spans="3:3" ht="15.75" customHeight="1" x14ac:dyDescent="0.25">
      <c r="C6614" s="47"/>
    </row>
    <row r="6615" spans="3:3" ht="15.75" customHeight="1" x14ac:dyDescent="0.25">
      <c r="C6615" s="47"/>
    </row>
    <row r="6616" spans="3:3" ht="15.75" customHeight="1" x14ac:dyDescent="0.25">
      <c r="C6616" s="47"/>
    </row>
    <row r="6617" spans="3:3" ht="15.75" customHeight="1" x14ac:dyDescent="0.25">
      <c r="C6617" s="47"/>
    </row>
    <row r="6618" spans="3:3" ht="15.75" customHeight="1" x14ac:dyDescent="0.25">
      <c r="C6618" s="47"/>
    </row>
    <row r="6619" spans="3:3" ht="15.75" customHeight="1" x14ac:dyDescent="0.25">
      <c r="C6619" s="47"/>
    </row>
    <row r="6620" spans="3:3" ht="15.75" customHeight="1" x14ac:dyDescent="0.25">
      <c r="C6620" s="47"/>
    </row>
    <row r="6621" spans="3:3" ht="15.75" customHeight="1" x14ac:dyDescent="0.25">
      <c r="C6621" s="47"/>
    </row>
    <row r="6622" spans="3:3" ht="15.75" customHeight="1" x14ac:dyDescent="0.25">
      <c r="C6622" s="47"/>
    </row>
    <row r="6623" spans="3:3" ht="15.75" customHeight="1" x14ac:dyDescent="0.25">
      <c r="C6623" s="47"/>
    </row>
    <row r="6624" spans="3:3" ht="15.75" customHeight="1" x14ac:dyDescent="0.25">
      <c r="C6624" s="47"/>
    </row>
    <row r="6625" spans="3:3" ht="15.75" customHeight="1" x14ac:dyDescent="0.25">
      <c r="C6625" s="47"/>
    </row>
    <row r="6626" spans="3:3" ht="15.75" customHeight="1" x14ac:dyDescent="0.25">
      <c r="C6626" s="47"/>
    </row>
    <row r="6627" spans="3:3" ht="15.75" customHeight="1" x14ac:dyDescent="0.25">
      <c r="C6627" s="47"/>
    </row>
    <row r="6628" spans="3:3" ht="15.75" customHeight="1" x14ac:dyDescent="0.25">
      <c r="C6628" s="47"/>
    </row>
    <row r="6629" spans="3:3" ht="15.75" customHeight="1" x14ac:dyDescent="0.25">
      <c r="C6629" s="47"/>
    </row>
    <row r="6630" spans="3:3" ht="15.75" customHeight="1" x14ac:dyDescent="0.25">
      <c r="C6630" s="47"/>
    </row>
    <row r="6631" spans="3:3" ht="15.75" customHeight="1" x14ac:dyDescent="0.25">
      <c r="C6631" s="47"/>
    </row>
    <row r="6632" spans="3:3" ht="15.75" customHeight="1" x14ac:dyDescent="0.25">
      <c r="C6632" s="47"/>
    </row>
    <row r="6633" spans="3:3" ht="15.75" customHeight="1" x14ac:dyDescent="0.25">
      <c r="C6633" s="47"/>
    </row>
    <row r="6634" spans="3:3" ht="15.75" customHeight="1" x14ac:dyDescent="0.25">
      <c r="C6634" s="47"/>
    </row>
    <row r="6635" spans="3:3" ht="15.75" customHeight="1" x14ac:dyDescent="0.25">
      <c r="C6635" s="47"/>
    </row>
    <row r="6636" spans="3:3" ht="15.75" customHeight="1" x14ac:dyDescent="0.25">
      <c r="C6636" s="47"/>
    </row>
    <row r="6637" spans="3:3" ht="15.75" customHeight="1" x14ac:dyDescent="0.25">
      <c r="C6637" s="47"/>
    </row>
    <row r="6638" spans="3:3" ht="15.75" customHeight="1" x14ac:dyDescent="0.25">
      <c r="C6638" s="47"/>
    </row>
    <row r="6639" spans="3:3" ht="15.75" customHeight="1" x14ac:dyDescent="0.25">
      <c r="C6639" s="47"/>
    </row>
    <row r="6640" spans="3:3" ht="15.75" customHeight="1" x14ac:dyDescent="0.25">
      <c r="C6640" s="47"/>
    </row>
    <row r="6641" spans="3:3" ht="15.75" customHeight="1" x14ac:dyDescent="0.25">
      <c r="C6641" s="47"/>
    </row>
    <row r="6642" spans="3:3" ht="15.75" customHeight="1" x14ac:dyDescent="0.25">
      <c r="C6642" s="47"/>
    </row>
    <row r="6643" spans="3:3" ht="15.75" customHeight="1" x14ac:dyDescent="0.25">
      <c r="C6643" s="47"/>
    </row>
    <row r="6644" spans="3:3" ht="15.75" customHeight="1" x14ac:dyDescent="0.25">
      <c r="C6644" s="47"/>
    </row>
    <row r="6645" spans="3:3" ht="15.75" customHeight="1" x14ac:dyDescent="0.25">
      <c r="C6645" s="47"/>
    </row>
    <row r="6646" spans="3:3" ht="15.75" customHeight="1" x14ac:dyDescent="0.25">
      <c r="C6646" s="47"/>
    </row>
    <row r="6647" spans="3:3" ht="15.75" customHeight="1" x14ac:dyDescent="0.25">
      <c r="C6647" s="47"/>
    </row>
    <row r="6648" spans="3:3" ht="15.75" customHeight="1" x14ac:dyDescent="0.25">
      <c r="C6648" s="47"/>
    </row>
    <row r="6649" spans="3:3" ht="15.75" customHeight="1" x14ac:dyDescent="0.25">
      <c r="C6649" s="47"/>
    </row>
    <row r="6650" spans="3:3" ht="15.75" customHeight="1" x14ac:dyDescent="0.25">
      <c r="C6650" s="47"/>
    </row>
    <row r="6651" spans="3:3" ht="15.75" customHeight="1" x14ac:dyDescent="0.25">
      <c r="C6651" s="47"/>
    </row>
    <row r="6652" spans="3:3" ht="15.75" customHeight="1" x14ac:dyDescent="0.25">
      <c r="C6652" s="47"/>
    </row>
    <row r="6653" spans="3:3" ht="15.75" customHeight="1" x14ac:dyDescent="0.25">
      <c r="C6653" s="47"/>
    </row>
    <row r="6654" spans="3:3" ht="15.75" customHeight="1" x14ac:dyDescent="0.25">
      <c r="C6654" s="47"/>
    </row>
    <row r="6655" spans="3:3" ht="15.75" customHeight="1" x14ac:dyDescent="0.25">
      <c r="C6655" s="47"/>
    </row>
    <row r="6656" spans="3:3" ht="15.75" customHeight="1" x14ac:dyDescent="0.25">
      <c r="C6656" s="47"/>
    </row>
    <row r="6657" spans="3:3" ht="15.75" customHeight="1" x14ac:dyDescent="0.25">
      <c r="C6657" s="47"/>
    </row>
    <row r="6658" spans="3:3" ht="15.75" customHeight="1" x14ac:dyDescent="0.25">
      <c r="C6658" s="47"/>
    </row>
    <row r="6659" spans="3:3" ht="15.75" customHeight="1" x14ac:dyDescent="0.25">
      <c r="C6659" s="47"/>
    </row>
    <row r="6660" spans="3:3" ht="15.75" customHeight="1" x14ac:dyDescent="0.25">
      <c r="C6660" s="47"/>
    </row>
    <row r="6661" spans="3:3" ht="15.75" customHeight="1" x14ac:dyDescent="0.25">
      <c r="C6661" s="47"/>
    </row>
    <row r="6662" spans="3:3" ht="15.75" customHeight="1" x14ac:dyDescent="0.25">
      <c r="C6662" s="47"/>
    </row>
    <row r="6663" spans="3:3" ht="15.75" customHeight="1" x14ac:dyDescent="0.25">
      <c r="C6663" s="47"/>
    </row>
    <row r="6664" spans="3:3" ht="15.75" customHeight="1" x14ac:dyDescent="0.25">
      <c r="C6664" s="47"/>
    </row>
    <row r="6665" spans="3:3" ht="15.75" customHeight="1" x14ac:dyDescent="0.25">
      <c r="C6665" s="47"/>
    </row>
    <row r="6666" spans="3:3" ht="15.75" customHeight="1" x14ac:dyDescent="0.25">
      <c r="C6666" s="47"/>
    </row>
    <row r="6667" spans="3:3" ht="15.75" customHeight="1" x14ac:dyDescent="0.25">
      <c r="C6667" s="47"/>
    </row>
    <row r="6668" spans="3:3" ht="15.75" customHeight="1" x14ac:dyDescent="0.25">
      <c r="C6668" s="47"/>
    </row>
    <row r="6669" spans="3:3" ht="15.75" customHeight="1" x14ac:dyDescent="0.25">
      <c r="C6669" s="47"/>
    </row>
    <row r="6670" spans="3:3" ht="15.75" customHeight="1" x14ac:dyDescent="0.25">
      <c r="C6670" s="47"/>
    </row>
    <row r="6671" spans="3:3" ht="15.75" customHeight="1" x14ac:dyDescent="0.25">
      <c r="C6671" s="47"/>
    </row>
    <row r="6672" spans="3:3" ht="15.75" customHeight="1" x14ac:dyDescent="0.25">
      <c r="C6672" s="47"/>
    </row>
    <row r="6673" spans="3:3" ht="15.75" customHeight="1" x14ac:dyDescent="0.25">
      <c r="C6673" s="47"/>
    </row>
    <row r="6674" spans="3:3" ht="15.75" customHeight="1" x14ac:dyDescent="0.25">
      <c r="C6674" s="47"/>
    </row>
    <row r="6675" spans="3:3" ht="15.75" customHeight="1" x14ac:dyDescent="0.25">
      <c r="C6675" s="47"/>
    </row>
    <row r="6676" spans="3:3" ht="15.75" customHeight="1" x14ac:dyDescent="0.25">
      <c r="C6676" s="47"/>
    </row>
    <row r="6677" spans="3:3" ht="15.75" customHeight="1" x14ac:dyDescent="0.25">
      <c r="C6677" s="47"/>
    </row>
    <row r="6678" spans="3:3" ht="15.75" customHeight="1" x14ac:dyDescent="0.25">
      <c r="C6678" s="47"/>
    </row>
    <row r="6679" spans="3:3" ht="15.75" customHeight="1" x14ac:dyDescent="0.25">
      <c r="C6679" s="47"/>
    </row>
    <row r="6680" spans="3:3" ht="15.75" customHeight="1" x14ac:dyDescent="0.25">
      <c r="C6680" s="47"/>
    </row>
    <row r="6681" spans="3:3" ht="15.75" customHeight="1" x14ac:dyDescent="0.25">
      <c r="C6681" s="47"/>
    </row>
    <row r="6682" spans="3:3" ht="15.75" customHeight="1" x14ac:dyDescent="0.25">
      <c r="C6682" s="47"/>
    </row>
    <row r="6683" spans="3:3" ht="15.75" customHeight="1" x14ac:dyDescent="0.25">
      <c r="C6683" s="47"/>
    </row>
    <row r="6684" spans="3:3" ht="15.75" customHeight="1" x14ac:dyDescent="0.25">
      <c r="C6684" s="47"/>
    </row>
    <row r="6685" spans="3:3" ht="15.75" customHeight="1" x14ac:dyDescent="0.25">
      <c r="C6685" s="47"/>
    </row>
    <row r="6686" spans="3:3" ht="15.75" customHeight="1" x14ac:dyDescent="0.25">
      <c r="C6686" s="47"/>
    </row>
    <row r="6687" spans="3:3" ht="15.75" customHeight="1" x14ac:dyDescent="0.25">
      <c r="C6687" s="47"/>
    </row>
    <row r="6688" spans="3:3" ht="15.75" customHeight="1" x14ac:dyDescent="0.25">
      <c r="C6688" s="47"/>
    </row>
    <row r="6689" spans="3:3" ht="15.75" customHeight="1" x14ac:dyDescent="0.25">
      <c r="C6689" s="47"/>
    </row>
    <row r="6690" spans="3:3" ht="15.75" customHeight="1" x14ac:dyDescent="0.25">
      <c r="C6690" s="47"/>
    </row>
    <row r="6691" spans="3:3" ht="15.75" customHeight="1" x14ac:dyDescent="0.25">
      <c r="C6691" s="47"/>
    </row>
    <row r="6692" spans="3:3" ht="15.75" customHeight="1" x14ac:dyDescent="0.25">
      <c r="C6692" s="47"/>
    </row>
    <row r="6693" spans="3:3" ht="15.75" customHeight="1" x14ac:dyDescent="0.25">
      <c r="C6693" s="47"/>
    </row>
    <row r="6694" spans="3:3" ht="15.75" customHeight="1" x14ac:dyDescent="0.25">
      <c r="C6694" s="47"/>
    </row>
    <row r="6695" spans="3:3" ht="15.75" customHeight="1" x14ac:dyDescent="0.25">
      <c r="C6695" s="47"/>
    </row>
    <row r="6696" spans="3:3" ht="15.75" customHeight="1" x14ac:dyDescent="0.25">
      <c r="C6696" s="47"/>
    </row>
    <row r="6697" spans="3:3" ht="15.75" customHeight="1" x14ac:dyDescent="0.25">
      <c r="C6697" s="47"/>
    </row>
    <row r="6698" spans="3:3" ht="15.75" customHeight="1" x14ac:dyDescent="0.25">
      <c r="C6698" s="47"/>
    </row>
    <row r="6699" spans="3:3" ht="15.75" customHeight="1" x14ac:dyDescent="0.25">
      <c r="C6699" s="47"/>
    </row>
    <row r="6700" spans="3:3" ht="15.75" customHeight="1" x14ac:dyDescent="0.25">
      <c r="C6700" s="47"/>
    </row>
    <row r="6701" spans="3:3" ht="15.75" customHeight="1" x14ac:dyDescent="0.25">
      <c r="C6701" s="47"/>
    </row>
    <row r="6702" spans="3:3" ht="15.75" customHeight="1" x14ac:dyDescent="0.25">
      <c r="C6702" s="47"/>
    </row>
    <row r="6703" spans="3:3" ht="15.75" customHeight="1" x14ac:dyDescent="0.25">
      <c r="C6703" s="47"/>
    </row>
    <row r="6704" spans="3:3" ht="15.75" customHeight="1" x14ac:dyDescent="0.25">
      <c r="C6704" s="47"/>
    </row>
    <row r="6705" spans="3:3" ht="15.75" customHeight="1" x14ac:dyDescent="0.25">
      <c r="C6705" s="47"/>
    </row>
    <row r="6706" spans="3:3" ht="15.75" customHeight="1" x14ac:dyDescent="0.25">
      <c r="C6706" s="47"/>
    </row>
    <row r="6707" spans="3:3" ht="15.75" customHeight="1" x14ac:dyDescent="0.25">
      <c r="C6707" s="47"/>
    </row>
    <row r="6708" spans="3:3" ht="15.75" customHeight="1" x14ac:dyDescent="0.25">
      <c r="C6708" s="47"/>
    </row>
    <row r="6709" spans="3:3" ht="15.75" customHeight="1" x14ac:dyDescent="0.25">
      <c r="C6709" s="47"/>
    </row>
    <row r="6710" spans="3:3" ht="15.75" customHeight="1" x14ac:dyDescent="0.25">
      <c r="C6710" s="47"/>
    </row>
    <row r="6711" spans="3:3" ht="15.75" customHeight="1" x14ac:dyDescent="0.25">
      <c r="C6711" s="47"/>
    </row>
    <row r="6712" spans="3:3" ht="15.75" customHeight="1" x14ac:dyDescent="0.25">
      <c r="C6712" s="47"/>
    </row>
    <row r="6713" spans="3:3" ht="15.75" customHeight="1" x14ac:dyDescent="0.25">
      <c r="C6713" s="47"/>
    </row>
    <row r="6714" spans="3:3" ht="15.75" customHeight="1" x14ac:dyDescent="0.25">
      <c r="C6714" s="47"/>
    </row>
    <row r="6715" spans="3:3" ht="15.75" customHeight="1" x14ac:dyDescent="0.25">
      <c r="C6715" s="47"/>
    </row>
    <row r="6716" spans="3:3" ht="15.75" customHeight="1" x14ac:dyDescent="0.25">
      <c r="C6716" s="47"/>
    </row>
    <row r="6717" spans="3:3" ht="15.75" customHeight="1" x14ac:dyDescent="0.25">
      <c r="C6717" s="47"/>
    </row>
    <row r="6718" spans="3:3" ht="15.75" customHeight="1" x14ac:dyDescent="0.25">
      <c r="C6718" s="47"/>
    </row>
    <row r="6719" spans="3:3" ht="15.75" customHeight="1" x14ac:dyDescent="0.25">
      <c r="C6719" s="47"/>
    </row>
    <row r="6720" spans="3:3" ht="15.75" customHeight="1" x14ac:dyDescent="0.25">
      <c r="C6720" s="47"/>
    </row>
    <row r="6721" spans="3:3" ht="15.75" customHeight="1" x14ac:dyDescent="0.25">
      <c r="C6721" s="47"/>
    </row>
    <row r="6722" spans="3:3" ht="15.75" customHeight="1" x14ac:dyDescent="0.25">
      <c r="C6722" s="47"/>
    </row>
    <row r="6723" spans="3:3" ht="15.75" customHeight="1" x14ac:dyDescent="0.25">
      <c r="C6723" s="47"/>
    </row>
    <row r="6724" spans="3:3" ht="15.75" customHeight="1" x14ac:dyDescent="0.25">
      <c r="C6724" s="47"/>
    </row>
    <row r="6725" spans="3:3" ht="15.75" customHeight="1" x14ac:dyDescent="0.25">
      <c r="C6725" s="47"/>
    </row>
    <row r="6726" spans="3:3" ht="15.75" customHeight="1" x14ac:dyDescent="0.25">
      <c r="C6726" s="47"/>
    </row>
    <row r="6727" spans="3:3" ht="15.75" customHeight="1" x14ac:dyDescent="0.25">
      <c r="C6727" s="47"/>
    </row>
    <row r="6728" spans="3:3" ht="15.75" customHeight="1" x14ac:dyDescent="0.25">
      <c r="C6728" s="47"/>
    </row>
    <row r="6729" spans="3:3" ht="15.75" customHeight="1" x14ac:dyDescent="0.25">
      <c r="C6729" s="47"/>
    </row>
    <row r="6730" spans="3:3" ht="15.75" customHeight="1" x14ac:dyDescent="0.25">
      <c r="C6730" s="47"/>
    </row>
    <row r="6731" spans="3:3" ht="15.75" customHeight="1" x14ac:dyDescent="0.25">
      <c r="C6731" s="47"/>
    </row>
    <row r="6732" spans="3:3" ht="15.75" customHeight="1" x14ac:dyDescent="0.25">
      <c r="C6732" s="47"/>
    </row>
    <row r="6733" spans="3:3" ht="15.75" customHeight="1" x14ac:dyDescent="0.25">
      <c r="C6733" s="47"/>
    </row>
    <row r="6734" spans="3:3" ht="15.75" customHeight="1" x14ac:dyDescent="0.25">
      <c r="C6734" s="47"/>
    </row>
    <row r="6735" spans="3:3" ht="15.75" customHeight="1" x14ac:dyDescent="0.25">
      <c r="C6735" s="47"/>
    </row>
    <row r="6736" spans="3:3" ht="15.75" customHeight="1" x14ac:dyDescent="0.25">
      <c r="C6736" s="47"/>
    </row>
    <row r="6737" spans="3:3" ht="15.75" customHeight="1" x14ac:dyDescent="0.25">
      <c r="C6737" s="47"/>
    </row>
    <row r="6738" spans="3:3" ht="15.75" customHeight="1" x14ac:dyDescent="0.25">
      <c r="C6738" s="47"/>
    </row>
    <row r="6739" spans="3:3" ht="15.75" customHeight="1" x14ac:dyDescent="0.25">
      <c r="C6739" s="47"/>
    </row>
    <row r="6740" spans="3:3" ht="15.75" customHeight="1" x14ac:dyDescent="0.25">
      <c r="C6740" s="47"/>
    </row>
    <row r="6741" spans="3:3" ht="15.75" customHeight="1" x14ac:dyDescent="0.25">
      <c r="C6741" s="47"/>
    </row>
    <row r="6742" spans="3:3" ht="15.75" customHeight="1" x14ac:dyDescent="0.25">
      <c r="C6742" s="47"/>
    </row>
    <row r="6743" spans="3:3" ht="15.75" customHeight="1" x14ac:dyDescent="0.25">
      <c r="C6743" s="47"/>
    </row>
    <row r="6744" spans="3:3" ht="15.75" customHeight="1" x14ac:dyDescent="0.25">
      <c r="C6744" s="47"/>
    </row>
    <row r="6745" spans="3:3" ht="15.75" customHeight="1" x14ac:dyDescent="0.25">
      <c r="C6745" s="47"/>
    </row>
    <row r="6746" spans="3:3" ht="15.75" customHeight="1" x14ac:dyDescent="0.25">
      <c r="C6746" s="47"/>
    </row>
    <row r="6747" spans="3:3" ht="15.75" customHeight="1" x14ac:dyDescent="0.25">
      <c r="C6747" s="47"/>
    </row>
    <row r="6748" spans="3:3" ht="15.75" customHeight="1" x14ac:dyDescent="0.25">
      <c r="C6748" s="47"/>
    </row>
    <row r="6749" spans="3:3" ht="15.75" customHeight="1" x14ac:dyDescent="0.25">
      <c r="C6749" s="47"/>
    </row>
    <row r="6750" spans="3:3" ht="15.75" customHeight="1" x14ac:dyDescent="0.25">
      <c r="C6750" s="47"/>
    </row>
    <row r="6751" spans="3:3" ht="15.75" customHeight="1" x14ac:dyDescent="0.25">
      <c r="C6751" s="47"/>
    </row>
    <row r="6752" spans="3:3" ht="15.75" customHeight="1" x14ac:dyDescent="0.25">
      <c r="C6752" s="47"/>
    </row>
    <row r="6753" spans="3:3" ht="15.75" customHeight="1" x14ac:dyDescent="0.25">
      <c r="C6753" s="47"/>
    </row>
    <row r="6754" spans="3:3" ht="15.75" customHeight="1" x14ac:dyDescent="0.25">
      <c r="C6754" s="47"/>
    </row>
    <row r="6755" spans="3:3" ht="15.75" customHeight="1" x14ac:dyDescent="0.25">
      <c r="C6755" s="47"/>
    </row>
    <row r="6756" spans="3:3" ht="15.75" customHeight="1" x14ac:dyDescent="0.25">
      <c r="C6756" s="47"/>
    </row>
    <row r="6757" spans="3:3" ht="15.75" customHeight="1" x14ac:dyDescent="0.25">
      <c r="C6757" s="47"/>
    </row>
    <row r="6758" spans="3:3" ht="15.75" customHeight="1" x14ac:dyDescent="0.25">
      <c r="C6758" s="47"/>
    </row>
    <row r="6759" spans="3:3" ht="15.75" customHeight="1" x14ac:dyDescent="0.25">
      <c r="C6759" s="47"/>
    </row>
    <row r="6760" spans="3:3" ht="15.75" customHeight="1" x14ac:dyDescent="0.25">
      <c r="C6760" s="47"/>
    </row>
    <row r="6761" spans="3:3" ht="15.75" customHeight="1" x14ac:dyDescent="0.25">
      <c r="C6761" s="47"/>
    </row>
    <row r="6762" spans="3:3" ht="15.75" customHeight="1" x14ac:dyDescent="0.25">
      <c r="C6762" s="47"/>
    </row>
    <row r="6763" spans="3:3" ht="15.75" customHeight="1" x14ac:dyDescent="0.25">
      <c r="C6763" s="47"/>
    </row>
    <row r="6764" spans="3:3" ht="15.75" customHeight="1" x14ac:dyDescent="0.25">
      <c r="C6764" s="47"/>
    </row>
    <row r="6765" spans="3:3" ht="15.75" customHeight="1" x14ac:dyDescent="0.25">
      <c r="C6765" s="47"/>
    </row>
    <row r="6766" spans="3:3" ht="15.75" customHeight="1" x14ac:dyDescent="0.25">
      <c r="C6766" s="47"/>
    </row>
    <row r="6767" spans="3:3" ht="15.75" customHeight="1" x14ac:dyDescent="0.25">
      <c r="C6767" s="47"/>
    </row>
    <row r="6768" spans="3:3" ht="15.75" customHeight="1" x14ac:dyDescent="0.25">
      <c r="C6768" s="47"/>
    </row>
    <row r="6769" spans="3:3" ht="15.75" customHeight="1" x14ac:dyDescent="0.25">
      <c r="C6769" s="47"/>
    </row>
    <row r="6770" spans="3:3" ht="15.75" customHeight="1" x14ac:dyDescent="0.25">
      <c r="C6770" s="47"/>
    </row>
    <row r="6771" spans="3:3" ht="15.75" customHeight="1" x14ac:dyDescent="0.25">
      <c r="C6771" s="47"/>
    </row>
    <row r="6772" spans="3:3" ht="15.75" customHeight="1" x14ac:dyDescent="0.25">
      <c r="C6772" s="47"/>
    </row>
    <row r="6773" spans="3:3" ht="15.75" customHeight="1" x14ac:dyDescent="0.25">
      <c r="C6773" s="47"/>
    </row>
    <row r="6774" spans="3:3" ht="15.75" customHeight="1" x14ac:dyDescent="0.25">
      <c r="C6774" s="47"/>
    </row>
    <row r="6775" spans="3:3" ht="15.75" customHeight="1" x14ac:dyDescent="0.25">
      <c r="C6775" s="47"/>
    </row>
    <row r="6776" spans="3:3" ht="15.75" customHeight="1" x14ac:dyDescent="0.25">
      <c r="C6776" s="47"/>
    </row>
    <row r="6777" spans="3:3" ht="15.75" customHeight="1" x14ac:dyDescent="0.25">
      <c r="C6777" s="47"/>
    </row>
    <row r="6778" spans="3:3" ht="15.75" customHeight="1" x14ac:dyDescent="0.25">
      <c r="C6778" s="47"/>
    </row>
    <row r="6779" spans="3:3" ht="15.75" customHeight="1" x14ac:dyDescent="0.25">
      <c r="C6779" s="47"/>
    </row>
    <row r="6780" spans="3:3" ht="15.75" customHeight="1" x14ac:dyDescent="0.25">
      <c r="C6780" s="47"/>
    </row>
    <row r="6781" spans="3:3" ht="15.75" customHeight="1" x14ac:dyDescent="0.25">
      <c r="C6781" s="47"/>
    </row>
    <row r="6782" spans="3:3" ht="15.75" customHeight="1" x14ac:dyDescent="0.25">
      <c r="C6782" s="47"/>
    </row>
    <row r="6783" spans="3:3" ht="15.75" customHeight="1" x14ac:dyDescent="0.25">
      <c r="C6783" s="47"/>
    </row>
    <row r="6784" spans="3:3" ht="15.75" customHeight="1" x14ac:dyDescent="0.25">
      <c r="C6784" s="47"/>
    </row>
    <row r="6785" spans="3:3" ht="15.75" customHeight="1" x14ac:dyDescent="0.25">
      <c r="C6785" s="47"/>
    </row>
    <row r="6786" spans="3:3" ht="15.75" customHeight="1" x14ac:dyDescent="0.25">
      <c r="C6786" s="47"/>
    </row>
    <row r="6787" spans="3:3" ht="15.75" customHeight="1" x14ac:dyDescent="0.25">
      <c r="C6787" s="47"/>
    </row>
    <row r="6788" spans="3:3" ht="15.75" customHeight="1" x14ac:dyDescent="0.25">
      <c r="C6788" s="47"/>
    </row>
    <row r="6789" spans="3:3" ht="15.75" customHeight="1" x14ac:dyDescent="0.25">
      <c r="C6789" s="47"/>
    </row>
    <row r="6790" spans="3:3" ht="15.75" customHeight="1" x14ac:dyDescent="0.25">
      <c r="C6790" s="47"/>
    </row>
    <row r="6791" spans="3:3" ht="15.75" customHeight="1" x14ac:dyDescent="0.25">
      <c r="C6791" s="47"/>
    </row>
    <row r="6792" spans="3:3" ht="15.75" customHeight="1" x14ac:dyDescent="0.25">
      <c r="C6792" s="47"/>
    </row>
    <row r="6793" spans="3:3" ht="15.75" customHeight="1" x14ac:dyDescent="0.25">
      <c r="C6793" s="47"/>
    </row>
    <row r="6794" spans="3:3" ht="15.75" customHeight="1" x14ac:dyDescent="0.25">
      <c r="C6794" s="47"/>
    </row>
    <row r="6795" spans="3:3" ht="15.75" customHeight="1" x14ac:dyDescent="0.25">
      <c r="C6795" s="47"/>
    </row>
    <row r="6796" spans="3:3" ht="15.75" customHeight="1" x14ac:dyDescent="0.25">
      <c r="C6796" s="47"/>
    </row>
    <row r="6797" spans="3:3" ht="15.75" customHeight="1" x14ac:dyDescent="0.25">
      <c r="C6797" s="47"/>
    </row>
    <row r="6798" spans="3:3" ht="15.75" customHeight="1" x14ac:dyDescent="0.25">
      <c r="C6798" s="47"/>
    </row>
    <row r="6799" spans="3:3" ht="15.75" customHeight="1" x14ac:dyDescent="0.25">
      <c r="C6799" s="47"/>
    </row>
    <row r="6800" spans="3:3" ht="15.75" customHeight="1" x14ac:dyDescent="0.25">
      <c r="C6800" s="47"/>
    </row>
    <row r="6801" spans="3:3" ht="15.75" customHeight="1" x14ac:dyDescent="0.25">
      <c r="C6801" s="47"/>
    </row>
    <row r="6802" spans="3:3" ht="15.75" customHeight="1" x14ac:dyDescent="0.25">
      <c r="C6802" s="47"/>
    </row>
    <row r="6803" spans="3:3" ht="15.75" customHeight="1" x14ac:dyDescent="0.25">
      <c r="C6803" s="47"/>
    </row>
    <row r="6804" spans="3:3" ht="15.75" customHeight="1" x14ac:dyDescent="0.25">
      <c r="C6804" s="47"/>
    </row>
    <row r="6805" spans="3:3" ht="15.75" customHeight="1" x14ac:dyDescent="0.25">
      <c r="C6805" s="47"/>
    </row>
    <row r="6806" spans="3:3" ht="15.75" customHeight="1" x14ac:dyDescent="0.25">
      <c r="C6806" s="47"/>
    </row>
    <row r="6807" spans="3:3" ht="15.75" customHeight="1" x14ac:dyDescent="0.25">
      <c r="C6807" s="47"/>
    </row>
    <row r="6808" spans="3:3" ht="15.75" customHeight="1" x14ac:dyDescent="0.25">
      <c r="C6808" s="47"/>
    </row>
    <row r="6809" spans="3:3" ht="15.75" customHeight="1" x14ac:dyDescent="0.25">
      <c r="C6809" s="47"/>
    </row>
    <row r="6810" spans="3:3" ht="15.75" customHeight="1" x14ac:dyDescent="0.25">
      <c r="C6810" s="47"/>
    </row>
    <row r="6811" spans="3:3" ht="15.75" customHeight="1" x14ac:dyDescent="0.25">
      <c r="C6811" s="47"/>
    </row>
    <row r="6812" spans="3:3" ht="15.75" customHeight="1" x14ac:dyDescent="0.25">
      <c r="C6812" s="47"/>
    </row>
    <row r="6813" spans="3:3" ht="15.75" customHeight="1" x14ac:dyDescent="0.25">
      <c r="C6813" s="47"/>
    </row>
    <row r="6814" spans="3:3" ht="15.75" customHeight="1" x14ac:dyDescent="0.25">
      <c r="C6814" s="47"/>
    </row>
    <row r="6815" spans="3:3" ht="15.75" customHeight="1" x14ac:dyDescent="0.25">
      <c r="C6815" s="47"/>
    </row>
    <row r="6816" spans="3:3" ht="15.75" customHeight="1" x14ac:dyDescent="0.25">
      <c r="C6816" s="47"/>
    </row>
    <row r="6817" spans="3:3" ht="15.75" customHeight="1" x14ac:dyDescent="0.25">
      <c r="C6817" s="47"/>
    </row>
    <row r="6818" spans="3:3" ht="15.75" customHeight="1" x14ac:dyDescent="0.25">
      <c r="C6818" s="47"/>
    </row>
    <row r="6819" spans="3:3" ht="15.75" customHeight="1" x14ac:dyDescent="0.25">
      <c r="C6819" s="47"/>
    </row>
    <row r="6820" spans="3:3" ht="15.75" customHeight="1" x14ac:dyDescent="0.25">
      <c r="C6820" s="47"/>
    </row>
    <row r="6821" spans="3:3" ht="15.75" customHeight="1" x14ac:dyDescent="0.25">
      <c r="C6821" s="47"/>
    </row>
    <row r="6822" spans="3:3" ht="15.75" customHeight="1" x14ac:dyDescent="0.25">
      <c r="C6822" s="47"/>
    </row>
    <row r="6823" spans="3:3" ht="15.75" customHeight="1" x14ac:dyDescent="0.25">
      <c r="C6823" s="47"/>
    </row>
    <row r="6824" spans="3:3" ht="15.75" customHeight="1" x14ac:dyDescent="0.25">
      <c r="C6824" s="47"/>
    </row>
    <row r="6825" spans="3:3" ht="15.75" customHeight="1" x14ac:dyDescent="0.25">
      <c r="C6825" s="47"/>
    </row>
    <row r="6826" spans="3:3" ht="15.75" customHeight="1" x14ac:dyDescent="0.25">
      <c r="C6826" s="47"/>
    </row>
    <row r="6827" spans="3:3" ht="15.75" customHeight="1" x14ac:dyDescent="0.25">
      <c r="C6827" s="47"/>
    </row>
    <row r="6828" spans="3:3" ht="15.75" customHeight="1" x14ac:dyDescent="0.25">
      <c r="C6828" s="47"/>
    </row>
    <row r="6829" spans="3:3" ht="15.75" customHeight="1" x14ac:dyDescent="0.25">
      <c r="C6829" s="47"/>
    </row>
    <row r="6830" spans="3:3" ht="15.75" customHeight="1" x14ac:dyDescent="0.25">
      <c r="C6830" s="47"/>
    </row>
    <row r="6831" spans="3:3" ht="15.75" customHeight="1" x14ac:dyDescent="0.25">
      <c r="C6831" s="47"/>
    </row>
    <row r="6832" spans="3:3" ht="15.75" customHeight="1" x14ac:dyDescent="0.25">
      <c r="C6832" s="47"/>
    </row>
    <row r="6833" spans="3:3" ht="15.75" customHeight="1" x14ac:dyDescent="0.25">
      <c r="C6833" s="47"/>
    </row>
    <row r="6834" spans="3:3" ht="15.75" customHeight="1" x14ac:dyDescent="0.25">
      <c r="C6834" s="47"/>
    </row>
    <row r="6835" spans="3:3" ht="15.75" customHeight="1" x14ac:dyDescent="0.25">
      <c r="C6835" s="47"/>
    </row>
    <row r="6836" spans="3:3" ht="15.75" customHeight="1" x14ac:dyDescent="0.25">
      <c r="C6836" s="47"/>
    </row>
    <row r="6837" spans="3:3" ht="15.75" customHeight="1" x14ac:dyDescent="0.25">
      <c r="C6837" s="47"/>
    </row>
    <row r="6838" spans="3:3" ht="15.75" customHeight="1" x14ac:dyDescent="0.25">
      <c r="C6838" s="47"/>
    </row>
    <row r="6839" spans="3:3" ht="15.75" customHeight="1" x14ac:dyDescent="0.25">
      <c r="C6839" s="47"/>
    </row>
    <row r="6840" spans="3:3" ht="15.75" customHeight="1" x14ac:dyDescent="0.25">
      <c r="C6840" s="47"/>
    </row>
    <row r="6841" spans="3:3" ht="15.75" customHeight="1" x14ac:dyDescent="0.25">
      <c r="C6841" s="47"/>
    </row>
    <row r="6842" spans="3:3" ht="15.75" customHeight="1" x14ac:dyDescent="0.25">
      <c r="C6842" s="47"/>
    </row>
    <row r="6843" spans="3:3" ht="15.75" customHeight="1" x14ac:dyDescent="0.25">
      <c r="C6843" s="47"/>
    </row>
    <row r="6844" spans="3:3" ht="15.75" customHeight="1" x14ac:dyDescent="0.25">
      <c r="C6844" s="47"/>
    </row>
    <row r="6845" spans="3:3" ht="15.75" customHeight="1" x14ac:dyDescent="0.25">
      <c r="C6845" s="47"/>
    </row>
    <row r="6846" spans="3:3" ht="15.75" customHeight="1" x14ac:dyDescent="0.25">
      <c r="C6846" s="47"/>
    </row>
    <row r="6847" spans="3:3" ht="15.75" customHeight="1" x14ac:dyDescent="0.25">
      <c r="C6847" s="47"/>
    </row>
    <row r="6848" spans="3:3" ht="15.75" customHeight="1" x14ac:dyDescent="0.25">
      <c r="C6848" s="47"/>
    </row>
    <row r="6849" spans="3:3" ht="15.75" customHeight="1" x14ac:dyDescent="0.25">
      <c r="C6849" s="47"/>
    </row>
    <row r="6850" spans="3:3" ht="15.75" customHeight="1" x14ac:dyDescent="0.25">
      <c r="C6850" s="47"/>
    </row>
    <row r="6851" spans="3:3" ht="15.75" customHeight="1" x14ac:dyDescent="0.25">
      <c r="C6851" s="47"/>
    </row>
    <row r="6852" spans="3:3" ht="15.75" customHeight="1" x14ac:dyDescent="0.25">
      <c r="C6852" s="47"/>
    </row>
    <row r="6853" spans="3:3" ht="15.75" customHeight="1" x14ac:dyDescent="0.25">
      <c r="C6853" s="47"/>
    </row>
    <row r="6854" spans="3:3" ht="15.75" customHeight="1" x14ac:dyDescent="0.25">
      <c r="C6854" s="47"/>
    </row>
    <row r="6855" spans="3:3" ht="15.75" customHeight="1" x14ac:dyDescent="0.25">
      <c r="C6855" s="47"/>
    </row>
    <row r="6856" spans="3:3" ht="15.75" customHeight="1" x14ac:dyDescent="0.25">
      <c r="C6856" s="47"/>
    </row>
    <row r="6857" spans="3:3" ht="15.75" customHeight="1" x14ac:dyDescent="0.25">
      <c r="C6857" s="47"/>
    </row>
    <row r="6858" spans="3:3" ht="15.75" customHeight="1" x14ac:dyDescent="0.25">
      <c r="C6858" s="47"/>
    </row>
    <row r="6859" spans="3:3" ht="15.75" customHeight="1" x14ac:dyDescent="0.25">
      <c r="C6859" s="47"/>
    </row>
    <row r="6860" spans="3:3" ht="15.75" customHeight="1" x14ac:dyDescent="0.25">
      <c r="C6860" s="47"/>
    </row>
    <row r="6861" spans="3:3" ht="15.75" customHeight="1" x14ac:dyDescent="0.25">
      <c r="C6861" s="47"/>
    </row>
    <row r="6862" spans="3:3" ht="15.75" customHeight="1" x14ac:dyDescent="0.25">
      <c r="C6862" s="47"/>
    </row>
    <row r="6863" spans="3:3" ht="15.75" customHeight="1" x14ac:dyDescent="0.25">
      <c r="C6863" s="47"/>
    </row>
    <row r="6864" spans="3:3" ht="15.75" customHeight="1" x14ac:dyDescent="0.25">
      <c r="C6864" s="47"/>
    </row>
    <row r="6865" spans="3:3" ht="15.75" customHeight="1" x14ac:dyDescent="0.25">
      <c r="C6865" s="47"/>
    </row>
    <row r="6866" spans="3:3" ht="15.75" customHeight="1" x14ac:dyDescent="0.25">
      <c r="C6866" s="47"/>
    </row>
    <row r="6867" spans="3:3" ht="15.75" customHeight="1" x14ac:dyDescent="0.25">
      <c r="C6867" s="47"/>
    </row>
    <row r="6868" spans="3:3" ht="15.75" customHeight="1" x14ac:dyDescent="0.25">
      <c r="C6868" s="47"/>
    </row>
    <row r="6869" spans="3:3" ht="15.75" customHeight="1" x14ac:dyDescent="0.25">
      <c r="C6869" s="47"/>
    </row>
    <row r="6870" spans="3:3" ht="15.75" customHeight="1" x14ac:dyDescent="0.25">
      <c r="C6870" s="47"/>
    </row>
    <row r="6871" spans="3:3" ht="15.75" customHeight="1" x14ac:dyDescent="0.25">
      <c r="C6871" s="47"/>
    </row>
    <row r="6872" spans="3:3" ht="15.75" customHeight="1" x14ac:dyDescent="0.25">
      <c r="C6872" s="47"/>
    </row>
    <row r="6873" spans="3:3" ht="15.75" customHeight="1" x14ac:dyDescent="0.25">
      <c r="C6873" s="47"/>
    </row>
    <row r="6874" spans="3:3" ht="15.75" customHeight="1" x14ac:dyDescent="0.25">
      <c r="C6874" s="47"/>
    </row>
    <row r="6875" spans="3:3" ht="15.75" customHeight="1" x14ac:dyDescent="0.25">
      <c r="C6875" s="47"/>
    </row>
    <row r="6876" spans="3:3" ht="15.75" customHeight="1" x14ac:dyDescent="0.25">
      <c r="C6876" s="47"/>
    </row>
    <row r="6877" spans="3:3" ht="15.75" customHeight="1" x14ac:dyDescent="0.25">
      <c r="C6877" s="47"/>
    </row>
    <row r="6878" spans="3:3" ht="15.75" customHeight="1" x14ac:dyDescent="0.25">
      <c r="C6878" s="47"/>
    </row>
    <row r="6879" spans="3:3" ht="15.75" customHeight="1" x14ac:dyDescent="0.25">
      <c r="C6879" s="47"/>
    </row>
    <row r="6880" spans="3:3" ht="15.75" customHeight="1" x14ac:dyDescent="0.25">
      <c r="C6880" s="47"/>
    </row>
    <row r="6881" spans="3:3" ht="15.75" customHeight="1" x14ac:dyDescent="0.25">
      <c r="C6881" s="47"/>
    </row>
    <row r="6882" spans="3:3" ht="15.75" customHeight="1" x14ac:dyDescent="0.25">
      <c r="C6882" s="47"/>
    </row>
    <row r="6883" spans="3:3" ht="15.75" customHeight="1" x14ac:dyDescent="0.25">
      <c r="C6883" s="47"/>
    </row>
    <row r="6884" spans="3:3" ht="15.75" customHeight="1" x14ac:dyDescent="0.25">
      <c r="C6884" s="47"/>
    </row>
    <row r="6885" spans="3:3" ht="15.75" customHeight="1" x14ac:dyDescent="0.25">
      <c r="C6885" s="47"/>
    </row>
    <row r="6886" spans="3:3" ht="15.75" customHeight="1" x14ac:dyDescent="0.25">
      <c r="C6886" s="47"/>
    </row>
    <row r="6887" spans="3:3" ht="15.75" customHeight="1" x14ac:dyDescent="0.25">
      <c r="C6887" s="47"/>
    </row>
    <row r="6888" spans="3:3" ht="15.75" customHeight="1" x14ac:dyDescent="0.25">
      <c r="C6888" s="47"/>
    </row>
    <row r="6889" spans="3:3" ht="15.75" customHeight="1" x14ac:dyDescent="0.25">
      <c r="C6889" s="47"/>
    </row>
    <row r="6890" spans="3:3" ht="15.75" customHeight="1" x14ac:dyDescent="0.25">
      <c r="C6890" s="47"/>
    </row>
    <row r="6891" spans="3:3" ht="15.75" customHeight="1" x14ac:dyDescent="0.25">
      <c r="C6891" s="47"/>
    </row>
    <row r="6892" spans="3:3" ht="15.75" customHeight="1" x14ac:dyDescent="0.25">
      <c r="C6892" s="47"/>
    </row>
    <row r="6893" spans="3:3" ht="15.75" customHeight="1" x14ac:dyDescent="0.25">
      <c r="C6893" s="47"/>
    </row>
    <row r="6894" spans="3:3" ht="15.75" customHeight="1" x14ac:dyDescent="0.25">
      <c r="C6894" s="47"/>
    </row>
    <row r="6895" spans="3:3" ht="15.75" customHeight="1" x14ac:dyDescent="0.25">
      <c r="C6895" s="47"/>
    </row>
    <row r="6896" spans="3:3" ht="15.75" customHeight="1" x14ac:dyDescent="0.25">
      <c r="C6896" s="47"/>
    </row>
    <row r="6897" spans="3:3" ht="15.75" customHeight="1" x14ac:dyDescent="0.25">
      <c r="C6897" s="47"/>
    </row>
    <row r="6898" spans="3:3" ht="15.75" customHeight="1" x14ac:dyDescent="0.25">
      <c r="C6898" s="47"/>
    </row>
    <row r="6899" spans="3:3" ht="15.75" customHeight="1" x14ac:dyDescent="0.25">
      <c r="C6899" s="47"/>
    </row>
    <row r="6900" spans="3:3" ht="15.75" customHeight="1" x14ac:dyDescent="0.25">
      <c r="C6900" s="47"/>
    </row>
    <row r="6901" spans="3:3" ht="15.75" customHeight="1" x14ac:dyDescent="0.25">
      <c r="C6901" s="47"/>
    </row>
    <row r="6902" spans="3:3" ht="15.75" customHeight="1" x14ac:dyDescent="0.25">
      <c r="C6902" s="47"/>
    </row>
    <row r="6903" spans="3:3" ht="15.75" customHeight="1" x14ac:dyDescent="0.25">
      <c r="C6903" s="47"/>
    </row>
    <row r="6904" spans="3:3" ht="15.75" customHeight="1" x14ac:dyDescent="0.25">
      <c r="C6904" s="47"/>
    </row>
    <row r="6905" spans="3:3" ht="15.75" customHeight="1" x14ac:dyDescent="0.25">
      <c r="C6905" s="47"/>
    </row>
    <row r="6906" spans="3:3" ht="15.75" customHeight="1" x14ac:dyDescent="0.25">
      <c r="C6906" s="47"/>
    </row>
    <row r="6907" spans="3:3" ht="15.75" customHeight="1" x14ac:dyDescent="0.25">
      <c r="C6907" s="47"/>
    </row>
    <row r="6908" spans="3:3" ht="15.75" customHeight="1" x14ac:dyDescent="0.25">
      <c r="C6908" s="47"/>
    </row>
    <row r="6909" spans="3:3" ht="15.75" customHeight="1" x14ac:dyDescent="0.25">
      <c r="C6909" s="47"/>
    </row>
    <row r="6910" spans="3:3" ht="15.75" customHeight="1" x14ac:dyDescent="0.25">
      <c r="C6910" s="47"/>
    </row>
    <row r="6911" spans="3:3" ht="15.75" customHeight="1" x14ac:dyDescent="0.25">
      <c r="C6911" s="47"/>
    </row>
    <row r="6912" spans="3:3" ht="15.75" customHeight="1" x14ac:dyDescent="0.25">
      <c r="C6912" s="47"/>
    </row>
    <row r="6913" spans="3:3" ht="15.75" customHeight="1" x14ac:dyDescent="0.25">
      <c r="C6913" s="47"/>
    </row>
    <row r="6914" spans="3:3" ht="15.75" customHeight="1" x14ac:dyDescent="0.25">
      <c r="C6914" s="47"/>
    </row>
    <row r="6915" spans="3:3" ht="15.75" customHeight="1" x14ac:dyDescent="0.25">
      <c r="C6915" s="47"/>
    </row>
    <row r="6916" spans="3:3" ht="15.75" customHeight="1" x14ac:dyDescent="0.25">
      <c r="C6916" s="47"/>
    </row>
    <row r="6917" spans="3:3" ht="15.75" customHeight="1" x14ac:dyDescent="0.25">
      <c r="C6917" s="47"/>
    </row>
    <row r="6918" spans="3:3" ht="15.75" customHeight="1" x14ac:dyDescent="0.25">
      <c r="C6918" s="47"/>
    </row>
    <row r="6919" spans="3:3" ht="15.75" customHeight="1" x14ac:dyDescent="0.25">
      <c r="C6919" s="47"/>
    </row>
    <row r="6920" spans="3:3" ht="15.75" customHeight="1" x14ac:dyDescent="0.25">
      <c r="C6920" s="47"/>
    </row>
    <row r="6921" spans="3:3" ht="15.75" customHeight="1" x14ac:dyDescent="0.25">
      <c r="C6921" s="47"/>
    </row>
    <row r="6922" spans="3:3" ht="15.75" customHeight="1" x14ac:dyDescent="0.25">
      <c r="C6922" s="47"/>
    </row>
    <row r="6923" spans="3:3" ht="15.75" customHeight="1" x14ac:dyDescent="0.25">
      <c r="C6923" s="47"/>
    </row>
    <row r="6924" spans="3:3" ht="15.75" customHeight="1" x14ac:dyDescent="0.25">
      <c r="C6924" s="47"/>
    </row>
    <row r="6925" spans="3:3" ht="15.75" customHeight="1" x14ac:dyDescent="0.25">
      <c r="C6925" s="47"/>
    </row>
    <row r="6926" spans="3:3" ht="15.75" customHeight="1" x14ac:dyDescent="0.25">
      <c r="C6926" s="47"/>
    </row>
    <row r="6927" spans="3:3" ht="15.75" customHeight="1" x14ac:dyDescent="0.25">
      <c r="C6927" s="47"/>
    </row>
    <row r="6928" spans="3:3" ht="15.75" customHeight="1" x14ac:dyDescent="0.25">
      <c r="C6928" s="47"/>
    </row>
    <row r="6929" spans="3:3" ht="15.75" customHeight="1" x14ac:dyDescent="0.25">
      <c r="C6929" s="47"/>
    </row>
    <row r="6930" spans="3:3" ht="15.75" customHeight="1" x14ac:dyDescent="0.25">
      <c r="C6930" s="47"/>
    </row>
    <row r="6931" spans="3:3" ht="15.75" customHeight="1" x14ac:dyDescent="0.25">
      <c r="C6931" s="47"/>
    </row>
    <row r="6932" spans="3:3" ht="15.75" customHeight="1" x14ac:dyDescent="0.25">
      <c r="C6932" s="47"/>
    </row>
    <row r="6933" spans="3:3" ht="15.75" customHeight="1" x14ac:dyDescent="0.25">
      <c r="C6933" s="47"/>
    </row>
    <row r="6934" spans="3:3" ht="15.75" customHeight="1" x14ac:dyDescent="0.25">
      <c r="C6934" s="47"/>
    </row>
    <row r="6935" spans="3:3" ht="15.75" customHeight="1" x14ac:dyDescent="0.25">
      <c r="C6935" s="47"/>
    </row>
    <row r="6936" spans="3:3" ht="15.75" customHeight="1" x14ac:dyDescent="0.25">
      <c r="C6936" s="47"/>
    </row>
    <row r="6937" spans="3:3" ht="15.75" customHeight="1" x14ac:dyDescent="0.25">
      <c r="C6937" s="47"/>
    </row>
    <row r="6938" spans="3:3" ht="15.75" customHeight="1" x14ac:dyDescent="0.25">
      <c r="C6938" s="47"/>
    </row>
    <row r="6939" spans="3:3" ht="15.75" customHeight="1" x14ac:dyDescent="0.25">
      <c r="C6939" s="47"/>
    </row>
    <row r="6940" spans="3:3" ht="15.75" customHeight="1" x14ac:dyDescent="0.25">
      <c r="C6940" s="47"/>
    </row>
    <row r="6941" spans="3:3" ht="15.75" customHeight="1" x14ac:dyDescent="0.25">
      <c r="C6941" s="47"/>
    </row>
    <row r="6942" spans="3:3" ht="15.75" customHeight="1" x14ac:dyDescent="0.25">
      <c r="C6942" s="47"/>
    </row>
    <row r="6943" spans="3:3" ht="15.75" customHeight="1" x14ac:dyDescent="0.25">
      <c r="C6943" s="47"/>
    </row>
    <row r="6944" spans="3:3" ht="15.75" customHeight="1" x14ac:dyDescent="0.25">
      <c r="C6944" s="47"/>
    </row>
    <row r="6945" spans="3:3" ht="15.75" customHeight="1" x14ac:dyDescent="0.25">
      <c r="C6945" s="47"/>
    </row>
    <row r="6946" spans="3:3" ht="15.75" customHeight="1" x14ac:dyDescent="0.25">
      <c r="C6946" s="47"/>
    </row>
    <row r="6947" spans="3:3" ht="15.75" customHeight="1" x14ac:dyDescent="0.25">
      <c r="C6947" s="47"/>
    </row>
    <row r="6948" spans="3:3" ht="15.75" customHeight="1" x14ac:dyDescent="0.25">
      <c r="C6948" s="47"/>
    </row>
    <row r="6949" spans="3:3" ht="15.75" customHeight="1" x14ac:dyDescent="0.25">
      <c r="C6949" s="47"/>
    </row>
    <row r="6950" spans="3:3" ht="15.75" customHeight="1" x14ac:dyDescent="0.25">
      <c r="C6950" s="47"/>
    </row>
    <row r="6951" spans="3:3" ht="15.75" customHeight="1" x14ac:dyDescent="0.25">
      <c r="C6951" s="47"/>
    </row>
    <row r="6952" spans="3:3" ht="15.75" customHeight="1" x14ac:dyDescent="0.25">
      <c r="C6952" s="47"/>
    </row>
    <row r="6953" spans="3:3" ht="15.75" customHeight="1" x14ac:dyDescent="0.25">
      <c r="C6953" s="47"/>
    </row>
    <row r="6954" spans="3:3" ht="15.75" customHeight="1" x14ac:dyDescent="0.25">
      <c r="C6954" s="47"/>
    </row>
    <row r="6955" spans="3:3" ht="15.75" customHeight="1" x14ac:dyDescent="0.25">
      <c r="C6955" s="47"/>
    </row>
    <row r="6956" spans="3:3" ht="15.75" customHeight="1" x14ac:dyDescent="0.25">
      <c r="C6956" s="47"/>
    </row>
    <row r="6957" spans="3:3" ht="15.75" customHeight="1" x14ac:dyDescent="0.25">
      <c r="C6957" s="47"/>
    </row>
    <row r="6958" spans="3:3" ht="15.75" customHeight="1" x14ac:dyDescent="0.25">
      <c r="C6958" s="47"/>
    </row>
    <row r="6959" spans="3:3" ht="15.75" customHeight="1" x14ac:dyDescent="0.25">
      <c r="C6959" s="47"/>
    </row>
    <row r="6960" spans="3:3" ht="15.75" customHeight="1" x14ac:dyDescent="0.25">
      <c r="C6960" s="47"/>
    </row>
    <row r="6961" spans="3:3" ht="15.75" customHeight="1" x14ac:dyDescent="0.25">
      <c r="C6961" s="47"/>
    </row>
    <row r="6962" spans="3:3" ht="15.75" customHeight="1" x14ac:dyDescent="0.25">
      <c r="C6962" s="47"/>
    </row>
    <row r="6963" spans="3:3" ht="15.75" customHeight="1" x14ac:dyDescent="0.25">
      <c r="C6963" s="47"/>
    </row>
    <row r="6964" spans="3:3" ht="15.75" customHeight="1" x14ac:dyDescent="0.25">
      <c r="C6964" s="47"/>
    </row>
    <row r="6965" spans="3:3" ht="15.75" customHeight="1" x14ac:dyDescent="0.25">
      <c r="C6965" s="47"/>
    </row>
    <row r="6966" spans="3:3" ht="15.75" customHeight="1" x14ac:dyDescent="0.25">
      <c r="C6966" s="47"/>
    </row>
    <row r="6967" spans="3:3" ht="15.75" customHeight="1" x14ac:dyDescent="0.25">
      <c r="C6967" s="47"/>
    </row>
    <row r="6968" spans="3:3" ht="15.75" customHeight="1" x14ac:dyDescent="0.25">
      <c r="C6968" s="47"/>
    </row>
    <row r="6969" spans="3:3" ht="15.75" customHeight="1" x14ac:dyDescent="0.25">
      <c r="C6969" s="47"/>
    </row>
    <row r="6970" spans="3:3" ht="15.75" customHeight="1" x14ac:dyDescent="0.25">
      <c r="C6970" s="47"/>
    </row>
    <row r="6971" spans="3:3" ht="15.75" customHeight="1" x14ac:dyDescent="0.25">
      <c r="C6971" s="47"/>
    </row>
    <row r="6972" spans="3:3" ht="15.75" customHeight="1" x14ac:dyDescent="0.25">
      <c r="C6972" s="47"/>
    </row>
    <row r="6973" spans="3:3" ht="15.75" customHeight="1" x14ac:dyDescent="0.25">
      <c r="C6973" s="47"/>
    </row>
    <row r="6974" spans="3:3" ht="15.75" customHeight="1" x14ac:dyDescent="0.25">
      <c r="C6974" s="47"/>
    </row>
    <row r="6975" spans="3:3" ht="15.75" customHeight="1" x14ac:dyDescent="0.25">
      <c r="C6975" s="47"/>
    </row>
    <row r="6976" spans="3:3" ht="15.75" customHeight="1" x14ac:dyDescent="0.25">
      <c r="C6976" s="47"/>
    </row>
    <row r="6977" spans="3:3" ht="15.75" customHeight="1" x14ac:dyDescent="0.25">
      <c r="C6977" s="47"/>
    </row>
    <row r="6978" spans="3:3" ht="15.75" customHeight="1" x14ac:dyDescent="0.25">
      <c r="C6978" s="47"/>
    </row>
    <row r="6979" spans="3:3" ht="15.75" customHeight="1" x14ac:dyDescent="0.25">
      <c r="C6979" s="47"/>
    </row>
    <row r="6980" spans="3:3" ht="15.75" customHeight="1" x14ac:dyDescent="0.25">
      <c r="C6980" s="47"/>
    </row>
    <row r="6981" spans="3:3" ht="15.75" customHeight="1" x14ac:dyDescent="0.25">
      <c r="C6981" s="47"/>
    </row>
    <row r="6982" spans="3:3" ht="15.75" customHeight="1" x14ac:dyDescent="0.25">
      <c r="C6982" s="47"/>
    </row>
    <row r="6983" spans="3:3" ht="15.75" customHeight="1" x14ac:dyDescent="0.25">
      <c r="C6983" s="47"/>
    </row>
    <row r="6984" spans="3:3" ht="15.75" customHeight="1" x14ac:dyDescent="0.25">
      <c r="C6984" s="47"/>
    </row>
    <row r="6985" spans="3:3" ht="15.75" customHeight="1" x14ac:dyDescent="0.25">
      <c r="C6985" s="47"/>
    </row>
    <row r="6986" spans="3:3" ht="15.75" customHeight="1" x14ac:dyDescent="0.25">
      <c r="C6986" s="47"/>
    </row>
    <row r="6987" spans="3:3" ht="15.75" customHeight="1" x14ac:dyDescent="0.25">
      <c r="C6987" s="47"/>
    </row>
    <row r="6988" spans="3:3" ht="15.75" customHeight="1" x14ac:dyDescent="0.25">
      <c r="C6988" s="47"/>
    </row>
    <row r="6989" spans="3:3" ht="15.75" customHeight="1" x14ac:dyDescent="0.25">
      <c r="C6989" s="47"/>
    </row>
    <row r="6990" spans="3:3" ht="15.75" customHeight="1" x14ac:dyDescent="0.25">
      <c r="C6990" s="47"/>
    </row>
    <row r="6991" spans="3:3" ht="15.75" customHeight="1" x14ac:dyDescent="0.25">
      <c r="C6991" s="47"/>
    </row>
    <row r="6992" spans="3:3" ht="15.75" customHeight="1" x14ac:dyDescent="0.25">
      <c r="C6992" s="47"/>
    </row>
    <row r="6993" spans="3:3" ht="15.75" customHeight="1" x14ac:dyDescent="0.25">
      <c r="C6993" s="47"/>
    </row>
    <row r="6994" spans="3:3" ht="15.75" customHeight="1" x14ac:dyDescent="0.25">
      <c r="C6994" s="47"/>
    </row>
    <row r="6995" spans="3:3" ht="15.75" customHeight="1" x14ac:dyDescent="0.25">
      <c r="C6995" s="47"/>
    </row>
    <row r="6996" spans="3:3" ht="15.75" customHeight="1" x14ac:dyDescent="0.25">
      <c r="C6996" s="47"/>
    </row>
    <row r="6997" spans="3:3" ht="15.75" customHeight="1" x14ac:dyDescent="0.25">
      <c r="C6997" s="47"/>
    </row>
    <row r="6998" spans="3:3" ht="15.75" customHeight="1" x14ac:dyDescent="0.25">
      <c r="C6998" s="47"/>
    </row>
    <row r="6999" spans="3:3" ht="15.75" customHeight="1" x14ac:dyDescent="0.25">
      <c r="C6999" s="47"/>
    </row>
    <row r="7000" spans="3:3" ht="15.75" customHeight="1" x14ac:dyDescent="0.25">
      <c r="C7000" s="47"/>
    </row>
    <row r="7001" spans="3:3" ht="15.75" customHeight="1" x14ac:dyDescent="0.25">
      <c r="C7001" s="47"/>
    </row>
    <row r="7002" spans="3:3" ht="15.75" customHeight="1" x14ac:dyDescent="0.25">
      <c r="C7002" s="47"/>
    </row>
    <row r="7003" spans="3:3" ht="15.75" customHeight="1" x14ac:dyDescent="0.25">
      <c r="C7003" s="47"/>
    </row>
    <row r="7004" spans="3:3" ht="15.75" customHeight="1" x14ac:dyDescent="0.25">
      <c r="C7004" s="47"/>
    </row>
    <row r="7005" spans="3:3" ht="15.75" customHeight="1" x14ac:dyDescent="0.25">
      <c r="C7005" s="47"/>
    </row>
    <row r="7006" spans="3:3" ht="15.75" customHeight="1" x14ac:dyDescent="0.25">
      <c r="C7006" s="47"/>
    </row>
    <row r="7007" spans="3:3" ht="15.75" customHeight="1" x14ac:dyDescent="0.25">
      <c r="C7007" s="47"/>
    </row>
    <row r="7008" spans="3:3" ht="15.75" customHeight="1" x14ac:dyDescent="0.25">
      <c r="C7008" s="47"/>
    </row>
    <row r="7009" spans="3:3" ht="15.75" customHeight="1" x14ac:dyDescent="0.25">
      <c r="C7009" s="47"/>
    </row>
    <row r="7010" spans="3:3" ht="15.75" customHeight="1" x14ac:dyDescent="0.25">
      <c r="C7010" s="47"/>
    </row>
    <row r="7011" spans="3:3" ht="15.75" customHeight="1" x14ac:dyDescent="0.25">
      <c r="C7011" s="47"/>
    </row>
    <row r="7012" spans="3:3" ht="15.75" customHeight="1" x14ac:dyDescent="0.25">
      <c r="C7012" s="47"/>
    </row>
    <row r="7013" spans="3:3" ht="15.75" customHeight="1" x14ac:dyDescent="0.25">
      <c r="C7013" s="47"/>
    </row>
    <row r="7014" spans="3:3" ht="15.75" customHeight="1" x14ac:dyDescent="0.25">
      <c r="C7014" s="47"/>
    </row>
    <row r="7015" spans="3:3" ht="15.75" customHeight="1" x14ac:dyDescent="0.25">
      <c r="C7015" s="47"/>
    </row>
    <row r="7016" spans="3:3" ht="15.75" customHeight="1" x14ac:dyDescent="0.25">
      <c r="C7016" s="47"/>
    </row>
    <row r="7017" spans="3:3" ht="15.75" customHeight="1" x14ac:dyDescent="0.25">
      <c r="C7017" s="47"/>
    </row>
    <row r="7018" spans="3:3" ht="15.75" customHeight="1" x14ac:dyDescent="0.25">
      <c r="C7018" s="47"/>
    </row>
    <row r="7019" spans="3:3" ht="15.75" customHeight="1" x14ac:dyDescent="0.25">
      <c r="C7019" s="47"/>
    </row>
    <row r="7020" spans="3:3" ht="15.75" customHeight="1" x14ac:dyDescent="0.25">
      <c r="C7020" s="47"/>
    </row>
    <row r="7021" spans="3:3" ht="15.75" customHeight="1" x14ac:dyDescent="0.25">
      <c r="C7021" s="47"/>
    </row>
    <row r="7022" spans="3:3" ht="15.75" customHeight="1" x14ac:dyDescent="0.25">
      <c r="C7022" s="47"/>
    </row>
    <row r="7023" spans="3:3" ht="15.75" customHeight="1" x14ac:dyDescent="0.25">
      <c r="C7023" s="47"/>
    </row>
    <row r="7024" spans="3:3" ht="15.75" customHeight="1" x14ac:dyDescent="0.25">
      <c r="C7024" s="47"/>
    </row>
    <row r="7025" spans="3:3" ht="15.75" customHeight="1" x14ac:dyDescent="0.25">
      <c r="C7025" s="47"/>
    </row>
    <row r="7026" spans="3:3" ht="15.75" customHeight="1" x14ac:dyDescent="0.25">
      <c r="C7026" s="47"/>
    </row>
    <row r="7027" spans="3:3" ht="15.75" customHeight="1" x14ac:dyDescent="0.25">
      <c r="C7027" s="47"/>
    </row>
    <row r="7028" spans="3:3" ht="15.75" customHeight="1" x14ac:dyDescent="0.25">
      <c r="C7028" s="47"/>
    </row>
    <row r="7029" spans="3:3" ht="15.75" customHeight="1" x14ac:dyDescent="0.25">
      <c r="C7029" s="47"/>
    </row>
    <row r="7030" spans="3:3" ht="15.75" customHeight="1" x14ac:dyDescent="0.25">
      <c r="C7030" s="47"/>
    </row>
    <row r="7031" spans="3:3" ht="15.75" customHeight="1" x14ac:dyDescent="0.25">
      <c r="C7031" s="47"/>
    </row>
    <row r="7032" spans="3:3" ht="15.75" customHeight="1" x14ac:dyDescent="0.25">
      <c r="C7032" s="47"/>
    </row>
    <row r="7033" spans="3:3" ht="15.75" customHeight="1" x14ac:dyDescent="0.25">
      <c r="C7033" s="47"/>
    </row>
    <row r="7034" spans="3:3" ht="15.75" customHeight="1" x14ac:dyDescent="0.25">
      <c r="C7034" s="47"/>
    </row>
    <row r="7035" spans="3:3" ht="15.75" customHeight="1" x14ac:dyDescent="0.25">
      <c r="C7035" s="47"/>
    </row>
    <row r="7036" spans="3:3" ht="15.75" customHeight="1" x14ac:dyDescent="0.25">
      <c r="C7036" s="47"/>
    </row>
    <row r="7037" spans="3:3" ht="15.75" customHeight="1" x14ac:dyDescent="0.25">
      <c r="C7037" s="47"/>
    </row>
    <row r="7038" spans="3:3" ht="15.75" customHeight="1" x14ac:dyDescent="0.25">
      <c r="C7038" s="47"/>
    </row>
    <row r="7039" spans="3:3" ht="15.75" customHeight="1" x14ac:dyDescent="0.25">
      <c r="C7039" s="47"/>
    </row>
    <row r="7040" spans="3:3" ht="15.75" customHeight="1" x14ac:dyDescent="0.25">
      <c r="C7040" s="47"/>
    </row>
    <row r="7041" spans="3:3" ht="15.75" customHeight="1" x14ac:dyDescent="0.25">
      <c r="C7041" s="47"/>
    </row>
    <row r="7042" spans="3:3" ht="15.75" customHeight="1" x14ac:dyDescent="0.25">
      <c r="C7042" s="47"/>
    </row>
    <row r="7043" spans="3:3" ht="15.75" customHeight="1" x14ac:dyDescent="0.25">
      <c r="C7043" s="47"/>
    </row>
    <row r="7044" spans="3:3" ht="15.75" customHeight="1" x14ac:dyDescent="0.25">
      <c r="C7044" s="47"/>
    </row>
    <row r="7045" spans="3:3" ht="15.75" customHeight="1" x14ac:dyDescent="0.25">
      <c r="C7045" s="47"/>
    </row>
    <row r="7046" spans="3:3" ht="15.75" customHeight="1" x14ac:dyDescent="0.25">
      <c r="C7046" s="47"/>
    </row>
    <row r="7047" spans="3:3" ht="15.75" customHeight="1" x14ac:dyDescent="0.25">
      <c r="C7047" s="47"/>
    </row>
    <row r="7048" spans="3:3" ht="15.75" customHeight="1" x14ac:dyDescent="0.25">
      <c r="C7048" s="47"/>
    </row>
    <row r="7049" spans="3:3" ht="15.75" customHeight="1" x14ac:dyDescent="0.25">
      <c r="C7049" s="47"/>
    </row>
    <row r="7050" spans="3:3" ht="15.75" customHeight="1" x14ac:dyDescent="0.25">
      <c r="C7050" s="47"/>
    </row>
    <row r="7051" spans="3:3" ht="15.75" customHeight="1" x14ac:dyDescent="0.25">
      <c r="C7051" s="47"/>
    </row>
    <row r="7052" spans="3:3" ht="15.75" customHeight="1" x14ac:dyDescent="0.25">
      <c r="C7052" s="47"/>
    </row>
    <row r="7053" spans="3:3" ht="15.75" customHeight="1" x14ac:dyDescent="0.25">
      <c r="C7053" s="47"/>
    </row>
    <row r="7054" spans="3:3" ht="15.75" customHeight="1" x14ac:dyDescent="0.25">
      <c r="C7054" s="47"/>
    </row>
    <row r="7055" spans="3:3" ht="15.75" customHeight="1" x14ac:dyDescent="0.25">
      <c r="C7055" s="47"/>
    </row>
    <row r="7056" spans="3:3" ht="15.75" customHeight="1" x14ac:dyDescent="0.25">
      <c r="C7056" s="47"/>
    </row>
    <row r="7057" spans="3:3" ht="15.75" customHeight="1" x14ac:dyDescent="0.25">
      <c r="C7057" s="47"/>
    </row>
    <row r="7058" spans="3:3" ht="15.75" customHeight="1" x14ac:dyDescent="0.25">
      <c r="C7058" s="47"/>
    </row>
    <row r="7059" spans="3:3" ht="15.75" customHeight="1" x14ac:dyDescent="0.25">
      <c r="C7059" s="47"/>
    </row>
    <row r="7060" spans="3:3" ht="15.75" customHeight="1" x14ac:dyDescent="0.25">
      <c r="C7060" s="47"/>
    </row>
    <row r="7061" spans="3:3" ht="15.75" customHeight="1" x14ac:dyDescent="0.25">
      <c r="C7061" s="47"/>
    </row>
    <row r="7062" spans="3:3" ht="15.75" customHeight="1" x14ac:dyDescent="0.25">
      <c r="C7062" s="47"/>
    </row>
    <row r="7063" spans="3:3" ht="15.75" customHeight="1" x14ac:dyDescent="0.25">
      <c r="C7063" s="47"/>
    </row>
    <row r="7064" spans="3:3" ht="15.75" customHeight="1" x14ac:dyDescent="0.25">
      <c r="C7064" s="47"/>
    </row>
    <row r="7065" spans="3:3" ht="15.75" customHeight="1" x14ac:dyDescent="0.25">
      <c r="C7065" s="47"/>
    </row>
    <row r="7066" spans="3:3" ht="15.75" customHeight="1" x14ac:dyDescent="0.25">
      <c r="C7066" s="47"/>
    </row>
    <row r="7067" spans="3:3" ht="15.75" customHeight="1" x14ac:dyDescent="0.25">
      <c r="C7067" s="47"/>
    </row>
    <row r="7068" spans="3:3" ht="15.75" customHeight="1" x14ac:dyDescent="0.25">
      <c r="C7068" s="47"/>
    </row>
    <row r="7069" spans="3:3" ht="15.75" customHeight="1" x14ac:dyDescent="0.25">
      <c r="C7069" s="47"/>
    </row>
    <row r="7070" spans="3:3" ht="15.75" customHeight="1" x14ac:dyDescent="0.25">
      <c r="C7070" s="47"/>
    </row>
    <row r="7071" spans="3:3" ht="15.75" customHeight="1" x14ac:dyDescent="0.25">
      <c r="C7071" s="47"/>
    </row>
    <row r="7072" spans="3:3" ht="15.75" customHeight="1" x14ac:dyDescent="0.25">
      <c r="C7072" s="47"/>
    </row>
    <row r="7073" spans="3:3" ht="15.75" customHeight="1" x14ac:dyDescent="0.25">
      <c r="C7073" s="47"/>
    </row>
    <row r="7074" spans="3:3" ht="15.75" customHeight="1" x14ac:dyDescent="0.25">
      <c r="C7074" s="47"/>
    </row>
    <row r="7075" spans="3:3" ht="15.75" customHeight="1" x14ac:dyDescent="0.25">
      <c r="C7075" s="47"/>
    </row>
    <row r="7076" spans="3:3" ht="15.75" customHeight="1" x14ac:dyDescent="0.25">
      <c r="C7076" s="47"/>
    </row>
    <row r="7077" spans="3:3" ht="15.75" customHeight="1" x14ac:dyDescent="0.25">
      <c r="C7077" s="47"/>
    </row>
    <row r="7078" spans="3:3" ht="15.75" customHeight="1" x14ac:dyDescent="0.25">
      <c r="C7078" s="47"/>
    </row>
    <row r="7079" spans="3:3" ht="15.75" customHeight="1" x14ac:dyDescent="0.25">
      <c r="C7079" s="47"/>
    </row>
    <row r="7080" spans="3:3" ht="15.75" customHeight="1" x14ac:dyDescent="0.25">
      <c r="C7080" s="47"/>
    </row>
    <row r="7081" spans="3:3" ht="15.75" customHeight="1" x14ac:dyDescent="0.25">
      <c r="C7081" s="47"/>
    </row>
    <row r="7082" spans="3:3" ht="15.75" customHeight="1" x14ac:dyDescent="0.25">
      <c r="C7082" s="47"/>
    </row>
    <row r="7083" spans="3:3" ht="15.75" customHeight="1" x14ac:dyDescent="0.25">
      <c r="C7083" s="47"/>
    </row>
    <row r="7084" spans="3:3" ht="15.75" customHeight="1" x14ac:dyDescent="0.25">
      <c r="C7084" s="47"/>
    </row>
    <row r="7085" spans="3:3" ht="15.75" customHeight="1" x14ac:dyDescent="0.25">
      <c r="C7085" s="47"/>
    </row>
    <row r="7086" spans="3:3" ht="15.75" customHeight="1" x14ac:dyDescent="0.25">
      <c r="C7086" s="47"/>
    </row>
    <row r="7087" spans="3:3" ht="15.75" customHeight="1" x14ac:dyDescent="0.25">
      <c r="C7087" s="47"/>
    </row>
    <row r="7088" spans="3:3" ht="15.75" customHeight="1" x14ac:dyDescent="0.25">
      <c r="C7088" s="47"/>
    </row>
    <row r="7089" spans="3:3" ht="15.75" customHeight="1" x14ac:dyDescent="0.25">
      <c r="C7089" s="47"/>
    </row>
    <row r="7090" spans="3:3" ht="15.75" customHeight="1" x14ac:dyDescent="0.25">
      <c r="C7090" s="47"/>
    </row>
    <row r="7091" spans="3:3" ht="15.75" customHeight="1" x14ac:dyDescent="0.25">
      <c r="C7091" s="47"/>
    </row>
    <row r="7092" spans="3:3" ht="15.75" customHeight="1" x14ac:dyDescent="0.25">
      <c r="C7092" s="47"/>
    </row>
    <row r="7093" spans="3:3" ht="15.75" customHeight="1" x14ac:dyDescent="0.25">
      <c r="C7093" s="47"/>
    </row>
    <row r="7094" spans="3:3" ht="15.75" customHeight="1" x14ac:dyDescent="0.25">
      <c r="C7094" s="47"/>
    </row>
    <row r="7095" spans="3:3" ht="15.75" customHeight="1" x14ac:dyDescent="0.25">
      <c r="C7095" s="47"/>
    </row>
    <row r="7096" spans="3:3" ht="15.75" customHeight="1" x14ac:dyDescent="0.25">
      <c r="C7096" s="47"/>
    </row>
    <row r="7097" spans="3:3" ht="15.75" customHeight="1" x14ac:dyDescent="0.25">
      <c r="C7097" s="47"/>
    </row>
    <row r="7098" spans="3:3" ht="15.75" customHeight="1" x14ac:dyDescent="0.25">
      <c r="C7098" s="47"/>
    </row>
    <row r="7099" spans="3:3" ht="15.75" customHeight="1" x14ac:dyDescent="0.25">
      <c r="C7099" s="47"/>
    </row>
    <row r="7100" spans="3:3" ht="15.75" customHeight="1" x14ac:dyDescent="0.25">
      <c r="C7100" s="47"/>
    </row>
    <row r="7101" spans="3:3" ht="15.75" customHeight="1" x14ac:dyDescent="0.25">
      <c r="C7101" s="47"/>
    </row>
    <row r="7102" spans="3:3" ht="15.75" customHeight="1" x14ac:dyDescent="0.25">
      <c r="C7102" s="47"/>
    </row>
    <row r="7103" spans="3:3" ht="15.75" customHeight="1" x14ac:dyDescent="0.25">
      <c r="C7103" s="47"/>
    </row>
    <row r="7104" spans="3:3" ht="15.75" customHeight="1" x14ac:dyDescent="0.25">
      <c r="C7104" s="47"/>
    </row>
    <row r="7105" spans="3:3" ht="15.75" customHeight="1" x14ac:dyDescent="0.25">
      <c r="C7105" s="47"/>
    </row>
    <row r="7106" spans="3:3" ht="15.75" customHeight="1" x14ac:dyDescent="0.25">
      <c r="C7106" s="47"/>
    </row>
    <row r="7107" spans="3:3" ht="15.75" customHeight="1" x14ac:dyDescent="0.25">
      <c r="C7107" s="47"/>
    </row>
    <row r="7108" spans="3:3" ht="15.75" customHeight="1" x14ac:dyDescent="0.25">
      <c r="C7108" s="47"/>
    </row>
    <row r="7109" spans="3:3" ht="15.75" customHeight="1" x14ac:dyDescent="0.25">
      <c r="C7109" s="47"/>
    </row>
    <row r="7110" spans="3:3" ht="15.75" customHeight="1" x14ac:dyDescent="0.25">
      <c r="C7110" s="47"/>
    </row>
    <row r="7111" spans="3:3" ht="15.75" customHeight="1" x14ac:dyDescent="0.25">
      <c r="C7111" s="47"/>
    </row>
    <row r="7112" spans="3:3" ht="15.75" customHeight="1" x14ac:dyDescent="0.25">
      <c r="C7112" s="47"/>
    </row>
    <row r="7113" spans="3:3" ht="15.75" customHeight="1" x14ac:dyDescent="0.25">
      <c r="C7113" s="47"/>
    </row>
    <row r="7114" spans="3:3" ht="15.75" customHeight="1" x14ac:dyDescent="0.25">
      <c r="C7114" s="47"/>
    </row>
    <row r="7115" spans="3:3" ht="15.75" customHeight="1" x14ac:dyDescent="0.25">
      <c r="C7115" s="47"/>
    </row>
    <row r="7116" spans="3:3" ht="15.75" customHeight="1" x14ac:dyDescent="0.25">
      <c r="C7116" s="47"/>
    </row>
    <row r="7117" spans="3:3" ht="15.75" customHeight="1" x14ac:dyDescent="0.25">
      <c r="C7117" s="47"/>
    </row>
    <row r="7118" spans="3:3" ht="15.75" customHeight="1" x14ac:dyDescent="0.25">
      <c r="C7118" s="47"/>
    </row>
    <row r="7119" spans="3:3" ht="15.75" customHeight="1" x14ac:dyDescent="0.25">
      <c r="C7119" s="47"/>
    </row>
    <row r="7120" spans="3:3" ht="15.75" customHeight="1" x14ac:dyDescent="0.25">
      <c r="C7120" s="47"/>
    </row>
    <row r="7121" spans="3:3" ht="15.75" customHeight="1" x14ac:dyDescent="0.25">
      <c r="C7121" s="47"/>
    </row>
    <row r="7122" spans="3:3" ht="15.75" customHeight="1" x14ac:dyDescent="0.25">
      <c r="C7122" s="47"/>
    </row>
    <row r="7123" spans="3:3" ht="15.75" customHeight="1" x14ac:dyDescent="0.25">
      <c r="C7123" s="47"/>
    </row>
    <row r="7124" spans="3:3" ht="15.75" customHeight="1" x14ac:dyDescent="0.25">
      <c r="C7124" s="47"/>
    </row>
    <row r="7125" spans="3:3" ht="15.75" customHeight="1" x14ac:dyDescent="0.25">
      <c r="C7125" s="47"/>
    </row>
    <row r="7126" spans="3:3" ht="15.75" customHeight="1" x14ac:dyDescent="0.25">
      <c r="C7126" s="47"/>
    </row>
    <row r="7127" spans="3:3" ht="15.75" customHeight="1" x14ac:dyDescent="0.25">
      <c r="C7127" s="47"/>
    </row>
    <row r="7128" spans="3:3" ht="15.75" customHeight="1" x14ac:dyDescent="0.25">
      <c r="C7128" s="47"/>
    </row>
    <row r="7129" spans="3:3" ht="15.75" customHeight="1" x14ac:dyDescent="0.25">
      <c r="C7129" s="47"/>
    </row>
    <row r="7130" spans="3:3" ht="15.75" customHeight="1" x14ac:dyDescent="0.25">
      <c r="C7130" s="47"/>
    </row>
    <row r="7131" spans="3:3" ht="15.75" customHeight="1" x14ac:dyDescent="0.25">
      <c r="C7131" s="47"/>
    </row>
    <row r="7132" spans="3:3" ht="15.75" customHeight="1" x14ac:dyDescent="0.25">
      <c r="C7132" s="47"/>
    </row>
    <row r="7133" spans="3:3" ht="15.75" customHeight="1" x14ac:dyDescent="0.25">
      <c r="C7133" s="47"/>
    </row>
    <row r="7134" spans="3:3" ht="15.75" customHeight="1" x14ac:dyDescent="0.25">
      <c r="C7134" s="47"/>
    </row>
    <row r="7135" spans="3:3" ht="15.75" customHeight="1" x14ac:dyDescent="0.25">
      <c r="C7135" s="47"/>
    </row>
    <row r="7136" spans="3:3" ht="15.75" customHeight="1" x14ac:dyDescent="0.25">
      <c r="C7136" s="47"/>
    </row>
    <row r="7137" spans="3:3" ht="15.75" customHeight="1" x14ac:dyDescent="0.25">
      <c r="C7137" s="47"/>
    </row>
    <row r="7138" spans="3:3" ht="15.75" customHeight="1" x14ac:dyDescent="0.25">
      <c r="C7138" s="47"/>
    </row>
    <row r="7139" spans="3:3" ht="15.75" customHeight="1" x14ac:dyDescent="0.25">
      <c r="C7139" s="47"/>
    </row>
    <row r="7140" spans="3:3" ht="15.75" customHeight="1" x14ac:dyDescent="0.25">
      <c r="C7140" s="47"/>
    </row>
    <row r="7141" spans="3:3" ht="15.75" customHeight="1" x14ac:dyDescent="0.25">
      <c r="C7141" s="47"/>
    </row>
    <row r="7142" spans="3:3" ht="15.75" customHeight="1" x14ac:dyDescent="0.25">
      <c r="C7142" s="47"/>
    </row>
    <row r="7143" spans="3:3" ht="15.75" customHeight="1" x14ac:dyDescent="0.25">
      <c r="C7143" s="47"/>
    </row>
    <row r="7144" spans="3:3" ht="15.75" customHeight="1" x14ac:dyDescent="0.25">
      <c r="C7144" s="47"/>
    </row>
    <row r="7145" spans="3:3" ht="15.75" customHeight="1" x14ac:dyDescent="0.25">
      <c r="C7145" s="47"/>
    </row>
    <row r="7146" spans="3:3" ht="15.75" customHeight="1" x14ac:dyDescent="0.25">
      <c r="C7146" s="47"/>
    </row>
    <row r="7147" spans="3:3" ht="15.75" customHeight="1" x14ac:dyDescent="0.25">
      <c r="C7147" s="47"/>
    </row>
    <row r="7148" spans="3:3" ht="15.75" customHeight="1" x14ac:dyDescent="0.25">
      <c r="C7148" s="47"/>
    </row>
    <row r="7149" spans="3:3" ht="15.75" customHeight="1" x14ac:dyDescent="0.25">
      <c r="C7149" s="47"/>
    </row>
    <row r="7150" spans="3:3" ht="15.75" customHeight="1" x14ac:dyDescent="0.25">
      <c r="C7150" s="47"/>
    </row>
    <row r="7151" spans="3:3" ht="15.75" customHeight="1" x14ac:dyDescent="0.25">
      <c r="C7151" s="47"/>
    </row>
    <row r="7152" spans="3:3" ht="15.75" customHeight="1" x14ac:dyDescent="0.25">
      <c r="C7152" s="47"/>
    </row>
    <row r="7153" spans="3:3" ht="15.75" customHeight="1" x14ac:dyDescent="0.25">
      <c r="C7153" s="47"/>
    </row>
    <row r="7154" spans="3:3" ht="15.75" customHeight="1" x14ac:dyDescent="0.25">
      <c r="C7154" s="47"/>
    </row>
    <row r="7155" spans="3:3" ht="15.75" customHeight="1" x14ac:dyDescent="0.25">
      <c r="C7155" s="47"/>
    </row>
    <row r="7156" spans="3:3" ht="15.75" customHeight="1" x14ac:dyDescent="0.25">
      <c r="C7156" s="47"/>
    </row>
    <row r="7157" spans="3:3" ht="15.75" customHeight="1" x14ac:dyDescent="0.25">
      <c r="C7157" s="47"/>
    </row>
    <row r="7158" spans="3:3" ht="15.75" customHeight="1" x14ac:dyDescent="0.25">
      <c r="C7158" s="47"/>
    </row>
    <row r="7159" spans="3:3" ht="15.75" customHeight="1" x14ac:dyDescent="0.25">
      <c r="C7159" s="47"/>
    </row>
    <row r="7160" spans="3:3" ht="15.75" customHeight="1" x14ac:dyDescent="0.25">
      <c r="C7160" s="47"/>
    </row>
    <row r="7161" spans="3:3" ht="15.75" customHeight="1" x14ac:dyDescent="0.25">
      <c r="C7161" s="47"/>
    </row>
    <row r="7162" spans="3:3" ht="15.75" customHeight="1" x14ac:dyDescent="0.25">
      <c r="C7162" s="47"/>
    </row>
    <row r="7163" spans="3:3" ht="15.75" customHeight="1" x14ac:dyDescent="0.25">
      <c r="C7163" s="47"/>
    </row>
    <row r="7164" spans="3:3" ht="15.75" customHeight="1" x14ac:dyDescent="0.25">
      <c r="C7164" s="47"/>
    </row>
    <row r="7165" spans="3:3" ht="15.75" customHeight="1" x14ac:dyDescent="0.25">
      <c r="C7165" s="47"/>
    </row>
    <row r="7166" spans="3:3" ht="15.75" customHeight="1" x14ac:dyDescent="0.25">
      <c r="C7166" s="47"/>
    </row>
    <row r="7167" spans="3:3" ht="15.75" customHeight="1" x14ac:dyDescent="0.25">
      <c r="C7167" s="47"/>
    </row>
    <row r="7168" spans="3:3" ht="15.75" customHeight="1" x14ac:dyDescent="0.25">
      <c r="C7168" s="47"/>
    </row>
    <row r="7169" spans="3:3" ht="15.75" customHeight="1" x14ac:dyDescent="0.25">
      <c r="C7169" s="47"/>
    </row>
    <row r="7170" spans="3:3" ht="15.75" customHeight="1" x14ac:dyDescent="0.25">
      <c r="C7170" s="47"/>
    </row>
    <row r="7171" spans="3:3" ht="15.75" customHeight="1" x14ac:dyDescent="0.25">
      <c r="C7171" s="47"/>
    </row>
    <row r="7172" spans="3:3" ht="15.75" customHeight="1" x14ac:dyDescent="0.25">
      <c r="C7172" s="47"/>
    </row>
    <row r="7173" spans="3:3" ht="15.75" customHeight="1" x14ac:dyDescent="0.25">
      <c r="C7173" s="47"/>
    </row>
    <row r="7174" spans="3:3" ht="15.75" customHeight="1" x14ac:dyDescent="0.25">
      <c r="C7174" s="47"/>
    </row>
    <row r="7175" spans="3:3" ht="15.75" customHeight="1" x14ac:dyDescent="0.25">
      <c r="C7175" s="47"/>
    </row>
    <row r="7176" spans="3:3" ht="15.75" customHeight="1" x14ac:dyDescent="0.25">
      <c r="C7176" s="47"/>
    </row>
    <row r="7177" spans="3:3" ht="15.75" customHeight="1" x14ac:dyDescent="0.25">
      <c r="C7177" s="47"/>
    </row>
    <row r="7178" spans="3:3" ht="15.75" customHeight="1" x14ac:dyDescent="0.25">
      <c r="C7178" s="47"/>
    </row>
    <row r="7179" spans="3:3" ht="15.75" customHeight="1" x14ac:dyDescent="0.25">
      <c r="C7179" s="47"/>
    </row>
    <row r="7180" spans="3:3" ht="15.75" customHeight="1" x14ac:dyDescent="0.25">
      <c r="C7180" s="47"/>
    </row>
    <row r="7181" spans="3:3" ht="15.75" customHeight="1" x14ac:dyDescent="0.25">
      <c r="C7181" s="47"/>
    </row>
    <row r="7182" spans="3:3" ht="15.75" customHeight="1" x14ac:dyDescent="0.25">
      <c r="C7182" s="47"/>
    </row>
    <row r="7183" spans="3:3" ht="15.75" customHeight="1" x14ac:dyDescent="0.25">
      <c r="C7183" s="47"/>
    </row>
    <row r="7184" spans="3:3" ht="15.75" customHeight="1" x14ac:dyDescent="0.25">
      <c r="C7184" s="47"/>
    </row>
    <row r="7185" spans="3:3" ht="15.75" customHeight="1" x14ac:dyDescent="0.25">
      <c r="C7185" s="47"/>
    </row>
    <row r="7186" spans="3:3" ht="15.75" customHeight="1" x14ac:dyDescent="0.25">
      <c r="C7186" s="47"/>
    </row>
    <row r="7187" spans="3:3" ht="15.75" customHeight="1" x14ac:dyDescent="0.25">
      <c r="C7187" s="47"/>
    </row>
    <row r="7188" spans="3:3" ht="15.75" customHeight="1" x14ac:dyDescent="0.25">
      <c r="C7188" s="47"/>
    </row>
    <row r="7189" spans="3:3" ht="15.75" customHeight="1" x14ac:dyDescent="0.25">
      <c r="C7189" s="47"/>
    </row>
    <row r="7190" spans="3:3" ht="15.75" customHeight="1" x14ac:dyDescent="0.25">
      <c r="C7190" s="47"/>
    </row>
    <row r="7191" spans="3:3" ht="15.75" customHeight="1" x14ac:dyDescent="0.25">
      <c r="C7191" s="47"/>
    </row>
    <row r="7192" spans="3:3" ht="15.75" customHeight="1" x14ac:dyDescent="0.25">
      <c r="C7192" s="47"/>
    </row>
    <row r="7193" spans="3:3" ht="15.75" customHeight="1" x14ac:dyDescent="0.25">
      <c r="C7193" s="47"/>
    </row>
    <row r="7194" spans="3:3" ht="15.75" customHeight="1" x14ac:dyDescent="0.25">
      <c r="C7194" s="47"/>
    </row>
    <row r="7195" spans="3:3" ht="15.75" customHeight="1" x14ac:dyDescent="0.25">
      <c r="C7195" s="47"/>
    </row>
    <row r="7196" spans="3:3" ht="15.75" customHeight="1" x14ac:dyDescent="0.25">
      <c r="C7196" s="47"/>
    </row>
    <row r="7197" spans="3:3" ht="15.75" customHeight="1" x14ac:dyDescent="0.25">
      <c r="C7197" s="47"/>
    </row>
    <row r="7198" spans="3:3" ht="15.75" customHeight="1" x14ac:dyDescent="0.25">
      <c r="C7198" s="47"/>
    </row>
    <row r="7199" spans="3:3" ht="15.75" customHeight="1" x14ac:dyDescent="0.25">
      <c r="C7199" s="47"/>
    </row>
    <row r="7200" spans="3:3" ht="15.75" customHeight="1" x14ac:dyDescent="0.25">
      <c r="C7200" s="47"/>
    </row>
    <row r="7201" spans="3:3" ht="15.75" customHeight="1" x14ac:dyDescent="0.25">
      <c r="C7201" s="47"/>
    </row>
    <row r="7202" spans="3:3" ht="15.75" customHeight="1" x14ac:dyDescent="0.25">
      <c r="C7202" s="47"/>
    </row>
    <row r="7203" spans="3:3" ht="15.75" customHeight="1" x14ac:dyDescent="0.25">
      <c r="C7203" s="47"/>
    </row>
    <row r="7204" spans="3:3" ht="15.75" customHeight="1" x14ac:dyDescent="0.25">
      <c r="C7204" s="47"/>
    </row>
    <row r="7205" spans="3:3" ht="15.75" customHeight="1" x14ac:dyDescent="0.25">
      <c r="C7205" s="47"/>
    </row>
    <row r="7206" spans="3:3" ht="15.75" customHeight="1" x14ac:dyDescent="0.25">
      <c r="C7206" s="47"/>
    </row>
    <row r="7207" spans="3:3" ht="15.75" customHeight="1" x14ac:dyDescent="0.25">
      <c r="C7207" s="47"/>
    </row>
    <row r="7208" spans="3:3" ht="15.75" customHeight="1" x14ac:dyDescent="0.25">
      <c r="C7208" s="47"/>
    </row>
    <row r="7209" spans="3:3" ht="15.75" customHeight="1" x14ac:dyDescent="0.25">
      <c r="C7209" s="47"/>
    </row>
    <row r="7210" spans="3:3" ht="15.75" customHeight="1" x14ac:dyDescent="0.25">
      <c r="C7210" s="47"/>
    </row>
    <row r="7211" spans="3:3" ht="15.75" customHeight="1" x14ac:dyDescent="0.25">
      <c r="C7211" s="47"/>
    </row>
    <row r="7212" spans="3:3" ht="15.75" customHeight="1" x14ac:dyDescent="0.25">
      <c r="C7212" s="47"/>
    </row>
    <row r="7213" spans="3:3" ht="15.75" customHeight="1" x14ac:dyDescent="0.25">
      <c r="C7213" s="47"/>
    </row>
    <row r="7214" spans="3:3" ht="15.75" customHeight="1" x14ac:dyDescent="0.25">
      <c r="C7214" s="47"/>
    </row>
    <row r="7215" spans="3:3" ht="15.75" customHeight="1" x14ac:dyDescent="0.25">
      <c r="C7215" s="47"/>
    </row>
    <row r="7216" spans="3:3" ht="15.75" customHeight="1" x14ac:dyDescent="0.25">
      <c r="C7216" s="47"/>
    </row>
    <row r="7217" spans="3:3" ht="15.75" customHeight="1" x14ac:dyDescent="0.25">
      <c r="C7217" s="47"/>
    </row>
    <row r="7218" spans="3:3" ht="15.75" customHeight="1" x14ac:dyDescent="0.25">
      <c r="C7218" s="47"/>
    </row>
    <row r="7219" spans="3:3" ht="15.75" customHeight="1" x14ac:dyDescent="0.25">
      <c r="C7219" s="47"/>
    </row>
    <row r="7220" spans="3:3" ht="15.75" customHeight="1" x14ac:dyDescent="0.25">
      <c r="C7220" s="47"/>
    </row>
    <row r="7221" spans="3:3" ht="15.75" customHeight="1" x14ac:dyDescent="0.25">
      <c r="C7221" s="47"/>
    </row>
    <row r="7222" spans="3:3" ht="15.75" customHeight="1" x14ac:dyDescent="0.25">
      <c r="C7222" s="47"/>
    </row>
    <row r="7223" spans="3:3" ht="15.75" customHeight="1" x14ac:dyDescent="0.25">
      <c r="C7223" s="47"/>
    </row>
    <row r="7224" spans="3:3" ht="15.75" customHeight="1" x14ac:dyDescent="0.25">
      <c r="C7224" s="47"/>
    </row>
    <row r="7225" spans="3:3" ht="15.75" customHeight="1" x14ac:dyDescent="0.25">
      <c r="C7225" s="47"/>
    </row>
    <row r="7226" spans="3:3" ht="15.75" customHeight="1" x14ac:dyDescent="0.25">
      <c r="C7226" s="47"/>
    </row>
    <row r="7227" spans="3:3" ht="15.75" customHeight="1" x14ac:dyDescent="0.25">
      <c r="C7227" s="47"/>
    </row>
    <row r="7228" spans="3:3" ht="15.75" customHeight="1" x14ac:dyDescent="0.25">
      <c r="C7228" s="47"/>
    </row>
    <row r="7229" spans="3:3" ht="15.75" customHeight="1" x14ac:dyDescent="0.25">
      <c r="C7229" s="47"/>
    </row>
    <row r="7230" spans="3:3" ht="15.75" customHeight="1" x14ac:dyDescent="0.25">
      <c r="C7230" s="47"/>
    </row>
    <row r="7231" spans="3:3" ht="15.75" customHeight="1" x14ac:dyDescent="0.25">
      <c r="C7231" s="47"/>
    </row>
    <row r="7232" spans="3:3" ht="15.75" customHeight="1" x14ac:dyDescent="0.25">
      <c r="C7232" s="47"/>
    </row>
    <row r="7233" spans="3:3" ht="15.75" customHeight="1" x14ac:dyDescent="0.25">
      <c r="C7233" s="47"/>
    </row>
    <row r="7234" spans="3:3" ht="15.75" customHeight="1" x14ac:dyDescent="0.25">
      <c r="C7234" s="47"/>
    </row>
    <row r="7235" spans="3:3" ht="15.75" customHeight="1" x14ac:dyDescent="0.25">
      <c r="C7235" s="47"/>
    </row>
    <row r="7236" spans="3:3" ht="15.75" customHeight="1" x14ac:dyDescent="0.25">
      <c r="C7236" s="47"/>
    </row>
    <row r="7237" spans="3:3" ht="15.75" customHeight="1" x14ac:dyDescent="0.25">
      <c r="C7237" s="47"/>
    </row>
    <row r="7238" spans="3:3" ht="15.75" customHeight="1" x14ac:dyDescent="0.25">
      <c r="C7238" s="47"/>
    </row>
    <row r="7239" spans="3:3" ht="15.75" customHeight="1" x14ac:dyDescent="0.25">
      <c r="C7239" s="47"/>
    </row>
    <row r="7240" spans="3:3" ht="15.75" customHeight="1" x14ac:dyDescent="0.25">
      <c r="C7240" s="47"/>
    </row>
    <row r="7241" spans="3:3" ht="15.75" customHeight="1" x14ac:dyDescent="0.25">
      <c r="C7241" s="47"/>
    </row>
    <row r="7242" spans="3:3" ht="15.75" customHeight="1" x14ac:dyDescent="0.25">
      <c r="C7242" s="47"/>
    </row>
    <row r="7243" spans="3:3" ht="15.75" customHeight="1" x14ac:dyDescent="0.25">
      <c r="C7243" s="47"/>
    </row>
    <row r="7244" spans="3:3" ht="15.75" customHeight="1" x14ac:dyDescent="0.25">
      <c r="C7244" s="47"/>
    </row>
    <row r="7245" spans="3:3" ht="15.75" customHeight="1" x14ac:dyDescent="0.25">
      <c r="C7245" s="47"/>
    </row>
    <row r="7246" spans="3:3" ht="15.75" customHeight="1" x14ac:dyDescent="0.25">
      <c r="C7246" s="47"/>
    </row>
    <row r="7247" spans="3:3" ht="15.75" customHeight="1" x14ac:dyDescent="0.25">
      <c r="C7247" s="47"/>
    </row>
    <row r="7248" spans="3:3" ht="15.75" customHeight="1" x14ac:dyDescent="0.25">
      <c r="C7248" s="47"/>
    </row>
    <row r="7249" spans="3:3" ht="15.75" customHeight="1" x14ac:dyDescent="0.25">
      <c r="C7249" s="47"/>
    </row>
    <row r="7250" spans="3:3" ht="15.75" customHeight="1" x14ac:dyDescent="0.25">
      <c r="C7250" s="47"/>
    </row>
    <row r="7251" spans="3:3" ht="15.75" customHeight="1" x14ac:dyDescent="0.25">
      <c r="C7251" s="47"/>
    </row>
    <row r="7252" spans="3:3" ht="15.75" customHeight="1" x14ac:dyDescent="0.25">
      <c r="C7252" s="47"/>
    </row>
    <row r="7253" spans="3:3" ht="15.75" customHeight="1" x14ac:dyDescent="0.25">
      <c r="C7253" s="47"/>
    </row>
    <row r="7254" spans="3:3" ht="15.75" customHeight="1" x14ac:dyDescent="0.25">
      <c r="C7254" s="47"/>
    </row>
    <row r="7255" spans="3:3" ht="15.75" customHeight="1" x14ac:dyDescent="0.25">
      <c r="C7255" s="47"/>
    </row>
    <row r="7256" spans="3:3" ht="15.75" customHeight="1" x14ac:dyDescent="0.25">
      <c r="C7256" s="47"/>
    </row>
    <row r="7257" spans="3:3" ht="15.75" customHeight="1" x14ac:dyDescent="0.25">
      <c r="C7257" s="47"/>
    </row>
    <row r="7258" spans="3:3" ht="15.75" customHeight="1" x14ac:dyDescent="0.25">
      <c r="C7258" s="47"/>
    </row>
    <row r="7259" spans="3:3" ht="15.75" customHeight="1" x14ac:dyDescent="0.25">
      <c r="C7259" s="47"/>
    </row>
    <row r="7260" spans="3:3" ht="15.75" customHeight="1" x14ac:dyDescent="0.25">
      <c r="C7260" s="47"/>
    </row>
    <row r="7261" spans="3:3" ht="15.75" customHeight="1" x14ac:dyDescent="0.25">
      <c r="C7261" s="47"/>
    </row>
    <row r="7262" spans="3:3" ht="15.75" customHeight="1" x14ac:dyDescent="0.25">
      <c r="C7262" s="47"/>
    </row>
    <row r="7263" spans="3:3" ht="15.75" customHeight="1" x14ac:dyDescent="0.25">
      <c r="C7263" s="47"/>
    </row>
    <row r="7264" spans="3:3" ht="15.75" customHeight="1" x14ac:dyDescent="0.25">
      <c r="C7264" s="47"/>
    </row>
    <row r="7265" spans="3:3" ht="15.75" customHeight="1" x14ac:dyDescent="0.25">
      <c r="C7265" s="47"/>
    </row>
    <row r="7266" spans="3:3" ht="15.75" customHeight="1" x14ac:dyDescent="0.25">
      <c r="C7266" s="47"/>
    </row>
    <row r="7267" spans="3:3" ht="15.75" customHeight="1" x14ac:dyDescent="0.25">
      <c r="C7267" s="47"/>
    </row>
    <row r="7268" spans="3:3" ht="15.75" customHeight="1" x14ac:dyDescent="0.25">
      <c r="C7268" s="47"/>
    </row>
    <row r="7269" spans="3:3" ht="15.75" customHeight="1" x14ac:dyDescent="0.25">
      <c r="C7269" s="47"/>
    </row>
    <row r="7270" spans="3:3" ht="15.75" customHeight="1" x14ac:dyDescent="0.25">
      <c r="C7270" s="47"/>
    </row>
    <row r="7271" spans="3:3" ht="15.75" customHeight="1" x14ac:dyDescent="0.25">
      <c r="C7271" s="47"/>
    </row>
    <row r="7272" spans="3:3" ht="15.75" customHeight="1" x14ac:dyDescent="0.25">
      <c r="C7272" s="47"/>
    </row>
    <row r="7273" spans="3:3" ht="15.75" customHeight="1" x14ac:dyDescent="0.25">
      <c r="C7273" s="47"/>
    </row>
    <row r="7274" spans="3:3" ht="15.75" customHeight="1" x14ac:dyDescent="0.25">
      <c r="C7274" s="47"/>
    </row>
    <row r="7275" spans="3:3" ht="15.75" customHeight="1" x14ac:dyDescent="0.25">
      <c r="C7275" s="47"/>
    </row>
    <row r="7276" spans="3:3" ht="15.75" customHeight="1" x14ac:dyDescent="0.25">
      <c r="C7276" s="47"/>
    </row>
    <row r="7277" spans="3:3" ht="15.75" customHeight="1" x14ac:dyDescent="0.25">
      <c r="C7277" s="47"/>
    </row>
    <row r="7278" spans="3:3" ht="15.75" customHeight="1" x14ac:dyDescent="0.25">
      <c r="C7278" s="47"/>
    </row>
    <row r="7279" spans="3:3" ht="15.75" customHeight="1" x14ac:dyDescent="0.25">
      <c r="C7279" s="47"/>
    </row>
    <row r="7280" spans="3:3" ht="15.75" customHeight="1" x14ac:dyDescent="0.25">
      <c r="C7280" s="47"/>
    </row>
    <row r="7281" spans="3:3" ht="15.75" customHeight="1" x14ac:dyDescent="0.25">
      <c r="C7281" s="47"/>
    </row>
    <row r="7282" spans="3:3" ht="15.75" customHeight="1" x14ac:dyDescent="0.25">
      <c r="C7282" s="47"/>
    </row>
    <row r="7283" spans="3:3" ht="15.75" customHeight="1" x14ac:dyDescent="0.25">
      <c r="C7283" s="47"/>
    </row>
    <row r="7284" spans="3:3" ht="15.75" customHeight="1" x14ac:dyDescent="0.25">
      <c r="C7284" s="47"/>
    </row>
    <row r="7285" spans="3:3" ht="15.75" customHeight="1" x14ac:dyDescent="0.25">
      <c r="C7285" s="47"/>
    </row>
    <row r="7286" spans="3:3" ht="15.75" customHeight="1" x14ac:dyDescent="0.25">
      <c r="C7286" s="47"/>
    </row>
    <row r="7287" spans="3:3" ht="15.75" customHeight="1" x14ac:dyDescent="0.25">
      <c r="C7287" s="47"/>
    </row>
    <row r="7288" spans="3:3" ht="15.75" customHeight="1" x14ac:dyDescent="0.25">
      <c r="C7288" s="47"/>
    </row>
    <row r="7289" spans="3:3" ht="15.75" customHeight="1" x14ac:dyDescent="0.25">
      <c r="C7289" s="47"/>
    </row>
    <row r="7290" spans="3:3" ht="15.75" customHeight="1" x14ac:dyDescent="0.25">
      <c r="C7290" s="47"/>
    </row>
    <row r="7291" spans="3:3" ht="15.75" customHeight="1" x14ac:dyDescent="0.25">
      <c r="C7291" s="47"/>
    </row>
    <row r="7292" spans="3:3" ht="15.75" customHeight="1" x14ac:dyDescent="0.25">
      <c r="C7292" s="47"/>
    </row>
    <row r="7293" spans="3:3" ht="15.75" customHeight="1" x14ac:dyDescent="0.25">
      <c r="C7293" s="47"/>
    </row>
    <row r="7294" spans="3:3" ht="15.75" customHeight="1" x14ac:dyDescent="0.25">
      <c r="C7294" s="47"/>
    </row>
    <row r="7295" spans="3:3" ht="15.75" customHeight="1" x14ac:dyDescent="0.25">
      <c r="C7295" s="47"/>
    </row>
    <row r="7296" spans="3:3" ht="15.75" customHeight="1" x14ac:dyDescent="0.25">
      <c r="C7296" s="47"/>
    </row>
    <row r="7297" spans="3:3" ht="15.75" customHeight="1" x14ac:dyDescent="0.25">
      <c r="C7297" s="47"/>
    </row>
    <row r="7298" spans="3:3" ht="15.75" customHeight="1" x14ac:dyDescent="0.25">
      <c r="C7298" s="47"/>
    </row>
    <row r="7299" spans="3:3" ht="15.75" customHeight="1" x14ac:dyDescent="0.25">
      <c r="C7299" s="47"/>
    </row>
    <row r="7300" spans="3:3" ht="15.75" customHeight="1" x14ac:dyDescent="0.25">
      <c r="C7300" s="47"/>
    </row>
    <row r="7301" spans="3:3" ht="15.75" customHeight="1" x14ac:dyDescent="0.25">
      <c r="C7301" s="47"/>
    </row>
    <row r="7302" spans="3:3" ht="15.75" customHeight="1" x14ac:dyDescent="0.25">
      <c r="C7302" s="47"/>
    </row>
    <row r="7303" spans="3:3" ht="15.75" customHeight="1" x14ac:dyDescent="0.25">
      <c r="C7303" s="47"/>
    </row>
    <row r="7304" spans="3:3" ht="15.75" customHeight="1" x14ac:dyDescent="0.25">
      <c r="C7304" s="47"/>
    </row>
    <row r="7305" spans="3:3" ht="15.75" customHeight="1" x14ac:dyDescent="0.25">
      <c r="C7305" s="47"/>
    </row>
    <row r="7306" spans="3:3" ht="15.75" customHeight="1" x14ac:dyDescent="0.25">
      <c r="C7306" s="47"/>
    </row>
    <row r="7307" spans="3:3" ht="15.75" customHeight="1" x14ac:dyDescent="0.25">
      <c r="C7307" s="47"/>
    </row>
    <row r="7308" spans="3:3" ht="15.75" customHeight="1" x14ac:dyDescent="0.25">
      <c r="C7308" s="47"/>
    </row>
    <row r="7309" spans="3:3" ht="15.75" customHeight="1" x14ac:dyDescent="0.25">
      <c r="C7309" s="47"/>
    </row>
    <row r="7310" spans="3:3" ht="15.75" customHeight="1" x14ac:dyDescent="0.25">
      <c r="C7310" s="47"/>
    </row>
    <row r="7311" spans="3:3" ht="15.75" customHeight="1" x14ac:dyDescent="0.25">
      <c r="C7311" s="47"/>
    </row>
    <row r="7312" spans="3:3" ht="15.75" customHeight="1" x14ac:dyDescent="0.25">
      <c r="C7312" s="47"/>
    </row>
    <row r="7313" spans="3:3" ht="15.75" customHeight="1" x14ac:dyDescent="0.25">
      <c r="C7313" s="47"/>
    </row>
    <row r="7314" spans="3:3" ht="15.75" customHeight="1" x14ac:dyDescent="0.25">
      <c r="C7314" s="47"/>
    </row>
    <row r="7315" spans="3:3" ht="15.75" customHeight="1" x14ac:dyDescent="0.25">
      <c r="C7315" s="47"/>
    </row>
    <row r="7316" spans="3:3" ht="15.75" customHeight="1" x14ac:dyDescent="0.25">
      <c r="C7316" s="47"/>
    </row>
    <row r="7317" spans="3:3" ht="15.75" customHeight="1" x14ac:dyDescent="0.25">
      <c r="C7317" s="47"/>
    </row>
    <row r="7318" spans="3:3" ht="15.75" customHeight="1" x14ac:dyDescent="0.25">
      <c r="C7318" s="47"/>
    </row>
    <row r="7319" spans="3:3" ht="15.75" customHeight="1" x14ac:dyDescent="0.25">
      <c r="C7319" s="47"/>
    </row>
    <row r="7320" spans="3:3" ht="15.75" customHeight="1" x14ac:dyDescent="0.25">
      <c r="C7320" s="47"/>
    </row>
    <row r="7321" spans="3:3" ht="15.75" customHeight="1" x14ac:dyDescent="0.25">
      <c r="C7321" s="47"/>
    </row>
    <row r="7322" spans="3:3" ht="15.75" customHeight="1" x14ac:dyDescent="0.25">
      <c r="C7322" s="47"/>
    </row>
    <row r="7323" spans="3:3" ht="15.75" customHeight="1" x14ac:dyDescent="0.25">
      <c r="C7323" s="47"/>
    </row>
    <row r="7324" spans="3:3" ht="15.75" customHeight="1" x14ac:dyDescent="0.25">
      <c r="C7324" s="47"/>
    </row>
    <row r="7325" spans="3:3" ht="15.75" customHeight="1" x14ac:dyDescent="0.25">
      <c r="C7325" s="47"/>
    </row>
    <row r="7326" spans="3:3" ht="15.75" customHeight="1" x14ac:dyDescent="0.25">
      <c r="C7326" s="47"/>
    </row>
    <row r="7327" spans="3:3" ht="15.75" customHeight="1" x14ac:dyDescent="0.25">
      <c r="C7327" s="47"/>
    </row>
    <row r="7328" spans="3:3" ht="15.75" customHeight="1" x14ac:dyDescent="0.25">
      <c r="C7328" s="47"/>
    </row>
    <row r="7329" spans="3:3" ht="15.75" customHeight="1" x14ac:dyDescent="0.25">
      <c r="C7329" s="47"/>
    </row>
    <row r="7330" spans="3:3" ht="15.75" customHeight="1" x14ac:dyDescent="0.25">
      <c r="C7330" s="47"/>
    </row>
    <row r="7331" spans="3:3" ht="15.75" customHeight="1" x14ac:dyDescent="0.25">
      <c r="C7331" s="47"/>
    </row>
    <row r="7332" spans="3:3" ht="15.75" customHeight="1" x14ac:dyDescent="0.25">
      <c r="C7332" s="47"/>
    </row>
    <row r="7333" spans="3:3" ht="15.75" customHeight="1" x14ac:dyDescent="0.25">
      <c r="C7333" s="47"/>
    </row>
    <row r="7334" spans="3:3" ht="15.75" customHeight="1" x14ac:dyDescent="0.25">
      <c r="C7334" s="47"/>
    </row>
    <row r="7335" spans="3:3" ht="15.75" customHeight="1" x14ac:dyDescent="0.25">
      <c r="C7335" s="47"/>
    </row>
    <row r="7336" spans="3:3" ht="15.75" customHeight="1" x14ac:dyDescent="0.25">
      <c r="C7336" s="47"/>
    </row>
    <row r="7337" spans="3:3" ht="15.75" customHeight="1" x14ac:dyDescent="0.25">
      <c r="C7337" s="47"/>
    </row>
    <row r="7338" spans="3:3" ht="15.75" customHeight="1" x14ac:dyDescent="0.25">
      <c r="C7338" s="47"/>
    </row>
    <row r="7339" spans="3:3" ht="15.75" customHeight="1" x14ac:dyDescent="0.25">
      <c r="C7339" s="47"/>
    </row>
    <row r="7340" spans="3:3" ht="15.75" customHeight="1" x14ac:dyDescent="0.25">
      <c r="C7340" s="47"/>
    </row>
    <row r="7341" spans="3:3" ht="15.75" customHeight="1" x14ac:dyDescent="0.25">
      <c r="C7341" s="47"/>
    </row>
    <row r="7342" spans="3:3" ht="15.75" customHeight="1" x14ac:dyDescent="0.25">
      <c r="C7342" s="47"/>
    </row>
    <row r="7343" spans="3:3" ht="15.75" customHeight="1" x14ac:dyDescent="0.25">
      <c r="C7343" s="47"/>
    </row>
    <row r="7344" spans="3:3" ht="15.75" customHeight="1" x14ac:dyDescent="0.25">
      <c r="C7344" s="47"/>
    </row>
    <row r="7345" spans="3:3" ht="15.75" customHeight="1" x14ac:dyDescent="0.25">
      <c r="C7345" s="47"/>
    </row>
    <row r="7346" spans="3:3" ht="15.75" customHeight="1" x14ac:dyDescent="0.25">
      <c r="C7346" s="47"/>
    </row>
    <row r="7347" spans="3:3" ht="15.75" customHeight="1" x14ac:dyDescent="0.25">
      <c r="C7347" s="47"/>
    </row>
    <row r="7348" spans="3:3" ht="15.75" customHeight="1" x14ac:dyDescent="0.25">
      <c r="C7348" s="47"/>
    </row>
    <row r="7349" spans="3:3" ht="15.75" customHeight="1" x14ac:dyDescent="0.25">
      <c r="C7349" s="47"/>
    </row>
    <row r="7350" spans="3:3" ht="15.75" customHeight="1" x14ac:dyDescent="0.25">
      <c r="C7350" s="47"/>
    </row>
    <row r="7351" spans="3:3" ht="15.75" customHeight="1" x14ac:dyDescent="0.25">
      <c r="C7351" s="47"/>
    </row>
    <row r="7352" spans="3:3" ht="15.75" customHeight="1" x14ac:dyDescent="0.25">
      <c r="C7352" s="47"/>
    </row>
    <row r="7353" spans="3:3" ht="15.75" customHeight="1" x14ac:dyDescent="0.25">
      <c r="C7353" s="47"/>
    </row>
    <row r="7354" spans="3:3" ht="15.75" customHeight="1" x14ac:dyDescent="0.25">
      <c r="C7354" s="47"/>
    </row>
    <row r="7355" spans="3:3" ht="15.75" customHeight="1" x14ac:dyDescent="0.25">
      <c r="C7355" s="47"/>
    </row>
    <row r="7356" spans="3:3" ht="15.75" customHeight="1" x14ac:dyDescent="0.25">
      <c r="C7356" s="47"/>
    </row>
    <row r="7357" spans="3:3" ht="15.75" customHeight="1" x14ac:dyDescent="0.25">
      <c r="C7357" s="47"/>
    </row>
    <row r="7358" spans="3:3" ht="15.75" customHeight="1" x14ac:dyDescent="0.25">
      <c r="C7358" s="47"/>
    </row>
    <row r="7359" spans="3:3" ht="15.75" customHeight="1" x14ac:dyDescent="0.25">
      <c r="C7359" s="47"/>
    </row>
    <row r="7360" spans="3:3" ht="15.75" customHeight="1" x14ac:dyDescent="0.25">
      <c r="C7360" s="47"/>
    </row>
    <row r="7361" spans="3:3" ht="15.75" customHeight="1" x14ac:dyDescent="0.25">
      <c r="C7361" s="47"/>
    </row>
    <row r="7362" spans="3:3" ht="15.75" customHeight="1" x14ac:dyDescent="0.25">
      <c r="C7362" s="47"/>
    </row>
    <row r="7363" spans="3:3" ht="15.75" customHeight="1" x14ac:dyDescent="0.25">
      <c r="C7363" s="47"/>
    </row>
    <row r="7364" spans="3:3" ht="15.75" customHeight="1" x14ac:dyDescent="0.25">
      <c r="C7364" s="47"/>
    </row>
    <row r="7365" spans="3:3" ht="15.75" customHeight="1" x14ac:dyDescent="0.25">
      <c r="C7365" s="47"/>
    </row>
    <row r="7366" spans="3:3" ht="15.75" customHeight="1" x14ac:dyDescent="0.25">
      <c r="C7366" s="47"/>
    </row>
    <row r="7367" spans="3:3" ht="15.75" customHeight="1" x14ac:dyDescent="0.25">
      <c r="C7367" s="47"/>
    </row>
    <row r="7368" spans="3:3" ht="15.75" customHeight="1" x14ac:dyDescent="0.25">
      <c r="C7368" s="47"/>
    </row>
    <row r="7369" spans="3:3" ht="15.75" customHeight="1" x14ac:dyDescent="0.25">
      <c r="C7369" s="47"/>
    </row>
    <row r="7370" spans="3:3" ht="15.75" customHeight="1" x14ac:dyDescent="0.25">
      <c r="C7370" s="47"/>
    </row>
    <row r="7371" spans="3:3" ht="15.75" customHeight="1" x14ac:dyDescent="0.25">
      <c r="C7371" s="47"/>
    </row>
    <row r="7372" spans="3:3" ht="15.75" customHeight="1" x14ac:dyDescent="0.25">
      <c r="C7372" s="47"/>
    </row>
    <row r="7373" spans="3:3" ht="15.75" customHeight="1" x14ac:dyDescent="0.25">
      <c r="C7373" s="47"/>
    </row>
    <row r="7374" spans="3:3" ht="15.75" customHeight="1" x14ac:dyDescent="0.25">
      <c r="C7374" s="47"/>
    </row>
    <row r="7375" spans="3:3" ht="15.75" customHeight="1" x14ac:dyDescent="0.25">
      <c r="C7375" s="47"/>
    </row>
    <row r="7376" spans="3:3" ht="15.75" customHeight="1" x14ac:dyDescent="0.25">
      <c r="C7376" s="47"/>
    </row>
    <row r="7377" spans="3:3" ht="15.75" customHeight="1" x14ac:dyDescent="0.25">
      <c r="C7377" s="47"/>
    </row>
    <row r="7378" spans="3:3" ht="15.75" customHeight="1" x14ac:dyDescent="0.25">
      <c r="C7378" s="47"/>
    </row>
    <row r="7379" spans="3:3" ht="15.75" customHeight="1" x14ac:dyDescent="0.25">
      <c r="C7379" s="47"/>
    </row>
    <row r="7380" spans="3:3" ht="15.75" customHeight="1" x14ac:dyDescent="0.25">
      <c r="C7380" s="47"/>
    </row>
    <row r="7381" spans="3:3" ht="15.75" customHeight="1" x14ac:dyDescent="0.25">
      <c r="C7381" s="47"/>
    </row>
    <row r="7382" spans="3:3" ht="15.75" customHeight="1" x14ac:dyDescent="0.25">
      <c r="C7382" s="47"/>
    </row>
    <row r="7383" spans="3:3" ht="15.75" customHeight="1" x14ac:dyDescent="0.25">
      <c r="C7383" s="47"/>
    </row>
    <row r="7384" spans="3:3" ht="15.75" customHeight="1" x14ac:dyDescent="0.25">
      <c r="C7384" s="47"/>
    </row>
    <row r="7385" spans="3:3" ht="15.75" customHeight="1" x14ac:dyDescent="0.25">
      <c r="C7385" s="47"/>
    </row>
    <row r="7386" spans="3:3" ht="15.75" customHeight="1" x14ac:dyDescent="0.25">
      <c r="C7386" s="47"/>
    </row>
    <row r="7387" spans="3:3" ht="15.75" customHeight="1" x14ac:dyDescent="0.25">
      <c r="C7387" s="47"/>
    </row>
    <row r="7388" spans="3:3" ht="15.75" customHeight="1" x14ac:dyDescent="0.25">
      <c r="C7388" s="47"/>
    </row>
    <row r="7389" spans="3:3" ht="15.75" customHeight="1" x14ac:dyDescent="0.25">
      <c r="C7389" s="47"/>
    </row>
    <row r="7390" spans="3:3" ht="15.75" customHeight="1" x14ac:dyDescent="0.25">
      <c r="C7390" s="47"/>
    </row>
    <row r="7391" spans="3:3" ht="15.75" customHeight="1" x14ac:dyDescent="0.25">
      <c r="C7391" s="47"/>
    </row>
    <row r="7392" spans="3:3" ht="15.75" customHeight="1" x14ac:dyDescent="0.25">
      <c r="C7392" s="47"/>
    </row>
    <row r="7393" spans="3:3" ht="15.75" customHeight="1" x14ac:dyDescent="0.25">
      <c r="C7393" s="47"/>
    </row>
    <row r="7394" spans="3:3" ht="15.75" customHeight="1" x14ac:dyDescent="0.25">
      <c r="C7394" s="47"/>
    </row>
    <row r="7395" spans="3:3" ht="15.75" customHeight="1" x14ac:dyDescent="0.25">
      <c r="C7395" s="47"/>
    </row>
    <row r="7396" spans="3:3" ht="15.75" customHeight="1" x14ac:dyDescent="0.25">
      <c r="C7396" s="47"/>
    </row>
    <row r="7397" spans="3:3" ht="15.75" customHeight="1" x14ac:dyDescent="0.25">
      <c r="C7397" s="47"/>
    </row>
    <row r="7398" spans="3:3" ht="15.75" customHeight="1" x14ac:dyDescent="0.25">
      <c r="C7398" s="47"/>
    </row>
    <row r="7399" spans="3:3" ht="15.75" customHeight="1" x14ac:dyDescent="0.25">
      <c r="C7399" s="47"/>
    </row>
    <row r="7400" spans="3:3" ht="15.75" customHeight="1" x14ac:dyDescent="0.25">
      <c r="C7400" s="47"/>
    </row>
    <row r="7401" spans="3:3" ht="15.75" customHeight="1" x14ac:dyDescent="0.25">
      <c r="C7401" s="47"/>
    </row>
    <row r="7402" spans="3:3" ht="15.75" customHeight="1" x14ac:dyDescent="0.25">
      <c r="C7402" s="47"/>
    </row>
    <row r="7403" spans="3:3" ht="15.75" customHeight="1" x14ac:dyDescent="0.25">
      <c r="C7403" s="47"/>
    </row>
    <row r="7404" spans="3:3" ht="15.75" customHeight="1" x14ac:dyDescent="0.25">
      <c r="C7404" s="47"/>
    </row>
    <row r="7405" spans="3:3" ht="15.75" customHeight="1" x14ac:dyDescent="0.25">
      <c r="C7405" s="47"/>
    </row>
    <row r="7406" spans="3:3" ht="15.75" customHeight="1" x14ac:dyDescent="0.25">
      <c r="C7406" s="47"/>
    </row>
    <row r="7407" spans="3:3" ht="15.75" customHeight="1" x14ac:dyDescent="0.25">
      <c r="C7407" s="47"/>
    </row>
    <row r="7408" spans="3:3" ht="15.75" customHeight="1" x14ac:dyDescent="0.25">
      <c r="C7408" s="47"/>
    </row>
    <row r="7409" spans="3:3" ht="15.75" customHeight="1" x14ac:dyDescent="0.25">
      <c r="C7409" s="47"/>
    </row>
    <row r="7410" spans="3:3" ht="15.75" customHeight="1" x14ac:dyDescent="0.25">
      <c r="C7410" s="47"/>
    </row>
    <row r="7411" spans="3:3" ht="15.75" customHeight="1" x14ac:dyDescent="0.25">
      <c r="C7411" s="47"/>
    </row>
    <row r="7412" spans="3:3" ht="15.75" customHeight="1" x14ac:dyDescent="0.25">
      <c r="C7412" s="47"/>
    </row>
    <row r="7413" spans="3:3" ht="15.75" customHeight="1" x14ac:dyDescent="0.25">
      <c r="C7413" s="47"/>
    </row>
    <row r="7414" spans="3:3" ht="15.75" customHeight="1" x14ac:dyDescent="0.25">
      <c r="C7414" s="47"/>
    </row>
    <row r="7415" spans="3:3" ht="15.75" customHeight="1" x14ac:dyDescent="0.25">
      <c r="C7415" s="47"/>
    </row>
    <row r="7416" spans="3:3" ht="15.75" customHeight="1" x14ac:dyDescent="0.25">
      <c r="C7416" s="47"/>
    </row>
    <row r="7417" spans="3:3" ht="15.75" customHeight="1" x14ac:dyDescent="0.25">
      <c r="C7417" s="47"/>
    </row>
    <row r="7418" spans="3:3" ht="15.75" customHeight="1" x14ac:dyDescent="0.25">
      <c r="C7418" s="47"/>
    </row>
    <row r="7419" spans="3:3" ht="15.75" customHeight="1" x14ac:dyDescent="0.25">
      <c r="C7419" s="47"/>
    </row>
    <row r="7420" spans="3:3" ht="15.75" customHeight="1" x14ac:dyDescent="0.25">
      <c r="C7420" s="47"/>
    </row>
    <row r="7421" spans="3:3" ht="15.75" customHeight="1" x14ac:dyDescent="0.25">
      <c r="C7421" s="47"/>
    </row>
    <row r="7422" spans="3:3" ht="15.75" customHeight="1" x14ac:dyDescent="0.25">
      <c r="C7422" s="47"/>
    </row>
    <row r="7423" spans="3:3" ht="15.75" customHeight="1" x14ac:dyDescent="0.25">
      <c r="C7423" s="47"/>
    </row>
    <row r="7424" spans="3:3" ht="15.75" customHeight="1" x14ac:dyDescent="0.25">
      <c r="C7424" s="47"/>
    </row>
    <row r="7425" spans="3:3" ht="15.75" customHeight="1" x14ac:dyDescent="0.25">
      <c r="C7425" s="47"/>
    </row>
    <row r="7426" spans="3:3" ht="15.75" customHeight="1" x14ac:dyDescent="0.25">
      <c r="C7426" s="47"/>
    </row>
    <row r="7427" spans="3:3" ht="15.75" customHeight="1" x14ac:dyDescent="0.25">
      <c r="C7427" s="47"/>
    </row>
    <row r="7428" spans="3:3" ht="15.75" customHeight="1" x14ac:dyDescent="0.25">
      <c r="C7428" s="47"/>
    </row>
    <row r="7429" spans="3:3" ht="15.75" customHeight="1" x14ac:dyDescent="0.25">
      <c r="C7429" s="47"/>
    </row>
    <row r="7430" spans="3:3" ht="15.75" customHeight="1" x14ac:dyDescent="0.25">
      <c r="C7430" s="47"/>
    </row>
    <row r="7431" spans="3:3" ht="15.75" customHeight="1" x14ac:dyDescent="0.25">
      <c r="C7431" s="47"/>
    </row>
    <row r="7432" spans="3:3" ht="15.75" customHeight="1" x14ac:dyDescent="0.25">
      <c r="C7432" s="47"/>
    </row>
    <row r="7433" spans="3:3" ht="15.75" customHeight="1" x14ac:dyDescent="0.25">
      <c r="C7433" s="47"/>
    </row>
    <row r="7434" spans="3:3" ht="15.75" customHeight="1" x14ac:dyDescent="0.25">
      <c r="C7434" s="47"/>
    </row>
    <row r="7435" spans="3:3" ht="15.75" customHeight="1" x14ac:dyDescent="0.25">
      <c r="C7435" s="47"/>
    </row>
    <row r="7436" spans="3:3" ht="15.75" customHeight="1" x14ac:dyDescent="0.25">
      <c r="C7436" s="47"/>
    </row>
    <row r="7437" spans="3:3" ht="15.75" customHeight="1" x14ac:dyDescent="0.25">
      <c r="C7437" s="47"/>
    </row>
    <row r="7438" spans="3:3" ht="15.75" customHeight="1" x14ac:dyDescent="0.25">
      <c r="C7438" s="47"/>
    </row>
    <row r="7439" spans="3:3" ht="15.75" customHeight="1" x14ac:dyDescent="0.25">
      <c r="C7439" s="47"/>
    </row>
    <row r="7440" spans="3:3" ht="15.75" customHeight="1" x14ac:dyDescent="0.25">
      <c r="C7440" s="47"/>
    </row>
    <row r="7441" spans="3:3" ht="15.75" customHeight="1" x14ac:dyDescent="0.25">
      <c r="C7441" s="47"/>
    </row>
    <row r="7442" spans="3:3" ht="15.75" customHeight="1" x14ac:dyDescent="0.25">
      <c r="C7442" s="47"/>
    </row>
    <row r="7443" spans="3:3" ht="15.75" customHeight="1" x14ac:dyDescent="0.25">
      <c r="C7443" s="47"/>
    </row>
    <row r="7444" spans="3:3" ht="15.75" customHeight="1" x14ac:dyDescent="0.25">
      <c r="C7444" s="47"/>
    </row>
    <row r="7445" spans="3:3" ht="15.75" customHeight="1" x14ac:dyDescent="0.25">
      <c r="C7445" s="47"/>
    </row>
    <row r="7446" spans="3:3" ht="15.75" customHeight="1" x14ac:dyDescent="0.25">
      <c r="C7446" s="47"/>
    </row>
    <row r="7447" spans="3:3" ht="15.75" customHeight="1" x14ac:dyDescent="0.25">
      <c r="C7447" s="47"/>
    </row>
    <row r="7448" spans="3:3" ht="15.75" customHeight="1" x14ac:dyDescent="0.25">
      <c r="C7448" s="47"/>
    </row>
    <row r="7449" spans="3:3" ht="15.75" customHeight="1" x14ac:dyDescent="0.25">
      <c r="C7449" s="47"/>
    </row>
    <row r="7450" spans="3:3" ht="15.75" customHeight="1" x14ac:dyDescent="0.25">
      <c r="C7450" s="47"/>
    </row>
    <row r="7451" spans="3:3" ht="15.75" customHeight="1" x14ac:dyDescent="0.25">
      <c r="C7451" s="47"/>
    </row>
    <row r="7452" spans="3:3" ht="15.75" customHeight="1" x14ac:dyDescent="0.25">
      <c r="C7452" s="47"/>
    </row>
    <row r="7453" spans="3:3" ht="15.75" customHeight="1" x14ac:dyDescent="0.25">
      <c r="C7453" s="47"/>
    </row>
    <row r="7454" spans="3:3" ht="15.75" customHeight="1" x14ac:dyDescent="0.25">
      <c r="C7454" s="47"/>
    </row>
    <row r="7455" spans="3:3" ht="15.75" customHeight="1" x14ac:dyDescent="0.25">
      <c r="C7455" s="47"/>
    </row>
    <row r="7456" spans="3:3" ht="15.75" customHeight="1" x14ac:dyDescent="0.25">
      <c r="C7456" s="47"/>
    </row>
    <row r="7457" spans="3:3" ht="15.75" customHeight="1" x14ac:dyDescent="0.25">
      <c r="C7457" s="47"/>
    </row>
    <row r="7458" spans="3:3" ht="15.75" customHeight="1" x14ac:dyDescent="0.25">
      <c r="C7458" s="47"/>
    </row>
    <row r="7459" spans="3:3" ht="15.75" customHeight="1" x14ac:dyDescent="0.25">
      <c r="C7459" s="47"/>
    </row>
    <row r="7460" spans="3:3" ht="15.75" customHeight="1" x14ac:dyDescent="0.25">
      <c r="C7460" s="47"/>
    </row>
    <row r="7461" spans="3:3" ht="15.75" customHeight="1" x14ac:dyDescent="0.25">
      <c r="C7461" s="47"/>
    </row>
    <row r="7462" spans="3:3" ht="15.75" customHeight="1" x14ac:dyDescent="0.25">
      <c r="C7462" s="47"/>
    </row>
    <row r="7463" spans="3:3" ht="15.75" customHeight="1" x14ac:dyDescent="0.25">
      <c r="C7463" s="47"/>
    </row>
    <row r="7464" spans="3:3" ht="15.75" customHeight="1" x14ac:dyDescent="0.25">
      <c r="C7464" s="47"/>
    </row>
    <row r="7465" spans="3:3" ht="15.75" customHeight="1" x14ac:dyDescent="0.25">
      <c r="C7465" s="47"/>
    </row>
    <row r="7466" spans="3:3" ht="15.75" customHeight="1" x14ac:dyDescent="0.25">
      <c r="C7466" s="47"/>
    </row>
    <row r="7467" spans="3:3" ht="15.75" customHeight="1" x14ac:dyDescent="0.25">
      <c r="C7467" s="47"/>
    </row>
    <row r="7468" spans="3:3" ht="15.75" customHeight="1" x14ac:dyDescent="0.25">
      <c r="C7468" s="47"/>
    </row>
    <row r="7469" spans="3:3" ht="15.75" customHeight="1" x14ac:dyDescent="0.25">
      <c r="C7469" s="47"/>
    </row>
    <row r="7470" spans="3:3" ht="15.75" customHeight="1" x14ac:dyDescent="0.25">
      <c r="C7470" s="47"/>
    </row>
    <row r="7471" spans="3:3" ht="15.75" customHeight="1" x14ac:dyDescent="0.25">
      <c r="C7471" s="47"/>
    </row>
    <row r="7472" spans="3:3" ht="15.75" customHeight="1" x14ac:dyDescent="0.25">
      <c r="C7472" s="47"/>
    </row>
    <row r="7473" spans="3:3" ht="15.75" customHeight="1" x14ac:dyDescent="0.25">
      <c r="C7473" s="47"/>
    </row>
    <row r="7474" spans="3:3" ht="15.75" customHeight="1" x14ac:dyDescent="0.25">
      <c r="C7474" s="47"/>
    </row>
    <row r="7475" spans="3:3" ht="15.75" customHeight="1" x14ac:dyDescent="0.25">
      <c r="C7475" s="47"/>
    </row>
    <row r="7476" spans="3:3" ht="15.75" customHeight="1" x14ac:dyDescent="0.25">
      <c r="C7476" s="47"/>
    </row>
    <row r="7477" spans="3:3" ht="15.75" customHeight="1" x14ac:dyDescent="0.25">
      <c r="C7477" s="47"/>
    </row>
    <row r="7478" spans="3:3" ht="15.75" customHeight="1" x14ac:dyDescent="0.25">
      <c r="C7478" s="47"/>
    </row>
    <row r="7479" spans="3:3" ht="15.75" customHeight="1" x14ac:dyDescent="0.25">
      <c r="C7479" s="47"/>
    </row>
    <row r="7480" spans="3:3" ht="15.75" customHeight="1" x14ac:dyDescent="0.25">
      <c r="C7480" s="47"/>
    </row>
    <row r="7481" spans="3:3" ht="15.75" customHeight="1" x14ac:dyDescent="0.25">
      <c r="C7481" s="47"/>
    </row>
    <row r="7482" spans="3:3" ht="15.75" customHeight="1" x14ac:dyDescent="0.25">
      <c r="C7482" s="47"/>
    </row>
    <row r="7483" spans="3:3" ht="15.75" customHeight="1" x14ac:dyDescent="0.25">
      <c r="C7483" s="47"/>
    </row>
    <row r="7484" spans="3:3" ht="15.75" customHeight="1" x14ac:dyDescent="0.25">
      <c r="C7484" s="47"/>
    </row>
    <row r="7485" spans="3:3" ht="15.75" customHeight="1" x14ac:dyDescent="0.25">
      <c r="C7485" s="47"/>
    </row>
    <row r="7486" spans="3:3" ht="15.75" customHeight="1" x14ac:dyDescent="0.25">
      <c r="C7486" s="47"/>
    </row>
    <row r="7487" spans="3:3" ht="15.75" customHeight="1" x14ac:dyDescent="0.25">
      <c r="C7487" s="47"/>
    </row>
    <row r="7488" spans="3:3" ht="15.75" customHeight="1" x14ac:dyDescent="0.25">
      <c r="C7488" s="47"/>
    </row>
    <row r="7489" spans="3:3" ht="15.75" customHeight="1" x14ac:dyDescent="0.25">
      <c r="C7489" s="47"/>
    </row>
    <row r="7490" spans="3:3" ht="15.75" customHeight="1" x14ac:dyDescent="0.25">
      <c r="C7490" s="47"/>
    </row>
    <row r="7491" spans="3:3" ht="15.75" customHeight="1" x14ac:dyDescent="0.25">
      <c r="C7491" s="47"/>
    </row>
    <row r="7492" spans="3:3" ht="15.75" customHeight="1" x14ac:dyDescent="0.25">
      <c r="C7492" s="47"/>
    </row>
    <row r="7493" spans="3:3" ht="15.75" customHeight="1" x14ac:dyDescent="0.25">
      <c r="C7493" s="47"/>
    </row>
    <row r="7494" spans="3:3" ht="15.75" customHeight="1" x14ac:dyDescent="0.25">
      <c r="C7494" s="47"/>
    </row>
    <row r="7495" spans="3:3" ht="15.75" customHeight="1" x14ac:dyDescent="0.25">
      <c r="C7495" s="47"/>
    </row>
    <row r="7496" spans="3:3" ht="15.75" customHeight="1" x14ac:dyDescent="0.25">
      <c r="C7496" s="47"/>
    </row>
    <row r="7497" spans="3:3" ht="15.75" customHeight="1" x14ac:dyDescent="0.25">
      <c r="C7497" s="47"/>
    </row>
    <row r="7498" spans="3:3" ht="15.75" customHeight="1" x14ac:dyDescent="0.25">
      <c r="C7498" s="47"/>
    </row>
    <row r="7499" spans="3:3" ht="15.75" customHeight="1" x14ac:dyDescent="0.25">
      <c r="C7499" s="47"/>
    </row>
    <row r="7500" spans="3:3" ht="15.75" customHeight="1" x14ac:dyDescent="0.25">
      <c r="C7500" s="47"/>
    </row>
    <row r="7501" spans="3:3" ht="15.75" customHeight="1" x14ac:dyDescent="0.25">
      <c r="C7501" s="47"/>
    </row>
    <row r="7502" spans="3:3" ht="15.75" customHeight="1" x14ac:dyDescent="0.25">
      <c r="C7502" s="47"/>
    </row>
    <row r="7503" spans="3:3" ht="15.75" customHeight="1" x14ac:dyDescent="0.25">
      <c r="C7503" s="47"/>
    </row>
    <row r="7504" spans="3:3" ht="15.75" customHeight="1" x14ac:dyDescent="0.25">
      <c r="C7504" s="47"/>
    </row>
    <row r="7505" spans="3:3" ht="15.75" customHeight="1" x14ac:dyDescent="0.25">
      <c r="C7505" s="47"/>
    </row>
    <row r="7506" spans="3:3" ht="15.75" customHeight="1" x14ac:dyDescent="0.25">
      <c r="C7506" s="47"/>
    </row>
    <row r="7507" spans="3:3" ht="15.75" customHeight="1" x14ac:dyDescent="0.25">
      <c r="C7507" s="47"/>
    </row>
    <row r="7508" spans="3:3" ht="15.75" customHeight="1" x14ac:dyDescent="0.25">
      <c r="C7508" s="47"/>
    </row>
    <row r="7509" spans="3:3" ht="15.75" customHeight="1" x14ac:dyDescent="0.25">
      <c r="C7509" s="47"/>
    </row>
    <row r="7510" spans="3:3" ht="15.75" customHeight="1" x14ac:dyDescent="0.25">
      <c r="C7510" s="47"/>
    </row>
    <row r="7511" spans="3:3" ht="15.75" customHeight="1" x14ac:dyDescent="0.25">
      <c r="C7511" s="47"/>
    </row>
    <row r="7512" spans="3:3" ht="15.75" customHeight="1" x14ac:dyDescent="0.25">
      <c r="C7512" s="47"/>
    </row>
    <row r="7513" spans="3:3" ht="15.75" customHeight="1" x14ac:dyDescent="0.25">
      <c r="C7513" s="47"/>
    </row>
    <row r="7514" spans="3:3" ht="15.75" customHeight="1" x14ac:dyDescent="0.25">
      <c r="C7514" s="47"/>
    </row>
    <row r="7515" spans="3:3" ht="15.75" customHeight="1" x14ac:dyDescent="0.25">
      <c r="C7515" s="47"/>
    </row>
    <row r="7516" spans="3:3" ht="15.75" customHeight="1" x14ac:dyDescent="0.25">
      <c r="C7516" s="47"/>
    </row>
    <row r="7517" spans="3:3" ht="15.75" customHeight="1" x14ac:dyDescent="0.25">
      <c r="C7517" s="47"/>
    </row>
    <row r="7518" spans="3:3" ht="15.75" customHeight="1" x14ac:dyDescent="0.25">
      <c r="C7518" s="47"/>
    </row>
    <row r="7519" spans="3:3" ht="15.75" customHeight="1" x14ac:dyDescent="0.25">
      <c r="C7519" s="47"/>
    </row>
    <row r="7520" spans="3:3" ht="15.75" customHeight="1" x14ac:dyDescent="0.25">
      <c r="C7520" s="47"/>
    </row>
    <row r="7521" spans="3:3" ht="15.75" customHeight="1" x14ac:dyDescent="0.25">
      <c r="C7521" s="47"/>
    </row>
    <row r="7522" spans="3:3" ht="15.75" customHeight="1" x14ac:dyDescent="0.25">
      <c r="C7522" s="47"/>
    </row>
    <row r="7523" spans="3:3" ht="15.75" customHeight="1" x14ac:dyDescent="0.25">
      <c r="C7523" s="47"/>
    </row>
    <row r="7524" spans="3:3" ht="15.75" customHeight="1" x14ac:dyDescent="0.25">
      <c r="C7524" s="47"/>
    </row>
    <row r="7525" spans="3:3" ht="15.75" customHeight="1" x14ac:dyDescent="0.25">
      <c r="C7525" s="47"/>
    </row>
    <row r="7526" spans="3:3" ht="15.75" customHeight="1" x14ac:dyDescent="0.25">
      <c r="C7526" s="47"/>
    </row>
    <row r="7527" spans="3:3" ht="15.75" customHeight="1" x14ac:dyDescent="0.25">
      <c r="C7527" s="47"/>
    </row>
    <row r="7528" spans="3:3" ht="15.75" customHeight="1" x14ac:dyDescent="0.25">
      <c r="C7528" s="47"/>
    </row>
    <row r="7529" spans="3:3" ht="15.75" customHeight="1" x14ac:dyDescent="0.25">
      <c r="C7529" s="47"/>
    </row>
    <row r="7530" spans="3:3" ht="15.75" customHeight="1" x14ac:dyDescent="0.25">
      <c r="C7530" s="47"/>
    </row>
    <row r="7531" spans="3:3" ht="15.75" customHeight="1" x14ac:dyDescent="0.25">
      <c r="C7531" s="47"/>
    </row>
    <row r="7532" spans="3:3" ht="15.75" customHeight="1" x14ac:dyDescent="0.25">
      <c r="C7532" s="47"/>
    </row>
    <row r="7533" spans="3:3" ht="15.75" customHeight="1" x14ac:dyDescent="0.25">
      <c r="C7533" s="47"/>
    </row>
    <row r="7534" spans="3:3" ht="15.75" customHeight="1" x14ac:dyDescent="0.25">
      <c r="C7534" s="47"/>
    </row>
    <row r="7535" spans="3:3" ht="15.75" customHeight="1" x14ac:dyDescent="0.25">
      <c r="C7535" s="47"/>
    </row>
    <row r="7536" spans="3:3" ht="15.75" customHeight="1" x14ac:dyDescent="0.25">
      <c r="C7536" s="47"/>
    </row>
    <row r="7537" spans="3:3" ht="15.75" customHeight="1" x14ac:dyDescent="0.25">
      <c r="C7537" s="47"/>
    </row>
    <row r="7538" spans="3:3" ht="15.75" customHeight="1" x14ac:dyDescent="0.25">
      <c r="C7538" s="47"/>
    </row>
    <row r="7539" spans="3:3" ht="15.75" customHeight="1" x14ac:dyDescent="0.25">
      <c r="C7539" s="47"/>
    </row>
    <row r="7540" spans="3:3" ht="15.75" customHeight="1" x14ac:dyDescent="0.25">
      <c r="C7540" s="47"/>
    </row>
    <row r="7541" spans="3:3" ht="15.75" customHeight="1" x14ac:dyDescent="0.25">
      <c r="C7541" s="47"/>
    </row>
    <row r="7542" spans="3:3" ht="15.75" customHeight="1" x14ac:dyDescent="0.25">
      <c r="C7542" s="47"/>
    </row>
    <row r="7543" spans="3:3" ht="15.75" customHeight="1" x14ac:dyDescent="0.25">
      <c r="C7543" s="47"/>
    </row>
    <row r="7544" spans="3:3" ht="15.75" customHeight="1" x14ac:dyDescent="0.25">
      <c r="C7544" s="47"/>
    </row>
    <row r="7545" spans="3:3" ht="15.75" customHeight="1" x14ac:dyDescent="0.25">
      <c r="C7545" s="47"/>
    </row>
    <row r="7546" spans="3:3" ht="15.75" customHeight="1" x14ac:dyDescent="0.25">
      <c r="C7546" s="47"/>
    </row>
    <row r="7547" spans="3:3" ht="15.75" customHeight="1" x14ac:dyDescent="0.25">
      <c r="C7547" s="47"/>
    </row>
    <row r="7548" spans="3:3" ht="15.75" customHeight="1" x14ac:dyDescent="0.25">
      <c r="C7548" s="47"/>
    </row>
    <row r="7549" spans="3:3" ht="15.75" customHeight="1" x14ac:dyDescent="0.25">
      <c r="C7549" s="47"/>
    </row>
    <row r="7550" spans="3:3" ht="15.75" customHeight="1" x14ac:dyDescent="0.25">
      <c r="C7550" s="47"/>
    </row>
    <row r="7551" spans="3:3" ht="15.75" customHeight="1" x14ac:dyDescent="0.25">
      <c r="C7551" s="47"/>
    </row>
    <row r="7552" spans="3:3" ht="15.75" customHeight="1" x14ac:dyDescent="0.25">
      <c r="C7552" s="47"/>
    </row>
    <row r="7553" spans="3:3" ht="15.75" customHeight="1" x14ac:dyDescent="0.25">
      <c r="C7553" s="47"/>
    </row>
    <row r="7554" spans="3:3" ht="15.75" customHeight="1" x14ac:dyDescent="0.25">
      <c r="C7554" s="47"/>
    </row>
    <row r="7555" spans="3:3" ht="15.75" customHeight="1" x14ac:dyDescent="0.25">
      <c r="C7555" s="47"/>
    </row>
    <row r="7556" spans="3:3" ht="15.75" customHeight="1" x14ac:dyDescent="0.25">
      <c r="C7556" s="47"/>
    </row>
    <row r="7557" spans="3:3" ht="15.75" customHeight="1" x14ac:dyDescent="0.25">
      <c r="C7557" s="47"/>
    </row>
    <row r="7558" spans="3:3" ht="15.75" customHeight="1" x14ac:dyDescent="0.25">
      <c r="C7558" s="47"/>
    </row>
    <row r="7559" spans="3:3" ht="15.75" customHeight="1" x14ac:dyDescent="0.25">
      <c r="C7559" s="47"/>
    </row>
    <row r="7560" spans="3:3" ht="15.75" customHeight="1" x14ac:dyDescent="0.25">
      <c r="C7560" s="47"/>
    </row>
    <row r="7561" spans="3:3" ht="15.75" customHeight="1" x14ac:dyDescent="0.25">
      <c r="C7561" s="47"/>
    </row>
    <row r="7562" spans="3:3" ht="15.75" customHeight="1" x14ac:dyDescent="0.25">
      <c r="C7562" s="47"/>
    </row>
    <row r="7563" spans="3:3" ht="15.75" customHeight="1" x14ac:dyDescent="0.25">
      <c r="C7563" s="47"/>
    </row>
    <row r="7564" spans="3:3" ht="15.75" customHeight="1" x14ac:dyDescent="0.25">
      <c r="C7564" s="47"/>
    </row>
    <row r="7565" spans="3:3" ht="15.75" customHeight="1" x14ac:dyDescent="0.25">
      <c r="C7565" s="47"/>
    </row>
    <row r="7566" spans="3:3" ht="15.75" customHeight="1" x14ac:dyDescent="0.25">
      <c r="C7566" s="47"/>
    </row>
    <row r="7567" spans="3:3" ht="15.75" customHeight="1" x14ac:dyDescent="0.25">
      <c r="C7567" s="47"/>
    </row>
    <row r="7568" spans="3:3" ht="15.75" customHeight="1" x14ac:dyDescent="0.25">
      <c r="C7568" s="47"/>
    </row>
    <row r="7569" spans="3:3" ht="15.75" customHeight="1" x14ac:dyDescent="0.25">
      <c r="C7569" s="47"/>
    </row>
    <row r="7570" spans="3:3" ht="15.75" customHeight="1" x14ac:dyDescent="0.25">
      <c r="C7570" s="47"/>
    </row>
    <row r="7571" spans="3:3" ht="15.75" customHeight="1" x14ac:dyDescent="0.25">
      <c r="C7571" s="47"/>
    </row>
    <row r="7572" spans="3:3" ht="15.75" customHeight="1" x14ac:dyDescent="0.25">
      <c r="C7572" s="47"/>
    </row>
    <row r="7573" spans="3:3" ht="15.75" customHeight="1" x14ac:dyDescent="0.25">
      <c r="C7573" s="47"/>
    </row>
    <row r="7574" spans="3:3" ht="15.75" customHeight="1" x14ac:dyDescent="0.25">
      <c r="C7574" s="47"/>
    </row>
    <row r="7575" spans="3:3" ht="15.75" customHeight="1" x14ac:dyDescent="0.25">
      <c r="C7575" s="47"/>
    </row>
    <row r="7576" spans="3:3" ht="15.75" customHeight="1" x14ac:dyDescent="0.25">
      <c r="C7576" s="47"/>
    </row>
    <row r="7577" spans="3:3" ht="15.75" customHeight="1" x14ac:dyDescent="0.25">
      <c r="C7577" s="47"/>
    </row>
    <row r="7578" spans="3:3" ht="15.75" customHeight="1" x14ac:dyDescent="0.25">
      <c r="C7578" s="47"/>
    </row>
    <row r="7579" spans="3:3" ht="15.75" customHeight="1" x14ac:dyDescent="0.25">
      <c r="C7579" s="47"/>
    </row>
    <row r="7580" spans="3:3" ht="15.75" customHeight="1" x14ac:dyDescent="0.25">
      <c r="C7580" s="47"/>
    </row>
    <row r="7581" spans="3:3" ht="15.75" customHeight="1" x14ac:dyDescent="0.25">
      <c r="C7581" s="47"/>
    </row>
    <row r="7582" spans="3:3" ht="15.75" customHeight="1" x14ac:dyDescent="0.25">
      <c r="C7582" s="47"/>
    </row>
    <row r="7583" spans="3:3" ht="15.75" customHeight="1" x14ac:dyDescent="0.25">
      <c r="C7583" s="47"/>
    </row>
    <row r="7584" spans="3:3" ht="15.75" customHeight="1" x14ac:dyDescent="0.25">
      <c r="C7584" s="47"/>
    </row>
    <row r="7585" spans="3:3" ht="15.75" customHeight="1" x14ac:dyDescent="0.25">
      <c r="C7585" s="47"/>
    </row>
    <row r="7586" spans="3:3" ht="15.75" customHeight="1" x14ac:dyDescent="0.25">
      <c r="C7586" s="47"/>
    </row>
    <row r="7587" spans="3:3" ht="15.75" customHeight="1" x14ac:dyDescent="0.25">
      <c r="C7587" s="47"/>
    </row>
    <row r="7588" spans="3:3" ht="15.75" customHeight="1" x14ac:dyDescent="0.25">
      <c r="C7588" s="47"/>
    </row>
    <row r="7589" spans="3:3" ht="15.75" customHeight="1" x14ac:dyDescent="0.25">
      <c r="C7589" s="47"/>
    </row>
    <row r="7590" spans="3:3" ht="15.75" customHeight="1" x14ac:dyDescent="0.25">
      <c r="C7590" s="47"/>
    </row>
    <row r="7591" spans="3:3" ht="15.75" customHeight="1" x14ac:dyDescent="0.25">
      <c r="C7591" s="47"/>
    </row>
    <row r="7592" spans="3:3" ht="15.75" customHeight="1" x14ac:dyDescent="0.25">
      <c r="C7592" s="47"/>
    </row>
    <row r="7593" spans="3:3" ht="15.75" customHeight="1" x14ac:dyDescent="0.25">
      <c r="C7593" s="47"/>
    </row>
    <row r="7594" spans="3:3" ht="15.75" customHeight="1" x14ac:dyDescent="0.25">
      <c r="C7594" s="47"/>
    </row>
    <row r="7595" spans="3:3" ht="15.75" customHeight="1" x14ac:dyDescent="0.25">
      <c r="C7595" s="47"/>
    </row>
    <row r="7596" spans="3:3" ht="15.75" customHeight="1" x14ac:dyDescent="0.25">
      <c r="C7596" s="47"/>
    </row>
    <row r="7597" spans="3:3" ht="15.75" customHeight="1" x14ac:dyDescent="0.25">
      <c r="C7597" s="47"/>
    </row>
    <row r="7598" spans="3:3" ht="15.75" customHeight="1" x14ac:dyDescent="0.25">
      <c r="C7598" s="47"/>
    </row>
    <row r="7599" spans="3:3" ht="15.75" customHeight="1" x14ac:dyDescent="0.25">
      <c r="C7599" s="47"/>
    </row>
    <row r="7600" spans="3:3" ht="15.75" customHeight="1" x14ac:dyDescent="0.25">
      <c r="C7600" s="47"/>
    </row>
    <row r="7601" spans="3:3" ht="15.75" customHeight="1" x14ac:dyDescent="0.25">
      <c r="C7601" s="47"/>
    </row>
    <row r="7602" spans="3:3" ht="15.75" customHeight="1" x14ac:dyDescent="0.25">
      <c r="C7602" s="47"/>
    </row>
    <row r="7603" spans="3:3" ht="15.75" customHeight="1" x14ac:dyDescent="0.25">
      <c r="C7603" s="47"/>
    </row>
    <row r="7604" spans="3:3" ht="15.75" customHeight="1" x14ac:dyDescent="0.25">
      <c r="C7604" s="47"/>
    </row>
    <row r="7605" spans="3:3" ht="15.75" customHeight="1" x14ac:dyDescent="0.25">
      <c r="C7605" s="47"/>
    </row>
    <row r="7606" spans="3:3" ht="15.75" customHeight="1" x14ac:dyDescent="0.25">
      <c r="C7606" s="47"/>
    </row>
    <row r="7607" spans="3:3" ht="15.75" customHeight="1" x14ac:dyDescent="0.25">
      <c r="C7607" s="47"/>
    </row>
    <row r="7608" spans="3:3" ht="15.75" customHeight="1" x14ac:dyDescent="0.25">
      <c r="C7608" s="47"/>
    </row>
    <row r="7609" spans="3:3" ht="15.75" customHeight="1" x14ac:dyDescent="0.25">
      <c r="C7609" s="47"/>
    </row>
    <row r="7610" spans="3:3" ht="15.75" customHeight="1" x14ac:dyDescent="0.25">
      <c r="C7610" s="47"/>
    </row>
    <row r="7611" spans="3:3" ht="15.75" customHeight="1" x14ac:dyDescent="0.25">
      <c r="C7611" s="47"/>
    </row>
    <row r="7612" spans="3:3" ht="15.75" customHeight="1" x14ac:dyDescent="0.25">
      <c r="C7612" s="47"/>
    </row>
    <row r="7613" spans="3:3" ht="15.75" customHeight="1" x14ac:dyDescent="0.25">
      <c r="C7613" s="47"/>
    </row>
    <row r="7614" spans="3:3" ht="15.75" customHeight="1" x14ac:dyDescent="0.25">
      <c r="C7614" s="47"/>
    </row>
    <row r="7615" spans="3:3" ht="15.75" customHeight="1" x14ac:dyDescent="0.25">
      <c r="C7615" s="47"/>
    </row>
    <row r="7616" spans="3:3" ht="15.75" customHeight="1" x14ac:dyDescent="0.25">
      <c r="C7616" s="47"/>
    </row>
    <row r="7617" spans="3:3" ht="15.75" customHeight="1" x14ac:dyDescent="0.25">
      <c r="C7617" s="47"/>
    </row>
    <row r="7618" spans="3:3" ht="15.75" customHeight="1" x14ac:dyDescent="0.25">
      <c r="C7618" s="47"/>
    </row>
    <row r="7619" spans="3:3" ht="15.75" customHeight="1" x14ac:dyDescent="0.25">
      <c r="C7619" s="47"/>
    </row>
    <row r="7620" spans="3:3" ht="15.75" customHeight="1" x14ac:dyDescent="0.25">
      <c r="C7620" s="47"/>
    </row>
    <row r="7621" spans="3:3" ht="15.75" customHeight="1" x14ac:dyDescent="0.25">
      <c r="C7621" s="47"/>
    </row>
    <row r="7625" spans="3:3" ht="15.75" customHeight="1" x14ac:dyDescent="0.25">
      <c r="C7625" s="47"/>
    </row>
    <row r="7626" spans="3:3" ht="15.75" customHeight="1" x14ac:dyDescent="0.25">
      <c r="C7626" s="47"/>
    </row>
    <row r="7627" spans="3:3" ht="15.75" customHeight="1" x14ac:dyDescent="0.25">
      <c r="C7627" s="47"/>
    </row>
    <row r="7628" spans="3:3" ht="15.75" customHeight="1" x14ac:dyDescent="0.25">
      <c r="C7628" s="47"/>
    </row>
    <row r="7629" spans="3:3" ht="15.75" customHeight="1" x14ac:dyDescent="0.25">
      <c r="C7629" s="47"/>
    </row>
    <row r="7630" spans="3:3" ht="15.75" customHeight="1" x14ac:dyDescent="0.25">
      <c r="C7630" s="47"/>
    </row>
    <row r="7631" spans="3:3" ht="15.75" customHeight="1" x14ac:dyDescent="0.25">
      <c r="C7631" s="47"/>
    </row>
    <row r="7632" spans="3:3" ht="15.75" customHeight="1" x14ac:dyDescent="0.25">
      <c r="C7632" s="47"/>
    </row>
    <row r="7633" spans="3:3" ht="15.75" customHeight="1" x14ac:dyDescent="0.25">
      <c r="C7633" s="47"/>
    </row>
    <row r="7634" spans="3:3" ht="15.75" customHeight="1" x14ac:dyDescent="0.25">
      <c r="C7634" s="47"/>
    </row>
    <row r="7635" spans="3:3" ht="15.75" customHeight="1" x14ac:dyDescent="0.25">
      <c r="C7635" s="47"/>
    </row>
    <row r="7636" spans="3:3" ht="15.75" customHeight="1" x14ac:dyDescent="0.25">
      <c r="C7636" s="47"/>
    </row>
    <row r="7637" spans="3:3" ht="15.75" customHeight="1" x14ac:dyDescent="0.25">
      <c r="C7637" s="47"/>
    </row>
    <row r="7638" spans="3:3" ht="15.75" customHeight="1" x14ac:dyDescent="0.25">
      <c r="C7638" s="47"/>
    </row>
    <row r="7639" spans="3:3" ht="15.75" customHeight="1" x14ac:dyDescent="0.25">
      <c r="C7639" s="47"/>
    </row>
    <row r="7640" spans="3:3" ht="15.75" customHeight="1" x14ac:dyDescent="0.25">
      <c r="C7640" s="47"/>
    </row>
    <row r="7641" spans="3:3" ht="15.75" customHeight="1" x14ac:dyDescent="0.25">
      <c r="C7641" s="47"/>
    </row>
    <row r="7642" spans="3:3" ht="15.75" customHeight="1" x14ac:dyDescent="0.25">
      <c r="C7642" s="47"/>
    </row>
    <row r="7643" spans="3:3" ht="15.75" customHeight="1" x14ac:dyDescent="0.25">
      <c r="C7643" s="47"/>
    </row>
    <row r="7644" spans="3:3" ht="15.75" customHeight="1" x14ac:dyDescent="0.25">
      <c r="C7644" s="47"/>
    </row>
    <row r="7645" spans="3:3" ht="15.75" customHeight="1" x14ac:dyDescent="0.25">
      <c r="C7645" s="47"/>
    </row>
    <row r="7646" spans="3:3" ht="15.75" customHeight="1" x14ac:dyDescent="0.25">
      <c r="C7646" s="47"/>
    </row>
    <row r="7647" spans="3:3" ht="15.75" customHeight="1" x14ac:dyDescent="0.25">
      <c r="C7647" s="47"/>
    </row>
    <row r="7648" spans="3:3" ht="15.75" customHeight="1" x14ac:dyDescent="0.25">
      <c r="C7648" s="47"/>
    </row>
    <row r="7649" spans="3:3" ht="15.75" customHeight="1" x14ac:dyDescent="0.25">
      <c r="C7649" s="47"/>
    </row>
    <row r="7650" spans="3:3" ht="15.75" customHeight="1" x14ac:dyDescent="0.25">
      <c r="C7650" s="47"/>
    </row>
    <row r="7651" spans="3:3" ht="15.75" customHeight="1" x14ac:dyDescent="0.25">
      <c r="C7651" s="47"/>
    </row>
    <row r="7652" spans="3:3" ht="15.75" customHeight="1" x14ac:dyDescent="0.25">
      <c r="C7652" s="47"/>
    </row>
    <row r="7653" spans="3:3" ht="15.75" customHeight="1" x14ac:dyDescent="0.25">
      <c r="C7653" s="47"/>
    </row>
    <row r="7654" spans="3:3" ht="15.75" customHeight="1" x14ac:dyDescent="0.25">
      <c r="C7654" s="47"/>
    </row>
    <row r="7655" spans="3:3" ht="15.75" customHeight="1" x14ac:dyDescent="0.25">
      <c r="C7655" s="47"/>
    </row>
    <row r="7656" spans="3:3" ht="15.75" customHeight="1" x14ac:dyDescent="0.25">
      <c r="C7656" s="47"/>
    </row>
    <row r="7657" spans="3:3" ht="15.75" customHeight="1" x14ac:dyDescent="0.25">
      <c r="C7657" s="47"/>
    </row>
    <row r="7658" spans="3:3" ht="15.75" customHeight="1" x14ac:dyDescent="0.25">
      <c r="C7658" s="47"/>
    </row>
    <row r="7659" spans="3:3" ht="15.75" customHeight="1" x14ac:dyDescent="0.25">
      <c r="C7659" s="47"/>
    </row>
    <row r="7660" spans="3:3" ht="15.75" customHeight="1" x14ac:dyDescent="0.25">
      <c r="C7660" s="47"/>
    </row>
    <row r="7661" spans="3:3" ht="15.75" customHeight="1" x14ac:dyDescent="0.25">
      <c r="C7661" s="47"/>
    </row>
    <row r="7662" spans="3:3" ht="15.75" customHeight="1" x14ac:dyDescent="0.25">
      <c r="C7662" s="47"/>
    </row>
    <row r="7663" spans="3:3" ht="15.75" customHeight="1" x14ac:dyDescent="0.25">
      <c r="C7663" s="47"/>
    </row>
    <row r="7664" spans="3:3" ht="15.75" customHeight="1" x14ac:dyDescent="0.25">
      <c r="C7664" s="47"/>
    </row>
    <row r="7665" spans="3:3" ht="15.75" customHeight="1" x14ac:dyDescent="0.25">
      <c r="C7665" s="47"/>
    </row>
    <row r="7666" spans="3:3" ht="15.75" customHeight="1" x14ac:dyDescent="0.25">
      <c r="C7666" s="47"/>
    </row>
    <row r="7667" spans="3:3" ht="15.75" customHeight="1" x14ac:dyDescent="0.25">
      <c r="C7667" s="47"/>
    </row>
    <row r="7668" spans="3:3" ht="15.75" customHeight="1" x14ac:dyDescent="0.25">
      <c r="C7668" s="47"/>
    </row>
    <row r="7669" spans="3:3" ht="15.75" customHeight="1" x14ac:dyDescent="0.25">
      <c r="C7669" s="47"/>
    </row>
    <row r="7670" spans="3:3" ht="15.75" customHeight="1" x14ac:dyDescent="0.25">
      <c r="C7670" s="47"/>
    </row>
    <row r="7671" spans="3:3" ht="15.75" customHeight="1" x14ac:dyDescent="0.25">
      <c r="C7671" s="47"/>
    </row>
    <row r="7672" spans="3:3" ht="15.75" customHeight="1" x14ac:dyDescent="0.25">
      <c r="C7672" s="47"/>
    </row>
    <row r="7673" spans="3:3" ht="15.75" customHeight="1" x14ac:dyDescent="0.25">
      <c r="C7673" s="47"/>
    </row>
    <row r="7674" spans="3:3" ht="15.75" customHeight="1" x14ac:dyDescent="0.25">
      <c r="C7674" s="47"/>
    </row>
    <row r="7675" spans="3:3" ht="15.75" customHeight="1" x14ac:dyDescent="0.25">
      <c r="C7675" s="47"/>
    </row>
    <row r="7676" spans="3:3" ht="15.75" customHeight="1" x14ac:dyDescent="0.25">
      <c r="C7676" s="47"/>
    </row>
    <row r="7677" spans="3:3" ht="15.75" customHeight="1" x14ac:dyDescent="0.25">
      <c r="C7677" s="47"/>
    </row>
    <row r="7678" spans="3:3" ht="15.75" customHeight="1" x14ac:dyDescent="0.25">
      <c r="C7678" s="47"/>
    </row>
    <row r="7679" spans="3:3" ht="15.75" customHeight="1" x14ac:dyDescent="0.25">
      <c r="C7679" s="47"/>
    </row>
    <row r="7680" spans="3:3" ht="15.75" customHeight="1" x14ac:dyDescent="0.25">
      <c r="C7680" s="47"/>
    </row>
    <row r="7681" spans="3:3" ht="15.75" customHeight="1" x14ac:dyDescent="0.25">
      <c r="C7681" s="47"/>
    </row>
    <row r="7682" spans="3:3" ht="15.75" customHeight="1" x14ac:dyDescent="0.25">
      <c r="C7682" s="47"/>
    </row>
    <row r="7683" spans="3:3" ht="15.75" customHeight="1" x14ac:dyDescent="0.25">
      <c r="C7683" s="47"/>
    </row>
    <row r="7684" spans="3:3" ht="15.75" customHeight="1" x14ac:dyDescent="0.25">
      <c r="C7684" s="47"/>
    </row>
    <row r="7685" spans="3:3" ht="15.75" customHeight="1" x14ac:dyDescent="0.25">
      <c r="C7685" s="47"/>
    </row>
    <row r="7686" spans="3:3" ht="15.75" customHeight="1" x14ac:dyDescent="0.25">
      <c r="C7686" s="47"/>
    </row>
    <row r="7687" spans="3:3" ht="15.75" customHeight="1" x14ac:dyDescent="0.25">
      <c r="C7687" s="47"/>
    </row>
    <row r="7688" spans="3:3" ht="15.75" customHeight="1" x14ac:dyDescent="0.25">
      <c r="C7688" s="47"/>
    </row>
    <row r="7689" spans="3:3" ht="15.75" customHeight="1" x14ac:dyDescent="0.25">
      <c r="C7689" s="47"/>
    </row>
    <row r="7690" spans="3:3" ht="15.75" customHeight="1" x14ac:dyDescent="0.25">
      <c r="C7690" s="47"/>
    </row>
    <row r="7691" spans="3:3" ht="15.75" customHeight="1" x14ac:dyDescent="0.25">
      <c r="C7691" s="47"/>
    </row>
    <row r="7692" spans="3:3" ht="15.75" customHeight="1" x14ac:dyDescent="0.25">
      <c r="C7692" s="47"/>
    </row>
    <row r="7693" spans="3:3" ht="15.75" customHeight="1" x14ac:dyDescent="0.25">
      <c r="C7693" s="47"/>
    </row>
    <row r="7694" spans="3:3" ht="15.75" customHeight="1" x14ac:dyDescent="0.25">
      <c r="C7694" s="47"/>
    </row>
    <row r="7695" spans="3:3" ht="15.75" customHeight="1" x14ac:dyDescent="0.25">
      <c r="C7695" s="47"/>
    </row>
    <row r="7696" spans="3:3" ht="15.75" customHeight="1" x14ac:dyDescent="0.25">
      <c r="C7696" s="47"/>
    </row>
    <row r="7697" spans="3:3" ht="15.75" customHeight="1" x14ac:dyDescent="0.25">
      <c r="C7697" s="47"/>
    </row>
    <row r="7698" spans="3:3" ht="15.75" customHeight="1" x14ac:dyDescent="0.25">
      <c r="C7698" s="47"/>
    </row>
    <row r="7699" spans="3:3" ht="15.75" customHeight="1" x14ac:dyDescent="0.25">
      <c r="C7699" s="47"/>
    </row>
    <row r="7700" spans="3:3" ht="15.75" customHeight="1" x14ac:dyDescent="0.25">
      <c r="C7700" s="47"/>
    </row>
    <row r="7701" spans="3:3" ht="15.75" customHeight="1" x14ac:dyDescent="0.25">
      <c r="C7701" s="47"/>
    </row>
    <row r="7702" spans="3:3" ht="15.75" customHeight="1" x14ac:dyDescent="0.25">
      <c r="C7702" s="47"/>
    </row>
    <row r="7703" spans="3:3" ht="15.75" customHeight="1" x14ac:dyDescent="0.25">
      <c r="C7703" s="47"/>
    </row>
    <row r="7704" spans="3:3" ht="15.75" customHeight="1" x14ac:dyDescent="0.25">
      <c r="C7704" s="47"/>
    </row>
    <row r="7705" spans="3:3" ht="15.75" customHeight="1" x14ac:dyDescent="0.25">
      <c r="C7705" s="47"/>
    </row>
    <row r="7706" spans="3:3" ht="15.75" customHeight="1" x14ac:dyDescent="0.25">
      <c r="C7706" s="47"/>
    </row>
    <row r="7707" spans="3:3" ht="15.75" customHeight="1" x14ac:dyDescent="0.25">
      <c r="C7707" s="47"/>
    </row>
    <row r="7708" spans="3:3" ht="15.75" customHeight="1" x14ac:dyDescent="0.25">
      <c r="C7708" s="47"/>
    </row>
    <row r="7709" spans="3:3" ht="15.75" customHeight="1" x14ac:dyDescent="0.25">
      <c r="C7709" s="47"/>
    </row>
    <row r="7710" spans="3:3" ht="15.75" customHeight="1" x14ac:dyDescent="0.25">
      <c r="C7710" s="47"/>
    </row>
    <row r="7711" spans="3:3" ht="15.75" customHeight="1" x14ac:dyDescent="0.25">
      <c r="C7711" s="47"/>
    </row>
    <row r="7712" spans="3:3" ht="15.75" customHeight="1" x14ac:dyDescent="0.25">
      <c r="C7712" s="47"/>
    </row>
    <row r="7713" spans="3:3" ht="15.75" customHeight="1" x14ac:dyDescent="0.25">
      <c r="C7713" s="47"/>
    </row>
    <row r="7714" spans="3:3" ht="15.75" customHeight="1" x14ac:dyDescent="0.25">
      <c r="C7714" s="47"/>
    </row>
    <row r="7715" spans="3:3" ht="15.75" customHeight="1" x14ac:dyDescent="0.25">
      <c r="C7715" s="47"/>
    </row>
    <row r="7716" spans="3:3" ht="15.75" customHeight="1" x14ac:dyDescent="0.25">
      <c r="C7716" s="47"/>
    </row>
    <row r="7717" spans="3:3" ht="15.75" customHeight="1" x14ac:dyDescent="0.25">
      <c r="C7717" s="47"/>
    </row>
    <row r="7718" spans="3:3" ht="15.75" customHeight="1" x14ac:dyDescent="0.25">
      <c r="C7718" s="47"/>
    </row>
    <row r="7719" spans="3:3" ht="15.75" customHeight="1" x14ac:dyDescent="0.25">
      <c r="C7719" s="47"/>
    </row>
    <row r="7720" spans="3:3" ht="15.75" customHeight="1" x14ac:dyDescent="0.25">
      <c r="C7720" s="47"/>
    </row>
    <row r="7721" spans="3:3" ht="15.75" customHeight="1" x14ac:dyDescent="0.25">
      <c r="C7721" s="47"/>
    </row>
    <row r="7722" spans="3:3" ht="15.75" customHeight="1" x14ac:dyDescent="0.25">
      <c r="C7722" s="47"/>
    </row>
    <row r="7723" spans="3:3" ht="15.75" customHeight="1" x14ac:dyDescent="0.25">
      <c r="C7723" s="47"/>
    </row>
    <row r="7724" spans="3:3" ht="15.75" customHeight="1" x14ac:dyDescent="0.25">
      <c r="C7724" s="47"/>
    </row>
    <row r="7725" spans="3:3" ht="15.75" customHeight="1" x14ac:dyDescent="0.25">
      <c r="C7725" s="47"/>
    </row>
    <row r="7726" spans="3:3" ht="15.75" customHeight="1" x14ac:dyDescent="0.25">
      <c r="C7726" s="47"/>
    </row>
    <row r="7727" spans="3:3" ht="15.75" customHeight="1" x14ac:dyDescent="0.25">
      <c r="C7727" s="47"/>
    </row>
    <row r="7728" spans="3:3" ht="15.75" customHeight="1" x14ac:dyDescent="0.25">
      <c r="C7728" s="47"/>
    </row>
    <row r="7729" spans="3:3" ht="15.75" customHeight="1" x14ac:dyDescent="0.25">
      <c r="C7729" s="47"/>
    </row>
    <row r="7730" spans="3:3" ht="15.75" customHeight="1" x14ac:dyDescent="0.25">
      <c r="C7730" s="47"/>
    </row>
    <row r="7731" spans="3:3" ht="15.75" customHeight="1" x14ac:dyDescent="0.25">
      <c r="C7731" s="47"/>
    </row>
    <row r="7732" spans="3:3" ht="15.75" customHeight="1" x14ac:dyDescent="0.25">
      <c r="C7732" s="47"/>
    </row>
    <row r="7733" spans="3:3" ht="15.75" customHeight="1" x14ac:dyDescent="0.25">
      <c r="C7733" s="47"/>
    </row>
    <row r="7734" spans="3:3" ht="15.75" customHeight="1" x14ac:dyDescent="0.25">
      <c r="C7734" s="47"/>
    </row>
    <row r="7735" spans="3:3" ht="15.75" customHeight="1" x14ac:dyDescent="0.25">
      <c r="C7735" s="47"/>
    </row>
    <row r="7736" spans="3:3" ht="15.75" customHeight="1" x14ac:dyDescent="0.25">
      <c r="C7736" s="47"/>
    </row>
    <row r="7737" spans="3:3" ht="15.75" customHeight="1" x14ac:dyDescent="0.25">
      <c r="C7737" s="47"/>
    </row>
    <row r="7738" spans="3:3" ht="15.75" customHeight="1" x14ac:dyDescent="0.25">
      <c r="C7738" s="47"/>
    </row>
    <row r="7739" spans="3:3" ht="15.75" customHeight="1" x14ac:dyDescent="0.25">
      <c r="C7739" s="47"/>
    </row>
    <row r="7740" spans="3:3" ht="15.75" customHeight="1" x14ac:dyDescent="0.25">
      <c r="C7740" s="47"/>
    </row>
    <row r="7741" spans="3:3" ht="15.75" customHeight="1" x14ac:dyDescent="0.25">
      <c r="C7741" s="47"/>
    </row>
    <row r="7742" spans="3:3" ht="15.75" customHeight="1" x14ac:dyDescent="0.25">
      <c r="C7742" s="47"/>
    </row>
    <row r="7743" spans="3:3" ht="15.75" customHeight="1" x14ac:dyDescent="0.25">
      <c r="C7743" s="47"/>
    </row>
    <row r="7744" spans="3:3" ht="15.75" customHeight="1" x14ac:dyDescent="0.25">
      <c r="C7744" s="47"/>
    </row>
    <row r="7745" spans="3:3" ht="15.75" customHeight="1" x14ac:dyDescent="0.25">
      <c r="C7745" s="47"/>
    </row>
    <row r="7746" spans="3:3" ht="15.75" customHeight="1" x14ac:dyDescent="0.25">
      <c r="C7746" s="47"/>
    </row>
    <row r="7747" spans="3:3" ht="15.75" customHeight="1" x14ac:dyDescent="0.25">
      <c r="C7747" s="47"/>
    </row>
    <row r="7748" spans="3:3" ht="15.75" customHeight="1" x14ac:dyDescent="0.25">
      <c r="C7748" s="47"/>
    </row>
    <row r="7749" spans="3:3" ht="15.75" customHeight="1" x14ac:dyDescent="0.25">
      <c r="C7749" s="47"/>
    </row>
    <row r="7750" spans="3:3" ht="15.75" customHeight="1" x14ac:dyDescent="0.25">
      <c r="C7750" s="47"/>
    </row>
    <row r="7751" spans="3:3" ht="15.75" customHeight="1" x14ac:dyDescent="0.25">
      <c r="C7751" s="47"/>
    </row>
    <row r="7752" spans="3:3" ht="15.75" customHeight="1" x14ac:dyDescent="0.25">
      <c r="C7752" s="47"/>
    </row>
    <row r="7753" spans="3:3" ht="15.75" customHeight="1" x14ac:dyDescent="0.25">
      <c r="C7753" s="47"/>
    </row>
    <row r="7754" spans="3:3" ht="15.75" customHeight="1" x14ac:dyDescent="0.25">
      <c r="C7754" s="47"/>
    </row>
    <row r="7755" spans="3:3" ht="15.75" customHeight="1" x14ac:dyDescent="0.25">
      <c r="C7755" s="47"/>
    </row>
    <row r="7756" spans="3:3" ht="15.75" customHeight="1" x14ac:dyDescent="0.25">
      <c r="C7756" s="47"/>
    </row>
    <row r="7757" spans="3:3" ht="15.75" customHeight="1" x14ac:dyDescent="0.25">
      <c r="C7757" s="47"/>
    </row>
    <row r="7758" spans="3:3" ht="15.75" customHeight="1" x14ac:dyDescent="0.25">
      <c r="C7758" s="47"/>
    </row>
    <row r="7759" spans="3:3" ht="15.75" customHeight="1" x14ac:dyDescent="0.25">
      <c r="C7759" s="47"/>
    </row>
    <row r="7760" spans="3:3" ht="15.75" customHeight="1" x14ac:dyDescent="0.25">
      <c r="C7760" s="47"/>
    </row>
    <row r="7761" spans="3:3" ht="15.75" customHeight="1" x14ac:dyDescent="0.25">
      <c r="C7761" s="47"/>
    </row>
    <row r="7762" spans="3:3" ht="15.75" customHeight="1" x14ac:dyDescent="0.25">
      <c r="C7762" s="47"/>
    </row>
    <row r="7763" spans="3:3" ht="15.75" customHeight="1" x14ac:dyDescent="0.25">
      <c r="C7763" s="47"/>
    </row>
    <row r="7764" spans="3:3" ht="15.75" customHeight="1" x14ac:dyDescent="0.25">
      <c r="C7764" s="47"/>
    </row>
    <row r="7765" spans="3:3" ht="15.75" customHeight="1" x14ac:dyDescent="0.25">
      <c r="C7765" s="47"/>
    </row>
    <row r="7766" spans="3:3" ht="15.75" customHeight="1" x14ac:dyDescent="0.25">
      <c r="C7766" s="47"/>
    </row>
    <row r="7767" spans="3:3" ht="15.75" customHeight="1" x14ac:dyDescent="0.25">
      <c r="C7767" s="47"/>
    </row>
    <row r="7768" spans="3:3" ht="15.75" customHeight="1" x14ac:dyDescent="0.25">
      <c r="C7768" s="47"/>
    </row>
    <row r="7769" spans="3:3" ht="15.75" customHeight="1" x14ac:dyDescent="0.25">
      <c r="C7769" s="47"/>
    </row>
    <row r="7770" spans="3:3" ht="15.75" customHeight="1" x14ac:dyDescent="0.25">
      <c r="C7770" s="47"/>
    </row>
    <row r="7771" spans="3:3" ht="15.75" customHeight="1" x14ac:dyDescent="0.25">
      <c r="C7771" s="47"/>
    </row>
    <row r="7772" spans="3:3" ht="15.75" customHeight="1" x14ac:dyDescent="0.25">
      <c r="C7772" s="47"/>
    </row>
    <row r="7773" spans="3:3" ht="15.75" customHeight="1" x14ac:dyDescent="0.25">
      <c r="C7773" s="47"/>
    </row>
    <row r="7774" spans="3:3" ht="15.75" customHeight="1" x14ac:dyDescent="0.25">
      <c r="C7774" s="47"/>
    </row>
    <row r="7775" spans="3:3" ht="15.75" customHeight="1" x14ac:dyDescent="0.25">
      <c r="C7775" s="47"/>
    </row>
    <row r="7776" spans="3:3" ht="15.75" customHeight="1" x14ac:dyDescent="0.25">
      <c r="C7776" s="47"/>
    </row>
    <row r="7777" spans="3:3" ht="15.75" customHeight="1" x14ac:dyDescent="0.25">
      <c r="C7777" s="47"/>
    </row>
    <row r="7778" spans="3:3" ht="15.75" customHeight="1" x14ac:dyDescent="0.25">
      <c r="C7778" s="47"/>
    </row>
    <row r="7779" spans="3:3" ht="15.75" customHeight="1" x14ac:dyDescent="0.25">
      <c r="C7779" s="47"/>
    </row>
    <row r="7780" spans="3:3" ht="15.75" customHeight="1" x14ac:dyDescent="0.25">
      <c r="C7780" s="47"/>
    </row>
    <row r="7781" spans="3:3" ht="15.75" customHeight="1" x14ac:dyDescent="0.25">
      <c r="C7781" s="47"/>
    </row>
    <row r="7782" spans="3:3" ht="15.75" customHeight="1" x14ac:dyDescent="0.25">
      <c r="C7782" s="47"/>
    </row>
    <row r="7783" spans="3:3" ht="15.75" customHeight="1" x14ac:dyDescent="0.25">
      <c r="C7783" s="47"/>
    </row>
    <row r="7784" spans="3:3" ht="15.75" customHeight="1" x14ac:dyDescent="0.25">
      <c r="C7784" s="47"/>
    </row>
    <row r="7785" spans="3:3" ht="15.75" customHeight="1" x14ac:dyDescent="0.25">
      <c r="C7785" s="47"/>
    </row>
    <row r="7786" spans="3:3" ht="15.75" customHeight="1" x14ac:dyDescent="0.25">
      <c r="C7786" s="47"/>
    </row>
    <row r="7787" spans="3:3" ht="15.75" customHeight="1" x14ac:dyDescent="0.25">
      <c r="C7787" s="47"/>
    </row>
    <row r="7788" spans="3:3" ht="15.75" customHeight="1" x14ac:dyDescent="0.25">
      <c r="C7788" s="47"/>
    </row>
    <row r="7789" spans="3:3" ht="15.75" customHeight="1" x14ac:dyDescent="0.25">
      <c r="C7789" s="47"/>
    </row>
    <row r="7790" spans="3:3" ht="15.75" customHeight="1" x14ac:dyDescent="0.25">
      <c r="C7790" s="47"/>
    </row>
    <row r="7791" spans="3:3" ht="15.75" customHeight="1" x14ac:dyDescent="0.25">
      <c r="C7791" s="47"/>
    </row>
    <row r="7792" spans="3:3" ht="15.75" customHeight="1" x14ac:dyDescent="0.25">
      <c r="C7792" s="47"/>
    </row>
    <row r="7793" spans="3:3" ht="15.75" customHeight="1" x14ac:dyDescent="0.25">
      <c r="C7793" s="47"/>
    </row>
    <row r="7794" spans="3:3" ht="15.75" customHeight="1" x14ac:dyDescent="0.25">
      <c r="C7794" s="47"/>
    </row>
    <row r="7795" spans="3:3" ht="15.75" customHeight="1" x14ac:dyDescent="0.25">
      <c r="C7795" s="47"/>
    </row>
    <row r="7796" spans="3:3" ht="15.75" customHeight="1" x14ac:dyDescent="0.25">
      <c r="C7796" s="47"/>
    </row>
    <row r="7797" spans="3:3" ht="15.75" customHeight="1" x14ac:dyDescent="0.25">
      <c r="C7797" s="47"/>
    </row>
    <row r="7798" spans="3:3" ht="15.75" customHeight="1" x14ac:dyDescent="0.25">
      <c r="C7798" s="47"/>
    </row>
    <row r="7799" spans="3:3" ht="15.75" customHeight="1" x14ac:dyDescent="0.25">
      <c r="C7799" s="47"/>
    </row>
    <row r="7800" spans="3:3" ht="15.75" customHeight="1" x14ac:dyDescent="0.25">
      <c r="C7800" s="47"/>
    </row>
    <row r="7801" spans="3:3" ht="15.75" customHeight="1" x14ac:dyDescent="0.25">
      <c r="C7801" s="47"/>
    </row>
    <row r="7802" spans="3:3" ht="15.75" customHeight="1" x14ac:dyDescent="0.25">
      <c r="C7802" s="47"/>
    </row>
    <row r="7803" spans="3:3" ht="15.75" customHeight="1" x14ac:dyDescent="0.25">
      <c r="C7803" s="47"/>
    </row>
    <row r="7804" spans="3:3" ht="15.75" customHeight="1" x14ac:dyDescent="0.25">
      <c r="C7804" s="47"/>
    </row>
    <row r="7805" spans="3:3" ht="15.75" customHeight="1" x14ac:dyDescent="0.25">
      <c r="C7805" s="47"/>
    </row>
    <row r="7806" spans="3:3" ht="15.75" customHeight="1" x14ac:dyDescent="0.25">
      <c r="C7806" s="47"/>
    </row>
    <row r="7807" spans="3:3" ht="15.75" customHeight="1" x14ac:dyDescent="0.25">
      <c r="C7807" s="47"/>
    </row>
    <row r="7808" spans="3:3" ht="15.75" customHeight="1" x14ac:dyDescent="0.25">
      <c r="C7808" s="47"/>
    </row>
    <row r="7809" spans="3:3" ht="15.75" customHeight="1" x14ac:dyDescent="0.25">
      <c r="C7809" s="47"/>
    </row>
    <row r="7810" spans="3:3" ht="15.75" customHeight="1" x14ac:dyDescent="0.25">
      <c r="C7810" s="47"/>
    </row>
    <row r="7811" spans="3:3" ht="15.75" customHeight="1" x14ac:dyDescent="0.25">
      <c r="C7811" s="47"/>
    </row>
    <row r="7812" spans="3:3" ht="15.75" customHeight="1" x14ac:dyDescent="0.25">
      <c r="C7812" s="47"/>
    </row>
    <row r="7813" spans="3:3" ht="15.75" customHeight="1" x14ac:dyDescent="0.25">
      <c r="C7813" s="47"/>
    </row>
    <row r="7814" spans="3:3" ht="15.75" customHeight="1" x14ac:dyDescent="0.25">
      <c r="C7814" s="47"/>
    </row>
    <row r="7815" spans="3:3" ht="15.75" customHeight="1" x14ac:dyDescent="0.25">
      <c r="C7815" s="47"/>
    </row>
    <row r="7816" spans="3:3" ht="15.75" customHeight="1" x14ac:dyDescent="0.25">
      <c r="C7816" s="47"/>
    </row>
    <row r="7817" spans="3:3" ht="15.75" customHeight="1" x14ac:dyDescent="0.25">
      <c r="C7817" s="47"/>
    </row>
    <row r="7818" spans="3:3" ht="15.75" customHeight="1" x14ac:dyDescent="0.25">
      <c r="C7818" s="47"/>
    </row>
    <row r="7819" spans="3:3" ht="15.75" customHeight="1" x14ac:dyDescent="0.25">
      <c r="C7819" s="47"/>
    </row>
    <row r="7820" spans="3:3" ht="15.75" customHeight="1" x14ac:dyDescent="0.25">
      <c r="C7820" s="47"/>
    </row>
    <row r="7821" spans="3:3" ht="15.75" customHeight="1" x14ac:dyDescent="0.25">
      <c r="C7821" s="47"/>
    </row>
    <row r="7822" spans="3:3" ht="15.75" customHeight="1" x14ac:dyDescent="0.25">
      <c r="C7822" s="47"/>
    </row>
    <row r="7823" spans="3:3" ht="15.75" customHeight="1" x14ac:dyDescent="0.25">
      <c r="C7823" s="47"/>
    </row>
    <row r="7824" spans="3:3" ht="15.75" customHeight="1" x14ac:dyDescent="0.25">
      <c r="C7824" s="47"/>
    </row>
    <row r="7825" spans="3:3" ht="15.75" customHeight="1" x14ac:dyDescent="0.25">
      <c r="C7825" s="47"/>
    </row>
    <row r="7826" spans="3:3" ht="15.75" customHeight="1" x14ac:dyDescent="0.25">
      <c r="C7826" s="47"/>
    </row>
    <row r="7827" spans="3:3" ht="15.75" customHeight="1" x14ac:dyDescent="0.25">
      <c r="C7827" s="47"/>
    </row>
    <row r="7828" spans="3:3" ht="15.75" customHeight="1" x14ac:dyDescent="0.25">
      <c r="C7828" s="47"/>
    </row>
    <row r="7829" spans="3:3" ht="15.75" customHeight="1" x14ac:dyDescent="0.25">
      <c r="C7829" s="47"/>
    </row>
    <row r="7830" spans="3:3" ht="15.75" customHeight="1" x14ac:dyDescent="0.25">
      <c r="C7830" s="47"/>
    </row>
    <row r="7831" spans="3:3" ht="15.75" customHeight="1" x14ac:dyDescent="0.25">
      <c r="C7831" s="47"/>
    </row>
    <row r="7832" spans="3:3" ht="15.75" customHeight="1" x14ac:dyDescent="0.25">
      <c r="C7832" s="47"/>
    </row>
    <row r="7833" spans="3:3" ht="15.75" customHeight="1" x14ac:dyDescent="0.25">
      <c r="C7833" s="47"/>
    </row>
    <row r="7834" spans="3:3" ht="15.75" customHeight="1" x14ac:dyDescent="0.25">
      <c r="C7834" s="47"/>
    </row>
    <row r="7835" spans="3:3" ht="15.75" customHeight="1" x14ac:dyDescent="0.25">
      <c r="C7835" s="47"/>
    </row>
    <row r="7836" spans="3:3" ht="15.75" customHeight="1" x14ac:dyDescent="0.25">
      <c r="C7836" s="47"/>
    </row>
    <row r="7837" spans="3:3" ht="15.75" customHeight="1" x14ac:dyDescent="0.25">
      <c r="C7837" s="47"/>
    </row>
    <row r="7838" spans="3:3" ht="15.75" customHeight="1" x14ac:dyDescent="0.25">
      <c r="C7838" s="47"/>
    </row>
    <row r="7839" spans="3:3" ht="15.75" customHeight="1" x14ac:dyDescent="0.25">
      <c r="C7839" s="47"/>
    </row>
    <row r="7840" spans="3:3" ht="15.75" customHeight="1" x14ac:dyDescent="0.25">
      <c r="C7840" s="47"/>
    </row>
    <row r="7841" spans="3:3" ht="15.75" customHeight="1" x14ac:dyDescent="0.25">
      <c r="C7841" s="47"/>
    </row>
    <row r="7842" spans="3:3" ht="15.75" customHeight="1" x14ac:dyDescent="0.25">
      <c r="C7842" s="47"/>
    </row>
    <row r="7843" spans="3:3" ht="15.75" customHeight="1" x14ac:dyDescent="0.25">
      <c r="C7843" s="47"/>
    </row>
    <row r="7844" spans="3:3" ht="15.75" customHeight="1" x14ac:dyDescent="0.25">
      <c r="C7844" s="47"/>
    </row>
    <row r="7845" spans="3:3" ht="15.75" customHeight="1" x14ac:dyDescent="0.25">
      <c r="C7845" s="47"/>
    </row>
    <row r="7846" spans="3:3" ht="15.75" customHeight="1" x14ac:dyDescent="0.25">
      <c r="C7846" s="47"/>
    </row>
    <row r="7847" spans="3:3" ht="15.75" customHeight="1" x14ac:dyDescent="0.25">
      <c r="C7847" s="47"/>
    </row>
    <row r="7848" spans="3:3" ht="15.75" customHeight="1" x14ac:dyDescent="0.25">
      <c r="C7848" s="47"/>
    </row>
    <row r="7849" spans="3:3" ht="15.75" customHeight="1" x14ac:dyDescent="0.25">
      <c r="C7849" s="47"/>
    </row>
    <row r="7850" spans="3:3" ht="15.75" customHeight="1" x14ac:dyDescent="0.25">
      <c r="C7850" s="47"/>
    </row>
    <row r="7851" spans="3:3" ht="15.75" customHeight="1" x14ac:dyDescent="0.25">
      <c r="C7851" s="47"/>
    </row>
    <row r="7852" spans="3:3" ht="15.75" customHeight="1" x14ac:dyDescent="0.25">
      <c r="C7852" s="47"/>
    </row>
    <row r="7853" spans="3:3" ht="15.75" customHeight="1" x14ac:dyDescent="0.25">
      <c r="C7853" s="47"/>
    </row>
    <row r="7854" spans="3:3" ht="15.75" customHeight="1" x14ac:dyDescent="0.25">
      <c r="C7854" s="47"/>
    </row>
    <row r="7855" spans="3:3" ht="15.75" customHeight="1" x14ac:dyDescent="0.25">
      <c r="C7855" s="47"/>
    </row>
    <row r="7856" spans="3:3" ht="15.75" customHeight="1" x14ac:dyDescent="0.25">
      <c r="C7856" s="47"/>
    </row>
    <row r="7857" spans="3:3" ht="15.75" customHeight="1" x14ac:dyDescent="0.25">
      <c r="C7857" s="47"/>
    </row>
    <row r="7858" spans="3:3" ht="15.75" customHeight="1" x14ac:dyDescent="0.25">
      <c r="C7858" s="47"/>
    </row>
    <row r="7859" spans="3:3" ht="15.75" customHeight="1" x14ac:dyDescent="0.25">
      <c r="C7859" s="47"/>
    </row>
    <row r="7860" spans="3:3" ht="15.75" customHeight="1" x14ac:dyDescent="0.25">
      <c r="C7860" s="47"/>
    </row>
    <row r="7861" spans="3:3" ht="15.75" customHeight="1" x14ac:dyDescent="0.25">
      <c r="C7861" s="47"/>
    </row>
    <row r="7862" spans="3:3" ht="15.75" customHeight="1" x14ac:dyDescent="0.25">
      <c r="C7862" s="47"/>
    </row>
    <row r="7863" spans="3:3" ht="15.75" customHeight="1" x14ac:dyDescent="0.25">
      <c r="C7863" s="47"/>
    </row>
    <row r="7864" spans="3:3" ht="15.75" customHeight="1" x14ac:dyDescent="0.25">
      <c r="C7864" s="47"/>
    </row>
    <row r="7865" spans="3:3" ht="15.75" customHeight="1" x14ac:dyDescent="0.25">
      <c r="C7865" s="47"/>
    </row>
    <row r="7866" spans="3:3" ht="15.75" customHeight="1" x14ac:dyDescent="0.25">
      <c r="C7866" s="47"/>
    </row>
    <row r="7867" spans="3:3" ht="15.75" customHeight="1" x14ac:dyDescent="0.25">
      <c r="C7867" s="47"/>
    </row>
    <row r="7868" spans="3:3" ht="15.75" customHeight="1" x14ac:dyDescent="0.25">
      <c r="C7868" s="47"/>
    </row>
    <row r="7869" spans="3:3" ht="15.75" customHeight="1" x14ac:dyDescent="0.25">
      <c r="C7869" s="47"/>
    </row>
    <row r="7870" spans="3:3" ht="15.75" customHeight="1" x14ac:dyDescent="0.25">
      <c r="C7870" s="47"/>
    </row>
    <row r="7871" spans="3:3" ht="15.75" customHeight="1" x14ac:dyDescent="0.25">
      <c r="C7871" s="47"/>
    </row>
    <row r="7872" spans="3:3" ht="15.75" customHeight="1" x14ac:dyDescent="0.25">
      <c r="C7872" s="47"/>
    </row>
    <row r="7873" spans="3:3" ht="15.75" customHeight="1" x14ac:dyDescent="0.25">
      <c r="C7873" s="47"/>
    </row>
    <row r="7874" spans="3:3" ht="15.75" customHeight="1" x14ac:dyDescent="0.25">
      <c r="C7874" s="47"/>
    </row>
    <row r="7875" spans="3:3" ht="15.75" customHeight="1" x14ac:dyDescent="0.25">
      <c r="C7875" s="47"/>
    </row>
    <row r="7876" spans="3:3" ht="15.75" customHeight="1" x14ac:dyDescent="0.25">
      <c r="C7876" s="47"/>
    </row>
    <row r="7877" spans="3:3" ht="15.75" customHeight="1" x14ac:dyDescent="0.25">
      <c r="C7877" s="47"/>
    </row>
    <row r="7878" spans="3:3" ht="15.75" customHeight="1" x14ac:dyDescent="0.25">
      <c r="C7878" s="47"/>
    </row>
    <row r="7879" spans="3:3" ht="15.75" customHeight="1" x14ac:dyDescent="0.25">
      <c r="C7879" s="47"/>
    </row>
    <row r="7880" spans="3:3" ht="15.75" customHeight="1" x14ac:dyDescent="0.25">
      <c r="C7880" s="47"/>
    </row>
    <row r="7881" spans="3:3" ht="15.75" customHeight="1" x14ac:dyDescent="0.25">
      <c r="C7881" s="47"/>
    </row>
    <row r="7882" spans="3:3" ht="15.75" customHeight="1" x14ac:dyDescent="0.25">
      <c r="C7882" s="47"/>
    </row>
    <row r="7883" spans="3:3" ht="15.75" customHeight="1" x14ac:dyDescent="0.25">
      <c r="C7883" s="47"/>
    </row>
    <row r="7884" spans="3:3" ht="15.75" customHeight="1" x14ac:dyDescent="0.25">
      <c r="C7884" s="47"/>
    </row>
    <row r="7885" spans="3:3" ht="15.75" customHeight="1" x14ac:dyDescent="0.25">
      <c r="C7885" s="47"/>
    </row>
    <row r="7886" spans="3:3" ht="15.75" customHeight="1" x14ac:dyDescent="0.25">
      <c r="C7886" s="47"/>
    </row>
    <row r="7887" spans="3:3" ht="15.75" customHeight="1" x14ac:dyDescent="0.25">
      <c r="C7887" s="47"/>
    </row>
    <row r="7888" spans="3:3" ht="15.75" customHeight="1" x14ac:dyDescent="0.25">
      <c r="C7888" s="47"/>
    </row>
    <row r="7889" spans="3:3" ht="15.75" customHeight="1" x14ac:dyDescent="0.25">
      <c r="C7889" s="47"/>
    </row>
    <row r="7890" spans="3:3" ht="15.75" customHeight="1" x14ac:dyDescent="0.25">
      <c r="C7890" s="47"/>
    </row>
    <row r="7891" spans="3:3" ht="15.75" customHeight="1" x14ac:dyDescent="0.25">
      <c r="C7891" s="47"/>
    </row>
    <row r="7892" spans="3:3" ht="15.75" customHeight="1" x14ac:dyDescent="0.25">
      <c r="C7892" s="47"/>
    </row>
    <row r="7893" spans="3:3" ht="15.75" customHeight="1" x14ac:dyDescent="0.25">
      <c r="C7893" s="47"/>
    </row>
    <row r="7894" spans="3:3" ht="15.75" customHeight="1" x14ac:dyDescent="0.25">
      <c r="C7894" s="47"/>
    </row>
    <row r="7895" spans="3:3" ht="15.75" customHeight="1" x14ac:dyDescent="0.25">
      <c r="C7895" s="47"/>
    </row>
    <row r="7896" spans="3:3" ht="15.75" customHeight="1" x14ac:dyDescent="0.25">
      <c r="C7896" s="47"/>
    </row>
    <row r="7897" spans="3:3" ht="15.75" customHeight="1" x14ac:dyDescent="0.25">
      <c r="C7897" s="47"/>
    </row>
    <row r="7898" spans="3:3" ht="15.75" customHeight="1" x14ac:dyDescent="0.25">
      <c r="C7898" s="47"/>
    </row>
    <row r="7899" spans="3:3" ht="15.75" customHeight="1" x14ac:dyDescent="0.25">
      <c r="C7899" s="47"/>
    </row>
    <row r="7900" spans="3:3" ht="15.75" customHeight="1" x14ac:dyDescent="0.25">
      <c r="C7900" s="47"/>
    </row>
    <row r="7901" spans="3:3" ht="15.75" customHeight="1" x14ac:dyDescent="0.25">
      <c r="C7901" s="47"/>
    </row>
    <row r="7902" spans="3:3" ht="15.75" customHeight="1" x14ac:dyDescent="0.25">
      <c r="C7902" s="47"/>
    </row>
    <row r="7903" spans="3:3" ht="15.75" customHeight="1" x14ac:dyDescent="0.25">
      <c r="C7903" s="47"/>
    </row>
    <row r="7904" spans="3:3" ht="15.75" customHeight="1" x14ac:dyDescent="0.25">
      <c r="C7904" s="47"/>
    </row>
    <row r="7905" spans="3:3" ht="15.75" customHeight="1" x14ac:dyDescent="0.25">
      <c r="C7905" s="47"/>
    </row>
    <row r="7906" spans="3:3" ht="15.75" customHeight="1" x14ac:dyDescent="0.25">
      <c r="C7906" s="47"/>
    </row>
    <row r="7907" spans="3:3" ht="15.75" customHeight="1" x14ac:dyDescent="0.25">
      <c r="C7907" s="47"/>
    </row>
    <row r="7908" spans="3:3" ht="15.75" customHeight="1" x14ac:dyDescent="0.25">
      <c r="C7908" s="47"/>
    </row>
    <row r="7909" spans="3:3" ht="15.75" customHeight="1" x14ac:dyDescent="0.25">
      <c r="C7909" s="47"/>
    </row>
    <row r="7910" spans="3:3" ht="15.75" customHeight="1" x14ac:dyDescent="0.25">
      <c r="C7910" s="47"/>
    </row>
    <row r="7911" spans="3:3" ht="15.75" customHeight="1" x14ac:dyDescent="0.25">
      <c r="C7911" s="47"/>
    </row>
    <row r="7912" spans="3:3" ht="15.75" customHeight="1" x14ac:dyDescent="0.25">
      <c r="C7912" s="47"/>
    </row>
    <row r="7913" spans="3:3" ht="15.75" customHeight="1" x14ac:dyDescent="0.25">
      <c r="C7913" s="47"/>
    </row>
    <row r="7914" spans="3:3" ht="15.75" customHeight="1" x14ac:dyDescent="0.25">
      <c r="C7914" s="47"/>
    </row>
    <row r="7915" spans="3:3" ht="15.75" customHeight="1" x14ac:dyDescent="0.25">
      <c r="C7915" s="47"/>
    </row>
    <row r="7916" spans="3:3" ht="15.75" customHeight="1" x14ac:dyDescent="0.25">
      <c r="C7916" s="47"/>
    </row>
    <row r="7917" spans="3:3" ht="15.75" customHeight="1" x14ac:dyDescent="0.25">
      <c r="C7917" s="47"/>
    </row>
    <row r="7918" spans="3:3" ht="15.75" customHeight="1" x14ac:dyDescent="0.25">
      <c r="C7918" s="47"/>
    </row>
    <row r="7919" spans="3:3" ht="15.75" customHeight="1" x14ac:dyDescent="0.25">
      <c r="C7919" s="47"/>
    </row>
    <row r="7920" spans="3:3" ht="15.75" customHeight="1" x14ac:dyDescent="0.25">
      <c r="C7920" s="47"/>
    </row>
    <row r="7921" spans="3:3" ht="15.75" customHeight="1" x14ac:dyDescent="0.25">
      <c r="C7921" s="47"/>
    </row>
    <row r="7922" spans="3:3" ht="15.75" customHeight="1" x14ac:dyDescent="0.25">
      <c r="C7922" s="47"/>
    </row>
    <row r="7923" spans="3:3" ht="15.75" customHeight="1" x14ac:dyDescent="0.25">
      <c r="C7923" s="47"/>
    </row>
    <row r="7924" spans="3:3" ht="15.75" customHeight="1" x14ac:dyDescent="0.25">
      <c r="C7924" s="47"/>
    </row>
    <row r="7925" spans="3:3" ht="15.75" customHeight="1" x14ac:dyDescent="0.25">
      <c r="C7925" s="47"/>
    </row>
    <row r="7926" spans="3:3" ht="15.75" customHeight="1" x14ac:dyDescent="0.25">
      <c r="C7926" s="47"/>
    </row>
    <row r="7927" spans="3:3" ht="15.75" customHeight="1" x14ac:dyDescent="0.25">
      <c r="C7927" s="47"/>
    </row>
    <row r="7928" spans="3:3" ht="15.75" customHeight="1" x14ac:dyDescent="0.25">
      <c r="C7928" s="47"/>
    </row>
    <row r="7929" spans="3:3" ht="15.75" customHeight="1" x14ac:dyDescent="0.25">
      <c r="C7929" s="47"/>
    </row>
    <row r="7930" spans="3:3" ht="15.75" customHeight="1" x14ac:dyDescent="0.25">
      <c r="C7930" s="47"/>
    </row>
    <row r="7931" spans="3:3" ht="15.75" customHeight="1" x14ac:dyDescent="0.25">
      <c r="C7931" s="47"/>
    </row>
    <row r="7932" spans="3:3" ht="15.75" customHeight="1" x14ac:dyDescent="0.25">
      <c r="C7932" s="47"/>
    </row>
    <row r="7933" spans="3:3" ht="15.75" customHeight="1" x14ac:dyDescent="0.25">
      <c r="C7933" s="47"/>
    </row>
    <row r="7934" spans="3:3" ht="15.75" customHeight="1" x14ac:dyDescent="0.25">
      <c r="C7934" s="47"/>
    </row>
    <row r="7935" spans="3:3" ht="15.75" customHeight="1" x14ac:dyDescent="0.25">
      <c r="C7935" s="47"/>
    </row>
    <row r="7936" spans="3:3" ht="15.75" customHeight="1" x14ac:dyDescent="0.25">
      <c r="C7936" s="47"/>
    </row>
    <row r="7937" spans="3:3" ht="15.75" customHeight="1" x14ac:dyDescent="0.25">
      <c r="C7937" s="47"/>
    </row>
    <row r="7938" spans="3:3" ht="15.75" customHeight="1" x14ac:dyDescent="0.25">
      <c r="C7938" s="47"/>
    </row>
    <row r="7939" spans="3:3" ht="15.75" customHeight="1" x14ac:dyDescent="0.25">
      <c r="C7939" s="47"/>
    </row>
    <row r="7940" spans="3:3" ht="15.75" customHeight="1" x14ac:dyDescent="0.25">
      <c r="C7940" s="47"/>
    </row>
    <row r="7941" spans="3:3" ht="15.75" customHeight="1" x14ac:dyDescent="0.25">
      <c r="C7941" s="47"/>
    </row>
    <row r="7942" spans="3:3" ht="15.75" customHeight="1" x14ac:dyDescent="0.25">
      <c r="C7942" s="47"/>
    </row>
    <row r="7943" spans="3:3" ht="15.75" customHeight="1" x14ac:dyDescent="0.25">
      <c r="C7943" s="47"/>
    </row>
    <row r="7944" spans="3:3" ht="15.75" customHeight="1" x14ac:dyDescent="0.25">
      <c r="C7944" s="47"/>
    </row>
    <row r="7945" spans="3:3" ht="15.75" customHeight="1" x14ac:dyDescent="0.25">
      <c r="C7945" s="47"/>
    </row>
    <row r="7946" spans="3:3" ht="15.75" customHeight="1" x14ac:dyDescent="0.25">
      <c r="C7946" s="47"/>
    </row>
    <row r="7947" spans="3:3" ht="15.75" customHeight="1" x14ac:dyDescent="0.25">
      <c r="C7947" s="47"/>
    </row>
    <row r="7948" spans="3:3" ht="15.75" customHeight="1" x14ac:dyDescent="0.25">
      <c r="C7948" s="47"/>
    </row>
    <row r="7949" spans="3:3" ht="15.75" customHeight="1" x14ac:dyDescent="0.25">
      <c r="C7949" s="47"/>
    </row>
    <row r="7950" spans="3:3" ht="15.75" customHeight="1" x14ac:dyDescent="0.25">
      <c r="C7950" s="47"/>
    </row>
    <row r="7951" spans="3:3" ht="15.75" customHeight="1" x14ac:dyDescent="0.25">
      <c r="C7951" s="47"/>
    </row>
    <row r="7952" spans="3:3" ht="15.75" customHeight="1" x14ac:dyDescent="0.25">
      <c r="C7952" s="47"/>
    </row>
    <row r="7953" spans="3:3" ht="15.75" customHeight="1" x14ac:dyDescent="0.25">
      <c r="C7953" s="47"/>
    </row>
    <row r="7954" spans="3:3" ht="15.75" customHeight="1" x14ac:dyDescent="0.25">
      <c r="C7954" s="47"/>
    </row>
    <row r="7955" spans="3:3" ht="15.75" customHeight="1" x14ac:dyDescent="0.25">
      <c r="C7955" s="47"/>
    </row>
    <row r="7956" spans="3:3" ht="15.75" customHeight="1" x14ac:dyDescent="0.25">
      <c r="C7956" s="47"/>
    </row>
    <row r="7957" spans="3:3" ht="15.75" customHeight="1" x14ac:dyDescent="0.25">
      <c r="C7957" s="47"/>
    </row>
    <row r="7958" spans="3:3" ht="15.75" customHeight="1" x14ac:dyDescent="0.25">
      <c r="C7958" s="47"/>
    </row>
    <row r="7959" spans="3:3" ht="15.75" customHeight="1" x14ac:dyDescent="0.25">
      <c r="C7959" s="47"/>
    </row>
    <row r="7960" spans="3:3" ht="15.75" customHeight="1" x14ac:dyDescent="0.25">
      <c r="C7960" s="47"/>
    </row>
    <row r="7961" spans="3:3" ht="15.75" customHeight="1" x14ac:dyDescent="0.25">
      <c r="C7961" s="47"/>
    </row>
    <row r="7962" spans="3:3" ht="15.75" customHeight="1" x14ac:dyDescent="0.25">
      <c r="C7962" s="47"/>
    </row>
    <row r="7963" spans="3:3" ht="15.75" customHeight="1" x14ac:dyDescent="0.25">
      <c r="C7963" s="47"/>
    </row>
    <row r="7964" spans="3:3" ht="15.75" customHeight="1" x14ac:dyDescent="0.25">
      <c r="C7964" s="47"/>
    </row>
    <row r="7965" spans="3:3" ht="15.75" customHeight="1" x14ac:dyDescent="0.25">
      <c r="C7965" s="47"/>
    </row>
    <row r="7966" spans="3:3" ht="15.75" customHeight="1" x14ac:dyDescent="0.25">
      <c r="C7966" s="47"/>
    </row>
    <row r="7967" spans="3:3" ht="15.75" customHeight="1" x14ac:dyDescent="0.25">
      <c r="C7967" s="47"/>
    </row>
    <row r="7968" spans="3:3" ht="15.75" customHeight="1" x14ac:dyDescent="0.25">
      <c r="C7968" s="47"/>
    </row>
    <row r="7969" spans="3:3" ht="15.75" customHeight="1" x14ac:dyDescent="0.25">
      <c r="C7969" s="47"/>
    </row>
    <row r="7970" spans="3:3" ht="15.75" customHeight="1" x14ac:dyDescent="0.25">
      <c r="C7970" s="47"/>
    </row>
    <row r="7971" spans="3:3" ht="15.75" customHeight="1" x14ac:dyDescent="0.25">
      <c r="C7971" s="47"/>
    </row>
    <row r="7972" spans="3:3" ht="15.75" customHeight="1" x14ac:dyDescent="0.25">
      <c r="C7972" s="47"/>
    </row>
    <row r="7973" spans="3:3" ht="15.75" customHeight="1" x14ac:dyDescent="0.25">
      <c r="C7973" s="47"/>
    </row>
    <row r="7974" spans="3:3" ht="15.75" customHeight="1" x14ac:dyDescent="0.25">
      <c r="C7974" s="47"/>
    </row>
    <row r="7975" spans="3:3" ht="15.75" customHeight="1" x14ac:dyDescent="0.25">
      <c r="C7975" s="47"/>
    </row>
    <row r="7976" spans="3:3" ht="15.75" customHeight="1" x14ac:dyDescent="0.25">
      <c r="C7976" s="47"/>
    </row>
    <row r="7977" spans="3:3" ht="15.75" customHeight="1" x14ac:dyDescent="0.25">
      <c r="C7977" s="47"/>
    </row>
    <row r="7978" spans="3:3" ht="15.75" customHeight="1" x14ac:dyDescent="0.25">
      <c r="C7978" s="47"/>
    </row>
    <row r="7979" spans="3:3" ht="15.75" customHeight="1" x14ac:dyDescent="0.25">
      <c r="C7979" s="47"/>
    </row>
    <row r="7980" spans="3:3" ht="15.75" customHeight="1" x14ac:dyDescent="0.25">
      <c r="C7980" s="47"/>
    </row>
    <row r="7981" spans="3:3" ht="15.75" customHeight="1" x14ac:dyDescent="0.25">
      <c r="C7981" s="47"/>
    </row>
    <row r="7982" spans="3:3" ht="15.75" customHeight="1" x14ac:dyDescent="0.25">
      <c r="C7982" s="47"/>
    </row>
    <row r="7983" spans="3:3" ht="15.75" customHeight="1" x14ac:dyDescent="0.25">
      <c r="C7983" s="47"/>
    </row>
    <row r="7984" spans="3:3" ht="15.75" customHeight="1" x14ac:dyDescent="0.25">
      <c r="C7984" s="47"/>
    </row>
    <row r="7985" spans="3:3" ht="15.75" customHeight="1" x14ac:dyDescent="0.25">
      <c r="C7985" s="47"/>
    </row>
    <row r="7986" spans="3:3" ht="15.75" customHeight="1" x14ac:dyDescent="0.25">
      <c r="C7986" s="47"/>
    </row>
    <row r="7987" spans="3:3" ht="15.75" customHeight="1" x14ac:dyDescent="0.25">
      <c r="C7987" s="47"/>
    </row>
    <row r="7988" spans="3:3" ht="15.75" customHeight="1" x14ac:dyDescent="0.25">
      <c r="C7988" s="47"/>
    </row>
    <row r="7989" spans="3:3" ht="15.75" customHeight="1" x14ac:dyDescent="0.25">
      <c r="C7989" s="47"/>
    </row>
    <row r="7990" spans="3:3" ht="15.75" customHeight="1" x14ac:dyDescent="0.25">
      <c r="C7990" s="47"/>
    </row>
    <row r="7991" spans="3:3" ht="15.75" customHeight="1" x14ac:dyDescent="0.25">
      <c r="C7991" s="47"/>
    </row>
    <row r="7992" spans="3:3" ht="15.75" customHeight="1" x14ac:dyDescent="0.25">
      <c r="C7992" s="47"/>
    </row>
    <row r="7993" spans="3:3" ht="15.75" customHeight="1" x14ac:dyDescent="0.25">
      <c r="C7993" s="47"/>
    </row>
    <row r="7994" spans="3:3" ht="15.75" customHeight="1" x14ac:dyDescent="0.25">
      <c r="C7994" s="47"/>
    </row>
    <row r="7995" spans="3:3" ht="15.75" customHeight="1" x14ac:dyDescent="0.25">
      <c r="C7995" s="47"/>
    </row>
    <row r="7996" spans="3:3" ht="15.75" customHeight="1" x14ac:dyDescent="0.25">
      <c r="C7996" s="47"/>
    </row>
    <row r="7997" spans="3:3" ht="15.75" customHeight="1" x14ac:dyDescent="0.25">
      <c r="C7997" s="47"/>
    </row>
    <row r="7998" spans="3:3" ht="15.75" customHeight="1" x14ac:dyDescent="0.25">
      <c r="C7998" s="47"/>
    </row>
    <row r="7999" spans="3:3" ht="15.75" customHeight="1" x14ac:dyDescent="0.25">
      <c r="C7999" s="47"/>
    </row>
    <row r="8000" spans="3:3" ht="15.75" customHeight="1" x14ac:dyDescent="0.25">
      <c r="C8000" s="47"/>
    </row>
    <row r="8001" spans="3:3" ht="15.75" customHeight="1" x14ac:dyDescent="0.25">
      <c r="C8001" s="47"/>
    </row>
    <row r="8002" spans="3:3" ht="15.75" customHeight="1" x14ac:dyDescent="0.25">
      <c r="C8002" s="47"/>
    </row>
    <row r="8003" spans="3:3" ht="15.75" customHeight="1" x14ac:dyDescent="0.25">
      <c r="C8003" s="47"/>
    </row>
    <row r="8004" spans="3:3" ht="15.75" customHeight="1" x14ac:dyDescent="0.25">
      <c r="C8004" s="47"/>
    </row>
    <row r="8005" spans="3:3" ht="15.75" customHeight="1" x14ac:dyDescent="0.25">
      <c r="C8005" s="47"/>
    </row>
    <row r="8006" spans="3:3" ht="15.75" customHeight="1" x14ac:dyDescent="0.25">
      <c r="C8006" s="47"/>
    </row>
    <row r="8007" spans="3:3" ht="15.75" customHeight="1" x14ac:dyDescent="0.25">
      <c r="C8007" s="47"/>
    </row>
    <row r="8008" spans="3:3" ht="15.75" customHeight="1" x14ac:dyDescent="0.25">
      <c r="C8008" s="47"/>
    </row>
    <row r="8009" spans="3:3" ht="15.75" customHeight="1" x14ac:dyDescent="0.25">
      <c r="C8009" s="47"/>
    </row>
    <row r="8010" spans="3:3" ht="15.75" customHeight="1" x14ac:dyDescent="0.25">
      <c r="C8010" s="47"/>
    </row>
    <row r="8011" spans="3:3" ht="15.75" customHeight="1" x14ac:dyDescent="0.25">
      <c r="C8011" s="47"/>
    </row>
    <row r="8012" spans="3:3" ht="15.75" customHeight="1" x14ac:dyDescent="0.25">
      <c r="C8012" s="47"/>
    </row>
    <row r="8013" spans="3:3" ht="15.75" customHeight="1" x14ac:dyDescent="0.25">
      <c r="C8013" s="47"/>
    </row>
    <row r="8014" spans="3:3" ht="15.75" customHeight="1" x14ac:dyDescent="0.25">
      <c r="C8014" s="47"/>
    </row>
    <row r="8015" spans="3:3" ht="15.75" customHeight="1" x14ac:dyDescent="0.25">
      <c r="C8015" s="47"/>
    </row>
    <row r="8016" spans="3:3" ht="15.75" customHeight="1" x14ac:dyDescent="0.25">
      <c r="C8016" s="47"/>
    </row>
    <row r="8017" spans="3:3" ht="15.75" customHeight="1" x14ac:dyDescent="0.25">
      <c r="C8017" s="47"/>
    </row>
    <row r="8018" spans="3:3" ht="15.75" customHeight="1" x14ac:dyDescent="0.25">
      <c r="C8018" s="47"/>
    </row>
    <row r="8019" spans="3:3" ht="15.75" customHeight="1" x14ac:dyDescent="0.25">
      <c r="C8019" s="47"/>
    </row>
    <row r="8020" spans="3:3" ht="15.75" customHeight="1" x14ac:dyDescent="0.25">
      <c r="C8020" s="47"/>
    </row>
    <row r="8021" spans="3:3" ht="15.75" customHeight="1" x14ac:dyDescent="0.25">
      <c r="C8021" s="47"/>
    </row>
    <row r="8022" spans="3:3" ht="15.75" customHeight="1" x14ac:dyDescent="0.25">
      <c r="C8022" s="47"/>
    </row>
    <row r="8023" spans="3:3" ht="15.75" customHeight="1" x14ac:dyDescent="0.25">
      <c r="C8023" s="47"/>
    </row>
    <row r="8024" spans="3:3" ht="15.75" customHeight="1" x14ac:dyDescent="0.25">
      <c r="C8024" s="47"/>
    </row>
    <row r="8025" spans="3:3" ht="15.75" customHeight="1" x14ac:dyDescent="0.25">
      <c r="C8025" s="47"/>
    </row>
    <row r="8026" spans="3:3" ht="15.75" customHeight="1" x14ac:dyDescent="0.25">
      <c r="C8026" s="47"/>
    </row>
    <row r="8027" spans="3:3" ht="15.75" customHeight="1" x14ac:dyDescent="0.25">
      <c r="C8027" s="47"/>
    </row>
    <row r="8028" spans="3:3" ht="15.75" customHeight="1" x14ac:dyDescent="0.25">
      <c r="C8028" s="47"/>
    </row>
    <row r="8029" spans="3:3" ht="15.75" customHeight="1" x14ac:dyDescent="0.25">
      <c r="C8029" s="47"/>
    </row>
    <row r="8030" spans="3:3" ht="15.75" customHeight="1" x14ac:dyDescent="0.25">
      <c r="C8030" s="47"/>
    </row>
    <row r="8031" spans="3:3" ht="15.75" customHeight="1" x14ac:dyDescent="0.25">
      <c r="C8031" s="47"/>
    </row>
    <row r="8032" spans="3:3" ht="15.75" customHeight="1" x14ac:dyDescent="0.25">
      <c r="C8032" s="47"/>
    </row>
    <row r="8033" spans="3:3" ht="15.75" customHeight="1" x14ac:dyDescent="0.25">
      <c r="C8033" s="47"/>
    </row>
    <row r="8034" spans="3:3" ht="15.75" customHeight="1" x14ac:dyDescent="0.25">
      <c r="C8034" s="47"/>
    </row>
    <row r="8035" spans="3:3" ht="15.75" customHeight="1" x14ac:dyDescent="0.25">
      <c r="C8035" s="47"/>
    </row>
    <row r="8036" spans="3:3" ht="15.75" customHeight="1" x14ac:dyDescent="0.25">
      <c r="C8036" s="47"/>
    </row>
    <row r="8037" spans="3:3" ht="15.75" customHeight="1" x14ac:dyDescent="0.25">
      <c r="C8037" s="47"/>
    </row>
    <row r="8038" spans="3:3" ht="15.75" customHeight="1" x14ac:dyDescent="0.25">
      <c r="C8038" s="47"/>
    </row>
    <row r="8039" spans="3:3" ht="15.75" customHeight="1" x14ac:dyDescent="0.25">
      <c r="C8039" s="47"/>
    </row>
    <row r="8040" spans="3:3" ht="15.75" customHeight="1" x14ac:dyDescent="0.25">
      <c r="C8040" s="47"/>
    </row>
    <row r="8041" spans="3:3" ht="15.75" customHeight="1" x14ac:dyDescent="0.25">
      <c r="C8041" s="47"/>
    </row>
    <row r="8042" spans="3:3" ht="15.75" customHeight="1" x14ac:dyDescent="0.25">
      <c r="C8042" s="47"/>
    </row>
    <row r="8043" spans="3:3" ht="15.75" customHeight="1" x14ac:dyDescent="0.25">
      <c r="C8043" s="47"/>
    </row>
    <row r="8044" spans="3:3" ht="15.75" customHeight="1" x14ac:dyDescent="0.25">
      <c r="C8044" s="47"/>
    </row>
    <row r="8045" spans="3:3" ht="15.75" customHeight="1" x14ac:dyDescent="0.25">
      <c r="C8045" s="47"/>
    </row>
    <row r="8046" spans="3:3" ht="15.75" customHeight="1" x14ac:dyDescent="0.25">
      <c r="C8046" s="47"/>
    </row>
    <row r="8047" spans="3:3" ht="15.75" customHeight="1" x14ac:dyDescent="0.25">
      <c r="C8047" s="47"/>
    </row>
    <row r="8048" spans="3:3" ht="15.75" customHeight="1" x14ac:dyDescent="0.25">
      <c r="C8048" s="47"/>
    </row>
    <row r="8049" spans="3:3" ht="15.75" customHeight="1" x14ac:dyDescent="0.25">
      <c r="C8049" s="47"/>
    </row>
    <row r="8050" spans="3:3" ht="15.75" customHeight="1" x14ac:dyDescent="0.25">
      <c r="C8050" s="47"/>
    </row>
    <row r="8051" spans="3:3" ht="15.75" customHeight="1" x14ac:dyDescent="0.25">
      <c r="C8051" s="47"/>
    </row>
    <row r="8052" spans="3:3" ht="15.75" customHeight="1" x14ac:dyDescent="0.25">
      <c r="C8052" s="47"/>
    </row>
    <row r="8053" spans="3:3" ht="15.75" customHeight="1" x14ac:dyDescent="0.25">
      <c r="C8053" s="47"/>
    </row>
    <row r="8054" spans="3:3" ht="15.75" customHeight="1" x14ac:dyDescent="0.25">
      <c r="C8054" s="47"/>
    </row>
    <row r="8055" spans="3:3" ht="15.75" customHeight="1" x14ac:dyDescent="0.25">
      <c r="C8055" s="47"/>
    </row>
    <row r="8056" spans="3:3" ht="15.75" customHeight="1" x14ac:dyDescent="0.25">
      <c r="C8056" s="47"/>
    </row>
    <row r="8057" spans="3:3" ht="15.75" customHeight="1" x14ac:dyDescent="0.25">
      <c r="C8057" s="47"/>
    </row>
    <row r="8058" spans="3:3" ht="15.75" customHeight="1" x14ac:dyDescent="0.25">
      <c r="C8058" s="47"/>
    </row>
    <row r="8059" spans="3:3" ht="15.75" customHeight="1" x14ac:dyDescent="0.25">
      <c r="C8059" s="47"/>
    </row>
    <row r="8060" spans="3:3" ht="15.75" customHeight="1" x14ac:dyDescent="0.25">
      <c r="C8060" s="47"/>
    </row>
    <row r="8061" spans="3:3" ht="15.75" customHeight="1" x14ac:dyDescent="0.25">
      <c r="C8061" s="47"/>
    </row>
    <row r="8062" spans="3:3" ht="15.75" customHeight="1" x14ac:dyDescent="0.25">
      <c r="C8062" s="47"/>
    </row>
    <row r="8063" spans="3:3" ht="15.75" customHeight="1" x14ac:dyDescent="0.25">
      <c r="C8063" s="47"/>
    </row>
    <row r="8064" spans="3:3" ht="15.75" customHeight="1" x14ac:dyDescent="0.25">
      <c r="C8064" s="47"/>
    </row>
    <row r="8065" spans="3:3" ht="15.75" customHeight="1" x14ac:dyDescent="0.25">
      <c r="C8065" s="47"/>
    </row>
    <row r="8066" spans="3:3" ht="15.75" customHeight="1" x14ac:dyDescent="0.25">
      <c r="C8066" s="47"/>
    </row>
    <row r="8067" spans="3:3" ht="15.75" customHeight="1" x14ac:dyDescent="0.25">
      <c r="C8067" s="47"/>
    </row>
    <row r="8068" spans="3:3" ht="15.75" customHeight="1" x14ac:dyDescent="0.25">
      <c r="C8068" s="47"/>
    </row>
    <row r="8069" spans="3:3" ht="15.75" customHeight="1" x14ac:dyDescent="0.25">
      <c r="C8069" s="47"/>
    </row>
    <row r="8070" spans="3:3" ht="15.75" customHeight="1" x14ac:dyDescent="0.25">
      <c r="C8070" s="47"/>
    </row>
    <row r="8071" spans="3:3" ht="15.75" customHeight="1" x14ac:dyDescent="0.25">
      <c r="C8071" s="47"/>
    </row>
    <row r="8072" spans="3:3" ht="15.75" customHeight="1" x14ac:dyDescent="0.25">
      <c r="C8072" s="47"/>
    </row>
    <row r="8073" spans="3:3" ht="15.75" customHeight="1" x14ac:dyDescent="0.25">
      <c r="C8073" s="47"/>
    </row>
    <row r="8074" spans="3:3" ht="15.75" customHeight="1" x14ac:dyDescent="0.25">
      <c r="C8074" s="47"/>
    </row>
    <row r="8075" spans="3:3" ht="15.75" customHeight="1" x14ac:dyDescent="0.25">
      <c r="C8075" s="47"/>
    </row>
    <row r="8076" spans="3:3" ht="15.75" customHeight="1" x14ac:dyDescent="0.25">
      <c r="C8076" s="47"/>
    </row>
    <row r="8077" spans="3:3" ht="15.75" customHeight="1" x14ac:dyDescent="0.25">
      <c r="C8077" s="47"/>
    </row>
    <row r="8078" spans="3:3" ht="15.75" customHeight="1" x14ac:dyDescent="0.25">
      <c r="C8078" s="47"/>
    </row>
    <row r="8079" spans="3:3" ht="15.75" customHeight="1" x14ac:dyDescent="0.25">
      <c r="C8079" s="47"/>
    </row>
    <row r="8080" spans="3:3" ht="15.75" customHeight="1" x14ac:dyDescent="0.25">
      <c r="C8080" s="47"/>
    </row>
    <row r="8081" spans="3:3" ht="15.75" customHeight="1" x14ac:dyDescent="0.25">
      <c r="C8081" s="47"/>
    </row>
    <row r="8082" spans="3:3" ht="15.75" customHeight="1" x14ac:dyDescent="0.25">
      <c r="C8082" s="47"/>
    </row>
    <row r="8083" spans="3:3" ht="15.75" customHeight="1" x14ac:dyDescent="0.25">
      <c r="C8083" s="47"/>
    </row>
    <row r="8084" spans="3:3" ht="15.75" customHeight="1" x14ac:dyDescent="0.25">
      <c r="C8084" s="47"/>
    </row>
    <row r="8085" spans="3:3" ht="15.75" customHeight="1" x14ac:dyDescent="0.25">
      <c r="C8085" s="47"/>
    </row>
    <row r="8086" spans="3:3" ht="15.75" customHeight="1" x14ac:dyDescent="0.25">
      <c r="C8086" s="47"/>
    </row>
    <row r="8087" spans="3:3" ht="15.75" customHeight="1" x14ac:dyDescent="0.25">
      <c r="C8087" s="47"/>
    </row>
    <row r="8088" spans="3:3" ht="15.75" customHeight="1" x14ac:dyDescent="0.25">
      <c r="C8088" s="47"/>
    </row>
    <row r="8089" spans="3:3" ht="15.75" customHeight="1" x14ac:dyDescent="0.25">
      <c r="C8089" s="47"/>
    </row>
    <row r="8090" spans="3:3" ht="15.75" customHeight="1" x14ac:dyDescent="0.25">
      <c r="C8090" s="47"/>
    </row>
    <row r="8091" spans="3:3" ht="15.75" customHeight="1" x14ac:dyDescent="0.25">
      <c r="C8091" s="47"/>
    </row>
    <row r="8092" spans="3:3" ht="15.75" customHeight="1" x14ac:dyDescent="0.25">
      <c r="C8092" s="47"/>
    </row>
    <row r="8093" spans="3:3" ht="15.75" customHeight="1" x14ac:dyDescent="0.25">
      <c r="C8093" s="47"/>
    </row>
    <row r="8094" spans="3:3" ht="15.75" customHeight="1" x14ac:dyDescent="0.25">
      <c r="C8094" s="47"/>
    </row>
    <row r="8095" spans="3:3" ht="15.75" customHeight="1" x14ac:dyDescent="0.25">
      <c r="C8095" s="47"/>
    </row>
    <row r="8096" spans="3:3" ht="15.75" customHeight="1" x14ac:dyDescent="0.25">
      <c r="C8096" s="47"/>
    </row>
    <row r="8097" spans="3:3" ht="15.75" customHeight="1" x14ac:dyDescent="0.25">
      <c r="C8097" s="47"/>
    </row>
    <row r="8098" spans="3:3" ht="15.75" customHeight="1" x14ac:dyDescent="0.25">
      <c r="C8098" s="47"/>
    </row>
    <row r="8099" spans="3:3" ht="15.75" customHeight="1" x14ac:dyDescent="0.25">
      <c r="C8099" s="47"/>
    </row>
    <row r="8100" spans="3:3" ht="15.75" customHeight="1" x14ac:dyDescent="0.25">
      <c r="C8100" s="47"/>
    </row>
    <row r="8101" spans="3:3" ht="15.75" customHeight="1" x14ac:dyDescent="0.25">
      <c r="C8101" s="47"/>
    </row>
    <row r="8102" spans="3:3" ht="15.75" customHeight="1" x14ac:dyDescent="0.25">
      <c r="C8102" s="47"/>
    </row>
    <row r="8103" spans="3:3" ht="15.75" customHeight="1" x14ac:dyDescent="0.25">
      <c r="C8103" s="47"/>
    </row>
    <row r="8104" spans="3:3" ht="15.75" customHeight="1" x14ac:dyDescent="0.25">
      <c r="C8104" s="47"/>
    </row>
    <row r="8105" spans="3:3" ht="15.75" customHeight="1" x14ac:dyDescent="0.25">
      <c r="C8105" s="47"/>
    </row>
    <row r="8106" spans="3:3" ht="15.75" customHeight="1" x14ac:dyDescent="0.25">
      <c r="C8106" s="47"/>
    </row>
    <row r="8107" spans="3:3" ht="15.75" customHeight="1" x14ac:dyDescent="0.25">
      <c r="C8107" s="47"/>
    </row>
    <row r="8108" spans="3:3" ht="15.75" customHeight="1" x14ac:dyDescent="0.25">
      <c r="C8108" s="47"/>
    </row>
    <row r="8109" spans="3:3" ht="15.75" customHeight="1" x14ac:dyDescent="0.25">
      <c r="C8109" s="47"/>
    </row>
    <row r="8110" spans="3:3" ht="15.75" customHeight="1" x14ac:dyDescent="0.25">
      <c r="C8110" s="47"/>
    </row>
    <row r="8111" spans="3:3" ht="15.75" customHeight="1" x14ac:dyDescent="0.25">
      <c r="C8111" s="47"/>
    </row>
    <row r="8112" spans="3:3" ht="15.75" customHeight="1" x14ac:dyDescent="0.25">
      <c r="C8112" s="47"/>
    </row>
    <row r="8113" spans="3:3" ht="15.75" customHeight="1" x14ac:dyDescent="0.25">
      <c r="C8113" s="47"/>
    </row>
    <row r="8114" spans="3:3" ht="15.75" customHeight="1" x14ac:dyDescent="0.25">
      <c r="C8114" s="47"/>
    </row>
    <row r="8115" spans="3:3" ht="15.75" customHeight="1" x14ac:dyDescent="0.25">
      <c r="C8115" s="47"/>
    </row>
    <row r="8116" spans="3:3" ht="15.75" customHeight="1" x14ac:dyDescent="0.25">
      <c r="C8116" s="47"/>
    </row>
    <row r="8117" spans="3:3" ht="15.75" customHeight="1" x14ac:dyDescent="0.25">
      <c r="C8117" s="47"/>
    </row>
    <row r="8118" spans="3:3" ht="15.75" customHeight="1" x14ac:dyDescent="0.25">
      <c r="C8118" s="47"/>
    </row>
    <row r="8119" spans="3:3" ht="15.75" customHeight="1" x14ac:dyDescent="0.25">
      <c r="C8119" s="47"/>
    </row>
    <row r="8120" spans="3:3" ht="15.75" customHeight="1" x14ac:dyDescent="0.25">
      <c r="C8120" s="47"/>
    </row>
    <row r="8121" spans="3:3" ht="15.75" customHeight="1" x14ac:dyDescent="0.25">
      <c r="C8121" s="47"/>
    </row>
    <row r="8122" spans="3:3" ht="15.75" customHeight="1" x14ac:dyDescent="0.25">
      <c r="C8122" s="47"/>
    </row>
    <row r="8123" spans="3:3" ht="15.75" customHeight="1" x14ac:dyDescent="0.25">
      <c r="C8123" s="47"/>
    </row>
    <row r="8124" spans="3:3" ht="15.75" customHeight="1" x14ac:dyDescent="0.25">
      <c r="C8124" s="47"/>
    </row>
    <row r="8125" spans="3:3" ht="15.75" customHeight="1" x14ac:dyDescent="0.25">
      <c r="C8125" s="47"/>
    </row>
    <row r="8126" spans="3:3" ht="15.75" customHeight="1" x14ac:dyDescent="0.25">
      <c r="C8126" s="47"/>
    </row>
    <row r="8127" spans="3:3" ht="15.75" customHeight="1" x14ac:dyDescent="0.25">
      <c r="C8127" s="47"/>
    </row>
    <row r="8128" spans="3:3" ht="15.75" customHeight="1" x14ac:dyDescent="0.25">
      <c r="C8128" s="47"/>
    </row>
    <row r="8129" spans="3:3" ht="15.75" customHeight="1" x14ac:dyDescent="0.25">
      <c r="C8129" s="47"/>
    </row>
    <row r="8130" spans="3:3" ht="15.75" customHeight="1" x14ac:dyDescent="0.25">
      <c r="C8130" s="47"/>
    </row>
    <row r="8131" spans="3:3" ht="15.75" customHeight="1" x14ac:dyDescent="0.25">
      <c r="C8131" s="47"/>
    </row>
    <row r="8132" spans="3:3" ht="15.75" customHeight="1" x14ac:dyDescent="0.25">
      <c r="C8132" s="47"/>
    </row>
    <row r="8133" spans="3:3" ht="15.75" customHeight="1" x14ac:dyDescent="0.25">
      <c r="C8133" s="47"/>
    </row>
    <row r="8134" spans="3:3" ht="15.75" customHeight="1" x14ac:dyDescent="0.25">
      <c r="C8134" s="47"/>
    </row>
    <row r="8135" spans="3:3" ht="15.75" customHeight="1" x14ac:dyDescent="0.25">
      <c r="C8135" s="47"/>
    </row>
    <row r="8136" spans="3:3" ht="15.75" customHeight="1" x14ac:dyDescent="0.25">
      <c r="C8136" s="47"/>
    </row>
    <row r="8137" spans="3:3" ht="15.75" customHeight="1" x14ac:dyDescent="0.25">
      <c r="C8137" s="47"/>
    </row>
    <row r="8138" spans="3:3" ht="15.75" customHeight="1" x14ac:dyDescent="0.25">
      <c r="C8138" s="47"/>
    </row>
    <row r="8139" spans="3:3" ht="15.75" customHeight="1" x14ac:dyDescent="0.25">
      <c r="C8139" s="47"/>
    </row>
    <row r="8140" spans="3:3" ht="15.75" customHeight="1" x14ac:dyDescent="0.25">
      <c r="C8140" s="47"/>
    </row>
    <row r="8141" spans="3:3" ht="15.75" customHeight="1" x14ac:dyDescent="0.25">
      <c r="C8141" s="47"/>
    </row>
    <row r="8142" spans="3:3" ht="15.75" customHeight="1" x14ac:dyDescent="0.25">
      <c r="C8142" s="47"/>
    </row>
    <row r="8143" spans="3:3" ht="15.75" customHeight="1" x14ac:dyDescent="0.25">
      <c r="C8143" s="47"/>
    </row>
    <row r="8144" spans="3:3" ht="15.75" customHeight="1" x14ac:dyDescent="0.25">
      <c r="C8144" s="47"/>
    </row>
    <row r="8145" spans="3:3" ht="15.75" customHeight="1" x14ac:dyDescent="0.25">
      <c r="C8145" s="47"/>
    </row>
    <row r="8146" spans="3:3" ht="15.75" customHeight="1" x14ac:dyDescent="0.25">
      <c r="C8146" s="47"/>
    </row>
    <row r="8147" spans="3:3" ht="15.75" customHeight="1" x14ac:dyDescent="0.25">
      <c r="C8147" s="47"/>
    </row>
    <row r="8148" spans="3:3" ht="15.75" customHeight="1" x14ac:dyDescent="0.25">
      <c r="C8148" s="47"/>
    </row>
    <row r="8149" spans="3:3" ht="15.75" customHeight="1" x14ac:dyDescent="0.25">
      <c r="C8149" s="47"/>
    </row>
    <row r="8150" spans="3:3" ht="15.75" customHeight="1" x14ac:dyDescent="0.25">
      <c r="C8150" s="47"/>
    </row>
    <row r="8151" spans="3:3" ht="15.75" customHeight="1" x14ac:dyDescent="0.25">
      <c r="C8151" s="47"/>
    </row>
    <row r="8152" spans="3:3" ht="15.75" customHeight="1" x14ac:dyDescent="0.25">
      <c r="C8152" s="47"/>
    </row>
    <row r="8153" spans="3:3" ht="15.75" customHeight="1" x14ac:dyDescent="0.25">
      <c r="C8153" s="47"/>
    </row>
    <row r="8154" spans="3:3" ht="15.75" customHeight="1" x14ac:dyDescent="0.25">
      <c r="C8154" s="47"/>
    </row>
    <row r="8155" spans="3:3" ht="15.75" customHeight="1" x14ac:dyDescent="0.25">
      <c r="C8155" s="47"/>
    </row>
    <row r="8156" spans="3:3" ht="15.75" customHeight="1" x14ac:dyDescent="0.25">
      <c r="C8156" s="47"/>
    </row>
    <row r="8157" spans="3:3" ht="15.75" customHeight="1" x14ac:dyDescent="0.25">
      <c r="C8157" s="47"/>
    </row>
    <row r="8158" spans="3:3" ht="15.75" customHeight="1" x14ac:dyDescent="0.25">
      <c r="C8158" s="47"/>
    </row>
    <row r="8159" spans="3:3" ht="15.75" customHeight="1" x14ac:dyDescent="0.25">
      <c r="C8159" s="47"/>
    </row>
    <row r="8160" spans="3:3" ht="15.75" customHeight="1" x14ac:dyDescent="0.25">
      <c r="C8160" s="47"/>
    </row>
    <row r="8161" spans="3:3" ht="15.75" customHeight="1" x14ac:dyDescent="0.25">
      <c r="C8161" s="47"/>
    </row>
    <row r="8162" spans="3:3" ht="15.75" customHeight="1" x14ac:dyDescent="0.25">
      <c r="C8162" s="47"/>
    </row>
    <row r="8163" spans="3:3" ht="15.75" customHeight="1" x14ac:dyDescent="0.25">
      <c r="C8163" s="47"/>
    </row>
    <row r="8164" spans="3:3" ht="15.75" customHeight="1" x14ac:dyDescent="0.25">
      <c r="C8164" s="47"/>
    </row>
    <row r="8165" spans="3:3" ht="15.75" customHeight="1" x14ac:dyDescent="0.25">
      <c r="C8165" s="47"/>
    </row>
    <row r="8166" spans="3:3" ht="15.75" customHeight="1" x14ac:dyDescent="0.25">
      <c r="C8166" s="47"/>
    </row>
    <row r="8167" spans="3:3" ht="15.75" customHeight="1" x14ac:dyDescent="0.25">
      <c r="C8167" s="47"/>
    </row>
    <row r="8168" spans="3:3" ht="15.75" customHeight="1" x14ac:dyDescent="0.25">
      <c r="C8168" s="47"/>
    </row>
    <row r="8169" spans="3:3" ht="15.75" customHeight="1" x14ac:dyDescent="0.25">
      <c r="C8169" s="47"/>
    </row>
    <row r="8170" spans="3:3" ht="15.75" customHeight="1" x14ac:dyDescent="0.25">
      <c r="C8170" s="47"/>
    </row>
    <row r="8171" spans="3:3" ht="15.75" customHeight="1" x14ac:dyDescent="0.25">
      <c r="C8171" s="47"/>
    </row>
    <row r="8172" spans="3:3" ht="15.75" customHeight="1" x14ac:dyDescent="0.25">
      <c r="C8172" s="47"/>
    </row>
    <row r="8173" spans="3:3" ht="15.75" customHeight="1" x14ac:dyDescent="0.25">
      <c r="C8173" s="47"/>
    </row>
    <row r="8174" spans="3:3" ht="15.75" customHeight="1" x14ac:dyDescent="0.25">
      <c r="C8174" s="47"/>
    </row>
    <row r="8175" spans="3:3" ht="15.75" customHeight="1" x14ac:dyDescent="0.25">
      <c r="C8175" s="47"/>
    </row>
    <row r="8176" spans="3:3" ht="15.75" customHeight="1" x14ac:dyDescent="0.25">
      <c r="C8176" s="47"/>
    </row>
    <row r="8177" spans="3:3" ht="15.75" customHeight="1" x14ac:dyDescent="0.25">
      <c r="C8177" s="47"/>
    </row>
    <row r="8178" spans="3:3" ht="15.75" customHeight="1" x14ac:dyDescent="0.25">
      <c r="C8178" s="47"/>
    </row>
    <row r="8179" spans="3:3" ht="15.75" customHeight="1" x14ac:dyDescent="0.25">
      <c r="C8179" s="47"/>
    </row>
    <row r="8180" spans="3:3" ht="15.75" customHeight="1" x14ac:dyDescent="0.25">
      <c r="C8180" s="47"/>
    </row>
    <row r="8181" spans="3:3" ht="15.75" customHeight="1" x14ac:dyDescent="0.25">
      <c r="C8181" s="47"/>
    </row>
    <row r="8182" spans="3:3" ht="15.75" customHeight="1" x14ac:dyDescent="0.25">
      <c r="C8182" s="47"/>
    </row>
    <row r="8183" spans="3:3" ht="15.75" customHeight="1" x14ac:dyDescent="0.25">
      <c r="C8183" s="47"/>
    </row>
    <row r="8184" spans="3:3" ht="15.75" customHeight="1" x14ac:dyDescent="0.25">
      <c r="C8184" s="47"/>
    </row>
    <row r="8185" spans="3:3" ht="15.75" customHeight="1" x14ac:dyDescent="0.25">
      <c r="C8185" s="47"/>
    </row>
    <row r="8186" spans="3:3" ht="15.75" customHeight="1" x14ac:dyDescent="0.25">
      <c r="C8186" s="47"/>
    </row>
    <row r="8187" spans="3:3" ht="15.75" customHeight="1" x14ac:dyDescent="0.25">
      <c r="C8187" s="47"/>
    </row>
    <row r="8188" spans="3:3" ht="15.75" customHeight="1" x14ac:dyDescent="0.25">
      <c r="C8188" s="47"/>
    </row>
    <row r="8189" spans="3:3" ht="15.75" customHeight="1" x14ac:dyDescent="0.25">
      <c r="C8189" s="47"/>
    </row>
    <row r="8190" spans="3:3" ht="15.75" customHeight="1" x14ac:dyDescent="0.25">
      <c r="C8190" s="47"/>
    </row>
    <row r="8191" spans="3:3" ht="15.75" customHeight="1" x14ac:dyDescent="0.25">
      <c r="C8191" s="47"/>
    </row>
    <row r="8192" spans="3:3" ht="15.75" customHeight="1" x14ac:dyDescent="0.25">
      <c r="C8192" s="47"/>
    </row>
    <row r="8193" spans="3:3" ht="15.75" customHeight="1" x14ac:dyDescent="0.25">
      <c r="C8193" s="47"/>
    </row>
    <row r="8194" spans="3:3" ht="15.75" customHeight="1" x14ac:dyDescent="0.25">
      <c r="C8194" s="47"/>
    </row>
    <row r="8195" spans="3:3" ht="15.75" customHeight="1" x14ac:dyDescent="0.25">
      <c r="C8195" s="47"/>
    </row>
    <row r="8196" spans="3:3" ht="15.75" customHeight="1" x14ac:dyDescent="0.25">
      <c r="C8196" s="47"/>
    </row>
    <row r="8197" spans="3:3" ht="15.75" customHeight="1" x14ac:dyDescent="0.25">
      <c r="C8197" s="47"/>
    </row>
    <row r="8198" spans="3:3" ht="15.75" customHeight="1" x14ac:dyDescent="0.25">
      <c r="C8198" s="47"/>
    </row>
    <row r="8199" spans="3:3" ht="15.75" customHeight="1" x14ac:dyDescent="0.25">
      <c r="C8199" s="47"/>
    </row>
    <row r="8200" spans="3:3" ht="15.75" customHeight="1" x14ac:dyDescent="0.25">
      <c r="C8200" s="47"/>
    </row>
    <row r="8201" spans="3:3" ht="15.75" customHeight="1" x14ac:dyDescent="0.25">
      <c r="C8201" s="47"/>
    </row>
    <row r="8202" spans="3:3" ht="15.75" customHeight="1" x14ac:dyDescent="0.25">
      <c r="C8202" s="47"/>
    </row>
    <row r="8203" spans="3:3" ht="15.75" customHeight="1" x14ac:dyDescent="0.25">
      <c r="C8203" s="47"/>
    </row>
    <row r="8204" spans="3:3" ht="15.75" customHeight="1" x14ac:dyDescent="0.25">
      <c r="C8204" s="47"/>
    </row>
    <row r="8205" spans="3:3" ht="15.75" customHeight="1" x14ac:dyDescent="0.25">
      <c r="C8205" s="47"/>
    </row>
    <row r="8206" spans="3:3" ht="15.75" customHeight="1" x14ac:dyDescent="0.25">
      <c r="C8206" s="47"/>
    </row>
    <row r="8207" spans="3:3" ht="15.75" customHeight="1" x14ac:dyDescent="0.25">
      <c r="C8207" s="47"/>
    </row>
    <row r="8208" spans="3:3" ht="15.75" customHeight="1" x14ac:dyDescent="0.25">
      <c r="C8208" s="47"/>
    </row>
    <row r="8209" spans="3:3" ht="15.75" customHeight="1" x14ac:dyDescent="0.25">
      <c r="C8209" s="47"/>
    </row>
    <row r="8210" spans="3:3" ht="15.75" customHeight="1" x14ac:dyDescent="0.25">
      <c r="C8210" s="47"/>
    </row>
    <row r="8211" spans="3:3" ht="15.75" customHeight="1" x14ac:dyDescent="0.25">
      <c r="C8211" s="47"/>
    </row>
    <row r="8212" spans="3:3" ht="15.75" customHeight="1" x14ac:dyDescent="0.25">
      <c r="C8212" s="47"/>
    </row>
    <row r="8213" spans="3:3" ht="15.75" customHeight="1" x14ac:dyDescent="0.25">
      <c r="C8213" s="47"/>
    </row>
    <row r="8214" spans="3:3" ht="15.75" customHeight="1" x14ac:dyDescent="0.25">
      <c r="C8214" s="47"/>
    </row>
    <row r="8215" spans="3:3" ht="15.75" customHeight="1" x14ac:dyDescent="0.25">
      <c r="C8215" s="47"/>
    </row>
    <row r="8216" spans="3:3" ht="15.75" customHeight="1" x14ac:dyDescent="0.25">
      <c r="C8216" s="47"/>
    </row>
    <row r="8217" spans="3:3" ht="15.75" customHeight="1" x14ac:dyDescent="0.25">
      <c r="C8217" s="47"/>
    </row>
    <row r="8218" spans="3:3" ht="15.75" customHeight="1" x14ac:dyDescent="0.25">
      <c r="C8218" s="47"/>
    </row>
    <row r="8219" spans="3:3" ht="15.75" customHeight="1" x14ac:dyDescent="0.25">
      <c r="C8219" s="47"/>
    </row>
    <row r="8220" spans="3:3" ht="15.75" customHeight="1" x14ac:dyDescent="0.25">
      <c r="C8220" s="47"/>
    </row>
    <row r="8221" spans="3:3" ht="15.75" customHeight="1" x14ac:dyDescent="0.25">
      <c r="C8221" s="47"/>
    </row>
    <row r="8222" spans="3:3" ht="15.75" customHeight="1" x14ac:dyDescent="0.25">
      <c r="C8222" s="47"/>
    </row>
    <row r="8223" spans="3:3" ht="15.75" customHeight="1" x14ac:dyDescent="0.25">
      <c r="C8223" s="47"/>
    </row>
    <row r="8224" spans="3:3" ht="15.75" customHeight="1" x14ac:dyDescent="0.25">
      <c r="C8224" s="47"/>
    </row>
    <row r="8225" spans="3:3" ht="15.75" customHeight="1" x14ac:dyDescent="0.25">
      <c r="C8225" s="47"/>
    </row>
    <row r="8226" spans="3:3" ht="15.75" customHeight="1" x14ac:dyDescent="0.25">
      <c r="C8226" s="47"/>
    </row>
    <row r="8227" spans="3:3" ht="15.75" customHeight="1" x14ac:dyDescent="0.25">
      <c r="C8227" s="47"/>
    </row>
    <row r="8228" spans="3:3" ht="15.75" customHeight="1" x14ac:dyDescent="0.25">
      <c r="C8228" s="47"/>
    </row>
    <row r="8229" spans="3:3" ht="15.75" customHeight="1" x14ac:dyDescent="0.25">
      <c r="C8229" s="47"/>
    </row>
    <row r="8230" spans="3:3" ht="15.75" customHeight="1" x14ac:dyDescent="0.25">
      <c r="C8230" s="47"/>
    </row>
    <row r="8231" spans="3:3" ht="15.75" customHeight="1" x14ac:dyDescent="0.25">
      <c r="C8231" s="47"/>
    </row>
    <row r="8232" spans="3:3" ht="15.75" customHeight="1" x14ac:dyDescent="0.25">
      <c r="C8232" s="47"/>
    </row>
    <row r="8233" spans="3:3" ht="15.75" customHeight="1" x14ac:dyDescent="0.25">
      <c r="C8233" s="47"/>
    </row>
    <row r="8234" spans="3:3" ht="15.75" customHeight="1" x14ac:dyDescent="0.25">
      <c r="C8234" s="47"/>
    </row>
    <row r="8235" spans="3:3" ht="15.75" customHeight="1" x14ac:dyDescent="0.25">
      <c r="C8235" s="47"/>
    </row>
    <row r="8236" spans="3:3" ht="15.75" customHeight="1" x14ac:dyDescent="0.25">
      <c r="C8236" s="47"/>
    </row>
    <row r="8237" spans="3:3" ht="15.75" customHeight="1" x14ac:dyDescent="0.25">
      <c r="C8237" s="47"/>
    </row>
    <row r="8238" spans="3:3" ht="15.75" customHeight="1" x14ac:dyDescent="0.25">
      <c r="C8238" s="47"/>
    </row>
    <row r="8239" spans="3:3" ht="15.75" customHeight="1" x14ac:dyDescent="0.25">
      <c r="C8239" s="47"/>
    </row>
    <row r="8240" spans="3:3" ht="15.75" customHeight="1" x14ac:dyDescent="0.25">
      <c r="C8240" s="47"/>
    </row>
    <row r="8241" spans="3:3" ht="15.75" customHeight="1" x14ac:dyDescent="0.25">
      <c r="C8241" s="47"/>
    </row>
    <row r="8242" spans="3:3" ht="15.75" customHeight="1" x14ac:dyDescent="0.25">
      <c r="C8242" s="47"/>
    </row>
    <row r="8243" spans="3:3" ht="15.75" customHeight="1" x14ac:dyDescent="0.25">
      <c r="C8243" s="47"/>
    </row>
    <row r="8244" spans="3:3" ht="15.75" customHeight="1" x14ac:dyDescent="0.25">
      <c r="C8244" s="47"/>
    </row>
    <row r="8245" spans="3:3" ht="15.75" customHeight="1" x14ac:dyDescent="0.25">
      <c r="C8245" s="47"/>
    </row>
    <row r="8246" spans="3:3" ht="15.75" customHeight="1" x14ac:dyDescent="0.25">
      <c r="C8246" s="47"/>
    </row>
    <row r="8247" spans="3:3" ht="15.75" customHeight="1" x14ac:dyDescent="0.25">
      <c r="C8247" s="47"/>
    </row>
    <row r="8248" spans="3:3" ht="15.75" customHeight="1" x14ac:dyDescent="0.25">
      <c r="C8248" s="47"/>
    </row>
    <row r="8249" spans="3:3" ht="15.75" customHeight="1" x14ac:dyDescent="0.25">
      <c r="C8249" s="47"/>
    </row>
    <row r="8250" spans="3:3" ht="15.75" customHeight="1" x14ac:dyDescent="0.25">
      <c r="C8250" s="47"/>
    </row>
    <row r="8251" spans="3:3" ht="15.75" customHeight="1" x14ac:dyDescent="0.25">
      <c r="C8251" s="47"/>
    </row>
    <row r="8252" spans="3:3" ht="15.75" customHeight="1" x14ac:dyDescent="0.25">
      <c r="C8252" s="47"/>
    </row>
    <row r="8253" spans="3:3" ht="15.75" customHeight="1" x14ac:dyDescent="0.25">
      <c r="C8253" s="47"/>
    </row>
    <row r="8254" spans="3:3" ht="15.75" customHeight="1" x14ac:dyDescent="0.25">
      <c r="C8254" s="47"/>
    </row>
    <row r="8255" spans="3:3" ht="15.75" customHeight="1" x14ac:dyDescent="0.25">
      <c r="C8255" s="47"/>
    </row>
    <row r="8256" spans="3:3" ht="15.75" customHeight="1" x14ac:dyDescent="0.25">
      <c r="C8256" s="47"/>
    </row>
    <row r="8257" spans="3:3" ht="15.75" customHeight="1" x14ac:dyDescent="0.25">
      <c r="C8257" s="47"/>
    </row>
    <row r="8258" spans="3:3" ht="15.75" customHeight="1" x14ac:dyDescent="0.25">
      <c r="C8258" s="47"/>
    </row>
    <row r="8259" spans="3:3" ht="15.75" customHeight="1" x14ac:dyDescent="0.25">
      <c r="C8259" s="47"/>
    </row>
    <row r="8260" spans="3:3" ht="15.75" customHeight="1" x14ac:dyDescent="0.25">
      <c r="C8260" s="47"/>
    </row>
    <row r="8261" spans="3:3" ht="15.75" customHeight="1" x14ac:dyDescent="0.25">
      <c r="C8261" s="47"/>
    </row>
    <row r="8262" spans="3:3" ht="15.75" customHeight="1" x14ac:dyDescent="0.25">
      <c r="C8262" s="47"/>
    </row>
    <row r="8263" spans="3:3" ht="15.75" customHeight="1" x14ac:dyDescent="0.25">
      <c r="C8263" s="47"/>
    </row>
    <row r="8264" spans="3:3" ht="15.75" customHeight="1" x14ac:dyDescent="0.25">
      <c r="C8264" s="47"/>
    </row>
    <row r="8265" spans="3:3" ht="15.75" customHeight="1" x14ac:dyDescent="0.25">
      <c r="C8265" s="47"/>
    </row>
    <row r="8266" spans="3:3" ht="15.75" customHeight="1" x14ac:dyDescent="0.25">
      <c r="C8266" s="47"/>
    </row>
    <row r="8267" spans="3:3" ht="15.75" customHeight="1" x14ac:dyDescent="0.25">
      <c r="C8267" s="47"/>
    </row>
    <row r="8268" spans="3:3" ht="15.75" customHeight="1" x14ac:dyDescent="0.25">
      <c r="C8268" s="47"/>
    </row>
    <row r="8269" spans="3:3" ht="15.75" customHeight="1" x14ac:dyDescent="0.25">
      <c r="C8269" s="47"/>
    </row>
    <row r="8270" spans="3:3" ht="15.75" customHeight="1" x14ac:dyDescent="0.25">
      <c r="C8270" s="47"/>
    </row>
    <row r="8271" spans="3:3" ht="15.75" customHeight="1" x14ac:dyDescent="0.25">
      <c r="C8271" s="47"/>
    </row>
    <row r="8272" spans="3:3" ht="15.75" customHeight="1" x14ac:dyDescent="0.25">
      <c r="C8272" s="47"/>
    </row>
    <row r="8273" spans="3:3" ht="15.75" customHeight="1" x14ac:dyDescent="0.25">
      <c r="C8273" s="47"/>
    </row>
    <row r="8274" spans="3:3" ht="15.75" customHeight="1" x14ac:dyDescent="0.25">
      <c r="C8274" s="47"/>
    </row>
    <row r="8275" spans="3:3" ht="15.75" customHeight="1" x14ac:dyDescent="0.25">
      <c r="C8275" s="47"/>
    </row>
    <row r="8276" spans="3:3" ht="15.75" customHeight="1" x14ac:dyDescent="0.25">
      <c r="C8276" s="47"/>
    </row>
    <row r="8277" spans="3:3" ht="15.75" customHeight="1" x14ac:dyDescent="0.25">
      <c r="C8277" s="47"/>
    </row>
    <row r="8278" spans="3:3" ht="15.75" customHeight="1" x14ac:dyDescent="0.25">
      <c r="C8278" s="47"/>
    </row>
    <row r="8279" spans="3:3" ht="15.75" customHeight="1" x14ac:dyDescent="0.25">
      <c r="C8279" s="47"/>
    </row>
    <row r="8280" spans="3:3" ht="15.75" customHeight="1" x14ac:dyDescent="0.25">
      <c r="C8280" s="47"/>
    </row>
    <row r="8281" spans="3:3" ht="15.75" customHeight="1" x14ac:dyDescent="0.25">
      <c r="C8281" s="47"/>
    </row>
    <row r="8282" spans="3:3" ht="15.75" customHeight="1" x14ac:dyDescent="0.25">
      <c r="C8282" s="47"/>
    </row>
    <row r="8283" spans="3:3" ht="15.75" customHeight="1" x14ac:dyDescent="0.25">
      <c r="C8283" s="47"/>
    </row>
    <row r="8284" spans="3:3" ht="15.75" customHeight="1" x14ac:dyDescent="0.25">
      <c r="C8284" s="47"/>
    </row>
    <row r="8285" spans="3:3" ht="15.75" customHeight="1" x14ac:dyDescent="0.25">
      <c r="C8285" s="47"/>
    </row>
    <row r="8286" spans="3:3" ht="15.75" customHeight="1" x14ac:dyDescent="0.25">
      <c r="C8286" s="47"/>
    </row>
    <row r="8287" spans="3:3" ht="15.75" customHeight="1" x14ac:dyDescent="0.25">
      <c r="C8287" s="47"/>
    </row>
    <row r="8288" spans="3:3" ht="15.75" customHeight="1" x14ac:dyDescent="0.25">
      <c r="C8288" s="47"/>
    </row>
    <row r="8289" spans="3:3" ht="15.75" customHeight="1" x14ac:dyDescent="0.25">
      <c r="C8289" s="47"/>
    </row>
    <row r="8290" spans="3:3" ht="15.75" customHeight="1" x14ac:dyDescent="0.25">
      <c r="C8290" s="47"/>
    </row>
    <row r="8291" spans="3:3" ht="15.75" customHeight="1" x14ac:dyDescent="0.25">
      <c r="C8291" s="47"/>
    </row>
    <row r="8292" spans="3:3" ht="15.75" customHeight="1" x14ac:dyDescent="0.25">
      <c r="C8292" s="47"/>
    </row>
    <row r="8293" spans="3:3" ht="15.75" customHeight="1" x14ac:dyDescent="0.25">
      <c r="C8293" s="47"/>
    </row>
    <row r="8294" spans="3:3" ht="15.75" customHeight="1" x14ac:dyDescent="0.25">
      <c r="C8294" s="47"/>
    </row>
    <row r="8295" spans="3:3" ht="15.75" customHeight="1" x14ac:dyDescent="0.25">
      <c r="C8295" s="47"/>
    </row>
    <row r="8296" spans="3:3" ht="15.75" customHeight="1" x14ac:dyDescent="0.25">
      <c r="C8296" s="47"/>
    </row>
    <row r="8297" spans="3:3" ht="15.75" customHeight="1" x14ac:dyDescent="0.25">
      <c r="C8297" s="47"/>
    </row>
    <row r="8298" spans="3:3" ht="15.75" customHeight="1" x14ac:dyDescent="0.25">
      <c r="C8298" s="47"/>
    </row>
    <row r="8299" spans="3:3" ht="15.75" customHeight="1" x14ac:dyDescent="0.25">
      <c r="C8299" s="47"/>
    </row>
    <row r="8300" spans="3:3" ht="15.75" customHeight="1" x14ac:dyDescent="0.25">
      <c r="C8300" s="47"/>
    </row>
    <row r="8301" spans="3:3" ht="15.75" customHeight="1" x14ac:dyDescent="0.25">
      <c r="C8301" s="47"/>
    </row>
    <row r="8302" spans="3:3" ht="15.75" customHeight="1" x14ac:dyDescent="0.25">
      <c r="C8302" s="47"/>
    </row>
    <row r="8303" spans="3:3" ht="15.75" customHeight="1" x14ac:dyDescent="0.25">
      <c r="C8303" s="47"/>
    </row>
    <row r="8304" spans="3:3" ht="15.75" customHeight="1" x14ac:dyDescent="0.25">
      <c r="C8304" s="47"/>
    </row>
    <row r="8305" spans="3:3" ht="15.75" customHeight="1" x14ac:dyDescent="0.25">
      <c r="C8305" s="47"/>
    </row>
    <row r="8306" spans="3:3" ht="15.75" customHeight="1" x14ac:dyDescent="0.25">
      <c r="C8306" s="47"/>
    </row>
    <row r="8307" spans="3:3" ht="15.75" customHeight="1" x14ac:dyDescent="0.25">
      <c r="C8307" s="47"/>
    </row>
    <row r="8308" spans="3:3" ht="15.75" customHeight="1" x14ac:dyDescent="0.25">
      <c r="C8308" s="47"/>
    </row>
    <row r="8309" spans="3:3" ht="15.75" customHeight="1" x14ac:dyDescent="0.25">
      <c r="C8309" s="47"/>
    </row>
    <row r="8310" spans="3:3" ht="15.75" customHeight="1" x14ac:dyDescent="0.25">
      <c r="C8310" s="47"/>
    </row>
    <row r="8311" spans="3:3" ht="15.75" customHeight="1" x14ac:dyDescent="0.25">
      <c r="C8311" s="47"/>
    </row>
    <row r="8312" spans="3:3" ht="15.75" customHeight="1" x14ac:dyDescent="0.25">
      <c r="C8312" s="47"/>
    </row>
    <row r="8313" spans="3:3" ht="15.75" customHeight="1" x14ac:dyDescent="0.25">
      <c r="C8313" s="47"/>
    </row>
    <row r="8314" spans="3:3" ht="15.75" customHeight="1" x14ac:dyDescent="0.25">
      <c r="C8314" s="47"/>
    </row>
    <row r="8315" spans="3:3" ht="15.75" customHeight="1" x14ac:dyDescent="0.25">
      <c r="C8315" s="47"/>
    </row>
    <row r="8316" spans="3:3" ht="15.75" customHeight="1" x14ac:dyDescent="0.25">
      <c r="C8316" s="47"/>
    </row>
    <row r="8317" spans="3:3" ht="15.75" customHeight="1" x14ac:dyDescent="0.25">
      <c r="C8317" s="47"/>
    </row>
    <row r="8318" spans="3:3" ht="15.75" customHeight="1" x14ac:dyDescent="0.25">
      <c r="C8318" s="47"/>
    </row>
    <row r="8319" spans="3:3" ht="15.75" customHeight="1" x14ac:dyDescent="0.25">
      <c r="C8319" s="47"/>
    </row>
    <row r="8320" spans="3:3" ht="15.75" customHeight="1" x14ac:dyDescent="0.25">
      <c r="C8320" s="47"/>
    </row>
    <row r="8321" spans="3:3" ht="15.75" customHeight="1" x14ac:dyDescent="0.25">
      <c r="C8321" s="47"/>
    </row>
    <row r="8322" spans="3:3" ht="15.75" customHeight="1" x14ac:dyDescent="0.25">
      <c r="C8322" s="47"/>
    </row>
    <row r="8323" spans="3:3" ht="15.75" customHeight="1" x14ac:dyDescent="0.25">
      <c r="C8323" s="47"/>
    </row>
    <row r="8324" spans="3:3" ht="15.75" customHeight="1" x14ac:dyDescent="0.25">
      <c r="C8324" s="47"/>
    </row>
    <row r="8325" spans="3:3" ht="15.75" customHeight="1" x14ac:dyDescent="0.25">
      <c r="C8325" s="47"/>
    </row>
    <row r="8326" spans="3:3" ht="15.75" customHeight="1" x14ac:dyDescent="0.25">
      <c r="C8326" s="47"/>
    </row>
    <row r="8327" spans="3:3" ht="15.75" customHeight="1" x14ac:dyDescent="0.25">
      <c r="C8327" s="47"/>
    </row>
    <row r="8328" spans="3:3" ht="15.75" customHeight="1" x14ac:dyDescent="0.25">
      <c r="C8328" s="47"/>
    </row>
    <row r="8329" spans="3:3" ht="15.75" customHeight="1" x14ac:dyDescent="0.25">
      <c r="C8329" s="47"/>
    </row>
    <row r="8330" spans="3:3" ht="15.75" customHeight="1" x14ac:dyDescent="0.25">
      <c r="C8330" s="47"/>
    </row>
    <row r="8331" spans="3:3" ht="15.75" customHeight="1" x14ac:dyDescent="0.25">
      <c r="C8331" s="47"/>
    </row>
    <row r="8332" spans="3:3" ht="15.75" customHeight="1" x14ac:dyDescent="0.25">
      <c r="C8332" s="47"/>
    </row>
    <row r="8333" spans="3:3" ht="15.75" customHeight="1" x14ac:dyDescent="0.25">
      <c r="C8333" s="47"/>
    </row>
    <row r="8334" spans="3:3" ht="15.75" customHeight="1" x14ac:dyDescent="0.25">
      <c r="C8334" s="47"/>
    </row>
    <row r="8335" spans="3:3" ht="15.75" customHeight="1" x14ac:dyDescent="0.25">
      <c r="C8335" s="47"/>
    </row>
    <row r="8336" spans="3:3" ht="15.75" customHeight="1" x14ac:dyDescent="0.25">
      <c r="C8336" s="47"/>
    </row>
    <row r="8337" spans="3:3" ht="15.75" customHeight="1" x14ac:dyDescent="0.25">
      <c r="C8337" s="47"/>
    </row>
    <row r="8338" spans="3:3" ht="15.75" customHeight="1" x14ac:dyDescent="0.25">
      <c r="C8338" s="47"/>
    </row>
    <row r="8339" spans="3:3" ht="15.75" customHeight="1" x14ac:dyDescent="0.25">
      <c r="C8339" s="47"/>
    </row>
    <row r="8340" spans="3:3" ht="15.75" customHeight="1" x14ac:dyDescent="0.25">
      <c r="C8340" s="47"/>
    </row>
    <row r="8341" spans="3:3" ht="15.75" customHeight="1" x14ac:dyDescent="0.25">
      <c r="C8341" s="47"/>
    </row>
    <row r="8342" spans="3:3" ht="15.75" customHeight="1" x14ac:dyDescent="0.25">
      <c r="C8342" s="47"/>
    </row>
    <row r="8343" spans="3:3" ht="15.75" customHeight="1" x14ac:dyDescent="0.25">
      <c r="C8343" s="47"/>
    </row>
    <row r="8344" spans="3:3" ht="15.75" customHeight="1" x14ac:dyDescent="0.25">
      <c r="C8344" s="47"/>
    </row>
    <row r="8345" spans="3:3" ht="15.75" customHeight="1" x14ac:dyDescent="0.25">
      <c r="C8345" s="47"/>
    </row>
    <row r="8346" spans="3:3" ht="15.75" customHeight="1" x14ac:dyDescent="0.25">
      <c r="C8346" s="47"/>
    </row>
    <row r="8347" spans="3:3" ht="15.75" customHeight="1" x14ac:dyDescent="0.25">
      <c r="C8347" s="47"/>
    </row>
    <row r="8348" spans="3:3" ht="15.75" customHeight="1" x14ac:dyDescent="0.25">
      <c r="C8348" s="47"/>
    </row>
    <row r="8349" spans="3:3" ht="15.75" customHeight="1" x14ac:dyDescent="0.25">
      <c r="C8349" s="47"/>
    </row>
    <row r="8350" spans="3:3" ht="15.75" customHeight="1" x14ac:dyDescent="0.25">
      <c r="C8350" s="47"/>
    </row>
    <row r="8351" spans="3:3" ht="15.75" customHeight="1" x14ac:dyDescent="0.25">
      <c r="C8351" s="47"/>
    </row>
    <row r="8352" spans="3:3" ht="15.75" customHeight="1" x14ac:dyDescent="0.25">
      <c r="C8352" s="47"/>
    </row>
    <row r="8353" spans="3:3" ht="15.75" customHeight="1" x14ac:dyDescent="0.25">
      <c r="C8353" s="47"/>
    </row>
    <row r="8354" spans="3:3" ht="15.75" customHeight="1" x14ac:dyDescent="0.25">
      <c r="C8354" s="47"/>
    </row>
    <row r="8355" spans="3:3" ht="15.75" customHeight="1" x14ac:dyDescent="0.25">
      <c r="C8355" s="47"/>
    </row>
    <row r="8356" spans="3:3" ht="15.75" customHeight="1" x14ac:dyDescent="0.25">
      <c r="C8356" s="47"/>
    </row>
    <row r="8357" spans="3:3" ht="15.75" customHeight="1" x14ac:dyDescent="0.25">
      <c r="C8357" s="47"/>
    </row>
    <row r="8358" spans="3:3" ht="15.75" customHeight="1" x14ac:dyDescent="0.25">
      <c r="C8358" s="47"/>
    </row>
    <row r="8359" spans="3:3" ht="15.75" customHeight="1" x14ac:dyDescent="0.25">
      <c r="C8359" s="47"/>
    </row>
    <row r="8360" spans="3:3" ht="15.75" customHeight="1" x14ac:dyDescent="0.25">
      <c r="C8360" s="47"/>
    </row>
    <row r="8361" spans="3:3" ht="15.75" customHeight="1" x14ac:dyDescent="0.25">
      <c r="C8361" s="47"/>
    </row>
    <row r="8362" spans="3:3" ht="15.75" customHeight="1" x14ac:dyDescent="0.25">
      <c r="C8362" s="47"/>
    </row>
    <row r="8363" spans="3:3" ht="15.75" customHeight="1" x14ac:dyDescent="0.25">
      <c r="C8363" s="47"/>
    </row>
    <row r="8364" spans="3:3" ht="15.75" customHeight="1" x14ac:dyDescent="0.25">
      <c r="C8364" s="47"/>
    </row>
    <row r="8365" spans="3:3" ht="15.75" customHeight="1" x14ac:dyDescent="0.25">
      <c r="C8365" s="47"/>
    </row>
    <row r="8366" spans="3:3" ht="15.75" customHeight="1" x14ac:dyDescent="0.25">
      <c r="C8366" s="47"/>
    </row>
    <row r="8367" spans="3:3" ht="15.75" customHeight="1" x14ac:dyDescent="0.25">
      <c r="C8367" s="47"/>
    </row>
    <row r="8368" spans="3:3" ht="15.75" customHeight="1" x14ac:dyDescent="0.25">
      <c r="C8368" s="47"/>
    </row>
    <row r="8369" spans="3:3" ht="15.75" customHeight="1" x14ac:dyDescent="0.25">
      <c r="C8369" s="47"/>
    </row>
    <row r="8370" spans="3:3" ht="15.75" customHeight="1" x14ac:dyDescent="0.25">
      <c r="C8370" s="47"/>
    </row>
    <row r="8371" spans="3:3" ht="15.75" customHeight="1" x14ac:dyDescent="0.25">
      <c r="C8371" s="47"/>
    </row>
    <row r="8372" spans="3:3" ht="15.75" customHeight="1" x14ac:dyDescent="0.25">
      <c r="C8372" s="47"/>
    </row>
    <row r="8373" spans="3:3" ht="15.75" customHeight="1" x14ac:dyDescent="0.25">
      <c r="C8373" s="47"/>
    </row>
    <row r="8374" spans="3:3" ht="15.75" customHeight="1" x14ac:dyDescent="0.25">
      <c r="C8374" s="47"/>
    </row>
    <row r="8375" spans="3:3" ht="15.75" customHeight="1" x14ac:dyDescent="0.25">
      <c r="C8375" s="47"/>
    </row>
    <row r="8376" spans="3:3" ht="15.75" customHeight="1" x14ac:dyDescent="0.25">
      <c r="C8376" s="47"/>
    </row>
    <row r="8377" spans="3:3" ht="15.75" customHeight="1" x14ac:dyDescent="0.25">
      <c r="C8377" s="47"/>
    </row>
    <row r="8378" spans="3:3" ht="15.75" customHeight="1" x14ac:dyDescent="0.25">
      <c r="C8378" s="47"/>
    </row>
    <row r="8379" spans="3:3" ht="15.75" customHeight="1" x14ac:dyDescent="0.25">
      <c r="C8379" s="47"/>
    </row>
    <row r="8380" spans="3:3" ht="15.75" customHeight="1" x14ac:dyDescent="0.25">
      <c r="C8380" s="47"/>
    </row>
    <row r="8381" spans="3:3" ht="15.75" customHeight="1" x14ac:dyDescent="0.25">
      <c r="C8381" s="47"/>
    </row>
    <row r="8382" spans="3:3" ht="15.75" customHeight="1" x14ac:dyDescent="0.25">
      <c r="C8382" s="47"/>
    </row>
    <row r="8383" spans="3:3" ht="15.75" customHeight="1" x14ac:dyDescent="0.25">
      <c r="C8383" s="47"/>
    </row>
    <row r="8384" spans="3:3" ht="15.75" customHeight="1" x14ac:dyDescent="0.25">
      <c r="C8384" s="47"/>
    </row>
    <row r="8385" spans="3:3" ht="15.75" customHeight="1" x14ac:dyDescent="0.25">
      <c r="C8385" s="47"/>
    </row>
    <row r="8386" spans="3:3" ht="15.75" customHeight="1" x14ac:dyDescent="0.25">
      <c r="C8386" s="47"/>
    </row>
    <row r="8387" spans="3:3" ht="15.75" customHeight="1" x14ac:dyDescent="0.25">
      <c r="C8387" s="47"/>
    </row>
    <row r="8388" spans="3:3" ht="15.75" customHeight="1" x14ac:dyDescent="0.25">
      <c r="C8388" s="47"/>
    </row>
    <row r="8389" spans="3:3" ht="15.75" customHeight="1" x14ac:dyDescent="0.25">
      <c r="C8389" s="47"/>
    </row>
    <row r="8390" spans="3:3" ht="15.75" customHeight="1" x14ac:dyDescent="0.25">
      <c r="C8390" s="47"/>
    </row>
    <row r="8391" spans="3:3" ht="15.75" customHeight="1" x14ac:dyDescent="0.25">
      <c r="C8391" s="47"/>
    </row>
    <row r="8392" spans="3:3" ht="15.75" customHeight="1" x14ac:dyDescent="0.25">
      <c r="C8392" s="47"/>
    </row>
    <row r="8393" spans="3:3" ht="15.75" customHeight="1" x14ac:dyDescent="0.25">
      <c r="C8393" s="47"/>
    </row>
    <row r="8394" spans="3:3" ht="15.75" customHeight="1" x14ac:dyDescent="0.25">
      <c r="C8394" s="47"/>
    </row>
    <row r="8395" spans="3:3" ht="15.75" customHeight="1" x14ac:dyDescent="0.25">
      <c r="C8395" s="47"/>
    </row>
    <row r="8396" spans="3:3" ht="15.75" customHeight="1" x14ac:dyDescent="0.25">
      <c r="C8396" s="47"/>
    </row>
    <row r="8397" spans="3:3" ht="15.75" customHeight="1" x14ac:dyDescent="0.25">
      <c r="C8397" s="47"/>
    </row>
    <row r="8398" spans="3:3" ht="15.75" customHeight="1" x14ac:dyDescent="0.25">
      <c r="C8398" s="47"/>
    </row>
    <row r="8399" spans="3:3" ht="15.75" customHeight="1" x14ac:dyDescent="0.25">
      <c r="C8399" s="47"/>
    </row>
    <row r="8400" spans="3:3" ht="15.75" customHeight="1" x14ac:dyDescent="0.25">
      <c r="C8400" s="47"/>
    </row>
    <row r="8401" spans="3:3" ht="15.75" customHeight="1" x14ac:dyDescent="0.25">
      <c r="C8401" s="47"/>
    </row>
    <row r="8402" spans="3:3" ht="15.75" customHeight="1" x14ac:dyDescent="0.25">
      <c r="C8402" s="47"/>
    </row>
    <row r="8403" spans="3:3" ht="15.75" customHeight="1" x14ac:dyDescent="0.25">
      <c r="C8403" s="47"/>
    </row>
    <row r="8404" spans="3:3" ht="15.75" customHeight="1" x14ac:dyDescent="0.25">
      <c r="C8404" s="47"/>
    </row>
    <row r="8405" spans="3:3" ht="15.75" customHeight="1" x14ac:dyDescent="0.25">
      <c r="C8405" s="47"/>
    </row>
    <row r="8406" spans="3:3" ht="15.75" customHeight="1" x14ac:dyDescent="0.25">
      <c r="C8406" s="47"/>
    </row>
    <row r="8407" spans="3:3" ht="15.75" customHeight="1" x14ac:dyDescent="0.25">
      <c r="C8407" s="47"/>
    </row>
    <row r="8408" spans="3:3" ht="15.75" customHeight="1" x14ac:dyDescent="0.25">
      <c r="C8408" s="47"/>
    </row>
    <row r="8409" spans="3:3" ht="15.75" customHeight="1" x14ac:dyDescent="0.25">
      <c r="C8409" s="47"/>
    </row>
    <row r="8410" spans="3:3" ht="15.75" customHeight="1" x14ac:dyDescent="0.25">
      <c r="C8410" s="47"/>
    </row>
    <row r="8411" spans="3:3" ht="15.75" customHeight="1" x14ac:dyDescent="0.25">
      <c r="C8411" s="47"/>
    </row>
    <row r="8412" spans="3:3" ht="15.75" customHeight="1" x14ac:dyDescent="0.25">
      <c r="C8412" s="47"/>
    </row>
    <row r="8413" spans="3:3" ht="15.75" customHeight="1" x14ac:dyDescent="0.25">
      <c r="C8413" s="47"/>
    </row>
    <row r="8414" spans="3:3" ht="15.75" customHeight="1" x14ac:dyDescent="0.25">
      <c r="C8414" s="47"/>
    </row>
    <row r="8415" spans="3:3" ht="15.75" customHeight="1" x14ac:dyDescent="0.25">
      <c r="C8415" s="47"/>
    </row>
    <row r="8416" spans="3:3" ht="15.75" customHeight="1" x14ac:dyDescent="0.25">
      <c r="C8416" s="47"/>
    </row>
    <row r="8417" spans="3:3" ht="15.75" customHeight="1" x14ac:dyDescent="0.25">
      <c r="C8417" s="47"/>
    </row>
    <row r="8418" spans="3:3" ht="15.75" customHeight="1" x14ac:dyDescent="0.25">
      <c r="C8418" s="47"/>
    </row>
    <row r="8419" spans="3:3" ht="15.75" customHeight="1" x14ac:dyDescent="0.25">
      <c r="C8419" s="47"/>
    </row>
    <row r="8420" spans="3:3" ht="15.75" customHeight="1" x14ac:dyDescent="0.25">
      <c r="C8420" s="47"/>
    </row>
    <row r="8421" spans="3:3" ht="15.75" customHeight="1" x14ac:dyDescent="0.25">
      <c r="C8421" s="47"/>
    </row>
    <row r="8422" spans="3:3" ht="15.75" customHeight="1" x14ac:dyDescent="0.25">
      <c r="C8422" s="47"/>
    </row>
    <row r="8423" spans="3:3" ht="15.75" customHeight="1" x14ac:dyDescent="0.25">
      <c r="C8423" s="47"/>
    </row>
    <row r="8424" spans="3:3" ht="15.75" customHeight="1" x14ac:dyDescent="0.25">
      <c r="C8424" s="47"/>
    </row>
    <row r="8425" spans="3:3" ht="15.75" customHeight="1" x14ac:dyDescent="0.25">
      <c r="C8425" s="47"/>
    </row>
    <row r="8426" spans="3:3" ht="15.75" customHeight="1" x14ac:dyDescent="0.25">
      <c r="C8426" s="47"/>
    </row>
    <row r="8427" spans="3:3" ht="15.75" customHeight="1" x14ac:dyDescent="0.25">
      <c r="C8427" s="47"/>
    </row>
    <row r="8428" spans="3:3" ht="15.75" customHeight="1" x14ac:dyDescent="0.25">
      <c r="C8428" s="47"/>
    </row>
    <row r="8429" spans="3:3" ht="15.75" customHeight="1" x14ac:dyDescent="0.25">
      <c r="C8429" s="47"/>
    </row>
    <row r="8430" spans="3:3" ht="15.75" customHeight="1" x14ac:dyDescent="0.25">
      <c r="C8430" s="47"/>
    </row>
    <row r="8431" spans="3:3" ht="15.75" customHeight="1" x14ac:dyDescent="0.25">
      <c r="C8431" s="47"/>
    </row>
    <row r="8432" spans="3:3" ht="15.75" customHeight="1" x14ac:dyDescent="0.25">
      <c r="C8432" s="47"/>
    </row>
    <row r="8433" spans="3:3" ht="15.75" customHeight="1" x14ac:dyDescent="0.25">
      <c r="C8433" s="47"/>
    </row>
    <row r="8434" spans="3:3" ht="15.75" customHeight="1" x14ac:dyDescent="0.25">
      <c r="C8434" s="47"/>
    </row>
    <row r="8435" spans="3:3" ht="15.75" customHeight="1" x14ac:dyDescent="0.25">
      <c r="C8435" s="47"/>
    </row>
    <row r="8436" spans="3:3" ht="15.75" customHeight="1" x14ac:dyDescent="0.25">
      <c r="C8436" s="47"/>
    </row>
    <row r="8437" spans="3:3" ht="15.75" customHeight="1" x14ac:dyDescent="0.25">
      <c r="C8437" s="47"/>
    </row>
    <row r="8438" spans="3:3" ht="15.75" customHeight="1" x14ac:dyDescent="0.25">
      <c r="C8438" s="47"/>
    </row>
    <row r="8439" spans="3:3" ht="15.75" customHeight="1" x14ac:dyDescent="0.25">
      <c r="C8439" s="47"/>
    </row>
    <row r="8440" spans="3:3" ht="15.75" customHeight="1" x14ac:dyDescent="0.25">
      <c r="C8440" s="47"/>
    </row>
    <row r="8441" spans="3:3" ht="15.75" customHeight="1" x14ac:dyDescent="0.25">
      <c r="C8441" s="47"/>
    </row>
    <row r="8442" spans="3:3" ht="15.75" customHeight="1" x14ac:dyDescent="0.25">
      <c r="C8442" s="47"/>
    </row>
    <row r="8443" spans="3:3" ht="15.75" customHeight="1" x14ac:dyDescent="0.25">
      <c r="C8443" s="47"/>
    </row>
    <row r="8444" spans="3:3" ht="15.75" customHeight="1" x14ac:dyDescent="0.25">
      <c r="C8444" s="47"/>
    </row>
    <row r="8445" spans="3:3" ht="15.75" customHeight="1" x14ac:dyDescent="0.25">
      <c r="C8445" s="47"/>
    </row>
    <row r="8446" spans="3:3" ht="15.75" customHeight="1" x14ac:dyDescent="0.25">
      <c r="C8446" s="47"/>
    </row>
    <row r="8447" spans="3:3" ht="15.75" customHeight="1" x14ac:dyDescent="0.25">
      <c r="C8447" s="47"/>
    </row>
    <row r="8448" spans="3:3" ht="15.75" customHeight="1" x14ac:dyDescent="0.25">
      <c r="C8448" s="47"/>
    </row>
    <row r="8449" spans="3:3" ht="15.75" customHeight="1" x14ac:dyDescent="0.25">
      <c r="C8449" s="47"/>
    </row>
    <row r="8450" spans="3:3" ht="15.75" customHeight="1" x14ac:dyDescent="0.25">
      <c r="C8450" s="47"/>
    </row>
    <row r="8451" spans="3:3" ht="15.75" customHeight="1" x14ac:dyDescent="0.25">
      <c r="C8451" s="47"/>
    </row>
    <row r="8452" spans="3:3" ht="15.75" customHeight="1" x14ac:dyDescent="0.25">
      <c r="C8452" s="47"/>
    </row>
    <row r="8453" spans="3:3" ht="15.75" customHeight="1" x14ac:dyDescent="0.25">
      <c r="C8453" s="47"/>
    </row>
    <row r="8454" spans="3:3" ht="15.75" customHeight="1" x14ac:dyDescent="0.25">
      <c r="C8454" s="47"/>
    </row>
    <row r="8455" spans="3:3" ht="15.75" customHeight="1" x14ac:dyDescent="0.25">
      <c r="C8455" s="47"/>
    </row>
    <row r="8456" spans="3:3" ht="15.75" customHeight="1" x14ac:dyDescent="0.25">
      <c r="C8456" s="47"/>
    </row>
    <row r="8457" spans="3:3" ht="15.75" customHeight="1" x14ac:dyDescent="0.25">
      <c r="C8457" s="47"/>
    </row>
    <row r="8458" spans="3:3" ht="15.75" customHeight="1" x14ac:dyDescent="0.25">
      <c r="C8458" s="47"/>
    </row>
    <row r="8459" spans="3:3" ht="15.75" customHeight="1" x14ac:dyDescent="0.25">
      <c r="C8459" s="47"/>
    </row>
    <row r="8460" spans="3:3" ht="15.75" customHeight="1" x14ac:dyDescent="0.25">
      <c r="C8460" s="47"/>
    </row>
    <row r="8461" spans="3:3" ht="15.75" customHeight="1" x14ac:dyDescent="0.25">
      <c r="C8461" s="47"/>
    </row>
    <row r="8462" spans="3:3" ht="15.75" customHeight="1" x14ac:dyDescent="0.25">
      <c r="C8462" s="47"/>
    </row>
    <row r="8463" spans="3:3" ht="15.75" customHeight="1" x14ac:dyDescent="0.25">
      <c r="C8463" s="47"/>
    </row>
    <row r="8464" spans="3:3" ht="15.75" customHeight="1" x14ac:dyDescent="0.25">
      <c r="C8464" s="47"/>
    </row>
    <row r="8465" spans="3:3" ht="15.75" customHeight="1" x14ac:dyDescent="0.25">
      <c r="C8465" s="47"/>
    </row>
    <row r="8466" spans="3:3" ht="15.75" customHeight="1" x14ac:dyDescent="0.25">
      <c r="C8466" s="47"/>
    </row>
    <row r="8467" spans="3:3" ht="15.75" customHeight="1" x14ac:dyDescent="0.25">
      <c r="C8467" s="47"/>
    </row>
    <row r="8468" spans="3:3" ht="15.75" customHeight="1" x14ac:dyDescent="0.25">
      <c r="C8468" s="47"/>
    </row>
    <row r="8469" spans="3:3" ht="15.75" customHeight="1" x14ac:dyDescent="0.25">
      <c r="C8469" s="47"/>
    </row>
    <row r="8470" spans="3:3" ht="15.75" customHeight="1" x14ac:dyDescent="0.25">
      <c r="C8470" s="47"/>
    </row>
    <row r="8471" spans="3:3" ht="15.75" customHeight="1" x14ac:dyDescent="0.25">
      <c r="C8471" s="47"/>
    </row>
    <row r="8472" spans="3:3" ht="15.75" customHeight="1" x14ac:dyDescent="0.25">
      <c r="C8472" s="47"/>
    </row>
    <row r="8473" spans="3:3" ht="15.75" customHeight="1" x14ac:dyDescent="0.25">
      <c r="C8473" s="47"/>
    </row>
    <row r="8474" spans="3:3" ht="15.75" customHeight="1" x14ac:dyDescent="0.25">
      <c r="C8474" s="47"/>
    </row>
    <row r="8475" spans="3:3" ht="15.75" customHeight="1" x14ac:dyDescent="0.25">
      <c r="C8475" s="47"/>
    </row>
    <row r="8476" spans="3:3" ht="15.75" customHeight="1" x14ac:dyDescent="0.25">
      <c r="C8476" s="47"/>
    </row>
    <row r="8477" spans="3:3" ht="15.75" customHeight="1" x14ac:dyDescent="0.25">
      <c r="C8477" s="47"/>
    </row>
    <row r="8478" spans="3:3" ht="15.75" customHeight="1" x14ac:dyDescent="0.25">
      <c r="C8478" s="47"/>
    </row>
    <row r="8479" spans="3:3" ht="15.75" customHeight="1" x14ac:dyDescent="0.25">
      <c r="C8479" s="47"/>
    </row>
    <row r="8480" spans="3:3" ht="15.75" customHeight="1" x14ac:dyDescent="0.25">
      <c r="C8480" s="47"/>
    </row>
    <row r="8481" spans="3:3" ht="15.75" customHeight="1" x14ac:dyDescent="0.25">
      <c r="C8481" s="47"/>
    </row>
    <row r="8482" spans="3:3" ht="15.75" customHeight="1" x14ac:dyDescent="0.25">
      <c r="C8482" s="47"/>
    </row>
    <row r="8483" spans="3:3" ht="15.75" customHeight="1" x14ac:dyDescent="0.25">
      <c r="C8483" s="47"/>
    </row>
    <row r="8484" spans="3:3" ht="15.75" customHeight="1" x14ac:dyDescent="0.25">
      <c r="C8484" s="47"/>
    </row>
    <row r="8485" spans="3:3" ht="15.75" customHeight="1" x14ac:dyDescent="0.25">
      <c r="C8485" s="47"/>
    </row>
    <row r="8486" spans="3:3" ht="15.75" customHeight="1" x14ac:dyDescent="0.25">
      <c r="C8486" s="47"/>
    </row>
    <row r="8487" spans="3:3" ht="15.75" customHeight="1" x14ac:dyDescent="0.25">
      <c r="C8487" s="47"/>
    </row>
    <row r="8488" spans="3:3" ht="15.75" customHeight="1" x14ac:dyDescent="0.25">
      <c r="C8488" s="47"/>
    </row>
    <row r="8489" spans="3:3" ht="15.75" customHeight="1" x14ac:dyDescent="0.25">
      <c r="C8489" s="47"/>
    </row>
    <row r="8490" spans="3:3" ht="15.75" customHeight="1" x14ac:dyDescent="0.25">
      <c r="C8490" s="47"/>
    </row>
    <row r="8491" spans="3:3" ht="15.75" customHeight="1" x14ac:dyDescent="0.25">
      <c r="C8491" s="47"/>
    </row>
    <row r="8492" spans="3:3" ht="15.75" customHeight="1" x14ac:dyDescent="0.25">
      <c r="C8492" s="47"/>
    </row>
    <row r="8493" spans="3:3" ht="15.75" customHeight="1" x14ac:dyDescent="0.25">
      <c r="C8493" s="47"/>
    </row>
    <row r="8494" spans="3:3" ht="15.75" customHeight="1" x14ac:dyDescent="0.25">
      <c r="C8494" s="47"/>
    </row>
    <row r="8495" spans="3:3" ht="15.75" customHeight="1" x14ac:dyDescent="0.25">
      <c r="C8495" s="47"/>
    </row>
    <row r="8496" spans="3:3" ht="15.75" customHeight="1" x14ac:dyDescent="0.25">
      <c r="C8496" s="47"/>
    </row>
    <row r="8497" spans="3:3" ht="15.75" customHeight="1" x14ac:dyDescent="0.25">
      <c r="C8497" s="47"/>
    </row>
    <row r="8498" spans="3:3" ht="15.75" customHeight="1" x14ac:dyDescent="0.25">
      <c r="C8498" s="47"/>
    </row>
    <row r="8499" spans="3:3" ht="15.75" customHeight="1" x14ac:dyDescent="0.25">
      <c r="C8499" s="47"/>
    </row>
    <row r="8500" spans="3:3" ht="15.75" customHeight="1" x14ac:dyDescent="0.25">
      <c r="C8500" s="47"/>
    </row>
    <row r="8501" spans="3:3" ht="15.75" customHeight="1" x14ac:dyDescent="0.25">
      <c r="C8501" s="47"/>
    </row>
    <row r="8502" spans="3:3" ht="15.75" customHeight="1" x14ac:dyDescent="0.25">
      <c r="C8502" s="47"/>
    </row>
    <row r="8503" spans="3:3" ht="15.75" customHeight="1" x14ac:dyDescent="0.25">
      <c r="C8503" s="47"/>
    </row>
    <row r="8504" spans="3:3" ht="15.75" customHeight="1" x14ac:dyDescent="0.25">
      <c r="C8504" s="47"/>
    </row>
    <row r="8505" spans="3:3" ht="15.75" customHeight="1" x14ac:dyDescent="0.25">
      <c r="C8505" s="47"/>
    </row>
    <row r="8506" spans="3:3" ht="15.75" customHeight="1" x14ac:dyDescent="0.25">
      <c r="C8506" s="47"/>
    </row>
    <row r="8507" spans="3:3" ht="15.75" customHeight="1" x14ac:dyDescent="0.25">
      <c r="C8507" s="47"/>
    </row>
    <row r="8508" spans="3:3" ht="15.75" customHeight="1" x14ac:dyDescent="0.25">
      <c r="C8508" s="47"/>
    </row>
    <row r="8509" spans="3:3" ht="15.75" customHeight="1" x14ac:dyDescent="0.25">
      <c r="C8509" s="47"/>
    </row>
    <row r="8510" spans="3:3" ht="15.75" customHeight="1" x14ac:dyDescent="0.25">
      <c r="C8510" s="47"/>
    </row>
    <row r="8511" spans="3:3" ht="15.75" customHeight="1" x14ac:dyDescent="0.25">
      <c r="C8511" s="47"/>
    </row>
    <row r="8512" spans="3:3" ht="15.75" customHeight="1" x14ac:dyDescent="0.25">
      <c r="C8512" s="47"/>
    </row>
    <row r="8513" spans="3:3" ht="15.75" customHeight="1" x14ac:dyDescent="0.25">
      <c r="C8513" s="47"/>
    </row>
    <row r="8514" spans="3:3" ht="15.75" customHeight="1" x14ac:dyDescent="0.25">
      <c r="C8514" s="47"/>
    </row>
    <row r="8515" spans="3:3" ht="15.75" customHeight="1" x14ac:dyDescent="0.25">
      <c r="C8515" s="47"/>
    </row>
    <row r="8516" spans="3:3" ht="15.75" customHeight="1" x14ac:dyDescent="0.25">
      <c r="C8516" s="47"/>
    </row>
    <row r="8517" spans="3:3" ht="15.75" customHeight="1" x14ac:dyDescent="0.25">
      <c r="C8517" s="47"/>
    </row>
    <row r="8518" spans="3:3" ht="15.75" customHeight="1" x14ac:dyDescent="0.25">
      <c r="C8518" s="47"/>
    </row>
    <row r="8519" spans="3:3" ht="15.75" customHeight="1" x14ac:dyDescent="0.25">
      <c r="C8519" s="47"/>
    </row>
    <row r="8520" spans="3:3" ht="15.75" customHeight="1" x14ac:dyDescent="0.25">
      <c r="C8520" s="47"/>
    </row>
    <row r="8521" spans="3:3" ht="15.75" customHeight="1" x14ac:dyDescent="0.25">
      <c r="C8521" s="47"/>
    </row>
    <row r="8522" spans="3:3" ht="15.75" customHeight="1" x14ac:dyDescent="0.25">
      <c r="C8522" s="47"/>
    </row>
    <row r="8523" spans="3:3" ht="15.75" customHeight="1" x14ac:dyDescent="0.25">
      <c r="C8523" s="47"/>
    </row>
    <row r="8524" spans="3:3" ht="15.75" customHeight="1" x14ac:dyDescent="0.25">
      <c r="C8524" s="47"/>
    </row>
    <row r="8525" spans="3:3" ht="15.75" customHeight="1" x14ac:dyDescent="0.25">
      <c r="C8525" s="47"/>
    </row>
    <row r="8526" spans="3:3" ht="15.75" customHeight="1" x14ac:dyDescent="0.25">
      <c r="C8526" s="47"/>
    </row>
    <row r="8527" spans="3:3" ht="15.75" customHeight="1" x14ac:dyDescent="0.25">
      <c r="C8527" s="47"/>
    </row>
    <row r="8528" spans="3:3" ht="15.75" customHeight="1" x14ac:dyDescent="0.25">
      <c r="C8528" s="47"/>
    </row>
    <row r="8529" spans="3:3" ht="15.75" customHeight="1" x14ac:dyDescent="0.25">
      <c r="C8529" s="47"/>
    </row>
    <row r="8530" spans="3:3" ht="15.75" customHeight="1" x14ac:dyDescent="0.25">
      <c r="C8530" s="47"/>
    </row>
    <row r="8531" spans="3:3" ht="15.75" customHeight="1" x14ac:dyDescent="0.25">
      <c r="C8531" s="47"/>
    </row>
    <row r="8532" spans="3:3" ht="15.75" customHeight="1" x14ac:dyDescent="0.25">
      <c r="C8532" s="47"/>
    </row>
    <row r="8533" spans="3:3" ht="15.75" customHeight="1" x14ac:dyDescent="0.25">
      <c r="C8533" s="47"/>
    </row>
    <row r="8534" spans="3:3" ht="15.75" customHeight="1" x14ac:dyDescent="0.25">
      <c r="C8534" s="47"/>
    </row>
    <row r="8535" spans="3:3" ht="15.75" customHeight="1" x14ac:dyDescent="0.25">
      <c r="C8535" s="47"/>
    </row>
    <row r="8536" spans="3:3" ht="15.75" customHeight="1" x14ac:dyDescent="0.25">
      <c r="C8536" s="47"/>
    </row>
    <row r="8537" spans="3:3" ht="15.75" customHeight="1" x14ac:dyDescent="0.25">
      <c r="C8537" s="47"/>
    </row>
    <row r="8538" spans="3:3" ht="15.75" customHeight="1" x14ac:dyDescent="0.25">
      <c r="C8538" s="47"/>
    </row>
    <row r="8539" spans="3:3" ht="15.75" customHeight="1" x14ac:dyDescent="0.25">
      <c r="C8539" s="47"/>
    </row>
    <row r="8540" spans="3:3" ht="15.75" customHeight="1" x14ac:dyDescent="0.25">
      <c r="C8540" s="47"/>
    </row>
    <row r="8541" spans="3:3" ht="15.75" customHeight="1" x14ac:dyDescent="0.25">
      <c r="C8541" s="47"/>
    </row>
    <row r="8542" spans="3:3" ht="15.75" customHeight="1" x14ac:dyDescent="0.25">
      <c r="C8542" s="47"/>
    </row>
    <row r="8543" spans="3:3" ht="15.75" customHeight="1" x14ac:dyDescent="0.25">
      <c r="C8543" s="47"/>
    </row>
    <row r="8544" spans="3:3" ht="15.75" customHeight="1" x14ac:dyDescent="0.25">
      <c r="C8544" s="47"/>
    </row>
    <row r="8545" spans="3:3" ht="15.75" customHeight="1" x14ac:dyDescent="0.25">
      <c r="C8545" s="47"/>
    </row>
    <row r="8546" spans="3:3" ht="15.75" customHeight="1" x14ac:dyDescent="0.25">
      <c r="C8546" s="47"/>
    </row>
    <row r="8547" spans="3:3" ht="15.75" customHeight="1" x14ac:dyDescent="0.25">
      <c r="C8547" s="47"/>
    </row>
    <row r="8548" spans="3:3" ht="15.75" customHeight="1" x14ac:dyDescent="0.25">
      <c r="C8548" s="47"/>
    </row>
    <row r="8549" spans="3:3" ht="15.75" customHeight="1" x14ac:dyDescent="0.25">
      <c r="C8549" s="47"/>
    </row>
    <row r="8550" spans="3:3" ht="15.75" customHeight="1" x14ac:dyDescent="0.25">
      <c r="C8550" s="47"/>
    </row>
    <row r="8551" spans="3:3" ht="15.75" customHeight="1" x14ac:dyDescent="0.25">
      <c r="C8551" s="47"/>
    </row>
    <row r="8552" spans="3:3" ht="15.75" customHeight="1" x14ac:dyDescent="0.25">
      <c r="C8552" s="47"/>
    </row>
    <row r="8553" spans="3:3" ht="15.75" customHeight="1" x14ac:dyDescent="0.25">
      <c r="C8553" s="47"/>
    </row>
    <row r="8554" spans="3:3" ht="15.75" customHeight="1" x14ac:dyDescent="0.25">
      <c r="C8554" s="47"/>
    </row>
    <row r="8555" spans="3:3" ht="15.75" customHeight="1" x14ac:dyDescent="0.25">
      <c r="C8555" s="47"/>
    </row>
    <row r="8556" spans="3:3" ht="15.75" customHeight="1" x14ac:dyDescent="0.25">
      <c r="C8556" s="47"/>
    </row>
    <row r="8557" spans="3:3" ht="15.75" customHeight="1" x14ac:dyDescent="0.25">
      <c r="C8557" s="47"/>
    </row>
    <row r="8558" spans="3:3" ht="15.75" customHeight="1" x14ac:dyDescent="0.25">
      <c r="C8558" s="47"/>
    </row>
    <row r="8559" spans="3:3" ht="15.75" customHeight="1" x14ac:dyDescent="0.25">
      <c r="C8559" s="47"/>
    </row>
    <row r="8560" spans="3:3" ht="15.75" customHeight="1" x14ac:dyDescent="0.25">
      <c r="C8560" s="47"/>
    </row>
    <row r="8561" spans="3:3" ht="15.75" customHeight="1" x14ac:dyDescent="0.25">
      <c r="C8561" s="47"/>
    </row>
    <row r="8562" spans="3:3" ht="15.75" customHeight="1" x14ac:dyDescent="0.25">
      <c r="C8562" s="47"/>
    </row>
    <row r="8563" spans="3:3" ht="15.75" customHeight="1" x14ac:dyDescent="0.25">
      <c r="C8563" s="47"/>
    </row>
    <row r="8564" spans="3:3" ht="15.75" customHeight="1" x14ac:dyDescent="0.25">
      <c r="C8564" s="47"/>
    </row>
    <row r="8565" spans="3:3" ht="15.75" customHeight="1" x14ac:dyDescent="0.25">
      <c r="C8565" s="47"/>
    </row>
    <row r="8566" spans="3:3" ht="15.75" customHeight="1" x14ac:dyDescent="0.25">
      <c r="C8566" s="47"/>
    </row>
    <row r="8567" spans="3:3" ht="15.75" customHeight="1" x14ac:dyDescent="0.25">
      <c r="C8567" s="47"/>
    </row>
    <row r="8568" spans="3:3" ht="15.75" customHeight="1" x14ac:dyDescent="0.25">
      <c r="C8568" s="47"/>
    </row>
    <row r="8569" spans="3:3" ht="15.75" customHeight="1" x14ac:dyDescent="0.25">
      <c r="C8569" s="47"/>
    </row>
    <row r="8570" spans="3:3" ht="15.75" customHeight="1" x14ac:dyDescent="0.25">
      <c r="C8570" s="47"/>
    </row>
    <row r="8571" spans="3:3" ht="15.75" customHeight="1" x14ac:dyDescent="0.25">
      <c r="C8571" s="47"/>
    </row>
    <row r="8572" spans="3:3" ht="15.75" customHeight="1" x14ac:dyDescent="0.25">
      <c r="C8572" s="47"/>
    </row>
    <row r="8573" spans="3:3" ht="15.75" customHeight="1" x14ac:dyDescent="0.25">
      <c r="C8573" s="47"/>
    </row>
    <row r="8574" spans="3:3" ht="15.75" customHeight="1" x14ac:dyDescent="0.25">
      <c r="C8574" s="47"/>
    </row>
    <row r="8575" spans="3:3" ht="15.75" customHeight="1" x14ac:dyDescent="0.25">
      <c r="C8575" s="47"/>
    </row>
    <row r="8576" spans="3:3" ht="15.75" customHeight="1" x14ac:dyDescent="0.25">
      <c r="C8576" s="47"/>
    </row>
    <row r="8577" spans="3:3" ht="15.75" customHeight="1" x14ac:dyDescent="0.25">
      <c r="C8577" s="47"/>
    </row>
    <row r="8578" spans="3:3" ht="15.75" customHeight="1" x14ac:dyDescent="0.25">
      <c r="C8578" s="47"/>
    </row>
    <row r="8579" spans="3:3" ht="15.75" customHeight="1" x14ac:dyDescent="0.25">
      <c r="C8579" s="47"/>
    </row>
    <row r="8580" spans="3:3" ht="15.75" customHeight="1" x14ac:dyDescent="0.25">
      <c r="C8580" s="47"/>
    </row>
    <row r="8581" spans="3:3" ht="15.75" customHeight="1" x14ac:dyDescent="0.25">
      <c r="C8581" s="47"/>
    </row>
    <row r="8582" spans="3:3" ht="15.75" customHeight="1" x14ac:dyDescent="0.25">
      <c r="C8582" s="47"/>
    </row>
    <row r="8583" spans="3:3" ht="15.75" customHeight="1" x14ac:dyDescent="0.25">
      <c r="C8583" s="47"/>
    </row>
    <row r="8584" spans="3:3" ht="15.75" customHeight="1" x14ac:dyDescent="0.25">
      <c r="C8584" s="47"/>
    </row>
    <row r="8585" spans="3:3" ht="15.75" customHeight="1" x14ac:dyDescent="0.25">
      <c r="C8585" s="47"/>
    </row>
    <row r="8586" spans="3:3" ht="15.75" customHeight="1" x14ac:dyDescent="0.25">
      <c r="C8586" s="47"/>
    </row>
    <row r="8587" spans="3:3" ht="15.75" customHeight="1" x14ac:dyDescent="0.25">
      <c r="C8587" s="47"/>
    </row>
    <row r="8588" spans="3:3" ht="15.75" customHeight="1" x14ac:dyDescent="0.25">
      <c r="C8588" s="47"/>
    </row>
    <row r="8589" spans="3:3" ht="15.75" customHeight="1" x14ac:dyDescent="0.25">
      <c r="C8589" s="47"/>
    </row>
    <row r="8590" spans="3:3" ht="15.75" customHeight="1" x14ac:dyDescent="0.25">
      <c r="C8590" s="47"/>
    </row>
    <row r="8591" spans="3:3" ht="15.75" customHeight="1" x14ac:dyDescent="0.25">
      <c r="C8591" s="47"/>
    </row>
    <row r="8592" spans="3:3" ht="15.75" customHeight="1" x14ac:dyDescent="0.25">
      <c r="C8592" s="47"/>
    </row>
    <row r="8593" spans="3:3" ht="15.75" customHeight="1" x14ac:dyDescent="0.25">
      <c r="C8593" s="47"/>
    </row>
    <row r="8594" spans="3:3" ht="15.75" customHeight="1" x14ac:dyDescent="0.25">
      <c r="C8594" s="47"/>
    </row>
    <row r="8595" spans="3:3" ht="15.75" customHeight="1" x14ac:dyDescent="0.25">
      <c r="C8595" s="47"/>
    </row>
    <row r="8596" spans="3:3" ht="15.75" customHeight="1" x14ac:dyDescent="0.25">
      <c r="C8596" s="47"/>
    </row>
    <row r="8597" spans="3:3" ht="15.75" customHeight="1" x14ac:dyDescent="0.25">
      <c r="C8597" s="47"/>
    </row>
    <row r="8598" spans="3:3" ht="15.75" customHeight="1" x14ac:dyDescent="0.25">
      <c r="C8598" s="47"/>
    </row>
    <row r="8599" spans="3:3" ht="15.75" customHeight="1" x14ac:dyDescent="0.25">
      <c r="C8599" s="47"/>
    </row>
    <row r="8600" spans="3:3" ht="15.75" customHeight="1" x14ac:dyDescent="0.25">
      <c r="C8600" s="47"/>
    </row>
    <row r="8601" spans="3:3" ht="15.75" customHeight="1" x14ac:dyDescent="0.25">
      <c r="C8601" s="47"/>
    </row>
    <row r="8602" spans="3:3" ht="15.75" customHeight="1" x14ac:dyDescent="0.25">
      <c r="C8602" s="47"/>
    </row>
    <row r="8603" spans="3:3" ht="15.75" customHeight="1" x14ac:dyDescent="0.25">
      <c r="C8603" s="47"/>
    </row>
    <row r="8604" spans="3:3" ht="15.75" customHeight="1" x14ac:dyDescent="0.25">
      <c r="C8604" s="47"/>
    </row>
    <row r="8605" spans="3:3" ht="15.75" customHeight="1" x14ac:dyDescent="0.25">
      <c r="C8605" s="47"/>
    </row>
    <row r="8606" spans="3:3" ht="15.75" customHeight="1" x14ac:dyDescent="0.25">
      <c r="C8606" s="47"/>
    </row>
    <row r="8607" spans="3:3" ht="15.75" customHeight="1" x14ac:dyDescent="0.25">
      <c r="C8607" s="47"/>
    </row>
    <row r="8608" spans="3:3" ht="15.75" customHeight="1" x14ac:dyDescent="0.25">
      <c r="C8608" s="47"/>
    </row>
    <row r="8609" spans="3:3" ht="15.75" customHeight="1" x14ac:dyDescent="0.25">
      <c r="C8609" s="47"/>
    </row>
    <row r="8610" spans="3:3" ht="15.75" customHeight="1" x14ac:dyDescent="0.25">
      <c r="C8610" s="47"/>
    </row>
    <row r="8611" spans="3:3" ht="15.75" customHeight="1" x14ac:dyDescent="0.25">
      <c r="C8611" s="47"/>
    </row>
    <row r="8612" spans="3:3" ht="15.75" customHeight="1" x14ac:dyDescent="0.25">
      <c r="C8612" s="47"/>
    </row>
    <row r="8613" spans="3:3" ht="15.75" customHeight="1" x14ac:dyDescent="0.25">
      <c r="C8613" s="47"/>
    </row>
    <row r="8614" spans="3:3" ht="15.75" customHeight="1" x14ac:dyDescent="0.25">
      <c r="C8614" s="47"/>
    </row>
    <row r="8615" spans="3:3" ht="15.75" customHeight="1" x14ac:dyDescent="0.25">
      <c r="C8615" s="47"/>
    </row>
    <row r="8616" spans="3:3" ht="15.75" customHeight="1" x14ac:dyDescent="0.25">
      <c r="C8616" s="47"/>
    </row>
    <row r="8617" spans="3:3" ht="15.75" customHeight="1" x14ac:dyDescent="0.25">
      <c r="C8617" s="47"/>
    </row>
    <row r="8618" spans="3:3" ht="15.75" customHeight="1" x14ac:dyDescent="0.25">
      <c r="C8618" s="47"/>
    </row>
    <row r="8619" spans="3:3" ht="15.75" customHeight="1" x14ac:dyDescent="0.25">
      <c r="C8619" s="47"/>
    </row>
    <row r="8620" spans="3:3" ht="15.75" customHeight="1" x14ac:dyDescent="0.25">
      <c r="C8620" s="47"/>
    </row>
    <row r="8621" spans="3:3" ht="15.75" customHeight="1" x14ac:dyDescent="0.25">
      <c r="C8621" s="47"/>
    </row>
    <row r="8622" spans="3:3" ht="15.75" customHeight="1" x14ac:dyDescent="0.25">
      <c r="C8622" s="47"/>
    </row>
    <row r="8623" spans="3:3" ht="15.75" customHeight="1" x14ac:dyDescent="0.25">
      <c r="C8623" s="47"/>
    </row>
    <row r="8624" spans="3:3" ht="15.75" customHeight="1" x14ac:dyDescent="0.25">
      <c r="C8624" s="47"/>
    </row>
    <row r="8625" spans="3:3" ht="15.75" customHeight="1" x14ac:dyDescent="0.25">
      <c r="C8625" s="47"/>
    </row>
    <row r="8626" spans="3:3" ht="15.75" customHeight="1" x14ac:dyDescent="0.25">
      <c r="C8626" s="47"/>
    </row>
    <row r="8627" spans="3:3" ht="15.75" customHeight="1" x14ac:dyDescent="0.25">
      <c r="C8627" s="47"/>
    </row>
    <row r="8628" spans="3:3" ht="15.75" customHeight="1" x14ac:dyDescent="0.25">
      <c r="C8628" s="47"/>
    </row>
    <row r="8629" spans="3:3" ht="15.75" customHeight="1" x14ac:dyDescent="0.25">
      <c r="C8629" s="47"/>
    </row>
    <row r="8630" spans="3:3" ht="15.75" customHeight="1" x14ac:dyDescent="0.25">
      <c r="C8630" s="47"/>
    </row>
    <row r="8631" spans="3:3" ht="15.75" customHeight="1" x14ac:dyDescent="0.25">
      <c r="C8631" s="47"/>
    </row>
    <row r="8632" spans="3:3" ht="15.75" customHeight="1" x14ac:dyDescent="0.25">
      <c r="C8632" s="47"/>
    </row>
    <row r="8633" spans="3:3" ht="15.75" customHeight="1" x14ac:dyDescent="0.25">
      <c r="C8633" s="47"/>
    </row>
    <row r="8634" spans="3:3" ht="15.75" customHeight="1" x14ac:dyDescent="0.25">
      <c r="C8634" s="47"/>
    </row>
    <row r="8635" spans="3:3" ht="15.75" customHeight="1" x14ac:dyDescent="0.25">
      <c r="C8635" s="47"/>
    </row>
    <row r="8636" spans="3:3" ht="15.75" customHeight="1" x14ac:dyDescent="0.25">
      <c r="C8636" s="47"/>
    </row>
    <row r="8637" spans="3:3" ht="15.75" customHeight="1" x14ac:dyDescent="0.25">
      <c r="C8637" s="47"/>
    </row>
    <row r="8638" spans="3:3" ht="15.75" customHeight="1" x14ac:dyDescent="0.25">
      <c r="C8638" s="47"/>
    </row>
    <row r="8639" spans="3:3" ht="15.75" customHeight="1" x14ac:dyDescent="0.25">
      <c r="C8639" s="47"/>
    </row>
    <row r="8640" spans="3:3" ht="15.75" customHeight="1" x14ac:dyDescent="0.25">
      <c r="C8640" s="47"/>
    </row>
    <row r="8641" spans="3:3" ht="15.75" customHeight="1" x14ac:dyDescent="0.25">
      <c r="C8641" s="47"/>
    </row>
    <row r="8642" spans="3:3" ht="15.75" customHeight="1" x14ac:dyDescent="0.25">
      <c r="C8642" s="47"/>
    </row>
    <row r="8643" spans="3:3" ht="15.75" customHeight="1" x14ac:dyDescent="0.25">
      <c r="C8643" s="47"/>
    </row>
    <row r="8644" spans="3:3" ht="15.75" customHeight="1" x14ac:dyDescent="0.25">
      <c r="C8644" s="47"/>
    </row>
    <row r="8645" spans="3:3" ht="15.75" customHeight="1" x14ac:dyDescent="0.25">
      <c r="C8645" s="47"/>
    </row>
    <row r="8646" spans="3:3" ht="15.75" customHeight="1" x14ac:dyDescent="0.25">
      <c r="C8646" s="47"/>
    </row>
    <row r="8647" spans="3:3" ht="15.75" customHeight="1" x14ac:dyDescent="0.25">
      <c r="C8647" s="47"/>
    </row>
    <row r="8648" spans="3:3" ht="15.75" customHeight="1" x14ac:dyDescent="0.25">
      <c r="C8648" s="47"/>
    </row>
    <row r="8649" spans="3:3" ht="15.75" customHeight="1" x14ac:dyDescent="0.25">
      <c r="C8649" s="47"/>
    </row>
    <row r="8650" spans="3:3" ht="15.75" customHeight="1" x14ac:dyDescent="0.25">
      <c r="C8650" s="47"/>
    </row>
    <row r="8651" spans="3:3" ht="15.75" customHeight="1" x14ac:dyDescent="0.25">
      <c r="C8651" s="47"/>
    </row>
    <row r="8652" spans="3:3" ht="15.75" customHeight="1" x14ac:dyDescent="0.25">
      <c r="C8652" s="47"/>
    </row>
    <row r="8653" spans="3:3" ht="15.75" customHeight="1" x14ac:dyDescent="0.25">
      <c r="C8653" s="47"/>
    </row>
    <row r="8654" spans="3:3" ht="15.75" customHeight="1" x14ac:dyDescent="0.25">
      <c r="C8654" s="47"/>
    </row>
    <row r="8655" spans="3:3" ht="15.75" customHeight="1" x14ac:dyDescent="0.25">
      <c r="C8655" s="47"/>
    </row>
    <row r="8656" spans="3:3" ht="15.75" customHeight="1" x14ac:dyDescent="0.25">
      <c r="C8656" s="47"/>
    </row>
    <row r="8657" spans="3:3" ht="15.75" customHeight="1" x14ac:dyDescent="0.25">
      <c r="C8657" s="47"/>
    </row>
    <row r="8658" spans="3:3" ht="15.75" customHeight="1" x14ac:dyDescent="0.25">
      <c r="C8658" s="47"/>
    </row>
    <row r="8659" spans="3:3" ht="15.75" customHeight="1" x14ac:dyDescent="0.25">
      <c r="C8659" s="47"/>
    </row>
    <row r="8660" spans="3:3" ht="15.75" customHeight="1" x14ac:dyDescent="0.25">
      <c r="C8660" s="47"/>
    </row>
    <row r="8661" spans="3:3" ht="15.75" customHeight="1" x14ac:dyDescent="0.25">
      <c r="C8661" s="47"/>
    </row>
    <row r="8662" spans="3:3" ht="15.75" customHeight="1" x14ac:dyDescent="0.25">
      <c r="C8662" s="47"/>
    </row>
    <row r="8663" spans="3:3" ht="15.75" customHeight="1" x14ac:dyDescent="0.25">
      <c r="C8663" s="47"/>
    </row>
    <row r="8664" spans="3:3" ht="15.75" customHeight="1" x14ac:dyDescent="0.25">
      <c r="C8664" s="47"/>
    </row>
    <row r="8665" spans="3:3" ht="15.75" customHeight="1" x14ac:dyDescent="0.25">
      <c r="C8665" s="47"/>
    </row>
    <row r="8666" spans="3:3" ht="15.75" customHeight="1" x14ac:dyDescent="0.25">
      <c r="C8666" s="47"/>
    </row>
    <row r="8667" spans="3:3" ht="15.75" customHeight="1" x14ac:dyDescent="0.25">
      <c r="C8667" s="47"/>
    </row>
    <row r="8668" spans="3:3" ht="15.75" customHeight="1" x14ac:dyDescent="0.25">
      <c r="C8668" s="47"/>
    </row>
    <row r="8669" spans="3:3" ht="15.75" customHeight="1" x14ac:dyDescent="0.25">
      <c r="C8669" s="47"/>
    </row>
    <row r="8670" spans="3:3" ht="15.75" customHeight="1" x14ac:dyDescent="0.25">
      <c r="C8670" s="47"/>
    </row>
    <row r="8671" spans="3:3" ht="15.75" customHeight="1" x14ac:dyDescent="0.25">
      <c r="C8671" s="47"/>
    </row>
    <row r="8672" spans="3:3" ht="15.75" customHeight="1" x14ac:dyDescent="0.25">
      <c r="C8672" s="47"/>
    </row>
    <row r="8673" spans="3:3" ht="15.75" customHeight="1" x14ac:dyDescent="0.25">
      <c r="C8673" s="47"/>
    </row>
    <row r="8674" spans="3:3" ht="15.75" customHeight="1" x14ac:dyDescent="0.25">
      <c r="C8674" s="47"/>
    </row>
    <row r="8675" spans="3:3" ht="15.75" customHeight="1" x14ac:dyDescent="0.25">
      <c r="C8675" s="47"/>
    </row>
    <row r="8676" spans="3:3" ht="15.75" customHeight="1" x14ac:dyDescent="0.25">
      <c r="C8676" s="47"/>
    </row>
    <row r="8677" spans="3:3" ht="15.75" customHeight="1" x14ac:dyDescent="0.25">
      <c r="C8677" s="47"/>
    </row>
    <row r="8678" spans="3:3" ht="15.75" customHeight="1" x14ac:dyDescent="0.25">
      <c r="C8678" s="47"/>
    </row>
    <row r="8679" spans="3:3" ht="15.75" customHeight="1" x14ac:dyDescent="0.25">
      <c r="C8679" s="47"/>
    </row>
    <row r="8680" spans="3:3" ht="15.75" customHeight="1" x14ac:dyDescent="0.25">
      <c r="C8680" s="47"/>
    </row>
    <row r="8681" spans="3:3" ht="15.75" customHeight="1" x14ac:dyDescent="0.25">
      <c r="C8681" s="47"/>
    </row>
    <row r="8682" spans="3:3" ht="15.75" customHeight="1" x14ac:dyDescent="0.25">
      <c r="C8682" s="47"/>
    </row>
    <row r="8683" spans="3:3" ht="15.75" customHeight="1" x14ac:dyDescent="0.25">
      <c r="C8683" s="47"/>
    </row>
    <row r="8684" spans="3:3" ht="15.75" customHeight="1" x14ac:dyDescent="0.25">
      <c r="C8684" s="47"/>
    </row>
    <row r="8685" spans="3:3" ht="15.75" customHeight="1" x14ac:dyDescent="0.25">
      <c r="C8685" s="47"/>
    </row>
    <row r="8686" spans="3:3" ht="15.75" customHeight="1" x14ac:dyDescent="0.25">
      <c r="C8686" s="47"/>
    </row>
    <row r="8687" spans="3:3" ht="15.75" customHeight="1" x14ac:dyDescent="0.25">
      <c r="C8687" s="47"/>
    </row>
    <row r="8688" spans="3:3" ht="15.75" customHeight="1" x14ac:dyDescent="0.25">
      <c r="C8688" s="47"/>
    </row>
    <row r="8689" spans="3:3" ht="15.75" customHeight="1" x14ac:dyDescent="0.25">
      <c r="C8689" s="47"/>
    </row>
    <row r="8690" spans="3:3" ht="15.75" customHeight="1" x14ac:dyDescent="0.25">
      <c r="C8690" s="47"/>
    </row>
    <row r="8691" spans="3:3" ht="15.75" customHeight="1" x14ac:dyDescent="0.25">
      <c r="C8691" s="47"/>
    </row>
    <row r="8692" spans="3:3" ht="15.75" customHeight="1" x14ac:dyDescent="0.25">
      <c r="C8692" s="47"/>
    </row>
    <row r="8693" spans="3:3" ht="15.75" customHeight="1" x14ac:dyDescent="0.25">
      <c r="C8693" s="47"/>
    </row>
    <row r="8694" spans="3:3" ht="15.75" customHeight="1" x14ac:dyDescent="0.25">
      <c r="C8694" s="47"/>
    </row>
    <row r="8695" spans="3:3" ht="15.75" customHeight="1" x14ac:dyDescent="0.25">
      <c r="C8695" s="47"/>
    </row>
    <row r="8696" spans="3:3" ht="15.75" customHeight="1" x14ac:dyDescent="0.25">
      <c r="C8696" s="47"/>
    </row>
    <row r="8697" spans="3:3" ht="15.75" customHeight="1" x14ac:dyDescent="0.25">
      <c r="C8697" s="47"/>
    </row>
    <row r="8698" spans="3:3" ht="15.75" customHeight="1" x14ac:dyDescent="0.25">
      <c r="C8698" s="47"/>
    </row>
    <row r="8699" spans="3:3" ht="15.75" customHeight="1" x14ac:dyDescent="0.25">
      <c r="C8699" s="47"/>
    </row>
    <row r="8700" spans="3:3" ht="15.75" customHeight="1" x14ac:dyDescent="0.25">
      <c r="C8700" s="47"/>
    </row>
    <row r="8701" spans="3:3" ht="15.75" customHeight="1" x14ac:dyDescent="0.25">
      <c r="C8701" s="47"/>
    </row>
    <row r="8702" spans="3:3" ht="15.75" customHeight="1" x14ac:dyDescent="0.25">
      <c r="C8702" s="47"/>
    </row>
    <row r="8703" spans="3:3" ht="15.75" customHeight="1" x14ac:dyDescent="0.25">
      <c r="C8703" s="47"/>
    </row>
    <row r="8704" spans="3:3" ht="15.75" customHeight="1" x14ac:dyDescent="0.25">
      <c r="C8704" s="47"/>
    </row>
    <row r="8705" spans="3:3" ht="15.75" customHeight="1" x14ac:dyDescent="0.25">
      <c r="C8705" s="47"/>
    </row>
    <row r="8706" spans="3:3" ht="15.75" customHeight="1" x14ac:dyDescent="0.25">
      <c r="C8706" s="47"/>
    </row>
    <row r="8707" spans="3:3" ht="15.75" customHeight="1" x14ac:dyDescent="0.25">
      <c r="C8707" s="47"/>
    </row>
    <row r="8708" spans="3:3" ht="15.75" customHeight="1" x14ac:dyDescent="0.25">
      <c r="C8708" s="47"/>
    </row>
    <row r="8709" spans="3:3" ht="15.75" customHeight="1" x14ac:dyDescent="0.25">
      <c r="C8709" s="47"/>
    </row>
    <row r="8710" spans="3:3" ht="15.75" customHeight="1" x14ac:dyDescent="0.25">
      <c r="C8710" s="47"/>
    </row>
    <row r="8711" spans="3:3" ht="15.75" customHeight="1" x14ac:dyDescent="0.25">
      <c r="C8711" s="47"/>
    </row>
    <row r="8712" spans="3:3" ht="15.75" customHeight="1" x14ac:dyDescent="0.25">
      <c r="C8712" s="47"/>
    </row>
    <row r="8713" spans="3:3" ht="15.75" customHeight="1" x14ac:dyDescent="0.25">
      <c r="C8713" s="47"/>
    </row>
    <row r="8714" spans="3:3" ht="15.75" customHeight="1" x14ac:dyDescent="0.25">
      <c r="C8714" s="47"/>
    </row>
    <row r="8715" spans="3:3" ht="15.75" customHeight="1" x14ac:dyDescent="0.25">
      <c r="C8715" s="47"/>
    </row>
    <row r="8716" spans="3:3" ht="15.75" customHeight="1" x14ac:dyDescent="0.25">
      <c r="C8716" s="47"/>
    </row>
    <row r="8717" spans="3:3" ht="15.75" customHeight="1" x14ac:dyDescent="0.25">
      <c r="C8717" s="47"/>
    </row>
    <row r="8718" spans="3:3" ht="15.75" customHeight="1" x14ac:dyDescent="0.25">
      <c r="C8718" s="47"/>
    </row>
    <row r="8719" spans="3:3" ht="15.75" customHeight="1" x14ac:dyDescent="0.25">
      <c r="C8719" s="47"/>
    </row>
    <row r="8720" spans="3:3" ht="15.75" customHeight="1" x14ac:dyDescent="0.25">
      <c r="C8720" s="47"/>
    </row>
    <row r="8721" spans="3:3" ht="15.75" customHeight="1" x14ac:dyDescent="0.25">
      <c r="C8721" s="47"/>
    </row>
    <row r="8722" spans="3:3" ht="15.75" customHeight="1" x14ac:dyDescent="0.25">
      <c r="C8722" s="47"/>
    </row>
    <row r="8723" spans="3:3" ht="15.75" customHeight="1" x14ac:dyDescent="0.25">
      <c r="C8723" s="47"/>
    </row>
    <row r="8724" spans="3:3" ht="15.75" customHeight="1" x14ac:dyDescent="0.25">
      <c r="C8724" s="47"/>
    </row>
    <row r="8725" spans="3:3" ht="15.75" customHeight="1" x14ac:dyDescent="0.25">
      <c r="C8725" s="47"/>
    </row>
    <row r="8726" spans="3:3" ht="15.75" customHeight="1" x14ac:dyDescent="0.25">
      <c r="C8726" s="47"/>
    </row>
    <row r="8727" spans="3:3" ht="15.75" customHeight="1" x14ac:dyDescent="0.25">
      <c r="C8727" s="47"/>
    </row>
    <row r="8728" spans="3:3" ht="15.75" customHeight="1" x14ac:dyDescent="0.25">
      <c r="C8728" s="47"/>
    </row>
    <row r="8729" spans="3:3" ht="15.75" customHeight="1" x14ac:dyDescent="0.25">
      <c r="C8729" s="47"/>
    </row>
    <row r="8730" spans="3:3" ht="15.75" customHeight="1" x14ac:dyDescent="0.25">
      <c r="C8730" s="47"/>
    </row>
    <row r="8731" spans="3:3" ht="15.75" customHeight="1" x14ac:dyDescent="0.25">
      <c r="C8731" s="47"/>
    </row>
    <row r="8732" spans="3:3" ht="15.75" customHeight="1" x14ac:dyDescent="0.25">
      <c r="C8732" s="47"/>
    </row>
    <row r="8733" spans="3:3" ht="15.75" customHeight="1" x14ac:dyDescent="0.25">
      <c r="C8733" s="47"/>
    </row>
    <row r="8734" spans="3:3" ht="15.75" customHeight="1" x14ac:dyDescent="0.25">
      <c r="C8734" s="47"/>
    </row>
    <row r="8735" spans="3:3" ht="15.75" customHeight="1" x14ac:dyDescent="0.25">
      <c r="C8735" s="47"/>
    </row>
    <row r="8736" spans="3:3" ht="15.75" customHeight="1" x14ac:dyDescent="0.25">
      <c r="C8736" s="47"/>
    </row>
    <row r="8737" spans="3:3" ht="15.75" customHeight="1" x14ac:dyDescent="0.25">
      <c r="C8737" s="47"/>
    </row>
    <row r="8738" spans="3:3" ht="15.75" customHeight="1" x14ac:dyDescent="0.25">
      <c r="C8738" s="47"/>
    </row>
    <row r="8739" spans="3:3" ht="15.75" customHeight="1" x14ac:dyDescent="0.25">
      <c r="C8739" s="47"/>
    </row>
    <row r="8740" spans="3:3" ht="15.75" customHeight="1" x14ac:dyDescent="0.25">
      <c r="C8740" s="47"/>
    </row>
    <row r="8741" spans="3:3" ht="15.75" customHeight="1" x14ac:dyDescent="0.25">
      <c r="C8741" s="47"/>
    </row>
    <row r="8742" spans="3:3" ht="15.75" customHeight="1" x14ac:dyDescent="0.25">
      <c r="C8742" s="47"/>
    </row>
    <row r="8743" spans="3:3" ht="15.75" customHeight="1" x14ac:dyDescent="0.25">
      <c r="C8743" s="47"/>
    </row>
    <row r="8744" spans="3:3" ht="15.75" customHeight="1" x14ac:dyDescent="0.25">
      <c r="C8744" s="47"/>
    </row>
    <row r="8745" spans="3:3" ht="15.75" customHeight="1" x14ac:dyDescent="0.25">
      <c r="C8745" s="47"/>
    </row>
    <row r="8746" spans="3:3" ht="15.75" customHeight="1" x14ac:dyDescent="0.25">
      <c r="C8746" s="47"/>
    </row>
    <row r="8747" spans="3:3" ht="15.75" customHeight="1" x14ac:dyDescent="0.25">
      <c r="C8747" s="47"/>
    </row>
    <row r="8748" spans="3:3" ht="15.75" customHeight="1" x14ac:dyDescent="0.25">
      <c r="C8748" s="47"/>
    </row>
    <row r="8749" spans="3:3" ht="15.75" customHeight="1" x14ac:dyDescent="0.25">
      <c r="C8749" s="47"/>
    </row>
    <row r="8750" spans="3:3" ht="15.75" customHeight="1" x14ac:dyDescent="0.25">
      <c r="C8750" s="47"/>
    </row>
    <row r="8751" spans="3:3" ht="15.75" customHeight="1" x14ac:dyDescent="0.25">
      <c r="C8751" s="47"/>
    </row>
    <row r="8752" spans="3:3" ht="15.75" customHeight="1" x14ac:dyDescent="0.25">
      <c r="C8752" s="47"/>
    </row>
    <row r="8753" spans="3:3" ht="15.75" customHeight="1" x14ac:dyDescent="0.25">
      <c r="C8753" s="47"/>
    </row>
    <row r="8754" spans="3:3" ht="15.75" customHeight="1" x14ac:dyDescent="0.25">
      <c r="C8754" s="47"/>
    </row>
    <row r="8755" spans="3:3" ht="15.75" customHeight="1" x14ac:dyDescent="0.25">
      <c r="C8755" s="47"/>
    </row>
    <row r="8756" spans="3:3" ht="15.75" customHeight="1" x14ac:dyDescent="0.25">
      <c r="C8756" s="47"/>
    </row>
    <row r="8757" spans="3:3" ht="15.75" customHeight="1" x14ac:dyDescent="0.25">
      <c r="C8757" s="47"/>
    </row>
    <row r="8758" spans="3:3" ht="15.75" customHeight="1" x14ac:dyDescent="0.25">
      <c r="C8758" s="47"/>
    </row>
    <row r="8759" spans="3:3" ht="15.75" customHeight="1" x14ac:dyDescent="0.25">
      <c r="C8759" s="47"/>
    </row>
    <row r="8760" spans="3:3" ht="15.75" customHeight="1" x14ac:dyDescent="0.25">
      <c r="C8760" s="47"/>
    </row>
    <row r="8761" spans="3:3" ht="15.75" customHeight="1" x14ac:dyDescent="0.25">
      <c r="C8761" s="47"/>
    </row>
    <row r="8762" spans="3:3" ht="15.75" customHeight="1" x14ac:dyDescent="0.25">
      <c r="C8762" s="47"/>
    </row>
    <row r="8763" spans="3:3" ht="15.75" customHeight="1" x14ac:dyDescent="0.25">
      <c r="C8763" s="47"/>
    </row>
    <row r="8764" spans="3:3" ht="15.75" customHeight="1" x14ac:dyDescent="0.25">
      <c r="C8764" s="47"/>
    </row>
    <row r="8765" spans="3:3" ht="15.75" customHeight="1" x14ac:dyDescent="0.25">
      <c r="C8765" s="47"/>
    </row>
    <row r="8766" spans="3:3" ht="15.75" customHeight="1" x14ac:dyDescent="0.25">
      <c r="C8766" s="47"/>
    </row>
    <row r="8767" spans="3:3" ht="15.75" customHeight="1" x14ac:dyDescent="0.25">
      <c r="C8767" s="47"/>
    </row>
    <row r="8768" spans="3:3" ht="15.75" customHeight="1" x14ac:dyDescent="0.25">
      <c r="C8768" s="47"/>
    </row>
    <row r="8769" spans="3:3" ht="15.75" customHeight="1" x14ac:dyDescent="0.25">
      <c r="C8769" s="47"/>
    </row>
    <row r="8770" spans="3:3" ht="15.75" customHeight="1" x14ac:dyDescent="0.25">
      <c r="C8770" s="47"/>
    </row>
    <row r="8771" spans="3:3" ht="15.75" customHeight="1" x14ac:dyDescent="0.25">
      <c r="C8771" s="47"/>
    </row>
    <row r="8772" spans="3:3" ht="15.75" customHeight="1" x14ac:dyDescent="0.25">
      <c r="C8772" s="47"/>
    </row>
    <row r="8773" spans="3:3" ht="15.75" customHeight="1" x14ac:dyDescent="0.25">
      <c r="C8773" s="47"/>
    </row>
    <row r="8774" spans="3:3" ht="15.75" customHeight="1" x14ac:dyDescent="0.25">
      <c r="C8774" s="47"/>
    </row>
    <row r="8775" spans="3:3" ht="15.75" customHeight="1" x14ac:dyDescent="0.25">
      <c r="C8775" s="47"/>
    </row>
    <row r="8776" spans="3:3" ht="15.75" customHeight="1" x14ac:dyDescent="0.25">
      <c r="C8776" s="47"/>
    </row>
    <row r="8777" spans="3:3" ht="15.75" customHeight="1" x14ac:dyDescent="0.25">
      <c r="C8777" s="47"/>
    </row>
    <row r="8778" spans="3:3" ht="15.75" customHeight="1" x14ac:dyDescent="0.25">
      <c r="C8778" s="47"/>
    </row>
    <row r="8779" spans="3:3" ht="15.75" customHeight="1" x14ac:dyDescent="0.25">
      <c r="C8779" s="47"/>
    </row>
    <row r="8780" spans="3:3" ht="15.75" customHeight="1" x14ac:dyDescent="0.25">
      <c r="C8780" s="47"/>
    </row>
    <row r="8781" spans="3:3" ht="15.75" customHeight="1" x14ac:dyDescent="0.25">
      <c r="C8781" s="47"/>
    </row>
    <row r="8782" spans="3:3" ht="15.75" customHeight="1" x14ac:dyDescent="0.25">
      <c r="C8782" s="47"/>
    </row>
    <row r="8783" spans="3:3" ht="15.75" customHeight="1" x14ac:dyDescent="0.25">
      <c r="C8783" s="47"/>
    </row>
    <row r="8784" spans="3:3" ht="15.75" customHeight="1" x14ac:dyDescent="0.25">
      <c r="C8784" s="47"/>
    </row>
    <row r="8785" spans="3:3" ht="15.75" customHeight="1" x14ac:dyDescent="0.25">
      <c r="C8785" s="47"/>
    </row>
    <row r="8786" spans="3:3" ht="15.75" customHeight="1" x14ac:dyDescent="0.25">
      <c r="C8786" s="47"/>
    </row>
    <row r="8787" spans="3:3" ht="15.75" customHeight="1" x14ac:dyDescent="0.25">
      <c r="C8787" s="47"/>
    </row>
    <row r="8788" spans="3:3" ht="15.75" customHeight="1" x14ac:dyDescent="0.25">
      <c r="C8788" s="47"/>
    </row>
    <row r="8789" spans="3:3" ht="15.75" customHeight="1" x14ac:dyDescent="0.25">
      <c r="C8789" s="47"/>
    </row>
    <row r="8790" spans="3:3" ht="15.75" customHeight="1" x14ac:dyDescent="0.25">
      <c r="C8790" s="47"/>
    </row>
    <row r="8791" spans="3:3" ht="15.75" customHeight="1" x14ac:dyDescent="0.25">
      <c r="C8791" s="47"/>
    </row>
    <row r="8792" spans="3:3" ht="15.75" customHeight="1" x14ac:dyDescent="0.25">
      <c r="C8792" s="47"/>
    </row>
    <row r="8793" spans="3:3" ht="15.75" customHeight="1" x14ac:dyDescent="0.25">
      <c r="C8793" s="47"/>
    </row>
    <row r="8794" spans="3:3" ht="15.75" customHeight="1" x14ac:dyDescent="0.25">
      <c r="C8794" s="47"/>
    </row>
    <row r="8795" spans="3:3" ht="15.75" customHeight="1" x14ac:dyDescent="0.25">
      <c r="C8795" s="47"/>
    </row>
    <row r="8796" spans="3:3" ht="15.75" customHeight="1" x14ac:dyDescent="0.25">
      <c r="C8796" s="47"/>
    </row>
    <row r="8797" spans="3:3" ht="15.75" customHeight="1" x14ac:dyDescent="0.25">
      <c r="C8797" s="47"/>
    </row>
    <row r="8798" spans="3:3" ht="15.75" customHeight="1" x14ac:dyDescent="0.25">
      <c r="C8798" s="47"/>
    </row>
    <row r="8799" spans="3:3" ht="15.75" customHeight="1" x14ac:dyDescent="0.25">
      <c r="C8799" s="47"/>
    </row>
    <row r="8800" spans="3:3" ht="15.75" customHeight="1" x14ac:dyDescent="0.25">
      <c r="C8800" s="47"/>
    </row>
    <row r="8801" spans="3:3" ht="15.75" customHeight="1" x14ac:dyDescent="0.25">
      <c r="C8801" s="47"/>
    </row>
    <row r="8802" spans="3:3" ht="15.75" customHeight="1" x14ac:dyDescent="0.25">
      <c r="C8802" s="47"/>
    </row>
    <row r="8803" spans="3:3" ht="15.75" customHeight="1" x14ac:dyDescent="0.25">
      <c r="C8803" s="47"/>
    </row>
    <row r="8804" spans="3:3" ht="15.75" customHeight="1" x14ac:dyDescent="0.25">
      <c r="C8804" s="47"/>
    </row>
    <row r="8805" spans="3:3" ht="15.75" customHeight="1" x14ac:dyDescent="0.25">
      <c r="C8805" s="47"/>
    </row>
    <row r="8806" spans="3:3" ht="15.75" customHeight="1" x14ac:dyDescent="0.25">
      <c r="C8806" s="47"/>
    </row>
    <row r="8807" spans="3:3" ht="15.75" customHeight="1" x14ac:dyDescent="0.25">
      <c r="C8807" s="47"/>
    </row>
    <row r="8808" spans="3:3" ht="15.75" customHeight="1" x14ac:dyDescent="0.25">
      <c r="C8808" s="47"/>
    </row>
    <row r="8809" spans="3:3" ht="15.75" customHeight="1" x14ac:dyDescent="0.25">
      <c r="C8809" s="47"/>
    </row>
    <row r="8810" spans="3:3" ht="15.75" customHeight="1" x14ac:dyDescent="0.25">
      <c r="C8810" s="47"/>
    </row>
    <row r="8811" spans="3:3" ht="15.75" customHeight="1" x14ac:dyDescent="0.25">
      <c r="C8811" s="47"/>
    </row>
    <row r="8812" spans="3:3" ht="15.75" customHeight="1" x14ac:dyDescent="0.25">
      <c r="C8812" s="47"/>
    </row>
    <row r="8813" spans="3:3" ht="15.75" customHeight="1" x14ac:dyDescent="0.25">
      <c r="C8813" s="47"/>
    </row>
    <row r="8814" spans="3:3" ht="15.75" customHeight="1" x14ac:dyDescent="0.25">
      <c r="C8814" s="47"/>
    </row>
    <row r="8815" spans="3:3" ht="15.75" customHeight="1" x14ac:dyDescent="0.25">
      <c r="C8815" s="47"/>
    </row>
    <row r="8816" spans="3:3" ht="15.75" customHeight="1" x14ac:dyDescent="0.25">
      <c r="C8816" s="47"/>
    </row>
    <row r="8817" spans="3:3" ht="15.75" customHeight="1" x14ac:dyDescent="0.25">
      <c r="C8817" s="47"/>
    </row>
    <row r="8818" spans="3:3" ht="15.75" customHeight="1" x14ac:dyDescent="0.25">
      <c r="C8818" s="47"/>
    </row>
    <row r="8819" spans="3:3" ht="15.75" customHeight="1" x14ac:dyDescent="0.25">
      <c r="C8819" s="47"/>
    </row>
    <row r="8820" spans="3:3" ht="15.75" customHeight="1" x14ac:dyDescent="0.25">
      <c r="C8820" s="47"/>
    </row>
    <row r="8821" spans="3:3" ht="15.75" customHeight="1" x14ac:dyDescent="0.25">
      <c r="C8821" s="47"/>
    </row>
    <row r="8822" spans="3:3" ht="15.75" customHeight="1" x14ac:dyDescent="0.25">
      <c r="C8822" s="47"/>
    </row>
    <row r="8823" spans="3:3" ht="15.75" customHeight="1" x14ac:dyDescent="0.25">
      <c r="C8823" s="47"/>
    </row>
    <row r="8824" spans="3:3" ht="15.75" customHeight="1" x14ac:dyDescent="0.25">
      <c r="C8824" s="47"/>
    </row>
    <row r="8825" spans="3:3" ht="15.75" customHeight="1" x14ac:dyDescent="0.25">
      <c r="C8825" s="47"/>
    </row>
    <row r="8826" spans="3:3" ht="15.75" customHeight="1" x14ac:dyDescent="0.25">
      <c r="C8826" s="47"/>
    </row>
    <row r="8827" spans="3:3" ht="15.75" customHeight="1" x14ac:dyDescent="0.25">
      <c r="C8827" s="47"/>
    </row>
    <row r="8828" spans="3:3" ht="15.75" customHeight="1" x14ac:dyDescent="0.25">
      <c r="C8828" s="47"/>
    </row>
    <row r="8829" spans="3:3" ht="15.75" customHeight="1" x14ac:dyDescent="0.25">
      <c r="C8829" s="47"/>
    </row>
    <row r="8830" spans="3:3" ht="15.75" customHeight="1" x14ac:dyDescent="0.25">
      <c r="C8830" s="47"/>
    </row>
    <row r="8831" spans="3:3" ht="15.75" customHeight="1" x14ac:dyDescent="0.25">
      <c r="C8831" s="47"/>
    </row>
    <row r="8832" spans="3:3" ht="15.75" customHeight="1" x14ac:dyDescent="0.25">
      <c r="C8832" s="47"/>
    </row>
    <row r="8833" spans="3:3" ht="15.75" customHeight="1" x14ac:dyDescent="0.25">
      <c r="C8833" s="47"/>
    </row>
    <row r="8834" spans="3:3" ht="15.75" customHeight="1" x14ac:dyDescent="0.25">
      <c r="C8834" s="47"/>
    </row>
    <row r="8835" spans="3:3" ht="15.75" customHeight="1" x14ac:dyDescent="0.25">
      <c r="C8835" s="47"/>
    </row>
    <row r="8836" spans="3:3" ht="15.75" customHeight="1" x14ac:dyDescent="0.25">
      <c r="C8836" s="47"/>
    </row>
    <row r="8837" spans="3:3" ht="15.75" customHeight="1" x14ac:dyDescent="0.25">
      <c r="C8837" s="47"/>
    </row>
    <row r="8838" spans="3:3" ht="15.75" customHeight="1" x14ac:dyDescent="0.25">
      <c r="C8838" s="47"/>
    </row>
    <row r="8839" spans="3:3" ht="15.75" customHeight="1" x14ac:dyDescent="0.25">
      <c r="C8839" s="47"/>
    </row>
    <row r="8840" spans="3:3" ht="15.75" customHeight="1" x14ac:dyDescent="0.25">
      <c r="C8840" s="47"/>
    </row>
    <row r="8841" spans="3:3" ht="15.75" customHeight="1" x14ac:dyDescent="0.25">
      <c r="C8841" s="47"/>
    </row>
    <row r="8842" spans="3:3" ht="15.75" customHeight="1" x14ac:dyDescent="0.25">
      <c r="C8842" s="47"/>
    </row>
    <row r="8843" spans="3:3" ht="15.75" customHeight="1" x14ac:dyDescent="0.25">
      <c r="C8843" s="47"/>
    </row>
    <row r="8844" spans="3:3" ht="15.75" customHeight="1" x14ac:dyDescent="0.25">
      <c r="C8844" s="47"/>
    </row>
    <row r="8845" spans="3:3" ht="15.75" customHeight="1" x14ac:dyDescent="0.25">
      <c r="C8845" s="47"/>
    </row>
    <row r="8846" spans="3:3" ht="15.75" customHeight="1" x14ac:dyDescent="0.25">
      <c r="C8846" s="47"/>
    </row>
    <row r="8847" spans="3:3" ht="15.75" customHeight="1" x14ac:dyDescent="0.25">
      <c r="C8847" s="47"/>
    </row>
    <row r="8848" spans="3:3" ht="15.75" customHeight="1" x14ac:dyDescent="0.25">
      <c r="C8848" s="47"/>
    </row>
    <row r="8849" spans="3:3" ht="15.75" customHeight="1" x14ac:dyDescent="0.25">
      <c r="C8849" s="47"/>
    </row>
    <row r="8850" spans="3:3" ht="15.75" customHeight="1" x14ac:dyDescent="0.25">
      <c r="C8850" s="47"/>
    </row>
    <row r="8851" spans="3:3" ht="15.75" customHeight="1" x14ac:dyDescent="0.25">
      <c r="C8851" s="47"/>
    </row>
    <row r="8852" spans="3:3" ht="15.75" customHeight="1" x14ac:dyDescent="0.25">
      <c r="C8852" s="47"/>
    </row>
    <row r="8853" spans="3:3" ht="15.75" customHeight="1" x14ac:dyDescent="0.25">
      <c r="C8853" s="47"/>
    </row>
    <row r="8854" spans="3:3" ht="15.75" customHeight="1" x14ac:dyDescent="0.25">
      <c r="C8854" s="47"/>
    </row>
    <row r="8855" spans="3:3" ht="15.75" customHeight="1" x14ac:dyDescent="0.25">
      <c r="C8855" s="47"/>
    </row>
    <row r="8856" spans="3:3" ht="15.75" customHeight="1" x14ac:dyDescent="0.25">
      <c r="C8856" s="47"/>
    </row>
    <row r="8857" spans="3:3" ht="15.75" customHeight="1" x14ac:dyDescent="0.25">
      <c r="C8857" s="47"/>
    </row>
    <row r="8858" spans="3:3" ht="15.75" customHeight="1" x14ac:dyDescent="0.25">
      <c r="C8858" s="47"/>
    </row>
    <row r="8859" spans="3:3" ht="15.75" customHeight="1" x14ac:dyDescent="0.25">
      <c r="C8859" s="47"/>
    </row>
    <row r="8860" spans="3:3" ht="15.75" customHeight="1" x14ac:dyDescent="0.25">
      <c r="C8860" s="47"/>
    </row>
    <row r="8861" spans="3:3" ht="15.75" customHeight="1" x14ac:dyDescent="0.25">
      <c r="C8861" s="47"/>
    </row>
    <row r="8862" spans="3:3" ht="15.75" customHeight="1" x14ac:dyDescent="0.25">
      <c r="C8862" s="47"/>
    </row>
    <row r="8863" spans="3:3" ht="15.75" customHeight="1" x14ac:dyDescent="0.25">
      <c r="C8863" s="47"/>
    </row>
    <row r="8864" spans="3:3" ht="15.75" customHeight="1" x14ac:dyDescent="0.25">
      <c r="C8864" s="47"/>
    </row>
    <row r="8865" spans="3:3" ht="15.75" customHeight="1" x14ac:dyDescent="0.25">
      <c r="C8865" s="47"/>
    </row>
    <row r="8866" spans="3:3" ht="15.75" customHeight="1" x14ac:dyDescent="0.25">
      <c r="C8866" s="47"/>
    </row>
    <row r="8867" spans="3:3" ht="15.75" customHeight="1" x14ac:dyDescent="0.25">
      <c r="C8867" s="47"/>
    </row>
    <row r="8868" spans="3:3" ht="15.75" customHeight="1" x14ac:dyDescent="0.25">
      <c r="C8868" s="47"/>
    </row>
    <row r="8869" spans="3:3" ht="15.75" customHeight="1" x14ac:dyDescent="0.25">
      <c r="C8869" s="47"/>
    </row>
    <row r="8870" spans="3:3" ht="15.75" customHeight="1" x14ac:dyDescent="0.25">
      <c r="C8870" s="47"/>
    </row>
    <row r="8871" spans="3:3" ht="15.75" customHeight="1" x14ac:dyDescent="0.25">
      <c r="C8871" s="47"/>
    </row>
    <row r="8872" spans="3:3" ht="15.75" customHeight="1" x14ac:dyDescent="0.25">
      <c r="C8872" s="47"/>
    </row>
    <row r="8873" spans="3:3" ht="15.75" customHeight="1" x14ac:dyDescent="0.25">
      <c r="C8873" s="47"/>
    </row>
    <row r="8874" spans="3:3" ht="15.75" customHeight="1" x14ac:dyDescent="0.25">
      <c r="C8874" s="47"/>
    </row>
    <row r="8875" spans="3:3" ht="15.75" customHeight="1" x14ac:dyDescent="0.25">
      <c r="C8875" s="47"/>
    </row>
    <row r="8876" spans="3:3" ht="15.75" customHeight="1" x14ac:dyDescent="0.25">
      <c r="C8876" s="47"/>
    </row>
    <row r="8877" spans="3:3" ht="15.75" customHeight="1" x14ac:dyDescent="0.25">
      <c r="C8877" s="47"/>
    </row>
    <row r="8878" spans="3:3" ht="15.75" customHeight="1" x14ac:dyDescent="0.25">
      <c r="C8878" s="47"/>
    </row>
    <row r="8879" spans="3:3" ht="15.75" customHeight="1" x14ac:dyDescent="0.25">
      <c r="C8879" s="47"/>
    </row>
    <row r="8880" spans="3:3" ht="15.75" customHeight="1" x14ac:dyDescent="0.25">
      <c r="C8880" s="47"/>
    </row>
    <row r="8881" spans="3:3" ht="15.75" customHeight="1" x14ac:dyDescent="0.25">
      <c r="C8881" s="47"/>
    </row>
    <row r="8882" spans="3:3" ht="15.75" customHeight="1" x14ac:dyDescent="0.25">
      <c r="C8882" s="47"/>
    </row>
    <row r="8883" spans="3:3" ht="15.75" customHeight="1" x14ac:dyDescent="0.25">
      <c r="C8883" s="47"/>
    </row>
    <row r="8884" spans="3:3" ht="15.75" customHeight="1" x14ac:dyDescent="0.25">
      <c r="C8884" s="47"/>
    </row>
    <row r="8885" spans="3:3" ht="15.75" customHeight="1" x14ac:dyDescent="0.25">
      <c r="C8885" s="47"/>
    </row>
    <row r="8886" spans="3:3" ht="15.75" customHeight="1" x14ac:dyDescent="0.25">
      <c r="C8886" s="47"/>
    </row>
    <row r="8887" spans="3:3" ht="15.75" customHeight="1" x14ac:dyDescent="0.25">
      <c r="C8887" s="47"/>
    </row>
    <row r="8888" spans="3:3" ht="15.75" customHeight="1" x14ac:dyDescent="0.25">
      <c r="C8888" s="47"/>
    </row>
    <row r="8889" spans="3:3" ht="15.75" customHeight="1" x14ac:dyDescent="0.25">
      <c r="C8889" s="47"/>
    </row>
    <row r="8890" spans="3:3" ht="15.75" customHeight="1" x14ac:dyDescent="0.25">
      <c r="C8890" s="47"/>
    </row>
    <row r="8891" spans="3:3" ht="15.75" customHeight="1" x14ac:dyDescent="0.25">
      <c r="C8891" s="47"/>
    </row>
    <row r="8892" spans="3:3" ht="15.75" customHeight="1" x14ac:dyDescent="0.25">
      <c r="C8892" s="47"/>
    </row>
    <row r="8893" spans="3:3" ht="15.75" customHeight="1" x14ac:dyDescent="0.25">
      <c r="C8893" s="47"/>
    </row>
    <row r="8894" spans="3:3" ht="15.75" customHeight="1" x14ac:dyDescent="0.25">
      <c r="C8894" s="47"/>
    </row>
    <row r="8895" spans="3:3" ht="15.75" customHeight="1" x14ac:dyDescent="0.25">
      <c r="C8895" s="47"/>
    </row>
    <row r="8896" spans="3:3" ht="15.75" customHeight="1" x14ac:dyDescent="0.25">
      <c r="C8896" s="47"/>
    </row>
    <row r="8897" spans="3:3" ht="15.75" customHeight="1" x14ac:dyDescent="0.25">
      <c r="C8897" s="47"/>
    </row>
    <row r="8898" spans="3:3" ht="15.75" customHeight="1" x14ac:dyDescent="0.25">
      <c r="C8898" s="47"/>
    </row>
    <row r="8899" spans="3:3" ht="15.75" customHeight="1" x14ac:dyDescent="0.25">
      <c r="C8899" s="47"/>
    </row>
    <row r="8900" spans="3:3" ht="15.75" customHeight="1" x14ac:dyDescent="0.25">
      <c r="C8900" s="47"/>
    </row>
    <row r="8901" spans="3:3" ht="15.75" customHeight="1" x14ac:dyDescent="0.25">
      <c r="C8901" s="47"/>
    </row>
    <row r="8902" spans="3:3" ht="15.75" customHeight="1" x14ac:dyDescent="0.25">
      <c r="C8902" s="47"/>
    </row>
    <row r="8903" spans="3:3" ht="15.75" customHeight="1" x14ac:dyDescent="0.25">
      <c r="C8903" s="47"/>
    </row>
    <row r="8904" spans="3:3" ht="15.75" customHeight="1" x14ac:dyDescent="0.25">
      <c r="C8904" s="47"/>
    </row>
    <row r="8905" spans="3:3" ht="15.75" customHeight="1" x14ac:dyDescent="0.25">
      <c r="C8905" s="47"/>
    </row>
    <row r="8906" spans="3:3" ht="15.75" customHeight="1" x14ac:dyDescent="0.25">
      <c r="C8906" s="47"/>
    </row>
    <row r="8907" spans="3:3" ht="15.75" customHeight="1" x14ac:dyDescent="0.25">
      <c r="C8907" s="47"/>
    </row>
    <row r="8908" spans="3:3" ht="15.75" customHeight="1" x14ac:dyDescent="0.25">
      <c r="C8908" s="47"/>
    </row>
    <row r="8909" spans="3:3" ht="15.75" customHeight="1" x14ac:dyDescent="0.25">
      <c r="C8909" s="47"/>
    </row>
    <row r="8910" spans="3:3" ht="15.75" customHeight="1" x14ac:dyDescent="0.25">
      <c r="C8910" s="47"/>
    </row>
    <row r="8911" spans="3:3" ht="15.75" customHeight="1" x14ac:dyDescent="0.25">
      <c r="C8911" s="47"/>
    </row>
    <row r="8912" spans="3:3" ht="15.75" customHeight="1" x14ac:dyDescent="0.25">
      <c r="C8912" s="47"/>
    </row>
    <row r="8913" spans="3:3" ht="15.75" customHeight="1" x14ac:dyDescent="0.25">
      <c r="C8913" s="47"/>
    </row>
    <row r="8914" spans="3:3" ht="15.75" customHeight="1" x14ac:dyDescent="0.25">
      <c r="C8914" s="47"/>
    </row>
    <row r="8915" spans="3:3" ht="15.75" customHeight="1" x14ac:dyDescent="0.25">
      <c r="C8915" s="47"/>
    </row>
    <row r="8916" spans="3:3" ht="15.75" customHeight="1" x14ac:dyDescent="0.25">
      <c r="C8916" s="47"/>
    </row>
    <row r="8917" spans="3:3" ht="15.75" customHeight="1" x14ac:dyDescent="0.25">
      <c r="C8917" s="47"/>
    </row>
    <row r="8918" spans="3:3" ht="15.75" customHeight="1" x14ac:dyDescent="0.25">
      <c r="C8918" s="47"/>
    </row>
    <row r="8919" spans="3:3" ht="15.75" customHeight="1" x14ac:dyDescent="0.25">
      <c r="C8919" s="47"/>
    </row>
    <row r="8920" spans="3:3" ht="15.75" customHeight="1" x14ac:dyDescent="0.25">
      <c r="C8920" s="47"/>
    </row>
    <row r="8921" spans="3:3" ht="15.75" customHeight="1" x14ac:dyDescent="0.25">
      <c r="C8921" s="47"/>
    </row>
    <row r="8922" spans="3:3" ht="15.75" customHeight="1" x14ac:dyDescent="0.25">
      <c r="C8922" s="47"/>
    </row>
    <row r="8923" spans="3:3" ht="15.75" customHeight="1" x14ac:dyDescent="0.25">
      <c r="C8923" s="47"/>
    </row>
    <row r="8924" spans="3:3" ht="15.75" customHeight="1" x14ac:dyDescent="0.25">
      <c r="C8924" s="47"/>
    </row>
    <row r="8925" spans="3:3" ht="15.75" customHeight="1" x14ac:dyDescent="0.25">
      <c r="C8925" s="47"/>
    </row>
    <row r="8926" spans="3:3" ht="15.75" customHeight="1" x14ac:dyDescent="0.25">
      <c r="C8926" s="47"/>
    </row>
    <row r="8927" spans="3:3" ht="15.75" customHeight="1" x14ac:dyDescent="0.25">
      <c r="C8927" s="47"/>
    </row>
    <row r="8928" spans="3:3" ht="15.75" customHeight="1" x14ac:dyDescent="0.25">
      <c r="C8928" s="47"/>
    </row>
    <row r="8929" spans="3:3" ht="15.75" customHeight="1" x14ac:dyDescent="0.25">
      <c r="C8929" s="47"/>
    </row>
    <row r="8930" spans="3:3" ht="15.75" customHeight="1" x14ac:dyDescent="0.25">
      <c r="C8930" s="47"/>
    </row>
    <row r="8931" spans="3:3" ht="15.75" customHeight="1" x14ac:dyDescent="0.25">
      <c r="C8931" s="47"/>
    </row>
    <row r="8932" spans="3:3" ht="15.75" customHeight="1" x14ac:dyDescent="0.25">
      <c r="C8932" s="47"/>
    </row>
    <row r="8933" spans="3:3" ht="15.75" customHeight="1" x14ac:dyDescent="0.25">
      <c r="C8933" s="47"/>
    </row>
    <row r="8934" spans="3:3" ht="15.75" customHeight="1" x14ac:dyDescent="0.25">
      <c r="C8934" s="47"/>
    </row>
    <row r="8935" spans="3:3" ht="15.75" customHeight="1" x14ac:dyDescent="0.25">
      <c r="C8935" s="47"/>
    </row>
    <row r="8936" spans="3:3" ht="15.75" customHeight="1" x14ac:dyDescent="0.25">
      <c r="C8936" s="47"/>
    </row>
    <row r="8937" spans="3:3" ht="15.75" customHeight="1" x14ac:dyDescent="0.25">
      <c r="C8937" s="47"/>
    </row>
    <row r="8938" spans="3:3" ht="15.75" customHeight="1" x14ac:dyDescent="0.25">
      <c r="C8938" s="47"/>
    </row>
    <row r="8939" spans="3:3" ht="15.75" customHeight="1" x14ac:dyDescent="0.25">
      <c r="C8939" s="47"/>
    </row>
    <row r="8940" spans="3:3" ht="15.75" customHeight="1" x14ac:dyDescent="0.25">
      <c r="C8940" s="47"/>
    </row>
    <row r="8941" spans="3:3" ht="15.75" customHeight="1" x14ac:dyDescent="0.25">
      <c r="C8941" s="47"/>
    </row>
    <row r="8942" spans="3:3" ht="15.75" customHeight="1" x14ac:dyDescent="0.25">
      <c r="C8942" s="47"/>
    </row>
    <row r="8943" spans="3:3" ht="15.75" customHeight="1" x14ac:dyDescent="0.25">
      <c r="C8943" s="47"/>
    </row>
    <row r="8944" spans="3:3" ht="15.75" customHeight="1" x14ac:dyDescent="0.25">
      <c r="C8944" s="47"/>
    </row>
    <row r="8945" spans="3:3" ht="15.75" customHeight="1" x14ac:dyDescent="0.25">
      <c r="C8945" s="47"/>
    </row>
    <row r="8946" spans="3:3" ht="15.75" customHeight="1" x14ac:dyDescent="0.25">
      <c r="C8946" s="47"/>
    </row>
    <row r="8947" spans="3:3" ht="15.75" customHeight="1" x14ac:dyDescent="0.25">
      <c r="C8947" s="47"/>
    </row>
    <row r="8948" spans="3:3" ht="15.75" customHeight="1" x14ac:dyDescent="0.25">
      <c r="C8948" s="47"/>
    </row>
    <row r="8949" spans="3:3" ht="15.75" customHeight="1" x14ac:dyDescent="0.25">
      <c r="C8949" s="47"/>
    </row>
    <row r="8950" spans="3:3" ht="15.75" customHeight="1" x14ac:dyDescent="0.25">
      <c r="C8950" s="47"/>
    </row>
    <row r="8951" spans="3:3" ht="15.75" customHeight="1" x14ac:dyDescent="0.25">
      <c r="C8951" s="47"/>
    </row>
    <row r="8952" spans="3:3" ht="15.75" customHeight="1" x14ac:dyDescent="0.25">
      <c r="C8952" s="47"/>
    </row>
    <row r="8953" spans="3:3" ht="15.75" customHeight="1" x14ac:dyDescent="0.25">
      <c r="C8953" s="47"/>
    </row>
    <row r="8954" spans="3:3" ht="15.75" customHeight="1" x14ac:dyDescent="0.25">
      <c r="C8954" s="47"/>
    </row>
    <row r="8955" spans="3:3" ht="15.75" customHeight="1" x14ac:dyDescent="0.25">
      <c r="C8955" s="47"/>
    </row>
    <row r="8956" spans="3:3" ht="15.75" customHeight="1" x14ac:dyDescent="0.25">
      <c r="C8956" s="47"/>
    </row>
    <row r="8957" spans="3:3" ht="15.75" customHeight="1" x14ac:dyDescent="0.25">
      <c r="C8957" s="47"/>
    </row>
    <row r="8958" spans="3:3" ht="15.75" customHeight="1" x14ac:dyDescent="0.25">
      <c r="C8958" s="47"/>
    </row>
    <row r="8959" spans="3:3" ht="15.75" customHeight="1" x14ac:dyDescent="0.25">
      <c r="C8959" s="47"/>
    </row>
    <row r="8960" spans="3:3" ht="15.75" customHeight="1" x14ac:dyDescent="0.25">
      <c r="C8960" s="47"/>
    </row>
    <row r="8961" spans="3:3" ht="15.75" customHeight="1" x14ac:dyDescent="0.25">
      <c r="C8961" s="47"/>
    </row>
    <row r="8962" spans="3:3" ht="15.75" customHeight="1" x14ac:dyDescent="0.25">
      <c r="C8962" s="47"/>
    </row>
    <row r="8963" spans="3:3" ht="15.75" customHeight="1" x14ac:dyDescent="0.25">
      <c r="C8963" s="47"/>
    </row>
    <row r="8964" spans="3:3" ht="15.75" customHeight="1" x14ac:dyDescent="0.25">
      <c r="C8964" s="47"/>
    </row>
    <row r="8965" spans="3:3" ht="15.75" customHeight="1" x14ac:dyDescent="0.25">
      <c r="C8965" s="47"/>
    </row>
    <row r="8966" spans="3:3" ht="15.75" customHeight="1" x14ac:dyDescent="0.25">
      <c r="C8966" s="47"/>
    </row>
    <row r="8967" spans="3:3" ht="15.75" customHeight="1" x14ac:dyDescent="0.25">
      <c r="C8967" s="47"/>
    </row>
    <row r="8968" spans="3:3" ht="15.75" customHeight="1" x14ac:dyDescent="0.25">
      <c r="C8968" s="47"/>
    </row>
    <row r="8969" spans="3:3" ht="15.75" customHeight="1" x14ac:dyDescent="0.25">
      <c r="C8969" s="47"/>
    </row>
    <row r="8970" spans="3:3" ht="15.75" customHeight="1" x14ac:dyDescent="0.25">
      <c r="C8970" s="47"/>
    </row>
    <row r="8971" spans="3:3" ht="15.75" customHeight="1" x14ac:dyDescent="0.25">
      <c r="C8971" s="47"/>
    </row>
    <row r="8972" spans="3:3" ht="15.75" customHeight="1" x14ac:dyDescent="0.25">
      <c r="C8972" s="47"/>
    </row>
    <row r="8973" spans="3:3" ht="15.75" customHeight="1" x14ac:dyDescent="0.25">
      <c r="C8973" s="47"/>
    </row>
    <row r="8974" spans="3:3" ht="15.75" customHeight="1" x14ac:dyDescent="0.25">
      <c r="C8974" s="47"/>
    </row>
    <row r="8975" spans="3:3" ht="15.75" customHeight="1" x14ac:dyDescent="0.25">
      <c r="C8975" s="47"/>
    </row>
    <row r="8976" spans="3:3" ht="15.75" customHeight="1" x14ac:dyDescent="0.25">
      <c r="C8976" s="47"/>
    </row>
    <row r="8977" spans="3:3" ht="15.75" customHeight="1" x14ac:dyDescent="0.25">
      <c r="C8977" s="47"/>
    </row>
    <row r="8978" spans="3:3" ht="15.75" customHeight="1" x14ac:dyDescent="0.25">
      <c r="C8978" s="47"/>
    </row>
    <row r="8979" spans="3:3" ht="15.75" customHeight="1" x14ac:dyDescent="0.25">
      <c r="C8979" s="47"/>
    </row>
    <row r="8980" spans="3:3" ht="15.75" customHeight="1" x14ac:dyDescent="0.25">
      <c r="C8980" s="47"/>
    </row>
    <row r="8981" spans="3:3" ht="15.75" customHeight="1" x14ac:dyDescent="0.25">
      <c r="C8981" s="47"/>
    </row>
    <row r="8982" spans="3:3" ht="15.75" customHeight="1" x14ac:dyDescent="0.25">
      <c r="C8982" s="47"/>
    </row>
    <row r="8983" spans="3:3" ht="15.75" customHeight="1" x14ac:dyDescent="0.25">
      <c r="C8983" s="47"/>
    </row>
    <row r="8984" spans="3:3" ht="15.75" customHeight="1" x14ac:dyDescent="0.25">
      <c r="C8984" s="47"/>
    </row>
    <row r="8985" spans="3:3" ht="15.75" customHeight="1" x14ac:dyDescent="0.25">
      <c r="C8985" s="47"/>
    </row>
    <row r="8986" spans="3:3" ht="15.75" customHeight="1" x14ac:dyDescent="0.25">
      <c r="C8986" s="47"/>
    </row>
    <row r="8987" spans="3:3" ht="15.75" customHeight="1" x14ac:dyDescent="0.25">
      <c r="C8987" s="47"/>
    </row>
    <row r="8988" spans="3:3" ht="15.75" customHeight="1" x14ac:dyDescent="0.25">
      <c r="C8988" s="47"/>
    </row>
    <row r="8989" spans="3:3" ht="15.75" customHeight="1" x14ac:dyDescent="0.25">
      <c r="C8989" s="47"/>
    </row>
    <row r="8990" spans="3:3" ht="15.75" customHeight="1" x14ac:dyDescent="0.25">
      <c r="C8990" s="47"/>
    </row>
    <row r="8991" spans="3:3" ht="15.75" customHeight="1" x14ac:dyDescent="0.25">
      <c r="C8991" s="47"/>
    </row>
    <row r="8992" spans="3:3" ht="15.75" customHeight="1" x14ac:dyDescent="0.25">
      <c r="C8992" s="47"/>
    </row>
    <row r="8993" spans="3:3" ht="15.75" customHeight="1" x14ac:dyDescent="0.25">
      <c r="C8993" s="47"/>
    </row>
    <row r="8994" spans="3:3" ht="15.75" customHeight="1" x14ac:dyDescent="0.25">
      <c r="C8994" s="47"/>
    </row>
    <row r="8995" spans="3:3" ht="15.75" customHeight="1" x14ac:dyDescent="0.25">
      <c r="C8995" s="47"/>
    </row>
    <row r="8996" spans="3:3" ht="15.75" customHeight="1" x14ac:dyDescent="0.25">
      <c r="C8996" s="47"/>
    </row>
    <row r="8997" spans="3:3" ht="15.75" customHeight="1" x14ac:dyDescent="0.25">
      <c r="C8997" s="47"/>
    </row>
    <row r="8998" spans="3:3" ht="15.75" customHeight="1" x14ac:dyDescent="0.25">
      <c r="C8998" s="47"/>
    </row>
    <row r="8999" spans="3:3" ht="15.75" customHeight="1" x14ac:dyDescent="0.25">
      <c r="C8999" s="47"/>
    </row>
    <row r="9000" spans="3:3" ht="15.75" customHeight="1" x14ac:dyDescent="0.25">
      <c r="C9000" s="47"/>
    </row>
    <row r="9001" spans="3:3" ht="15.75" customHeight="1" x14ac:dyDescent="0.25">
      <c r="C9001" s="47"/>
    </row>
    <row r="9002" spans="3:3" ht="15.75" customHeight="1" x14ac:dyDescent="0.25">
      <c r="C9002" s="47"/>
    </row>
    <row r="9003" spans="3:3" ht="15.75" customHeight="1" x14ac:dyDescent="0.25">
      <c r="C9003" s="47"/>
    </row>
    <row r="9004" spans="3:3" ht="15.75" customHeight="1" x14ac:dyDescent="0.25">
      <c r="C9004" s="47"/>
    </row>
    <row r="9005" spans="3:3" ht="15.75" customHeight="1" x14ac:dyDescent="0.25">
      <c r="C9005" s="47"/>
    </row>
    <row r="9006" spans="3:3" ht="15.75" customHeight="1" x14ac:dyDescent="0.25">
      <c r="C9006" s="47"/>
    </row>
    <row r="9007" spans="3:3" ht="15.75" customHeight="1" x14ac:dyDescent="0.25">
      <c r="C9007" s="47"/>
    </row>
    <row r="9008" spans="3:3" ht="15.75" customHeight="1" x14ac:dyDescent="0.25">
      <c r="C9008" s="47"/>
    </row>
    <row r="9009" spans="3:3" ht="15.75" customHeight="1" x14ac:dyDescent="0.25">
      <c r="C9009" s="47"/>
    </row>
    <row r="9010" spans="3:3" ht="15.75" customHeight="1" x14ac:dyDescent="0.25">
      <c r="C9010" s="47"/>
    </row>
    <row r="9011" spans="3:3" ht="15.75" customHeight="1" x14ac:dyDescent="0.25">
      <c r="C9011" s="47"/>
    </row>
    <row r="9012" spans="3:3" ht="15.75" customHeight="1" x14ac:dyDescent="0.25">
      <c r="C9012" s="47"/>
    </row>
    <row r="9013" spans="3:3" ht="15.75" customHeight="1" x14ac:dyDescent="0.25">
      <c r="C9013" s="47"/>
    </row>
    <row r="9014" spans="3:3" ht="15.75" customHeight="1" x14ac:dyDescent="0.25">
      <c r="C9014" s="47"/>
    </row>
    <row r="9015" spans="3:3" ht="15.75" customHeight="1" x14ac:dyDescent="0.25">
      <c r="C9015" s="47"/>
    </row>
    <row r="9016" spans="3:3" ht="15.75" customHeight="1" x14ac:dyDescent="0.25">
      <c r="C9016" s="47"/>
    </row>
    <row r="9017" spans="3:3" ht="15.75" customHeight="1" x14ac:dyDescent="0.25">
      <c r="C9017" s="47"/>
    </row>
    <row r="9018" spans="3:3" ht="15.75" customHeight="1" x14ac:dyDescent="0.25">
      <c r="C9018" s="47"/>
    </row>
    <row r="9019" spans="3:3" ht="15.75" customHeight="1" x14ac:dyDescent="0.25">
      <c r="C9019" s="47"/>
    </row>
    <row r="9020" spans="3:3" ht="15.75" customHeight="1" x14ac:dyDescent="0.25">
      <c r="C9020" s="47"/>
    </row>
    <row r="9021" spans="3:3" ht="15.75" customHeight="1" x14ac:dyDescent="0.25">
      <c r="C9021" s="47"/>
    </row>
    <row r="9022" spans="3:3" ht="15.75" customHeight="1" x14ac:dyDescent="0.25">
      <c r="C9022" s="47"/>
    </row>
    <row r="9023" spans="3:3" ht="15.75" customHeight="1" x14ac:dyDescent="0.25">
      <c r="C9023" s="47"/>
    </row>
    <row r="9024" spans="3:3" ht="15.75" customHeight="1" x14ac:dyDescent="0.25">
      <c r="C9024" s="47"/>
    </row>
    <row r="9025" spans="3:3" ht="15.75" customHeight="1" x14ac:dyDescent="0.25">
      <c r="C9025" s="47"/>
    </row>
    <row r="9026" spans="3:3" ht="15.75" customHeight="1" x14ac:dyDescent="0.25">
      <c r="C9026" s="47"/>
    </row>
    <row r="9027" spans="3:3" ht="15.75" customHeight="1" x14ac:dyDescent="0.25">
      <c r="C9027" s="47"/>
    </row>
    <row r="9028" spans="3:3" ht="15.75" customHeight="1" x14ac:dyDescent="0.25">
      <c r="C9028" s="47"/>
    </row>
    <row r="9029" spans="3:3" ht="15.75" customHeight="1" x14ac:dyDescent="0.25">
      <c r="C9029" s="47"/>
    </row>
    <row r="9030" spans="3:3" ht="15.75" customHeight="1" x14ac:dyDescent="0.25">
      <c r="C9030" s="47"/>
    </row>
    <row r="9031" spans="3:3" ht="15.75" customHeight="1" x14ac:dyDescent="0.25">
      <c r="C9031" s="47"/>
    </row>
    <row r="9032" spans="3:3" ht="15.75" customHeight="1" x14ac:dyDescent="0.25">
      <c r="C9032" s="47"/>
    </row>
    <row r="9033" spans="3:3" ht="15.75" customHeight="1" x14ac:dyDescent="0.25">
      <c r="C9033" s="47"/>
    </row>
    <row r="9034" spans="3:3" ht="15.75" customHeight="1" x14ac:dyDescent="0.25">
      <c r="C9034" s="47"/>
    </row>
    <row r="9035" spans="3:3" ht="15.75" customHeight="1" x14ac:dyDescent="0.25">
      <c r="C9035" s="47"/>
    </row>
    <row r="9036" spans="3:3" ht="15.75" customHeight="1" x14ac:dyDescent="0.25">
      <c r="C9036" s="47"/>
    </row>
    <row r="9037" spans="3:3" ht="15.75" customHeight="1" x14ac:dyDescent="0.25">
      <c r="C9037" s="47"/>
    </row>
    <row r="9038" spans="3:3" ht="15.75" customHeight="1" x14ac:dyDescent="0.25">
      <c r="C9038" s="47"/>
    </row>
    <row r="9039" spans="3:3" ht="15.75" customHeight="1" x14ac:dyDescent="0.25">
      <c r="C9039" s="47"/>
    </row>
    <row r="9040" spans="3:3" ht="15.75" customHeight="1" x14ac:dyDescent="0.25">
      <c r="C9040" s="47"/>
    </row>
    <row r="9041" spans="3:3" ht="15.75" customHeight="1" x14ac:dyDescent="0.25">
      <c r="C9041" s="47"/>
    </row>
    <row r="9042" spans="3:3" ht="15.75" customHeight="1" x14ac:dyDescent="0.25">
      <c r="C9042" s="47"/>
    </row>
    <row r="9043" spans="3:3" ht="15.75" customHeight="1" x14ac:dyDescent="0.25">
      <c r="C9043" s="47"/>
    </row>
    <row r="9044" spans="3:3" ht="15.75" customHeight="1" x14ac:dyDescent="0.25">
      <c r="C9044" s="47"/>
    </row>
    <row r="9045" spans="3:3" ht="15.75" customHeight="1" x14ac:dyDescent="0.25">
      <c r="C9045" s="47"/>
    </row>
    <row r="9046" spans="3:3" ht="15.75" customHeight="1" x14ac:dyDescent="0.25">
      <c r="C9046" s="47"/>
    </row>
    <row r="9047" spans="3:3" ht="15.75" customHeight="1" x14ac:dyDescent="0.25">
      <c r="C9047" s="47"/>
    </row>
    <row r="9048" spans="3:3" ht="15.75" customHeight="1" x14ac:dyDescent="0.25">
      <c r="C9048" s="47"/>
    </row>
    <row r="9049" spans="3:3" ht="15.75" customHeight="1" x14ac:dyDescent="0.25">
      <c r="C9049" s="47"/>
    </row>
    <row r="9050" spans="3:3" ht="15.75" customHeight="1" x14ac:dyDescent="0.25">
      <c r="C9050" s="47"/>
    </row>
    <row r="9051" spans="3:3" ht="15.75" customHeight="1" x14ac:dyDescent="0.25">
      <c r="C9051" s="47"/>
    </row>
    <row r="9052" spans="3:3" ht="15.75" customHeight="1" x14ac:dyDescent="0.25">
      <c r="C9052" s="47"/>
    </row>
    <row r="9053" spans="3:3" ht="15.75" customHeight="1" x14ac:dyDescent="0.25">
      <c r="C9053" s="47"/>
    </row>
    <row r="9054" spans="3:3" ht="15.75" customHeight="1" x14ac:dyDescent="0.25">
      <c r="C9054" s="47"/>
    </row>
    <row r="9055" spans="3:3" ht="15.75" customHeight="1" x14ac:dyDescent="0.25">
      <c r="C9055" s="47"/>
    </row>
    <row r="9056" spans="3:3" ht="15.75" customHeight="1" x14ac:dyDescent="0.25">
      <c r="C9056" s="47"/>
    </row>
    <row r="9057" spans="3:3" ht="15.75" customHeight="1" x14ac:dyDescent="0.25">
      <c r="C9057" s="47"/>
    </row>
    <row r="9058" spans="3:3" ht="15.75" customHeight="1" x14ac:dyDescent="0.25">
      <c r="C9058" s="47"/>
    </row>
    <row r="9059" spans="3:3" ht="15.75" customHeight="1" x14ac:dyDescent="0.25">
      <c r="C9059" s="47"/>
    </row>
    <row r="9060" spans="3:3" ht="15.75" customHeight="1" x14ac:dyDescent="0.25">
      <c r="C9060" s="47"/>
    </row>
    <row r="9061" spans="3:3" ht="15.75" customHeight="1" x14ac:dyDescent="0.25">
      <c r="C9061" s="47"/>
    </row>
    <row r="9062" spans="3:3" ht="15.75" customHeight="1" x14ac:dyDescent="0.25">
      <c r="C9062" s="47"/>
    </row>
    <row r="9063" spans="3:3" ht="15.75" customHeight="1" x14ac:dyDescent="0.25">
      <c r="C9063" s="47"/>
    </row>
    <row r="9064" spans="3:3" ht="15.75" customHeight="1" x14ac:dyDescent="0.25">
      <c r="C9064" s="47"/>
    </row>
    <row r="9065" spans="3:3" ht="15.75" customHeight="1" x14ac:dyDescent="0.25">
      <c r="C9065" s="47"/>
    </row>
    <row r="9066" spans="3:3" ht="15.75" customHeight="1" x14ac:dyDescent="0.25">
      <c r="C9066" s="47"/>
    </row>
    <row r="9067" spans="3:3" ht="15.75" customHeight="1" x14ac:dyDescent="0.25">
      <c r="C9067" s="47"/>
    </row>
    <row r="9068" spans="3:3" ht="15.75" customHeight="1" x14ac:dyDescent="0.25">
      <c r="C9068" s="47"/>
    </row>
    <row r="9069" spans="3:3" ht="15.75" customHeight="1" x14ac:dyDescent="0.25">
      <c r="C9069" s="47"/>
    </row>
    <row r="9070" spans="3:3" ht="15.75" customHeight="1" x14ac:dyDescent="0.25">
      <c r="C9070" s="47"/>
    </row>
    <row r="9071" spans="3:3" ht="15.75" customHeight="1" x14ac:dyDescent="0.25">
      <c r="C9071" s="47"/>
    </row>
    <row r="9072" spans="3:3" ht="15.75" customHeight="1" x14ac:dyDescent="0.25">
      <c r="C9072" s="47"/>
    </row>
    <row r="9073" spans="3:3" ht="15.75" customHeight="1" x14ac:dyDescent="0.25">
      <c r="C9073" s="47"/>
    </row>
    <row r="9074" spans="3:3" ht="15.75" customHeight="1" x14ac:dyDescent="0.25">
      <c r="C9074" s="47"/>
    </row>
    <row r="9075" spans="3:3" ht="15.75" customHeight="1" x14ac:dyDescent="0.25">
      <c r="C9075" s="47"/>
    </row>
    <row r="9076" spans="3:3" ht="15.75" customHeight="1" x14ac:dyDescent="0.25">
      <c r="C9076" s="47"/>
    </row>
    <row r="9077" spans="3:3" ht="15.75" customHeight="1" x14ac:dyDescent="0.25">
      <c r="C9077" s="47"/>
    </row>
    <row r="9078" spans="3:3" ht="15.75" customHeight="1" x14ac:dyDescent="0.25">
      <c r="C9078" s="47"/>
    </row>
    <row r="9079" spans="3:3" ht="15.75" customHeight="1" x14ac:dyDescent="0.25">
      <c r="C9079" s="47"/>
    </row>
    <row r="9080" spans="3:3" ht="15.75" customHeight="1" x14ac:dyDescent="0.25">
      <c r="C9080" s="47"/>
    </row>
    <row r="9081" spans="3:3" ht="15.75" customHeight="1" x14ac:dyDescent="0.25">
      <c r="C9081" s="47"/>
    </row>
    <row r="9082" spans="3:3" ht="15.75" customHeight="1" x14ac:dyDescent="0.25">
      <c r="C9082" s="47"/>
    </row>
    <row r="9083" spans="3:3" ht="15.75" customHeight="1" x14ac:dyDescent="0.25">
      <c r="C9083" s="47"/>
    </row>
    <row r="9084" spans="3:3" ht="15.75" customHeight="1" x14ac:dyDescent="0.25">
      <c r="C9084" s="47"/>
    </row>
    <row r="9085" spans="3:3" ht="15.75" customHeight="1" x14ac:dyDescent="0.25">
      <c r="C9085" s="47"/>
    </row>
    <row r="9086" spans="3:3" ht="15.75" customHeight="1" x14ac:dyDescent="0.25">
      <c r="C9086" s="47"/>
    </row>
    <row r="9087" spans="3:3" ht="15.75" customHeight="1" x14ac:dyDescent="0.25">
      <c r="C9087" s="47"/>
    </row>
    <row r="9088" spans="3:3" ht="15.75" customHeight="1" x14ac:dyDescent="0.25">
      <c r="C9088" s="47"/>
    </row>
    <row r="9089" spans="3:3" ht="15.75" customHeight="1" x14ac:dyDescent="0.25">
      <c r="C9089" s="47"/>
    </row>
    <row r="9090" spans="3:3" ht="15.75" customHeight="1" x14ac:dyDescent="0.25">
      <c r="C9090" s="47"/>
    </row>
    <row r="9091" spans="3:3" ht="15.75" customHeight="1" x14ac:dyDescent="0.25">
      <c r="C9091" s="47"/>
    </row>
    <row r="9092" spans="3:3" ht="15.75" customHeight="1" x14ac:dyDescent="0.25">
      <c r="C9092" s="47"/>
    </row>
    <row r="9093" spans="3:3" ht="15.75" customHeight="1" x14ac:dyDescent="0.25">
      <c r="C9093" s="47"/>
    </row>
    <row r="9094" spans="3:3" ht="15.75" customHeight="1" x14ac:dyDescent="0.25">
      <c r="C9094" s="47"/>
    </row>
    <row r="9095" spans="3:3" ht="15.75" customHeight="1" x14ac:dyDescent="0.25">
      <c r="C9095" s="47"/>
    </row>
    <row r="9096" spans="3:3" ht="15.75" customHeight="1" x14ac:dyDescent="0.25">
      <c r="C9096" s="47"/>
    </row>
    <row r="9097" spans="3:3" ht="15.75" customHeight="1" x14ac:dyDescent="0.25">
      <c r="C9097" s="47"/>
    </row>
    <row r="9098" spans="3:3" ht="15.75" customHeight="1" x14ac:dyDescent="0.25">
      <c r="C9098" s="47"/>
    </row>
    <row r="9099" spans="3:3" ht="15.75" customHeight="1" x14ac:dyDescent="0.25">
      <c r="C9099" s="47"/>
    </row>
    <row r="9100" spans="3:3" ht="15.75" customHeight="1" x14ac:dyDescent="0.25">
      <c r="C9100" s="47"/>
    </row>
    <row r="9101" spans="3:3" ht="15.75" customHeight="1" x14ac:dyDescent="0.25">
      <c r="C9101" s="47"/>
    </row>
    <row r="9102" spans="3:3" ht="15.75" customHeight="1" x14ac:dyDescent="0.25">
      <c r="C9102" s="47"/>
    </row>
    <row r="9103" spans="3:3" ht="15.75" customHeight="1" x14ac:dyDescent="0.25">
      <c r="C9103" s="47"/>
    </row>
    <row r="9104" spans="3:3" ht="15.75" customHeight="1" x14ac:dyDescent="0.25">
      <c r="C9104" s="47"/>
    </row>
    <row r="9105" spans="3:3" ht="15.75" customHeight="1" x14ac:dyDescent="0.25">
      <c r="C9105" s="47"/>
    </row>
    <row r="9106" spans="3:3" ht="15.75" customHeight="1" x14ac:dyDescent="0.25">
      <c r="C9106" s="47"/>
    </row>
    <row r="9107" spans="3:3" ht="15.75" customHeight="1" x14ac:dyDescent="0.25">
      <c r="C9107" s="47"/>
    </row>
    <row r="9108" spans="3:3" ht="15.75" customHeight="1" x14ac:dyDescent="0.25">
      <c r="C9108" s="47"/>
    </row>
    <row r="9109" spans="3:3" ht="15.75" customHeight="1" x14ac:dyDescent="0.25">
      <c r="C9109" s="47"/>
    </row>
    <row r="9110" spans="3:3" ht="15.75" customHeight="1" x14ac:dyDescent="0.25">
      <c r="C9110" s="47"/>
    </row>
    <row r="9111" spans="3:3" ht="15.75" customHeight="1" x14ac:dyDescent="0.25">
      <c r="C9111" s="47"/>
    </row>
    <row r="9112" spans="3:3" ht="15.75" customHeight="1" x14ac:dyDescent="0.25">
      <c r="C9112" s="47"/>
    </row>
    <row r="9113" spans="3:3" ht="15.75" customHeight="1" x14ac:dyDescent="0.25">
      <c r="C9113" s="47"/>
    </row>
    <row r="9114" spans="3:3" ht="15.75" customHeight="1" x14ac:dyDescent="0.25">
      <c r="C9114" s="47"/>
    </row>
    <row r="9115" spans="3:3" ht="15.75" customHeight="1" x14ac:dyDescent="0.25">
      <c r="C9115" s="47"/>
    </row>
    <row r="9116" spans="3:3" ht="15.75" customHeight="1" x14ac:dyDescent="0.25">
      <c r="C9116" s="47"/>
    </row>
    <row r="9117" spans="3:3" ht="15.75" customHeight="1" x14ac:dyDescent="0.25">
      <c r="C9117" s="47"/>
    </row>
    <row r="9118" spans="3:3" ht="15.75" customHeight="1" x14ac:dyDescent="0.25">
      <c r="C9118" s="47"/>
    </row>
    <row r="9119" spans="3:3" ht="15.75" customHeight="1" x14ac:dyDescent="0.25">
      <c r="C9119" s="47"/>
    </row>
    <row r="9120" spans="3:3" ht="15.75" customHeight="1" x14ac:dyDescent="0.25">
      <c r="C9120" s="47"/>
    </row>
    <row r="9121" spans="3:3" ht="15.75" customHeight="1" x14ac:dyDescent="0.25">
      <c r="C9121" s="47"/>
    </row>
    <row r="9122" spans="3:3" ht="15.75" customHeight="1" x14ac:dyDescent="0.25">
      <c r="C9122" s="47"/>
    </row>
    <row r="9123" spans="3:3" ht="15.75" customHeight="1" x14ac:dyDescent="0.25">
      <c r="C9123" s="47"/>
    </row>
    <row r="9124" spans="3:3" ht="15.75" customHeight="1" x14ac:dyDescent="0.25">
      <c r="C9124" s="47"/>
    </row>
    <row r="9125" spans="3:3" ht="15.75" customHeight="1" x14ac:dyDescent="0.25">
      <c r="C9125" s="47"/>
    </row>
    <row r="9126" spans="3:3" ht="15.75" customHeight="1" x14ac:dyDescent="0.25">
      <c r="C9126" s="47"/>
    </row>
    <row r="9127" spans="3:3" ht="15.75" customHeight="1" x14ac:dyDescent="0.25">
      <c r="C9127" s="47"/>
    </row>
    <row r="9128" spans="3:3" ht="15.75" customHeight="1" x14ac:dyDescent="0.25">
      <c r="C9128" s="47"/>
    </row>
    <row r="9129" spans="3:3" ht="15.75" customHeight="1" x14ac:dyDescent="0.25">
      <c r="C9129" s="47"/>
    </row>
    <row r="9130" spans="3:3" ht="15.75" customHeight="1" x14ac:dyDescent="0.25">
      <c r="C9130" s="47"/>
    </row>
    <row r="9131" spans="3:3" ht="15.75" customHeight="1" x14ac:dyDescent="0.25">
      <c r="C9131" s="47"/>
    </row>
    <row r="9132" spans="3:3" ht="15.75" customHeight="1" x14ac:dyDescent="0.25">
      <c r="C9132" s="47"/>
    </row>
    <row r="9133" spans="3:3" ht="15.75" customHeight="1" x14ac:dyDescent="0.25">
      <c r="C9133" s="47"/>
    </row>
    <row r="9134" spans="3:3" ht="15.75" customHeight="1" x14ac:dyDescent="0.25">
      <c r="C9134" s="47"/>
    </row>
    <row r="9135" spans="3:3" ht="15.75" customHeight="1" x14ac:dyDescent="0.25">
      <c r="C9135" s="47"/>
    </row>
    <row r="9136" spans="3:3" ht="15.75" customHeight="1" x14ac:dyDescent="0.25">
      <c r="C9136" s="47"/>
    </row>
    <row r="9137" spans="3:3" ht="15.75" customHeight="1" x14ac:dyDescent="0.25">
      <c r="C9137" s="47"/>
    </row>
    <row r="9138" spans="3:3" ht="15.75" customHeight="1" x14ac:dyDescent="0.25">
      <c r="C9138" s="47"/>
    </row>
    <row r="9139" spans="3:3" ht="15.75" customHeight="1" x14ac:dyDescent="0.25">
      <c r="C9139" s="47"/>
    </row>
    <row r="9140" spans="3:3" ht="15.75" customHeight="1" x14ac:dyDescent="0.25">
      <c r="C9140" s="47"/>
    </row>
    <row r="9141" spans="3:3" ht="15.75" customHeight="1" x14ac:dyDescent="0.25">
      <c r="C9141" s="47"/>
    </row>
    <row r="9142" spans="3:3" ht="15.75" customHeight="1" x14ac:dyDescent="0.25">
      <c r="C9142" s="47"/>
    </row>
    <row r="9143" spans="3:3" ht="15.75" customHeight="1" x14ac:dyDescent="0.25">
      <c r="C9143" s="47"/>
    </row>
    <row r="9144" spans="3:3" ht="15.75" customHeight="1" x14ac:dyDescent="0.25">
      <c r="C9144" s="47"/>
    </row>
    <row r="9145" spans="3:3" ht="15.75" customHeight="1" x14ac:dyDescent="0.25">
      <c r="C9145" s="47"/>
    </row>
    <row r="9146" spans="3:3" ht="15.75" customHeight="1" x14ac:dyDescent="0.25">
      <c r="C9146" s="47"/>
    </row>
    <row r="9147" spans="3:3" ht="15.75" customHeight="1" x14ac:dyDescent="0.25">
      <c r="C9147" s="47"/>
    </row>
    <row r="9148" spans="3:3" ht="15.75" customHeight="1" x14ac:dyDescent="0.25">
      <c r="C9148" s="47"/>
    </row>
    <row r="9149" spans="3:3" ht="15.75" customHeight="1" x14ac:dyDescent="0.25">
      <c r="C9149" s="47"/>
    </row>
    <row r="9150" spans="3:3" ht="15.75" customHeight="1" x14ac:dyDescent="0.25">
      <c r="C9150" s="47"/>
    </row>
    <row r="9151" spans="3:3" ht="15.75" customHeight="1" x14ac:dyDescent="0.25">
      <c r="C9151" s="47"/>
    </row>
    <row r="9152" spans="3:3" ht="15.75" customHeight="1" x14ac:dyDescent="0.25">
      <c r="C9152" s="47"/>
    </row>
    <row r="9153" spans="3:3" ht="15.75" customHeight="1" x14ac:dyDescent="0.25">
      <c r="C9153" s="47"/>
    </row>
    <row r="9154" spans="3:3" ht="15.75" customHeight="1" x14ac:dyDescent="0.25">
      <c r="C9154" s="47"/>
    </row>
    <row r="9155" spans="3:3" ht="15.75" customHeight="1" x14ac:dyDescent="0.25">
      <c r="C9155" s="47"/>
    </row>
    <row r="9156" spans="3:3" ht="15.75" customHeight="1" x14ac:dyDescent="0.25">
      <c r="C9156" s="47"/>
    </row>
    <row r="9157" spans="3:3" ht="15.75" customHeight="1" x14ac:dyDescent="0.25">
      <c r="C9157" s="47"/>
    </row>
    <row r="9158" spans="3:3" ht="15.75" customHeight="1" x14ac:dyDescent="0.25">
      <c r="C9158" s="47"/>
    </row>
    <row r="9159" spans="3:3" ht="15.75" customHeight="1" x14ac:dyDescent="0.25">
      <c r="C9159" s="47"/>
    </row>
    <row r="9160" spans="3:3" ht="15.75" customHeight="1" x14ac:dyDescent="0.25">
      <c r="C9160" s="47"/>
    </row>
    <row r="9161" spans="3:3" ht="15.75" customHeight="1" x14ac:dyDescent="0.25">
      <c r="C9161" s="47"/>
    </row>
    <row r="9162" spans="3:3" ht="15.75" customHeight="1" x14ac:dyDescent="0.25">
      <c r="C9162" s="47"/>
    </row>
    <row r="9163" spans="3:3" ht="15.75" customHeight="1" x14ac:dyDescent="0.25">
      <c r="C9163" s="47"/>
    </row>
    <row r="9164" spans="3:3" ht="15.75" customHeight="1" x14ac:dyDescent="0.25">
      <c r="C9164" s="47"/>
    </row>
    <row r="9165" spans="3:3" ht="15.75" customHeight="1" x14ac:dyDescent="0.25">
      <c r="C9165" s="47"/>
    </row>
    <row r="9166" spans="3:3" ht="15.75" customHeight="1" x14ac:dyDescent="0.25">
      <c r="C9166" s="47"/>
    </row>
    <row r="9167" spans="3:3" ht="15.75" customHeight="1" x14ac:dyDescent="0.25">
      <c r="C9167" s="47"/>
    </row>
    <row r="9168" spans="3:3" ht="15.75" customHeight="1" x14ac:dyDescent="0.25">
      <c r="C9168" s="47"/>
    </row>
    <row r="9169" spans="3:3" ht="15.75" customHeight="1" x14ac:dyDescent="0.25">
      <c r="C9169" s="47"/>
    </row>
    <row r="9170" spans="3:3" ht="15.75" customHeight="1" x14ac:dyDescent="0.25">
      <c r="C9170" s="47"/>
    </row>
    <row r="9171" spans="3:3" ht="15.75" customHeight="1" x14ac:dyDescent="0.25">
      <c r="C9171" s="47"/>
    </row>
    <row r="9172" spans="3:3" ht="15.75" customHeight="1" x14ac:dyDescent="0.25">
      <c r="C9172" s="47"/>
    </row>
    <row r="9173" spans="3:3" ht="15.75" customHeight="1" x14ac:dyDescent="0.25">
      <c r="C9173" s="47"/>
    </row>
    <row r="9174" spans="3:3" ht="15.75" customHeight="1" x14ac:dyDescent="0.25">
      <c r="C9174" s="47"/>
    </row>
    <row r="9175" spans="3:3" ht="15.75" customHeight="1" x14ac:dyDescent="0.25">
      <c r="C9175" s="47"/>
    </row>
    <row r="9176" spans="3:3" ht="15.75" customHeight="1" x14ac:dyDescent="0.25">
      <c r="C9176" s="47"/>
    </row>
    <row r="9177" spans="3:3" ht="15.75" customHeight="1" x14ac:dyDescent="0.25">
      <c r="C9177" s="47"/>
    </row>
    <row r="9178" spans="3:3" ht="15.75" customHeight="1" x14ac:dyDescent="0.25">
      <c r="C9178" s="47"/>
    </row>
    <row r="9179" spans="3:3" ht="15.75" customHeight="1" x14ac:dyDescent="0.25">
      <c r="C9179" s="47"/>
    </row>
    <row r="9180" spans="3:3" ht="15.75" customHeight="1" x14ac:dyDescent="0.25">
      <c r="C9180" s="47"/>
    </row>
    <row r="9181" spans="3:3" ht="15.75" customHeight="1" x14ac:dyDescent="0.25">
      <c r="C9181" s="47"/>
    </row>
    <row r="9182" spans="3:3" ht="15.75" customHeight="1" x14ac:dyDescent="0.25">
      <c r="C9182" s="47"/>
    </row>
    <row r="9183" spans="3:3" ht="15.75" customHeight="1" x14ac:dyDescent="0.25">
      <c r="C9183" s="47"/>
    </row>
    <row r="9184" spans="3:3" ht="15.75" customHeight="1" x14ac:dyDescent="0.25">
      <c r="C9184" s="47"/>
    </row>
    <row r="9185" spans="3:3" ht="15.75" customHeight="1" x14ac:dyDescent="0.25">
      <c r="C9185" s="47"/>
    </row>
    <row r="9186" spans="3:3" ht="15.75" customHeight="1" x14ac:dyDescent="0.25">
      <c r="C9186" s="47"/>
    </row>
    <row r="9187" spans="3:3" ht="15.75" customHeight="1" x14ac:dyDescent="0.25">
      <c r="C9187" s="47"/>
    </row>
    <row r="9188" spans="3:3" ht="15.75" customHeight="1" x14ac:dyDescent="0.25">
      <c r="C9188" s="47"/>
    </row>
    <row r="9189" spans="3:3" ht="15.75" customHeight="1" x14ac:dyDescent="0.25">
      <c r="C9189" s="47"/>
    </row>
    <row r="9190" spans="3:3" ht="15.75" customHeight="1" x14ac:dyDescent="0.25">
      <c r="C9190" s="47"/>
    </row>
    <row r="9191" spans="3:3" ht="15.75" customHeight="1" x14ac:dyDescent="0.25">
      <c r="C9191" s="47"/>
    </row>
    <row r="9192" spans="3:3" ht="15.75" customHeight="1" x14ac:dyDescent="0.25">
      <c r="C9192" s="47"/>
    </row>
    <row r="9193" spans="3:3" ht="15.75" customHeight="1" x14ac:dyDescent="0.25">
      <c r="C9193" s="47"/>
    </row>
    <row r="9194" spans="3:3" ht="15.75" customHeight="1" x14ac:dyDescent="0.25">
      <c r="C9194" s="47"/>
    </row>
    <row r="9195" spans="3:3" ht="15.75" customHeight="1" x14ac:dyDescent="0.25">
      <c r="C9195" s="47"/>
    </row>
    <row r="9196" spans="3:3" ht="15.75" customHeight="1" x14ac:dyDescent="0.25">
      <c r="C9196" s="47"/>
    </row>
    <row r="9197" spans="3:3" ht="15.75" customHeight="1" x14ac:dyDescent="0.25">
      <c r="C9197" s="47"/>
    </row>
    <row r="9198" spans="3:3" ht="15.75" customHeight="1" x14ac:dyDescent="0.25">
      <c r="C9198" s="47"/>
    </row>
    <row r="9199" spans="3:3" ht="15.75" customHeight="1" x14ac:dyDescent="0.25">
      <c r="C9199" s="47"/>
    </row>
    <row r="9200" spans="3:3" ht="15.75" customHeight="1" x14ac:dyDescent="0.25">
      <c r="C9200" s="47"/>
    </row>
    <row r="9201" spans="3:3" ht="15.75" customHeight="1" x14ac:dyDescent="0.25">
      <c r="C9201" s="47"/>
    </row>
    <row r="9202" spans="3:3" ht="15.75" customHeight="1" x14ac:dyDescent="0.25">
      <c r="C9202" s="47"/>
    </row>
    <row r="9203" spans="3:3" ht="15.75" customHeight="1" x14ac:dyDescent="0.25">
      <c r="C9203" s="47"/>
    </row>
    <row r="9204" spans="3:3" ht="15.75" customHeight="1" x14ac:dyDescent="0.25">
      <c r="C9204" s="47"/>
    </row>
    <row r="9205" spans="3:3" ht="15.75" customHeight="1" x14ac:dyDescent="0.25">
      <c r="C9205" s="47"/>
    </row>
    <row r="9206" spans="3:3" ht="15.75" customHeight="1" x14ac:dyDescent="0.25">
      <c r="C9206" s="47"/>
    </row>
    <row r="9207" spans="3:3" ht="15.75" customHeight="1" x14ac:dyDescent="0.25">
      <c r="C9207" s="47"/>
    </row>
    <row r="9208" spans="3:3" ht="15.75" customHeight="1" x14ac:dyDescent="0.25">
      <c r="C9208" s="47"/>
    </row>
    <row r="9209" spans="3:3" ht="15.75" customHeight="1" x14ac:dyDescent="0.25">
      <c r="C9209" s="47"/>
    </row>
    <row r="9210" spans="3:3" ht="15.75" customHeight="1" x14ac:dyDescent="0.25">
      <c r="C9210" s="47"/>
    </row>
    <row r="9211" spans="3:3" ht="15.75" customHeight="1" x14ac:dyDescent="0.25">
      <c r="C9211" s="47"/>
    </row>
    <row r="9212" spans="3:3" ht="15.75" customHeight="1" x14ac:dyDescent="0.25">
      <c r="C9212" s="47"/>
    </row>
    <row r="9213" spans="3:3" ht="15.75" customHeight="1" x14ac:dyDescent="0.25">
      <c r="C9213" s="47"/>
    </row>
    <row r="9214" spans="3:3" ht="15.75" customHeight="1" x14ac:dyDescent="0.25">
      <c r="C9214" s="47"/>
    </row>
    <row r="9215" spans="3:3" ht="15.75" customHeight="1" x14ac:dyDescent="0.25">
      <c r="C9215" s="47"/>
    </row>
    <row r="9216" spans="3:3" ht="15.75" customHeight="1" x14ac:dyDescent="0.25">
      <c r="C9216" s="47"/>
    </row>
    <row r="9217" spans="3:3" ht="15.75" customHeight="1" x14ac:dyDescent="0.25">
      <c r="C9217" s="47"/>
    </row>
    <row r="9218" spans="3:3" ht="15.75" customHeight="1" x14ac:dyDescent="0.25">
      <c r="C9218" s="47"/>
    </row>
    <row r="9219" spans="3:3" ht="15.75" customHeight="1" x14ac:dyDescent="0.25">
      <c r="C9219" s="47"/>
    </row>
    <row r="9220" spans="3:3" ht="15.75" customHeight="1" x14ac:dyDescent="0.25">
      <c r="C9220" s="47"/>
    </row>
    <row r="9221" spans="3:3" ht="15.75" customHeight="1" x14ac:dyDescent="0.25">
      <c r="C9221" s="47"/>
    </row>
    <row r="9222" spans="3:3" ht="15.75" customHeight="1" x14ac:dyDescent="0.25">
      <c r="C9222" s="47"/>
    </row>
    <row r="9223" spans="3:3" ht="15.75" customHeight="1" x14ac:dyDescent="0.25">
      <c r="C9223" s="47"/>
    </row>
    <row r="9224" spans="3:3" ht="15.75" customHeight="1" x14ac:dyDescent="0.25">
      <c r="C9224" s="47"/>
    </row>
    <row r="9225" spans="3:3" ht="15.75" customHeight="1" x14ac:dyDescent="0.25">
      <c r="C9225" s="47"/>
    </row>
    <row r="9226" spans="3:3" ht="15.75" customHeight="1" x14ac:dyDescent="0.25">
      <c r="C9226" s="47"/>
    </row>
    <row r="9227" spans="3:3" ht="15.75" customHeight="1" x14ac:dyDescent="0.25">
      <c r="C9227" s="47"/>
    </row>
    <row r="9228" spans="3:3" ht="15.75" customHeight="1" x14ac:dyDescent="0.25">
      <c r="C9228" s="47"/>
    </row>
    <row r="9229" spans="3:3" ht="15.75" customHeight="1" x14ac:dyDescent="0.25">
      <c r="C9229" s="47"/>
    </row>
    <row r="9230" spans="3:3" ht="15.75" customHeight="1" x14ac:dyDescent="0.25">
      <c r="C9230" s="47"/>
    </row>
    <row r="9231" spans="3:3" ht="15.75" customHeight="1" x14ac:dyDescent="0.25">
      <c r="C9231" s="47"/>
    </row>
    <row r="9232" spans="3:3" ht="15.75" customHeight="1" x14ac:dyDescent="0.25">
      <c r="C9232" s="47"/>
    </row>
    <row r="9233" spans="3:3" ht="15.75" customHeight="1" x14ac:dyDescent="0.25">
      <c r="C9233" s="47"/>
    </row>
    <row r="9234" spans="3:3" ht="15.75" customHeight="1" x14ac:dyDescent="0.25">
      <c r="C9234" s="47"/>
    </row>
    <row r="9235" spans="3:3" ht="15.75" customHeight="1" x14ac:dyDescent="0.25">
      <c r="C9235" s="47"/>
    </row>
    <row r="9236" spans="3:3" ht="15.75" customHeight="1" x14ac:dyDescent="0.25">
      <c r="C9236" s="47"/>
    </row>
    <row r="9237" spans="3:3" ht="15.75" customHeight="1" x14ac:dyDescent="0.25">
      <c r="C9237" s="47"/>
    </row>
    <row r="9238" spans="3:3" ht="15.75" customHeight="1" x14ac:dyDescent="0.25">
      <c r="C9238" s="47"/>
    </row>
    <row r="9239" spans="3:3" ht="15.75" customHeight="1" x14ac:dyDescent="0.25">
      <c r="C9239" s="47"/>
    </row>
    <row r="9240" spans="3:3" ht="15.75" customHeight="1" x14ac:dyDescent="0.25">
      <c r="C9240" s="47"/>
    </row>
    <row r="9241" spans="3:3" ht="15.75" customHeight="1" x14ac:dyDescent="0.25">
      <c r="C9241" s="47"/>
    </row>
    <row r="9242" spans="3:3" ht="15.75" customHeight="1" x14ac:dyDescent="0.25">
      <c r="C9242" s="47"/>
    </row>
    <row r="9243" spans="3:3" ht="15.75" customHeight="1" x14ac:dyDescent="0.25">
      <c r="C9243" s="47"/>
    </row>
    <row r="9244" spans="3:3" ht="15.75" customHeight="1" x14ac:dyDescent="0.25">
      <c r="C9244" s="47"/>
    </row>
    <row r="9245" spans="3:3" ht="15.75" customHeight="1" x14ac:dyDescent="0.25">
      <c r="C9245" s="47"/>
    </row>
    <row r="9246" spans="3:3" ht="15.75" customHeight="1" x14ac:dyDescent="0.25">
      <c r="C9246" s="47"/>
    </row>
    <row r="9247" spans="3:3" ht="15.75" customHeight="1" x14ac:dyDescent="0.25">
      <c r="C9247" s="47"/>
    </row>
    <row r="9248" spans="3:3" ht="15.75" customHeight="1" x14ac:dyDescent="0.25">
      <c r="C9248" s="47"/>
    </row>
    <row r="9249" spans="3:3" ht="15.75" customHeight="1" x14ac:dyDescent="0.25">
      <c r="C9249" s="47"/>
    </row>
    <row r="9250" spans="3:3" ht="15.75" customHeight="1" x14ac:dyDescent="0.25">
      <c r="C9250" s="47"/>
    </row>
    <row r="9251" spans="3:3" ht="15.75" customHeight="1" x14ac:dyDescent="0.25">
      <c r="C9251" s="47"/>
    </row>
    <row r="9252" spans="3:3" ht="15.75" customHeight="1" x14ac:dyDescent="0.25">
      <c r="C9252" s="47"/>
    </row>
    <row r="9253" spans="3:3" ht="15.75" customHeight="1" x14ac:dyDescent="0.25">
      <c r="C9253" s="47"/>
    </row>
    <row r="9254" spans="3:3" ht="15.75" customHeight="1" x14ac:dyDescent="0.25">
      <c r="C9254" s="47"/>
    </row>
    <row r="9255" spans="3:3" ht="15.75" customHeight="1" x14ac:dyDescent="0.25">
      <c r="C9255" s="47"/>
    </row>
    <row r="9256" spans="3:3" ht="15.75" customHeight="1" x14ac:dyDescent="0.25">
      <c r="C9256" s="47"/>
    </row>
    <row r="9257" spans="3:3" ht="15.75" customHeight="1" x14ac:dyDescent="0.25">
      <c r="C9257" s="47"/>
    </row>
    <row r="9258" spans="3:3" ht="15.75" customHeight="1" x14ac:dyDescent="0.25">
      <c r="C9258" s="47"/>
    </row>
    <row r="9259" spans="3:3" ht="15.75" customHeight="1" x14ac:dyDescent="0.25">
      <c r="C9259" s="47"/>
    </row>
    <row r="9260" spans="3:3" ht="15.75" customHeight="1" x14ac:dyDescent="0.25">
      <c r="C9260" s="47"/>
    </row>
    <row r="9261" spans="3:3" ht="15.75" customHeight="1" x14ac:dyDescent="0.25">
      <c r="C9261" s="47"/>
    </row>
    <row r="9262" spans="3:3" ht="15.75" customHeight="1" x14ac:dyDescent="0.25">
      <c r="C9262" s="47"/>
    </row>
    <row r="9263" spans="3:3" ht="15.75" customHeight="1" x14ac:dyDescent="0.25">
      <c r="C9263" s="47"/>
    </row>
    <row r="9264" spans="3:3" ht="15.75" customHeight="1" x14ac:dyDescent="0.25">
      <c r="C9264" s="47"/>
    </row>
    <row r="9265" spans="3:3" ht="15.75" customHeight="1" x14ac:dyDescent="0.25">
      <c r="C9265" s="47"/>
    </row>
    <row r="9266" spans="3:3" ht="15.75" customHeight="1" x14ac:dyDescent="0.25">
      <c r="C9266" s="47"/>
    </row>
    <row r="9267" spans="3:3" ht="15.75" customHeight="1" x14ac:dyDescent="0.25">
      <c r="C9267" s="47"/>
    </row>
    <row r="9268" spans="3:3" ht="15.75" customHeight="1" x14ac:dyDescent="0.25">
      <c r="C9268" s="47"/>
    </row>
    <row r="9269" spans="3:3" ht="15.75" customHeight="1" x14ac:dyDescent="0.25">
      <c r="C9269" s="47"/>
    </row>
    <row r="9270" spans="3:3" ht="15.75" customHeight="1" x14ac:dyDescent="0.25">
      <c r="C9270" s="47"/>
    </row>
    <row r="9271" spans="3:3" ht="15.75" customHeight="1" x14ac:dyDescent="0.25">
      <c r="C9271" s="47"/>
    </row>
    <row r="9272" spans="3:3" ht="15.75" customHeight="1" x14ac:dyDescent="0.25">
      <c r="C9272" s="47"/>
    </row>
    <row r="9273" spans="3:3" ht="15.75" customHeight="1" x14ac:dyDescent="0.25">
      <c r="C9273" s="47"/>
    </row>
    <row r="9274" spans="3:3" ht="15.75" customHeight="1" x14ac:dyDescent="0.25">
      <c r="C9274" s="47"/>
    </row>
    <row r="9275" spans="3:3" ht="15.75" customHeight="1" x14ac:dyDescent="0.25">
      <c r="C9275" s="47"/>
    </row>
    <row r="9276" spans="3:3" ht="15.75" customHeight="1" x14ac:dyDescent="0.25">
      <c r="C9276" s="47"/>
    </row>
    <row r="9277" spans="3:3" ht="15.75" customHeight="1" x14ac:dyDescent="0.25">
      <c r="C9277" s="47"/>
    </row>
    <row r="9278" spans="3:3" ht="15.75" customHeight="1" x14ac:dyDescent="0.25">
      <c r="C9278" s="47"/>
    </row>
    <row r="9279" spans="3:3" ht="15.75" customHeight="1" x14ac:dyDescent="0.25">
      <c r="C9279" s="47"/>
    </row>
    <row r="9280" spans="3:3" ht="15.75" customHeight="1" x14ac:dyDescent="0.25">
      <c r="C9280" s="47"/>
    </row>
    <row r="9281" spans="3:3" ht="15.75" customHeight="1" x14ac:dyDescent="0.25">
      <c r="C9281" s="47"/>
    </row>
    <row r="9282" spans="3:3" ht="15.75" customHeight="1" x14ac:dyDescent="0.25">
      <c r="C9282" s="47"/>
    </row>
    <row r="9283" spans="3:3" ht="15.75" customHeight="1" x14ac:dyDescent="0.25">
      <c r="C9283" s="47"/>
    </row>
    <row r="9284" spans="3:3" ht="15.75" customHeight="1" x14ac:dyDescent="0.25">
      <c r="C9284" s="47"/>
    </row>
    <row r="9285" spans="3:3" ht="15.75" customHeight="1" x14ac:dyDescent="0.25">
      <c r="C9285" s="47"/>
    </row>
    <row r="9286" spans="3:3" ht="15.75" customHeight="1" x14ac:dyDescent="0.25">
      <c r="C9286" s="47"/>
    </row>
    <row r="9287" spans="3:3" ht="15.75" customHeight="1" x14ac:dyDescent="0.25">
      <c r="C9287" s="47"/>
    </row>
    <row r="9288" spans="3:3" ht="15.75" customHeight="1" x14ac:dyDescent="0.25">
      <c r="C9288" s="47"/>
    </row>
    <row r="9289" spans="3:3" ht="15.75" customHeight="1" x14ac:dyDescent="0.25">
      <c r="C9289" s="47"/>
    </row>
    <row r="9290" spans="3:3" ht="15.75" customHeight="1" x14ac:dyDescent="0.25">
      <c r="C9290" s="47"/>
    </row>
    <row r="9291" spans="3:3" ht="15.75" customHeight="1" x14ac:dyDescent="0.25">
      <c r="C9291" s="47"/>
    </row>
    <row r="9292" spans="3:3" ht="15.75" customHeight="1" x14ac:dyDescent="0.25">
      <c r="C9292" s="47"/>
    </row>
    <row r="9293" spans="3:3" ht="15.75" customHeight="1" x14ac:dyDescent="0.25">
      <c r="C9293" s="47"/>
    </row>
    <row r="9294" spans="3:3" ht="15.75" customHeight="1" x14ac:dyDescent="0.25">
      <c r="C9294" s="47"/>
    </row>
    <row r="9295" spans="3:3" ht="15.75" customHeight="1" x14ac:dyDescent="0.25">
      <c r="C9295" s="47"/>
    </row>
    <row r="9296" spans="3:3" ht="15.75" customHeight="1" x14ac:dyDescent="0.25">
      <c r="C9296" s="47"/>
    </row>
    <row r="9297" spans="3:3" ht="15.75" customHeight="1" x14ac:dyDescent="0.25">
      <c r="C9297" s="47"/>
    </row>
    <row r="9298" spans="3:3" ht="15.75" customHeight="1" x14ac:dyDescent="0.25">
      <c r="C9298" s="47"/>
    </row>
    <row r="9299" spans="3:3" ht="15.75" customHeight="1" x14ac:dyDescent="0.25">
      <c r="C9299" s="47"/>
    </row>
    <row r="9300" spans="3:3" ht="15.75" customHeight="1" x14ac:dyDescent="0.25">
      <c r="C9300" s="47"/>
    </row>
    <row r="9301" spans="3:3" ht="15.75" customHeight="1" x14ac:dyDescent="0.25">
      <c r="C9301" s="47"/>
    </row>
    <row r="9302" spans="3:3" ht="15.75" customHeight="1" x14ac:dyDescent="0.25">
      <c r="C9302" s="47"/>
    </row>
    <row r="9303" spans="3:3" ht="15.75" customHeight="1" x14ac:dyDescent="0.25">
      <c r="C9303" s="47"/>
    </row>
    <row r="9304" spans="3:3" ht="15.75" customHeight="1" x14ac:dyDescent="0.25">
      <c r="C9304" s="47"/>
    </row>
    <row r="9305" spans="3:3" ht="15.75" customHeight="1" x14ac:dyDescent="0.25">
      <c r="C9305" s="47"/>
    </row>
    <row r="9306" spans="3:3" ht="15.75" customHeight="1" x14ac:dyDescent="0.25">
      <c r="C9306" s="47"/>
    </row>
    <row r="9307" spans="3:3" ht="15.75" customHeight="1" x14ac:dyDescent="0.25">
      <c r="C9307" s="47"/>
    </row>
    <row r="9308" spans="3:3" ht="15.75" customHeight="1" x14ac:dyDescent="0.25">
      <c r="C9308" s="47"/>
    </row>
    <row r="9309" spans="3:3" ht="15.75" customHeight="1" x14ac:dyDescent="0.25">
      <c r="C9309" s="47"/>
    </row>
    <row r="9310" spans="3:3" ht="15.75" customHeight="1" x14ac:dyDescent="0.25">
      <c r="C9310" s="47"/>
    </row>
    <row r="9311" spans="3:3" ht="15.75" customHeight="1" x14ac:dyDescent="0.25">
      <c r="C9311" s="47"/>
    </row>
    <row r="9312" spans="3:3" ht="15.75" customHeight="1" x14ac:dyDescent="0.25">
      <c r="C9312" s="47"/>
    </row>
    <row r="9313" spans="3:3" ht="15.75" customHeight="1" x14ac:dyDescent="0.25">
      <c r="C9313" s="47"/>
    </row>
    <row r="9314" spans="3:3" ht="15.75" customHeight="1" x14ac:dyDescent="0.25">
      <c r="C9314" s="47"/>
    </row>
    <row r="9315" spans="3:3" ht="15.75" customHeight="1" x14ac:dyDescent="0.25">
      <c r="C9315" s="47"/>
    </row>
    <row r="9316" spans="3:3" ht="15.75" customHeight="1" x14ac:dyDescent="0.25">
      <c r="C9316" s="47"/>
    </row>
    <row r="9317" spans="3:3" ht="15.75" customHeight="1" x14ac:dyDescent="0.25">
      <c r="C9317" s="47"/>
    </row>
    <row r="9318" spans="3:3" ht="15.75" customHeight="1" x14ac:dyDescent="0.25">
      <c r="C9318" s="47"/>
    </row>
    <row r="9319" spans="3:3" ht="15.75" customHeight="1" x14ac:dyDescent="0.25">
      <c r="C9319" s="47"/>
    </row>
    <row r="9320" spans="3:3" ht="15.75" customHeight="1" x14ac:dyDescent="0.25">
      <c r="C9320" s="47"/>
    </row>
    <row r="9321" spans="3:3" ht="15.75" customHeight="1" x14ac:dyDescent="0.25">
      <c r="C9321" s="47"/>
    </row>
    <row r="9322" spans="3:3" ht="15.75" customHeight="1" x14ac:dyDescent="0.25">
      <c r="C9322" s="47"/>
    </row>
    <row r="9323" spans="3:3" ht="15.75" customHeight="1" x14ac:dyDescent="0.25">
      <c r="C9323" s="47"/>
    </row>
    <row r="9324" spans="3:3" ht="15.75" customHeight="1" x14ac:dyDescent="0.25">
      <c r="C9324" s="47"/>
    </row>
    <row r="9325" spans="3:3" ht="15.75" customHeight="1" x14ac:dyDescent="0.25">
      <c r="C9325" s="47"/>
    </row>
    <row r="9326" spans="3:3" ht="15.75" customHeight="1" x14ac:dyDescent="0.25">
      <c r="C9326" s="47"/>
    </row>
    <row r="9327" spans="3:3" ht="15.75" customHeight="1" x14ac:dyDescent="0.25">
      <c r="C9327" s="47"/>
    </row>
    <row r="9328" spans="3:3" ht="15.75" customHeight="1" x14ac:dyDescent="0.25">
      <c r="C9328" s="47"/>
    </row>
    <row r="9329" spans="3:3" ht="15.75" customHeight="1" x14ac:dyDescent="0.25">
      <c r="C9329" s="47"/>
    </row>
    <row r="9330" spans="3:3" ht="15.75" customHeight="1" x14ac:dyDescent="0.25">
      <c r="C9330" s="47"/>
    </row>
    <row r="9331" spans="3:3" ht="15.75" customHeight="1" x14ac:dyDescent="0.25">
      <c r="C9331" s="47"/>
    </row>
    <row r="9332" spans="3:3" ht="15.75" customHeight="1" x14ac:dyDescent="0.25">
      <c r="C9332" s="47"/>
    </row>
    <row r="9333" spans="3:3" ht="15.75" customHeight="1" x14ac:dyDescent="0.25">
      <c r="C9333" s="47"/>
    </row>
    <row r="9334" spans="3:3" ht="15.75" customHeight="1" x14ac:dyDescent="0.25">
      <c r="C9334" s="47"/>
    </row>
    <row r="9335" spans="3:3" ht="15.75" customHeight="1" x14ac:dyDescent="0.25">
      <c r="C9335" s="47"/>
    </row>
    <row r="9336" spans="3:3" ht="15.75" customHeight="1" x14ac:dyDescent="0.25">
      <c r="C9336" s="47"/>
    </row>
    <row r="9337" spans="3:3" ht="15.75" customHeight="1" x14ac:dyDescent="0.25">
      <c r="C9337" s="47"/>
    </row>
    <row r="9338" spans="3:3" ht="15.75" customHeight="1" x14ac:dyDescent="0.25">
      <c r="C9338" s="47"/>
    </row>
    <row r="9339" spans="3:3" ht="15.75" customHeight="1" x14ac:dyDescent="0.25">
      <c r="C9339" s="47"/>
    </row>
    <row r="9340" spans="3:3" ht="15.75" customHeight="1" x14ac:dyDescent="0.25">
      <c r="C9340" s="47"/>
    </row>
    <row r="9341" spans="3:3" ht="15.75" customHeight="1" x14ac:dyDescent="0.25">
      <c r="C9341" s="47"/>
    </row>
    <row r="9342" spans="3:3" ht="15.75" customHeight="1" x14ac:dyDescent="0.25">
      <c r="C9342" s="47"/>
    </row>
    <row r="9343" spans="3:3" ht="15.75" customHeight="1" x14ac:dyDescent="0.25">
      <c r="C9343" s="47"/>
    </row>
    <row r="9344" spans="3:3" ht="15.75" customHeight="1" x14ac:dyDescent="0.25">
      <c r="C9344" s="47"/>
    </row>
    <row r="9345" spans="3:3" ht="15.75" customHeight="1" x14ac:dyDescent="0.25">
      <c r="C9345" s="47"/>
    </row>
    <row r="9346" spans="3:3" ht="15.75" customHeight="1" x14ac:dyDescent="0.25">
      <c r="C9346" s="47"/>
    </row>
    <row r="9347" spans="3:3" ht="15.75" customHeight="1" x14ac:dyDescent="0.25">
      <c r="C9347" s="47"/>
    </row>
    <row r="9348" spans="3:3" ht="15.75" customHeight="1" x14ac:dyDescent="0.25">
      <c r="C9348" s="47"/>
    </row>
    <row r="9349" spans="3:3" ht="15.75" customHeight="1" x14ac:dyDescent="0.25">
      <c r="C9349" s="47"/>
    </row>
    <row r="9350" spans="3:3" ht="15.75" customHeight="1" x14ac:dyDescent="0.25">
      <c r="C9350" s="47"/>
    </row>
    <row r="9351" spans="3:3" ht="15.75" customHeight="1" x14ac:dyDescent="0.25">
      <c r="C9351" s="47"/>
    </row>
    <row r="9352" spans="3:3" ht="15.75" customHeight="1" x14ac:dyDescent="0.25">
      <c r="C9352" s="47"/>
    </row>
    <row r="9353" spans="3:3" ht="15.75" customHeight="1" x14ac:dyDescent="0.25">
      <c r="C9353" s="47"/>
    </row>
    <row r="9354" spans="3:3" ht="15.75" customHeight="1" x14ac:dyDescent="0.25">
      <c r="C9354" s="47"/>
    </row>
    <row r="9355" spans="3:3" ht="15.75" customHeight="1" x14ac:dyDescent="0.25">
      <c r="C9355" s="47"/>
    </row>
    <row r="9356" spans="3:3" ht="15.75" customHeight="1" x14ac:dyDescent="0.25">
      <c r="C9356" s="47"/>
    </row>
    <row r="9357" spans="3:3" ht="15.75" customHeight="1" x14ac:dyDescent="0.25">
      <c r="C9357" s="47"/>
    </row>
    <row r="9358" spans="3:3" ht="15.75" customHeight="1" x14ac:dyDescent="0.25">
      <c r="C9358" s="47"/>
    </row>
    <row r="9359" spans="3:3" ht="15.75" customHeight="1" x14ac:dyDescent="0.25">
      <c r="C9359" s="47"/>
    </row>
    <row r="9360" spans="3:3" ht="15.75" customHeight="1" x14ac:dyDescent="0.25">
      <c r="C9360" s="47"/>
    </row>
    <row r="9361" spans="3:3" ht="15.75" customHeight="1" x14ac:dyDescent="0.25">
      <c r="C9361" s="47"/>
    </row>
    <row r="9362" spans="3:3" ht="15.75" customHeight="1" x14ac:dyDescent="0.25">
      <c r="C9362" s="47"/>
    </row>
    <row r="9363" spans="3:3" ht="15.75" customHeight="1" x14ac:dyDescent="0.25">
      <c r="C9363" s="47"/>
    </row>
    <row r="9364" spans="3:3" ht="15.75" customHeight="1" x14ac:dyDescent="0.25">
      <c r="C9364" s="47"/>
    </row>
    <row r="9365" spans="3:3" ht="15.75" customHeight="1" x14ac:dyDescent="0.25">
      <c r="C9365" s="47"/>
    </row>
    <row r="9366" spans="3:3" ht="15.75" customHeight="1" x14ac:dyDescent="0.25">
      <c r="C9366" s="47"/>
    </row>
    <row r="9367" spans="3:3" ht="15.75" customHeight="1" x14ac:dyDescent="0.25">
      <c r="C9367" s="47"/>
    </row>
    <row r="9368" spans="3:3" ht="15.75" customHeight="1" x14ac:dyDescent="0.25">
      <c r="C9368" s="47"/>
    </row>
    <row r="9369" spans="3:3" ht="15.75" customHeight="1" x14ac:dyDescent="0.25">
      <c r="C9369" s="47"/>
    </row>
    <row r="9370" spans="3:3" ht="15.75" customHeight="1" x14ac:dyDescent="0.25">
      <c r="C9370" s="47"/>
    </row>
    <row r="9371" spans="3:3" ht="15.75" customHeight="1" x14ac:dyDescent="0.25">
      <c r="C9371" s="47"/>
    </row>
    <row r="9372" spans="3:3" ht="15.75" customHeight="1" x14ac:dyDescent="0.25">
      <c r="C9372" s="47"/>
    </row>
    <row r="9373" spans="3:3" ht="15.75" customHeight="1" x14ac:dyDescent="0.25">
      <c r="C9373" s="47"/>
    </row>
    <row r="9374" spans="3:3" ht="15.75" customHeight="1" x14ac:dyDescent="0.25">
      <c r="C9374" s="47"/>
    </row>
    <row r="9375" spans="3:3" ht="15.75" customHeight="1" x14ac:dyDescent="0.25">
      <c r="C9375" s="47"/>
    </row>
    <row r="9376" spans="3:3" ht="15.75" customHeight="1" x14ac:dyDescent="0.25">
      <c r="C9376" s="47"/>
    </row>
    <row r="9377" spans="3:3" ht="15.75" customHeight="1" x14ac:dyDescent="0.25">
      <c r="C9377" s="47"/>
    </row>
    <row r="9378" spans="3:3" ht="15.75" customHeight="1" x14ac:dyDescent="0.25">
      <c r="C9378" s="47"/>
    </row>
    <row r="9379" spans="3:3" ht="15.75" customHeight="1" x14ac:dyDescent="0.25">
      <c r="C9379" s="47"/>
    </row>
    <row r="9380" spans="3:3" ht="15.75" customHeight="1" x14ac:dyDescent="0.25">
      <c r="C9380" s="47"/>
    </row>
    <row r="9381" spans="3:3" ht="15.75" customHeight="1" x14ac:dyDescent="0.25">
      <c r="C9381" s="47"/>
    </row>
    <row r="9382" spans="3:3" ht="15.75" customHeight="1" x14ac:dyDescent="0.25">
      <c r="C9382" s="47"/>
    </row>
    <row r="9383" spans="3:3" ht="15.75" customHeight="1" x14ac:dyDescent="0.25">
      <c r="C9383" s="47"/>
    </row>
    <row r="9384" spans="3:3" ht="15.75" customHeight="1" x14ac:dyDescent="0.25">
      <c r="C9384" s="47"/>
    </row>
    <row r="9385" spans="3:3" ht="15.75" customHeight="1" x14ac:dyDescent="0.25">
      <c r="C9385" s="47"/>
    </row>
    <row r="9386" spans="3:3" ht="15.75" customHeight="1" x14ac:dyDescent="0.25">
      <c r="C9386" s="47"/>
    </row>
    <row r="9387" spans="3:3" ht="15.75" customHeight="1" x14ac:dyDescent="0.25">
      <c r="C9387" s="47"/>
    </row>
    <row r="9388" spans="3:3" ht="15.75" customHeight="1" x14ac:dyDescent="0.25">
      <c r="C9388" s="47"/>
    </row>
    <row r="9389" spans="3:3" ht="15.75" customHeight="1" x14ac:dyDescent="0.25">
      <c r="C9389" s="47"/>
    </row>
    <row r="9390" spans="3:3" ht="15.75" customHeight="1" x14ac:dyDescent="0.25">
      <c r="C9390" s="47"/>
    </row>
    <row r="9391" spans="3:3" ht="15.75" customHeight="1" x14ac:dyDescent="0.25">
      <c r="C9391" s="47"/>
    </row>
    <row r="9392" spans="3:3" ht="15.75" customHeight="1" x14ac:dyDescent="0.25">
      <c r="C9392" s="47"/>
    </row>
    <row r="9393" spans="3:3" ht="15.75" customHeight="1" x14ac:dyDescent="0.25">
      <c r="C9393" s="47"/>
    </row>
    <row r="9394" spans="3:3" ht="15.75" customHeight="1" x14ac:dyDescent="0.25">
      <c r="C9394" s="47"/>
    </row>
    <row r="9395" spans="3:3" ht="15.75" customHeight="1" x14ac:dyDescent="0.25">
      <c r="C9395" s="47"/>
    </row>
    <row r="9396" spans="3:3" ht="15.75" customHeight="1" x14ac:dyDescent="0.25">
      <c r="C9396" s="47"/>
    </row>
    <row r="9397" spans="3:3" ht="15.75" customHeight="1" x14ac:dyDescent="0.25">
      <c r="C9397" s="47"/>
    </row>
    <row r="9398" spans="3:3" ht="15.75" customHeight="1" x14ac:dyDescent="0.25">
      <c r="C9398" s="47"/>
    </row>
    <row r="9399" spans="3:3" ht="15.75" customHeight="1" x14ac:dyDescent="0.25">
      <c r="C9399" s="47"/>
    </row>
    <row r="9400" spans="3:3" ht="15.75" customHeight="1" x14ac:dyDescent="0.25">
      <c r="C9400" s="47"/>
    </row>
    <row r="9401" spans="3:3" ht="15.75" customHeight="1" x14ac:dyDescent="0.25">
      <c r="C9401" s="47"/>
    </row>
    <row r="9402" spans="3:3" ht="15.75" customHeight="1" x14ac:dyDescent="0.25">
      <c r="C9402" s="47"/>
    </row>
    <row r="9403" spans="3:3" ht="15.75" customHeight="1" x14ac:dyDescent="0.25">
      <c r="C9403" s="47"/>
    </row>
    <row r="9404" spans="3:3" ht="15.75" customHeight="1" x14ac:dyDescent="0.25">
      <c r="C9404" s="47"/>
    </row>
    <row r="9405" spans="3:3" ht="15.75" customHeight="1" x14ac:dyDescent="0.25">
      <c r="C9405" s="47"/>
    </row>
    <row r="9406" spans="3:3" ht="15.75" customHeight="1" x14ac:dyDescent="0.25">
      <c r="C9406" s="47"/>
    </row>
    <row r="9407" spans="3:3" ht="15.75" customHeight="1" x14ac:dyDescent="0.25">
      <c r="C9407" s="47"/>
    </row>
    <row r="9408" spans="3:3" ht="15.75" customHeight="1" x14ac:dyDescent="0.25">
      <c r="C9408" s="47"/>
    </row>
    <row r="9409" spans="3:3" ht="15.75" customHeight="1" x14ac:dyDescent="0.25">
      <c r="C9409" s="47"/>
    </row>
    <row r="9410" spans="3:3" ht="15.75" customHeight="1" x14ac:dyDescent="0.25">
      <c r="C9410" s="47"/>
    </row>
    <row r="9411" spans="3:3" ht="15.75" customHeight="1" x14ac:dyDescent="0.25">
      <c r="C9411" s="47"/>
    </row>
    <row r="9412" spans="3:3" ht="15.75" customHeight="1" x14ac:dyDescent="0.25">
      <c r="C9412" s="47"/>
    </row>
    <row r="9413" spans="3:3" ht="15.75" customHeight="1" x14ac:dyDescent="0.25">
      <c r="C9413" s="47"/>
    </row>
    <row r="9414" spans="3:3" ht="15.75" customHeight="1" x14ac:dyDescent="0.25">
      <c r="C9414" s="47"/>
    </row>
    <row r="9415" spans="3:3" ht="15.75" customHeight="1" x14ac:dyDescent="0.25">
      <c r="C9415" s="47"/>
    </row>
    <row r="9416" spans="3:3" ht="15.75" customHeight="1" x14ac:dyDescent="0.25">
      <c r="C9416" s="47"/>
    </row>
    <row r="9417" spans="3:3" ht="15.75" customHeight="1" x14ac:dyDescent="0.25">
      <c r="C9417" s="47"/>
    </row>
    <row r="9418" spans="3:3" ht="15.75" customHeight="1" x14ac:dyDescent="0.25">
      <c r="C9418" s="47"/>
    </row>
    <row r="9419" spans="3:3" ht="15.75" customHeight="1" x14ac:dyDescent="0.25">
      <c r="C9419" s="47"/>
    </row>
    <row r="9420" spans="3:3" ht="15.75" customHeight="1" x14ac:dyDescent="0.25">
      <c r="C9420" s="47"/>
    </row>
    <row r="9421" spans="3:3" ht="15.75" customHeight="1" x14ac:dyDescent="0.25">
      <c r="C9421" s="47"/>
    </row>
    <row r="9422" spans="3:3" ht="15.75" customHeight="1" x14ac:dyDescent="0.25">
      <c r="C9422" s="47"/>
    </row>
    <row r="9423" spans="3:3" ht="15.75" customHeight="1" x14ac:dyDescent="0.25">
      <c r="C9423" s="47"/>
    </row>
    <row r="9424" spans="3:3" ht="15.75" customHeight="1" x14ac:dyDescent="0.25">
      <c r="C9424" s="47"/>
    </row>
    <row r="9425" spans="3:3" ht="15.75" customHeight="1" x14ac:dyDescent="0.25">
      <c r="C9425" s="47"/>
    </row>
    <row r="9426" spans="3:3" ht="15.75" customHeight="1" x14ac:dyDescent="0.25">
      <c r="C9426" s="47"/>
    </row>
    <row r="9427" spans="3:3" ht="15.75" customHeight="1" x14ac:dyDescent="0.25">
      <c r="C9427" s="47"/>
    </row>
    <row r="9428" spans="3:3" ht="15.75" customHeight="1" x14ac:dyDescent="0.25">
      <c r="C9428" s="47"/>
    </row>
    <row r="9429" spans="3:3" ht="15.75" customHeight="1" x14ac:dyDescent="0.25">
      <c r="C9429" s="47"/>
    </row>
    <row r="9430" spans="3:3" ht="15.75" customHeight="1" x14ac:dyDescent="0.25">
      <c r="C9430" s="47"/>
    </row>
    <row r="9431" spans="3:3" ht="15.75" customHeight="1" x14ac:dyDescent="0.25">
      <c r="C9431" s="47"/>
    </row>
    <row r="9432" spans="3:3" ht="15.75" customHeight="1" x14ac:dyDescent="0.25">
      <c r="C9432" s="47"/>
    </row>
    <row r="9433" spans="3:3" ht="15.75" customHeight="1" x14ac:dyDescent="0.25">
      <c r="C9433" s="47"/>
    </row>
    <row r="9434" spans="3:3" ht="15.75" customHeight="1" x14ac:dyDescent="0.25">
      <c r="C9434" s="47"/>
    </row>
    <row r="9435" spans="3:3" ht="15.75" customHeight="1" x14ac:dyDescent="0.25">
      <c r="C9435" s="47"/>
    </row>
    <row r="9436" spans="3:3" ht="15.75" customHeight="1" x14ac:dyDescent="0.25">
      <c r="C9436" s="47"/>
    </row>
    <row r="9437" spans="3:3" ht="15.75" customHeight="1" x14ac:dyDescent="0.25">
      <c r="C9437" s="47"/>
    </row>
    <row r="9438" spans="3:3" ht="15.75" customHeight="1" x14ac:dyDescent="0.25">
      <c r="C9438" s="47"/>
    </row>
    <row r="9439" spans="3:3" ht="15.75" customHeight="1" x14ac:dyDescent="0.25">
      <c r="C9439" s="47"/>
    </row>
    <row r="9440" spans="3:3" ht="15.75" customHeight="1" x14ac:dyDescent="0.25">
      <c r="C9440" s="47"/>
    </row>
    <row r="9441" spans="3:3" ht="15.75" customHeight="1" x14ac:dyDescent="0.25">
      <c r="C9441" s="47"/>
    </row>
    <row r="9442" spans="3:3" ht="15.75" customHeight="1" x14ac:dyDescent="0.25">
      <c r="C9442" s="47"/>
    </row>
    <row r="9443" spans="3:3" ht="15.75" customHeight="1" x14ac:dyDescent="0.25">
      <c r="C9443" s="47"/>
    </row>
    <row r="9444" spans="3:3" ht="15.75" customHeight="1" x14ac:dyDescent="0.25">
      <c r="C9444" s="47"/>
    </row>
    <row r="9445" spans="3:3" ht="15.75" customHeight="1" x14ac:dyDescent="0.25">
      <c r="C9445" s="47"/>
    </row>
    <row r="9446" spans="3:3" ht="15.75" customHeight="1" x14ac:dyDescent="0.25">
      <c r="C9446" s="47"/>
    </row>
    <row r="9447" spans="3:3" ht="15.75" customHeight="1" x14ac:dyDescent="0.25">
      <c r="C9447" s="47"/>
    </row>
    <row r="9448" spans="3:3" ht="15.75" customHeight="1" x14ac:dyDescent="0.25">
      <c r="C9448" s="47"/>
    </row>
    <row r="9449" spans="3:3" ht="15.75" customHeight="1" x14ac:dyDescent="0.25">
      <c r="C9449" s="47"/>
    </row>
    <row r="9450" spans="3:3" ht="15.75" customHeight="1" x14ac:dyDescent="0.25">
      <c r="C9450" s="47"/>
    </row>
    <row r="9451" spans="3:3" ht="15.75" customHeight="1" x14ac:dyDescent="0.25">
      <c r="C9451" s="47"/>
    </row>
    <row r="9452" spans="3:3" ht="15.75" customHeight="1" x14ac:dyDescent="0.25">
      <c r="C9452" s="47"/>
    </row>
    <row r="9453" spans="3:3" ht="15.75" customHeight="1" x14ac:dyDescent="0.25">
      <c r="C9453" s="47"/>
    </row>
    <row r="9454" spans="3:3" ht="15.75" customHeight="1" x14ac:dyDescent="0.25">
      <c r="C9454" s="47"/>
    </row>
    <row r="9455" spans="3:3" ht="15.75" customHeight="1" x14ac:dyDescent="0.25">
      <c r="C9455" s="47"/>
    </row>
    <row r="9456" spans="3:3" ht="15.75" customHeight="1" x14ac:dyDescent="0.25">
      <c r="C9456" s="47"/>
    </row>
    <row r="9457" spans="3:3" ht="15.75" customHeight="1" x14ac:dyDescent="0.25">
      <c r="C9457" s="47"/>
    </row>
    <row r="9458" spans="3:3" ht="15.75" customHeight="1" x14ac:dyDescent="0.25">
      <c r="C9458" s="47"/>
    </row>
    <row r="9459" spans="3:3" ht="15.75" customHeight="1" x14ac:dyDescent="0.25">
      <c r="C9459" s="47"/>
    </row>
    <row r="9460" spans="3:3" ht="15.75" customHeight="1" x14ac:dyDescent="0.25">
      <c r="C9460" s="47"/>
    </row>
    <row r="9461" spans="3:3" ht="15.75" customHeight="1" x14ac:dyDescent="0.25">
      <c r="C9461" s="47"/>
    </row>
    <row r="9462" spans="3:3" ht="15.75" customHeight="1" x14ac:dyDescent="0.25">
      <c r="C9462" s="47"/>
    </row>
    <row r="9463" spans="3:3" ht="15.75" customHeight="1" x14ac:dyDescent="0.25">
      <c r="C9463" s="47"/>
    </row>
    <row r="9464" spans="3:3" ht="15.75" customHeight="1" x14ac:dyDescent="0.25">
      <c r="C9464" s="47"/>
    </row>
    <row r="9465" spans="3:3" ht="15.75" customHeight="1" x14ac:dyDescent="0.25">
      <c r="C9465" s="47"/>
    </row>
    <row r="9466" spans="3:3" ht="15.75" customHeight="1" x14ac:dyDescent="0.25">
      <c r="C9466" s="47"/>
    </row>
    <row r="9467" spans="3:3" ht="15.75" customHeight="1" x14ac:dyDescent="0.25">
      <c r="C9467" s="47"/>
    </row>
    <row r="9468" spans="3:3" ht="15.75" customHeight="1" x14ac:dyDescent="0.25">
      <c r="C9468" s="47"/>
    </row>
    <row r="9469" spans="3:3" ht="15.75" customHeight="1" x14ac:dyDescent="0.25">
      <c r="C9469" s="47"/>
    </row>
    <row r="9470" spans="3:3" ht="15.75" customHeight="1" x14ac:dyDescent="0.25">
      <c r="C9470" s="47"/>
    </row>
    <row r="9471" spans="3:3" ht="15.75" customHeight="1" x14ac:dyDescent="0.25">
      <c r="C9471" s="47"/>
    </row>
    <row r="9472" spans="3:3" ht="15.75" customHeight="1" x14ac:dyDescent="0.25">
      <c r="C9472" s="47"/>
    </row>
    <row r="9473" spans="3:3" ht="15.75" customHeight="1" x14ac:dyDescent="0.25">
      <c r="C9473" s="47"/>
    </row>
    <row r="9474" spans="3:3" ht="15.75" customHeight="1" x14ac:dyDescent="0.25">
      <c r="C9474" s="47"/>
    </row>
    <row r="9475" spans="3:3" ht="15.75" customHeight="1" x14ac:dyDescent="0.25">
      <c r="C9475" s="47"/>
    </row>
    <row r="9476" spans="3:3" ht="15.75" customHeight="1" x14ac:dyDescent="0.25">
      <c r="C9476" s="47"/>
    </row>
    <row r="9477" spans="3:3" ht="15.75" customHeight="1" x14ac:dyDescent="0.25">
      <c r="C9477" s="47"/>
    </row>
    <row r="9478" spans="3:3" ht="15.75" customHeight="1" x14ac:dyDescent="0.25">
      <c r="C9478" s="47"/>
    </row>
    <row r="9479" spans="3:3" ht="15.75" customHeight="1" x14ac:dyDescent="0.25">
      <c r="C9479" s="47"/>
    </row>
    <row r="9480" spans="3:3" ht="15.75" customHeight="1" x14ac:dyDescent="0.25">
      <c r="C9480" s="47"/>
    </row>
    <row r="9481" spans="3:3" ht="15.75" customHeight="1" x14ac:dyDescent="0.25">
      <c r="C9481" s="47"/>
    </row>
    <row r="9482" spans="3:3" ht="15.75" customHeight="1" x14ac:dyDescent="0.25">
      <c r="C9482" s="47"/>
    </row>
    <row r="9483" spans="3:3" ht="15.75" customHeight="1" x14ac:dyDescent="0.25">
      <c r="C9483" s="47"/>
    </row>
    <row r="9484" spans="3:3" ht="15.75" customHeight="1" x14ac:dyDescent="0.25">
      <c r="C9484" s="47"/>
    </row>
    <row r="9485" spans="3:3" ht="15.75" customHeight="1" x14ac:dyDescent="0.25">
      <c r="C9485" s="47"/>
    </row>
    <row r="9486" spans="3:3" ht="15.75" customHeight="1" x14ac:dyDescent="0.25">
      <c r="C9486" s="47"/>
    </row>
    <row r="9487" spans="3:3" ht="15.75" customHeight="1" x14ac:dyDescent="0.25">
      <c r="C9487" s="47"/>
    </row>
    <row r="9488" spans="3:3" ht="15.75" customHeight="1" x14ac:dyDescent="0.25">
      <c r="C9488" s="47"/>
    </row>
    <row r="9489" spans="3:3" ht="15.75" customHeight="1" x14ac:dyDescent="0.25">
      <c r="C9489" s="47"/>
    </row>
    <row r="9490" spans="3:3" ht="15.75" customHeight="1" x14ac:dyDescent="0.25">
      <c r="C9490" s="47"/>
    </row>
    <row r="9491" spans="3:3" ht="15.75" customHeight="1" x14ac:dyDescent="0.25">
      <c r="C9491" s="47"/>
    </row>
    <row r="9492" spans="3:3" ht="15.75" customHeight="1" x14ac:dyDescent="0.25">
      <c r="C9492" s="47"/>
    </row>
    <row r="9493" spans="3:3" ht="15.75" customHeight="1" x14ac:dyDescent="0.25">
      <c r="C9493" s="47"/>
    </row>
    <row r="9494" spans="3:3" ht="15.75" customHeight="1" x14ac:dyDescent="0.25">
      <c r="C9494" s="47"/>
    </row>
    <row r="9495" spans="3:3" ht="15.75" customHeight="1" x14ac:dyDescent="0.25">
      <c r="C9495" s="47"/>
    </row>
    <row r="9496" spans="3:3" ht="15.75" customHeight="1" x14ac:dyDescent="0.25">
      <c r="C9496" s="47"/>
    </row>
    <row r="9497" spans="3:3" ht="15.75" customHeight="1" x14ac:dyDescent="0.25">
      <c r="C9497" s="47"/>
    </row>
    <row r="9498" spans="3:3" ht="15.75" customHeight="1" x14ac:dyDescent="0.25">
      <c r="C9498" s="47"/>
    </row>
    <row r="9499" spans="3:3" ht="15.75" customHeight="1" x14ac:dyDescent="0.25">
      <c r="C9499" s="47"/>
    </row>
    <row r="9500" spans="3:3" ht="15.75" customHeight="1" x14ac:dyDescent="0.25">
      <c r="C9500" s="47"/>
    </row>
    <row r="9501" spans="3:3" ht="15.75" customHeight="1" x14ac:dyDescent="0.25">
      <c r="C9501" s="47"/>
    </row>
    <row r="9502" spans="3:3" ht="15.75" customHeight="1" x14ac:dyDescent="0.25">
      <c r="C9502" s="47"/>
    </row>
    <row r="9503" spans="3:3" ht="15.75" customHeight="1" x14ac:dyDescent="0.25">
      <c r="C9503" s="47"/>
    </row>
    <row r="9504" spans="3:3" ht="15.75" customHeight="1" x14ac:dyDescent="0.25">
      <c r="C9504" s="47"/>
    </row>
    <row r="9505" spans="3:3" ht="15.75" customHeight="1" x14ac:dyDescent="0.25">
      <c r="C9505" s="47"/>
    </row>
    <row r="9506" spans="3:3" ht="15.75" customHeight="1" x14ac:dyDescent="0.25">
      <c r="C9506" s="47"/>
    </row>
    <row r="9507" spans="3:3" ht="15.75" customHeight="1" x14ac:dyDescent="0.25">
      <c r="C9507" s="47"/>
    </row>
    <row r="9508" spans="3:3" ht="15.75" customHeight="1" x14ac:dyDescent="0.25">
      <c r="C9508" s="47"/>
    </row>
    <row r="9509" spans="3:3" ht="15.75" customHeight="1" x14ac:dyDescent="0.25">
      <c r="C9509" s="47"/>
    </row>
    <row r="9510" spans="3:3" ht="15.75" customHeight="1" x14ac:dyDescent="0.25">
      <c r="C9510" s="47"/>
    </row>
    <row r="9511" spans="3:3" ht="15.75" customHeight="1" x14ac:dyDescent="0.25">
      <c r="C9511" s="47"/>
    </row>
    <row r="9512" spans="3:3" ht="15.75" customHeight="1" x14ac:dyDescent="0.25">
      <c r="C9512" s="47"/>
    </row>
    <row r="9513" spans="3:3" ht="15.75" customHeight="1" x14ac:dyDescent="0.25">
      <c r="C9513" s="47"/>
    </row>
    <row r="9514" spans="3:3" ht="15.75" customHeight="1" x14ac:dyDescent="0.25">
      <c r="C9514" s="47"/>
    </row>
    <row r="9515" spans="3:3" ht="15.75" customHeight="1" x14ac:dyDescent="0.25">
      <c r="C9515" s="47"/>
    </row>
    <row r="9516" spans="3:3" ht="15.75" customHeight="1" x14ac:dyDescent="0.25">
      <c r="C9516" s="47"/>
    </row>
    <row r="9517" spans="3:3" ht="15.75" customHeight="1" x14ac:dyDescent="0.25">
      <c r="C9517" s="47"/>
    </row>
    <row r="9518" spans="3:3" ht="15.75" customHeight="1" x14ac:dyDescent="0.25">
      <c r="C9518" s="47"/>
    </row>
    <row r="9519" spans="3:3" ht="15.75" customHeight="1" x14ac:dyDescent="0.25">
      <c r="C9519" s="47"/>
    </row>
    <row r="9520" spans="3:3" ht="15.75" customHeight="1" x14ac:dyDescent="0.25">
      <c r="C9520" s="47"/>
    </row>
    <row r="9521" spans="3:3" ht="15.75" customHeight="1" x14ac:dyDescent="0.25">
      <c r="C9521" s="47"/>
    </row>
    <row r="9522" spans="3:3" ht="15.75" customHeight="1" x14ac:dyDescent="0.25">
      <c r="C9522" s="47"/>
    </row>
    <row r="9523" spans="3:3" ht="15.75" customHeight="1" x14ac:dyDescent="0.25">
      <c r="C9523" s="47"/>
    </row>
    <row r="9524" spans="3:3" ht="15.75" customHeight="1" x14ac:dyDescent="0.25">
      <c r="C9524" s="47"/>
    </row>
    <row r="9525" spans="3:3" ht="15.75" customHeight="1" x14ac:dyDescent="0.25">
      <c r="C9525" s="47"/>
    </row>
    <row r="9526" spans="3:3" ht="15.75" customHeight="1" x14ac:dyDescent="0.25">
      <c r="C9526" s="47"/>
    </row>
    <row r="9527" spans="3:3" ht="15.75" customHeight="1" x14ac:dyDescent="0.25">
      <c r="C9527" s="47"/>
    </row>
    <row r="9528" spans="3:3" ht="15.75" customHeight="1" x14ac:dyDescent="0.25">
      <c r="C9528" s="47"/>
    </row>
    <row r="9529" spans="3:3" ht="15.75" customHeight="1" x14ac:dyDescent="0.25">
      <c r="C9529" s="47"/>
    </row>
    <row r="9530" spans="3:3" ht="15.75" customHeight="1" x14ac:dyDescent="0.25">
      <c r="C9530" s="47"/>
    </row>
    <row r="9531" spans="3:3" ht="15.75" customHeight="1" x14ac:dyDescent="0.25">
      <c r="C9531" s="47"/>
    </row>
    <row r="9532" spans="3:3" ht="15.75" customHeight="1" x14ac:dyDescent="0.25">
      <c r="C9532" s="47"/>
    </row>
    <row r="9533" spans="3:3" ht="15.75" customHeight="1" x14ac:dyDescent="0.25">
      <c r="C9533" s="47"/>
    </row>
    <row r="9534" spans="3:3" ht="15.75" customHeight="1" x14ac:dyDescent="0.25">
      <c r="C9534" s="47"/>
    </row>
    <row r="9535" spans="3:3" ht="15.75" customHeight="1" x14ac:dyDescent="0.25">
      <c r="C9535" s="47"/>
    </row>
    <row r="9536" spans="3:3" ht="15.75" customHeight="1" x14ac:dyDescent="0.25">
      <c r="C9536" s="47"/>
    </row>
    <row r="9537" spans="3:3" ht="15.75" customHeight="1" x14ac:dyDescent="0.25">
      <c r="C9537" s="47"/>
    </row>
    <row r="9538" spans="3:3" ht="15.75" customHeight="1" x14ac:dyDescent="0.25">
      <c r="C9538" s="47"/>
    </row>
    <row r="9539" spans="3:3" ht="15.75" customHeight="1" x14ac:dyDescent="0.25">
      <c r="C9539" s="47"/>
    </row>
    <row r="9540" spans="3:3" ht="15.75" customHeight="1" x14ac:dyDescent="0.25">
      <c r="C9540" s="47"/>
    </row>
    <row r="9541" spans="3:3" ht="15.75" customHeight="1" x14ac:dyDescent="0.25">
      <c r="C9541" s="47"/>
    </row>
    <row r="9542" spans="3:3" ht="15.75" customHeight="1" x14ac:dyDescent="0.25">
      <c r="C9542" s="47"/>
    </row>
    <row r="9543" spans="3:3" ht="15.75" customHeight="1" x14ac:dyDescent="0.25">
      <c r="C9543" s="47"/>
    </row>
    <row r="9544" spans="3:3" ht="15.75" customHeight="1" x14ac:dyDescent="0.25">
      <c r="C9544" s="47"/>
    </row>
    <row r="9545" spans="3:3" ht="15.75" customHeight="1" x14ac:dyDescent="0.25">
      <c r="C9545" s="47"/>
    </row>
    <row r="9546" spans="3:3" ht="15.75" customHeight="1" x14ac:dyDescent="0.25">
      <c r="C9546" s="47"/>
    </row>
    <row r="9547" spans="3:3" ht="15.75" customHeight="1" x14ac:dyDescent="0.25">
      <c r="C9547" s="47"/>
    </row>
    <row r="9548" spans="3:3" ht="15.75" customHeight="1" x14ac:dyDescent="0.25">
      <c r="C9548" s="47"/>
    </row>
    <row r="9549" spans="3:3" ht="15.75" customHeight="1" x14ac:dyDescent="0.25">
      <c r="C9549" s="47"/>
    </row>
    <row r="9550" spans="3:3" ht="15.75" customHeight="1" x14ac:dyDescent="0.25">
      <c r="C9550" s="47"/>
    </row>
    <row r="9551" spans="3:3" ht="15.75" customHeight="1" x14ac:dyDescent="0.25">
      <c r="C9551" s="47"/>
    </row>
    <row r="9552" spans="3:3" ht="15.75" customHeight="1" x14ac:dyDescent="0.25">
      <c r="C9552" s="47"/>
    </row>
    <row r="9553" spans="3:3" ht="15.75" customHeight="1" x14ac:dyDescent="0.25">
      <c r="C9553" s="47"/>
    </row>
    <row r="9554" spans="3:3" ht="15.75" customHeight="1" x14ac:dyDescent="0.25">
      <c r="C9554" s="47"/>
    </row>
    <row r="9555" spans="3:3" ht="15.75" customHeight="1" x14ac:dyDescent="0.25">
      <c r="C9555" s="47"/>
    </row>
    <row r="9556" spans="3:3" ht="15.75" customHeight="1" x14ac:dyDescent="0.25">
      <c r="C9556" s="47"/>
    </row>
    <row r="9557" spans="3:3" ht="15.75" customHeight="1" x14ac:dyDescent="0.25">
      <c r="C9557" s="47"/>
    </row>
    <row r="9558" spans="3:3" ht="15.75" customHeight="1" x14ac:dyDescent="0.25">
      <c r="C9558" s="47"/>
    </row>
    <row r="9559" spans="3:3" ht="15.75" customHeight="1" x14ac:dyDescent="0.25">
      <c r="C9559" s="47"/>
    </row>
    <row r="9560" spans="3:3" ht="15.75" customHeight="1" x14ac:dyDescent="0.25">
      <c r="C9560" s="47"/>
    </row>
    <row r="9561" spans="3:3" ht="15.75" customHeight="1" x14ac:dyDescent="0.25">
      <c r="C9561" s="47"/>
    </row>
    <row r="9562" spans="3:3" ht="15.75" customHeight="1" x14ac:dyDescent="0.25">
      <c r="C9562" s="47"/>
    </row>
    <row r="9563" spans="3:3" ht="15.75" customHeight="1" x14ac:dyDescent="0.25">
      <c r="C9563" s="47"/>
    </row>
    <row r="9564" spans="3:3" ht="15.75" customHeight="1" x14ac:dyDescent="0.25">
      <c r="C9564" s="47"/>
    </row>
    <row r="9565" spans="3:3" ht="15.75" customHeight="1" x14ac:dyDescent="0.25">
      <c r="C9565" s="47"/>
    </row>
    <row r="9566" spans="3:3" ht="15.75" customHeight="1" x14ac:dyDescent="0.25">
      <c r="C9566" s="47"/>
    </row>
    <row r="9567" spans="3:3" ht="15.75" customHeight="1" x14ac:dyDescent="0.25">
      <c r="C9567" s="47"/>
    </row>
    <row r="9568" spans="3:3" ht="15.75" customHeight="1" x14ac:dyDescent="0.25">
      <c r="C9568" s="47"/>
    </row>
    <row r="9569" spans="3:3" ht="15.75" customHeight="1" x14ac:dyDescent="0.25">
      <c r="C9569" s="47"/>
    </row>
    <row r="9570" spans="3:3" ht="15.75" customHeight="1" x14ac:dyDescent="0.25">
      <c r="C9570" s="47"/>
    </row>
    <row r="9571" spans="3:3" ht="15.75" customHeight="1" x14ac:dyDescent="0.25">
      <c r="C9571" s="47"/>
    </row>
    <row r="9572" spans="3:3" ht="15.75" customHeight="1" x14ac:dyDescent="0.25">
      <c r="C9572" s="47"/>
    </row>
    <row r="9573" spans="3:3" ht="15.75" customHeight="1" x14ac:dyDescent="0.25">
      <c r="C9573" s="47"/>
    </row>
    <row r="9574" spans="3:3" ht="15.75" customHeight="1" x14ac:dyDescent="0.25">
      <c r="C9574" s="47"/>
    </row>
    <row r="9575" spans="3:3" ht="15.75" customHeight="1" x14ac:dyDescent="0.25">
      <c r="C9575" s="47"/>
    </row>
    <row r="9576" spans="3:3" ht="15.75" customHeight="1" x14ac:dyDescent="0.25">
      <c r="C9576" s="47"/>
    </row>
    <row r="9577" spans="3:3" ht="15.75" customHeight="1" x14ac:dyDescent="0.25">
      <c r="C9577" s="47"/>
    </row>
    <row r="9578" spans="3:3" ht="15.75" customHeight="1" x14ac:dyDescent="0.25">
      <c r="C9578" s="47"/>
    </row>
    <row r="9579" spans="3:3" ht="15.75" customHeight="1" x14ac:dyDescent="0.25">
      <c r="C9579" s="47"/>
    </row>
    <row r="9580" spans="3:3" ht="15.75" customHeight="1" x14ac:dyDescent="0.25">
      <c r="C9580" s="47"/>
    </row>
    <row r="9581" spans="3:3" ht="15.75" customHeight="1" x14ac:dyDescent="0.25">
      <c r="C9581" s="47"/>
    </row>
    <row r="9582" spans="3:3" ht="15.75" customHeight="1" x14ac:dyDescent="0.25">
      <c r="C9582" s="47"/>
    </row>
    <row r="9583" spans="3:3" ht="15.75" customHeight="1" x14ac:dyDescent="0.25">
      <c r="C9583" s="47"/>
    </row>
    <row r="9584" spans="3:3" ht="15.75" customHeight="1" x14ac:dyDescent="0.25">
      <c r="C9584" s="47"/>
    </row>
    <row r="9585" spans="3:3" ht="15.75" customHeight="1" x14ac:dyDescent="0.25">
      <c r="C9585" s="47"/>
    </row>
    <row r="9586" spans="3:3" ht="15.75" customHeight="1" x14ac:dyDescent="0.25">
      <c r="C9586" s="47"/>
    </row>
    <row r="9587" spans="3:3" ht="15.75" customHeight="1" x14ac:dyDescent="0.25">
      <c r="C9587" s="47"/>
    </row>
    <row r="9588" spans="3:3" ht="15.75" customHeight="1" x14ac:dyDescent="0.25">
      <c r="C9588" s="47"/>
    </row>
    <row r="9589" spans="3:3" ht="15.75" customHeight="1" x14ac:dyDescent="0.25">
      <c r="C9589" s="47"/>
    </row>
    <row r="9590" spans="3:3" ht="15.75" customHeight="1" x14ac:dyDescent="0.25">
      <c r="C9590" s="47"/>
    </row>
    <row r="9591" spans="3:3" ht="15.75" customHeight="1" x14ac:dyDescent="0.25">
      <c r="C9591" s="47"/>
    </row>
    <row r="9592" spans="3:3" ht="15.75" customHeight="1" x14ac:dyDescent="0.25">
      <c r="C9592" s="47"/>
    </row>
    <row r="9593" spans="3:3" ht="15.75" customHeight="1" x14ac:dyDescent="0.25">
      <c r="C9593" s="47"/>
    </row>
    <row r="9594" spans="3:3" ht="15.75" customHeight="1" x14ac:dyDescent="0.25">
      <c r="C9594" s="47"/>
    </row>
    <row r="9595" spans="3:3" ht="15.75" customHeight="1" x14ac:dyDescent="0.25">
      <c r="C9595" s="47"/>
    </row>
    <row r="9596" spans="3:3" ht="15.75" customHeight="1" x14ac:dyDescent="0.25">
      <c r="C9596" s="47"/>
    </row>
    <row r="9597" spans="3:3" ht="15.75" customHeight="1" x14ac:dyDescent="0.25">
      <c r="C9597" s="47"/>
    </row>
    <row r="9598" spans="3:3" ht="15.75" customHeight="1" x14ac:dyDescent="0.25">
      <c r="C9598" s="47"/>
    </row>
    <row r="9599" spans="3:3" ht="15.75" customHeight="1" x14ac:dyDescent="0.25">
      <c r="C9599" s="47"/>
    </row>
    <row r="9600" spans="3:3" ht="15.75" customHeight="1" x14ac:dyDescent="0.25">
      <c r="C9600" s="47"/>
    </row>
    <row r="9601" spans="3:3" ht="15.75" customHeight="1" x14ac:dyDescent="0.25">
      <c r="C9601" s="47"/>
    </row>
    <row r="9602" spans="3:3" ht="15.75" customHeight="1" x14ac:dyDescent="0.25">
      <c r="C9602" s="47"/>
    </row>
    <row r="9603" spans="3:3" ht="15.75" customHeight="1" x14ac:dyDescent="0.25">
      <c r="C9603" s="47"/>
    </row>
    <row r="9604" spans="3:3" ht="15.75" customHeight="1" x14ac:dyDescent="0.25">
      <c r="C9604" s="47"/>
    </row>
    <row r="9605" spans="3:3" ht="15.75" customHeight="1" x14ac:dyDescent="0.25">
      <c r="C9605" s="47"/>
    </row>
    <row r="9606" spans="3:3" ht="15.75" customHeight="1" x14ac:dyDescent="0.25">
      <c r="C9606" s="47"/>
    </row>
    <row r="9607" spans="3:3" ht="15.75" customHeight="1" x14ac:dyDescent="0.25">
      <c r="C9607" s="47"/>
    </row>
    <row r="9608" spans="3:3" ht="15.75" customHeight="1" x14ac:dyDescent="0.25">
      <c r="C9608" s="47"/>
    </row>
    <row r="9609" spans="3:3" ht="15.75" customHeight="1" x14ac:dyDescent="0.25">
      <c r="C9609" s="47"/>
    </row>
    <row r="9610" spans="3:3" ht="15.75" customHeight="1" x14ac:dyDescent="0.25">
      <c r="C9610" s="47"/>
    </row>
    <row r="9611" spans="3:3" ht="15.75" customHeight="1" x14ac:dyDescent="0.25">
      <c r="C9611" s="47"/>
    </row>
    <row r="9612" spans="3:3" ht="15.75" customHeight="1" x14ac:dyDescent="0.25">
      <c r="C9612" s="47"/>
    </row>
    <row r="9613" spans="3:3" ht="15.75" customHeight="1" x14ac:dyDescent="0.25">
      <c r="C9613" s="47"/>
    </row>
    <row r="9614" spans="3:3" ht="15.75" customHeight="1" x14ac:dyDescent="0.25">
      <c r="C9614" s="47"/>
    </row>
    <row r="9615" spans="3:3" ht="15.75" customHeight="1" x14ac:dyDescent="0.25">
      <c r="C9615" s="47"/>
    </row>
    <row r="9616" spans="3:3" ht="15.75" customHeight="1" x14ac:dyDescent="0.25">
      <c r="C9616" s="47"/>
    </row>
    <row r="9617" spans="3:3" ht="15.75" customHeight="1" x14ac:dyDescent="0.25">
      <c r="C9617" s="47"/>
    </row>
    <row r="9618" spans="3:3" ht="15.75" customHeight="1" x14ac:dyDescent="0.25">
      <c r="C9618" s="47"/>
    </row>
    <row r="9619" spans="3:3" ht="15.75" customHeight="1" x14ac:dyDescent="0.25">
      <c r="C9619" s="47"/>
    </row>
    <row r="9620" spans="3:3" ht="15.75" customHeight="1" x14ac:dyDescent="0.25">
      <c r="C9620" s="47"/>
    </row>
    <row r="9621" spans="3:3" ht="15.75" customHeight="1" x14ac:dyDescent="0.25">
      <c r="C9621" s="47"/>
    </row>
    <row r="9622" spans="3:3" ht="15.75" customHeight="1" x14ac:dyDescent="0.25">
      <c r="C9622" s="47"/>
    </row>
    <row r="9623" spans="3:3" ht="15.75" customHeight="1" x14ac:dyDescent="0.25">
      <c r="C9623" s="47"/>
    </row>
    <row r="9624" spans="3:3" ht="15.75" customHeight="1" x14ac:dyDescent="0.25">
      <c r="C9624" s="47"/>
    </row>
    <row r="9625" spans="3:3" ht="15.75" customHeight="1" x14ac:dyDescent="0.25">
      <c r="C9625" s="47"/>
    </row>
    <row r="9626" spans="3:3" ht="15.75" customHeight="1" x14ac:dyDescent="0.25">
      <c r="C9626" s="47"/>
    </row>
    <row r="9627" spans="3:3" ht="15.75" customHeight="1" x14ac:dyDescent="0.25">
      <c r="C9627" s="47"/>
    </row>
    <row r="9628" spans="3:3" ht="15.75" customHeight="1" x14ac:dyDescent="0.25">
      <c r="C9628" s="47"/>
    </row>
    <row r="9629" spans="3:3" ht="15.75" customHeight="1" x14ac:dyDescent="0.25">
      <c r="C9629" s="47"/>
    </row>
    <row r="9630" spans="3:3" ht="15.75" customHeight="1" x14ac:dyDescent="0.25">
      <c r="C9630" s="47"/>
    </row>
    <row r="9631" spans="3:3" ht="15.75" customHeight="1" x14ac:dyDescent="0.25">
      <c r="C9631" s="47"/>
    </row>
    <row r="9632" spans="3:3" ht="15.75" customHeight="1" x14ac:dyDescent="0.25">
      <c r="C9632" s="47"/>
    </row>
    <row r="9633" spans="3:3" ht="15.75" customHeight="1" x14ac:dyDescent="0.25">
      <c r="C9633" s="47"/>
    </row>
    <row r="9634" spans="3:3" ht="15.75" customHeight="1" x14ac:dyDescent="0.25">
      <c r="C9634" s="47"/>
    </row>
    <row r="9635" spans="3:3" ht="15.75" customHeight="1" x14ac:dyDescent="0.25">
      <c r="C9635" s="47"/>
    </row>
    <row r="9636" spans="3:3" ht="15.75" customHeight="1" x14ac:dyDescent="0.25">
      <c r="C9636" s="47"/>
    </row>
    <row r="9637" spans="3:3" ht="15.75" customHeight="1" x14ac:dyDescent="0.25">
      <c r="C9637" s="47"/>
    </row>
    <row r="9638" spans="3:3" ht="15.75" customHeight="1" x14ac:dyDescent="0.25">
      <c r="C9638" s="47"/>
    </row>
    <row r="9639" spans="3:3" ht="15.75" customHeight="1" x14ac:dyDescent="0.25">
      <c r="C9639" s="47"/>
    </row>
    <row r="9640" spans="3:3" ht="15.75" customHeight="1" x14ac:dyDescent="0.25">
      <c r="C9640" s="47"/>
    </row>
    <row r="9641" spans="3:3" ht="15.75" customHeight="1" x14ac:dyDescent="0.25">
      <c r="C9641" s="47"/>
    </row>
    <row r="9642" spans="3:3" ht="15.75" customHeight="1" x14ac:dyDescent="0.25">
      <c r="C9642" s="47"/>
    </row>
    <row r="9643" spans="3:3" ht="15.75" customHeight="1" x14ac:dyDescent="0.25">
      <c r="C9643" s="47"/>
    </row>
    <row r="9644" spans="3:3" ht="15.75" customHeight="1" x14ac:dyDescent="0.25">
      <c r="C9644" s="47"/>
    </row>
    <row r="9645" spans="3:3" ht="15.75" customHeight="1" x14ac:dyDescent="0.25">
      <c r="C9645" s="47"/>
    </row>
    <row r="9646" spans="3:3" ht="15.75" customHeight="1" x14ac:dyDescent="0.25">
      <c r="C9646" s="47"/>
    </row>
    <row r="9647" spans="3:3" ht="15.75" customHeight="1" x14ac:dyDescent="0.25">
      <c r="C9647" s="47"/>
    </row>
    <row r="9648" spans="3:3" ht="15.75" customHeight="1" x14ac:dyDescent="0.25">
      <c r="C9648" s="47"/>
    </row>
    <row r="9649" spans="3:3" ht="15.75" customHeight="1" x14ac:dyDescent="0.25">
      <c r="C9649" s="47"/>
    </row>
    <row r="9650" spans="3:3" ht="15.75" customHeight="1" x14ac:dyDescent="0.25">
      <c r="C9650" s="47"/>
    </row>
    <row r="9651" spans="3:3" ht="15.75" customHeight="1" x14ac:dyDescent="0.25">
      <c r="C9651" s="47"/>
    </row>
    <row r="9652" spans="3:3" ht="15.75" customHeight="1" x14ac:dyDescent="0.25">
      <c r="C9652" s="47"/>
    </row>
    <row r="9653" spans="3:3" ht="15.75" customHeight="1" x14ac:dyDescent="0.25">
      <c r="C9653" s="47"/>
    </row>
    <row r="9654" spans="3:3" ht="15.75" customHeight="1" x14ac:dyDescent="0.25">
      <c r="C9654" s="47"/>
    </row>
    <row r="9655" spans="3:3" ht="15.75" customHeight="1" x14ac:dyDescent="0.25">
      <c r="C9655" s="47"/>
    </row>
    <row r="9656" spans="3:3" ht="15.75" customHeight="1" x14ac:dyDescent="0.25">
      <c r="C9656" s="47"/>
    </row>
    <row r="9657" spans="3:3" ht="15.75" customHeight="1" x14ac:dyDescent="0.25">
      <c r="C9657" s="47"/>
    </row>
    <row r="9658" spans="3:3" ht="15.75" customHeight="1" x14ac:dyDescent="0.25">
      <c r="C9658" s="47"/>
    </row>
    <row r="9659" spans="3:3" ht="15.75" customHeight="1" x14ac:dyDescent="0.25">
      <c r="C9659" s="47"/>
    </row>
    <row r="9660" spans="3:3" ht="15.75" customHeight="1" x14ac:dyDescent="0.25">
      <c r="C9660" s="47"/>
    </row>
    <row r="9661" spans="3:3" ht="15.75" customHeight="1" x14ac:dyDescent="0.25">
      <c r="C9661" s="47"/>
    </row>
    <row r="9662" spans="3:3" ht="15.75" customHeight="1" x14ac:dyDescent="0.25">
      <c r="C9662" s="47"/>
    </row>
    <row r="9663" spans="3:3" ht="15.75" customHeight="1" x14ac:dyDescent="0.25">
      <c r="C9663" s="47"/>
    </row>
    <row r="9664" spans="3:3" ht="15.75" customHeight="1" x14ac:dyDescent="0.25">
      <c r="C9664" s="47"/>
    </row>
    <row r="9665" spans="3:3" ht="15.75" customHeight="1" x14ac:dyDescent="0.25">
      <c r="C9665" s="47"/>
    </row>
    <row r="9666" spans="3:3" ht="15.75" customHeight="1" x14ac:dyDescent="0.25">
      <c r="C9666" s="47"/>
    </row>
    <row r="9667" spans="3:3" ht="15.75" customHeight="1" x14ac:dyDescent="0.25">
      <c r="C9667" s="47"/>
    </row>
    <row r="9668" spans="3:3" ht="15.75" customHeight="1" x14ac:dyDescent="0.25">
      <c r="C9668" s="47"/>
    </row>
    <row r="9669" spans="3:3" ht="15.75" customHeight="1" x14ac:dyDescent="0.25">
      <c r="C9669" s="47"/>
    </row>
    <row r="9670" spans="3:3" ht="15.75" customHeight="1" x14ac:dyDescent="0.25">
      <c r="C9670" s="47"/>
    </row>
    <row r="9671" spans="3:3" ht="15.75" customHeight="1" x14ac:dyDescent="0.25">
      <c r="C9671" s="47"/>
    </row>
    <row r="9672" spans="3:3" ht="15.75" customHeight="1" x14ac:dyDescent="0.25">
      <c r="C9672" s="47"/>
    </row>
    <row r="9673" spans="3:3" ht="15.75" customHeight="1" x14ac:dyDescent="0.25">
      <c r="C9673" s="47"/>
    </row>
    <row r="9674" spans="3:3" ht="15.75" customHeight="1" x14ac:dyDescent="0.25">
      <c r="C9674" s="47"/>
    </row>
    <row r="9675" spans="3:3" ht="15.75" customHeight="1" x14ac:dyDescent="0.25">
      <c r="C9675" s="47"/>
    </row>
    <row r="9676" spans="3:3" ht="15.75" customHeight="1" x14ac:dyDescent="0.25">
      <c r="C9676" s="47"/>
    </row>
    <row r="9677" spans="3:3" ht="15.75" customHeight="1" x14ac:dyDescent="0.25">
      <c r="C9677" s="47"/>
    </row>
    <row r="9678" spans="3:3" ht="15.75" customHeight="1" x14ac:dyDescent="0.25">
      <c r="C9678" s="47"/>
    </row>
    <row r="9679" spans="3:3" ht="15.75" customHeight="1" x14ac:dyDescent="0.25">
      <c r="C9679" s="47"/>
    </row>
    <row r="9680" spans="3:3" ht="15.75" customHeight="1" x14ac:dyDescent="0.25">
      <c r="C9680" s="47"/>
    </row>
    <row r="9681" spans="3:3" ht="15.75" customHeight="1" x14ac:dyDescent="0.25">
      <c r="C9681" s="47"/>
    </row>
    <row r="9682" spans="3:3" ht="15.75" customHeight="1" x14ac:dyDescent="0.25">
      <c r="C9682" s="47"/>
    </row>
    <row r="9683" spans="3:3" ht="15.75" customHeight="1" x14ac:dyDescent="0.25">
      <c r="C9683" s="47"/>
    </row>
    <row r="9684" spans="3:3" ht="15.75" customHeight="1" x14ac:dyDescent="0.25">
      <c r="C9684" s="47"/>
    </row>
    <row r="9685" spans="3:3" ht="15.75" customHeight="1" x14ac:dyDescent="0.25">
      <c r="C9685" s="47"/>
    </row>
    <row r="9686" spans="3:3" ht="15.75" customHeight="1" x14ac:dyDescent="0.25">
      <c r="C9686" s="47"/>
    </row>
    <row r="9687" spans="3:3" ht="15.75" customHeight="1" x14ac:dyDescent="0.25">
      <c r="C9687" s="47"/>
    </row>
    <row r="9688" spans="3:3" ht="15.75" customHeight="1" x14ac:dyDescent="0.25">
      <c r="C9688" s="47"/>
    </row>
    <row r="9689" spans="3:3" ht="15.75" customHeight="1" x14ac:dyDescent="0.25">
      <c r="C9689" s="47"/>
    </row>
    <row r="9690" spans="3:3" ht="15.75" customHeight="1" x14ac:dyDescent="0.25">
      <c r="C9690" s="47"/>
    </row>
    <row r="9691" spans="3:3" ht="15.75" customHeight="1" x14ac:dyDescent="0.25">
      <c r="C9691" s="47"/>
    </row>
    <row r="9692" spans="3:3" ht="15.75" customHeight="1" x14ac:dyDescent="0.25">
      <c r="C9692" s="47"/>
    </row>
    <row r="9693" spans="3:3" ht="15.75" customHeight="1" x14ac:dyDescent="0.25">
      <c r="C9693" s="47"/>
    </row>
    <row r="9694" spans="3:3" ht="15.75" customHeight="1" x14ac:dyDescent="0.25">
      <c r="C9694" s="47"/>
    </row>
    <row r="9695" spans="3:3" ht="15.75" customHeight="1" x14ac:dyDescent="0.25">
      <c r="C9695" s="47"/>
    </row>
    <row r="9696" spans="3:3" ht="15.75" customHeight="1" x14ac:dyDescent="0.25">
      <c r="C9696" s="47"/>
    </row>
    <row r="9697" spans="3:3" ht="15.75" customHeight="1" x14ac:dyDescent="0.25">
      <c r="C9697" s="47"/>
    </row>
    <row r="9698" spans="3:3" ht="15.75" customHeight="1" x14ac:dyDescent="0.25">
      <c r="C9698" s="47"/>
    </row>
    <row r="9699" spans="3:3" ht="15.75" customHeight="1" x14ac:dyDescent="0.25">
      <c r="C9699" s="47"/>
    </row>
    <row r="9700" spans="3:3" ht="15.75" customHeight="1" x14ac:dyDescent="0.25">
      <c r="C9700" s="47"/>
    </row>
    <row r="9701" spans="3:3" ht="15.75" customHeight="1" x14ac:dyDescent="0.25">
      <c r="C9701" s="47"/>
    </row>
    <row r="9702" spans="3:3" ht="15.75" customHeight="1" x14ac:dyDescent="0.25">
      <c r="C9702" s="47"/>
    </row>
    <row r="9703" spans="3:3" ht="15.75" customHeight="1" x14ac:dyDescent="0.25">
      <c r="C9703" s="47"/>
    </row>
    <row r="9704" spans="3:3" ht="15.75" customHeight="1" x14ac:dyDescent="0.25">
      <c r="C9704" s="47"/>
    </row>
    <row r="9705" spans="3:3" ht="15.75" customHeight="1" x14ac:dyDescent="0.25">
      <c r="C9705" s="47"/>
    </row>
    <row r="9706" spans="3:3" ht="15.75" customHeight="1" x14ac:dyDescent="0.25">
      <c r="C9706" s="47"/>
    </row>
    <row r="9707" spans="3:3" ht="15.75" customHeight="1" x14ac:dyDescent="0.25">
      <c r="C9707" s="47"/>
    </row>
    <row r="9708" spans="3:3" ht="15.75" customHeight="1" x14ac:dyDescent="0.25">
      <c r="C9708" s="47"/>
    </row>
    <row r="9709" spans="3:3" ht="15.75" customHeight="1" x14ac:dyDescent="0.25">
      <c r="C9709" s="47"/>
    </row>
    <row r="9710" spans="3:3" ht="15.75" customHeight="1" x14ac:dyDescent="0.25">
      <c r="C9710" s="47"/>
    </row>
    <row r="9711" spans="3:3" ht="15.75" customHeight="1" x14ac:dyDescent="0.25">
      <c r="C9711" s="47"/>
    </row>
    <row r="9712" spans="3:3" ht="15.75" customHeight="1" x14ac:dyDescent="0.25">
      <c r="C9712" s="47"/>
    </row>
    <row r="9713" spans="3:3" ht="15.75" customHeight="1" x14ac:dyDescent="0.25">
      <c r="C9713" s="47"/>
    </row>
    <row r="9714" spans="3:3" ht="15.75" customHeight="1" x14ac:dyDescent="0.25">
      <c r="C9714" s="47"/>
    </row>
    <row r="9715" spans="3:3" ht="15.75" customHeight="1" x14ac:dyDescent="0.25">
      <c r="C9715" s="47"/>
    </row>
    <row r="9716" spans="3:3" ht="15.75" customHeight="1" x14ac:dyDescent="0.25">
      <c r="C9716" s="47"/>
    </row>
    <row r="9717" spans="3:3" ht="15.75" customHeight="1" x14ac:dyDescent="0.25">
      <c r="C9717" s="47"/>
    </row>
    <row r="9718" spans="3:3" ht="15.75" customHeight="1" x14ac:dyDescent="0.25">
      <c r="C9718" s="47"/>
    </row>
    <row r="9719" spans="3:3" ht="15.75" customHeight="1" x14ac:dyDescent="0.25">
      <c r="C9719" s="47"/>
    </row>
    <row r="9720" spans="3:3" ht="15.75" customHeight="1" x14ac:dyDescent="0.25">
      <c r="C9720" s="47"/>
    </row>
    <row r="9721" spans="3:3" ht="15.75" customHeight="1" x14ac:dyDescent="0.25">
      <c r="C9721" s="47"/>
    </row>
    <row r="9722" spans="3:3" ht="15.75" customHeight="1" x14ac:dyDescent="0.25">
      <c r="C9722" s="47"/>
    </row>
    <row r="9723" spans="3:3" ht="15.75" customHeight="1" x14ac:dyDescent="0.25">
      <c r="C9723" s="47"/>
    </row>
    <row r="9724" spans="3:3" ht="15.75" customHeight="1" x14ac:dyDescent="0.25">
      <c r="C9724" s="47"/>
    </row>
    <row r="9725" spans="3:3" ht="15.75" customHeight="1" x14ac:dyDescent="0.25">
      <c r="C9725" s="47"/>
    </row>
    <row r="9726" spans="3:3" ht="15.75" customHeight="1" x14ac:dyDescent="0.25">
      <c r="C9726" s="47"/>
    </row>
    <row r="9727" spans="3:3" ht="15.75" customHeight="1" x14ac:dyDescent="0.25">
      <c r="C9727" s="47"/>
    </row>
    <row r="9728" spans="3:3" ht="15.75" customHeight="1" x14ac:dyDescent="0.25">
      <c r="C9728" s="47"/>
    </row>
    <row r="9729" spans="3:3" ht="15.75" customHeight="1" x14ac:dyDescent="0.25">
      <c r="C9729" s="47"/>
    </row>
    <row r="9730" spans="3:3" ht="15.75" customHeight="1" x14ac:dyDescent="0.25">
      <c r="C9730" s="47"/>
    </row>
    <row r="9731" spans="3:3" ht="15.75" customHeight="1" x14ac:dyDescent="0.25">
      <c r="C9731" s="47"/>
    </row>
    <row r="9732" spans="3:3" ht="15.75" customHeight="1" x14ac:dyDescent="0.25">
      <c r="C9732" s="47"/>
    </row>
    <row r="9733" spans="3:3" ht="15.75" customHeight="1" x14ac:dyDescent="0.25">
      <c r="C9733" s="47"/>
    </row>
    <row r="9734" spans="3:3" ht="15.75" customHeight="1" x14ac:dyDescent="0.25">
      <c r="C9734" s="47"/>
    </row>
    <row r="9735" spans="3:3" ht="15.75" customHeight="1" x14ac:dyDescent="0.25">
      <c r="C9735" s="47"/>
    </row>
    <row r="9736" spans="3:3" ht="15.75" customHeight="1" x14ac:dyDescent="0.25">
      <c r="C9736" s="47"/>
    </row>
    <row r="9737" spans="3:3" ht="15.75" customHeight="1" x14ac:dyDescent="0.25">
      <c r="C9737" s="47"/>
    </row>
    <row r="9738" spans="3:3" ht="15.75" customHeight="1" x14ac:dyDescent="0.25">
      <c r="C9738" s="47"/>
    </row>
    <row r="9739" spans="3:3" ht="15.75" customHeight="1" x14ac:dyDescent="0.25">
      <c r="C9739" s="47"/>
    </row>
    <row r="9740" spans="3:3" ht="15.75" customHeight="1" x14ac:dyDescent="0.25">
      <c r="C9740" s="47"/>
    </row>
    <row r="9741" spans="3:3" ht="15.75" customHeight="1" x14ac:dyDescent="0.25">
      <c r="C9741" s="47"/>
    </row>
    <row r="9742" spans="3:3" ht="15.75" customHeight="1" x14ac:dyDescent="0.25">
      <c r="C9742" s="47"/>
    </row>
    <row r="9743" spans="3:3" ht="15.75" customHeight="1" x14ac:dyDescent="0.25">
      <c r="C9743" s="47"/>
    </row>
    <row r="9744" spans="3:3" ht="15.75" customHeight="1" x14ac:dyDescent="0.25">
      <c r="C9744" s="47"/>
    </row>
    <row r="9745" spans="3:3" ht="15.75" customHeight="1" x14ac:dyDescent="0.25">
      <c r="C9745" s="47"/>
    </row>
    <row r="9746" spans="3:3" ht="15.75" customHeight="1" x14ac:dyDescent="0.25">
      <c r="C9746" s="47"/>
    </row>
    <row r="9747" spans="3:3" ht="15.75" customHeight="1" x14ac:dyDescent="0.25">
      <c r="C9747" s="47"/>
    </row>
    <row r="9748" spans="3:3" ht="15.75" customHeight="1" x14ac:dyDescent="0.25">
      <c r="C9748" s="47"/>
    </row>
    <row r="9749" spans="3:3" ht="15.75" customHeight="1" x14ac:dyDescent="0.25">
      <c r="C9749" s="47"/>
    </row>
    <row r="9750" spans="3:3" ht="15.75" customHeight="1" x14ac:dyDescent="0.25">
      <c r="C9750" s="47"/>
    </row>
    <row r="9751" spans="3:3" ht="15.75" customHeight="1" x14ac:dyDescent="0.25">
      <c r="C9751" s="47"/>
    </row>
    <row r="9752" spans="3:3" ht="15.75" customHeight="1" x14ac:dyDescent="0.25">
      <c r="C9752" s="47"/>
    </row>
    <row r="9753" spans="3:3" ht="15.75" customHeight="1" x14ac:dyDescent="0.25">
      <c r="C9753" s="47"/>
    </row>
    <row r="9754" spans="3:3" ht="15.75" customHeight="1" x14ac:dyDescent="0.25">
      <c r="C9754" s="47"/>
    </row>
    <row r="9755" spans="3:3" ht="15.75" customHeight="1" x14ac:dyDescent="0.25">
      <c r="C9755" s="47"/>
    </row>
    <row r="9756" spans="3:3" ht="15.75" customHeight="1" x14ac:dyDescent="0.25">
      <c r="C9756" s="47"/>
    </row>
    <row r="9757" spans="3:3" ht="15.75" customHeight="1" x14ac:dyDescent="0.25">
      <c r="C9757" s="47"/>
    </row>
    <row r="9758" spans="3:3" ht="15.75" customHeight="1" x14ac:dyDescent="0.25">
      <c r="C9758" s="47"/>
    </row>
    <row r="9759" spans="3:3" ht="15.75" customHeight="1" x14ac:dyDescent="0.25">
      <c r="C9759" s="47"/>
    </row>
    <row r="9760" spans="3:3" ht="15.75" customHeight="1" x14ac:dyDescent="0.25">
      <c r="C9760" s="47"/>
    </row>
    <row r="9761" spans="3:3" ht="15.75" customHeight="1" x14ac:dyDescent="0.25">
      <c r="C9761" s="47"/>
    </row>
    <row r="9762" spans="3:3" ht="15.75" customHeight="1" x14ac:dyDescent="0.25">
      <c r="C9762" s="47"/>
    </row>
    <row r="9763" spans="3:3" ht="15.75" customHeight="1" x14ac:dyDescent="0.25">
      <c r="C9763" s="47"/>
    </row>
    <row r="9764" spans="3:3" ht="15.75" customHeight="1" x14ac:dyDescent="0.25">
      <c r="C9764" s="47"/>
    </row>
    <row r="9765" spans="3:3" ht="15.75" customHeight="1" x14ac:dyDescent="0.25">
      <c r="C9765" s="47"/>
    </row>
    <row r="9766" spans="3:3" ht="15.75" customHeight="1" x14ac:dyDescent="0.25">
      <c r="C9766" s="47"/>
    </row>
    <row r="9767" spans="3:3" ht="15.75" customHeight="1" x14ac:dyDescent="0.25">
      <c r="C9767" s="47"/>
    </row>
    <row r="9768" spans="3:3" ht="15.75" customHeight="1" x14ac:dyDescent="0.25">
      <c r="C9768" s="47"/>
    </row>
    <row r="9769" spans="3:3" ht="15.75" customHeight="1" x14ac:dyDescent="0.25">
      <c r="C9769" s="47"/>
    </row>
    <row r="9770" spans="3:3" ht="15.75" customHeight="1" x14ac:dyDescent="0.25">
      <c r="C9770" s="47"/>
    </row>
    <row r="9771" spans="3:3" ht="15.75" customHeight="1" x14ac:dyDescent="0.25">
      <c r="C9771" s="47"/>
    </row>
    <row r="9772" spans="3:3" ht="15.75" customHeight="1" x14ac:dyDescent="0.25">
      <c r="C9772" s="47"/>
    </row>
    <row r="9773" spans="3:3" ht="15.75" customHeight="1" x14ac:dyDescent="0.25">
      <c r="C9773" s="47"/>
    </row>
    <row r="9774" spans="3:3" ht="15.75" customHeight="1" x14ac:dyDescent="0.25">
      <c r="C9774" s="47"/>
    </row>
    <row r="9775" spans="3:3" ht="15.75" customHeight="1" x14ac:dyDescent="0.25">
      <c r="C9775" s="47"/>
    </row>
    <row r="9776" spans="3:3" ht="15.75" customHeight="1" x14ac:dyDescent="0.25">
      <c r="C9776" s="47"/>
    </row>
    <row r="9777" spans="3:3" ht="15.75" customHeight="1" x14ac:dyDescent="0.25">
      <c r="C9777" s="47"/>
    </row>
    <row r="9778" spans="3:3" ht="15.75" customHeight="1" x14ac:dyDescent="0.25">
      <c r="C9778" s="47"/>
    </row>
    <row r="9779" spans="3:3" ht="15.75" customHeight="1" x14ac:dyDescent="0.25">
      <c r="C9779" s="47"/>
    </row>
    <row r="9780" spans="3:3" ht="15.75" customHeight="1" x14ac:dyDescent="0.25">
      <c r="C9780" s="47"/>
    </row>
    <row r="9781" spans="3:3" ht="15.75" customHeight="1" x14ac:dyDescent="0.25">
      <c r="C9781" s="47"/>
    </row>
    <row r="9782" spans="3:3" ht="15.75" customHeight="1" x14ac:dyDescent="0.25">
      <c r="C9782" s="47"/>
    </row>
    <row r="9783" spans="3:3" ht="15.75" customHeight="1" x14ac:dyDescent="0.25">
      <c r="C9783" s="47"/>
    </row>
    <row r="9784" spans="3:3" ht="15.75" customHeight="1" x14ac:dyDescent="0.25">
      <c r="C9784" s="47"/>
    </row>
    <row r="9785" spans="3:3" ht="15.75" customHeight="1" x14ac:dyDescent="0.25">
      <c r="C9785" s="47"/>
    </row>
    <row r="9786" spans="3:3" ht="15.75" customHeight="1" x14ac:dyDescent="0.25">
      <c r="C9786" s="47"/>
    </row>
    <row r="9787" spans="3:3" ht="15.75" customHeight="1" x14ac:dyDescent="0.25">
      <c r="C9787" s="47"/>
    </row>
    <row r="9788" spans="3:3" ht="15.75" customHeight="1" x14ac:dyDescent="0.25">
      <c r="C9788" s="47"/>
    </row>
    <row r="9789" spans="3:3" ht="15.75" customHeight="1" x14ac:dyDescent="0.25">
      <c r="C9789" s="47"/>
    </row>
    <row r="9790" spans="3:3" ht="15.75" customHeight="1" x14ac:dyDescent="0.25">
      <c r="C9790" s="47"/>
    </row>
    <row r="9791" spans="3:3" ht="15.75" customHeight="1" x14ac:dyDescent="0.25">
      <c r="C9791" s="47"/>
    </row>
    <row r="9792" spans="3:3" ht="15.75" customHeight="1" x14ac:dyDescent="0.25">
      <c r="C9792" s="47"/>
    </row>
    <row r="9793" spans="3:3" ht="15.75" customHeight="1" x14ac:dyDescent="0.25">
      <c r="C9793" s="47"/>
    </row>
    <row r="9794" spans="3:3" ht="15.75" customHeight="1" x14ac:dyDescent="0.25">
      <c r="C9794" s="47"/>
    </row>
    <row r="9795" spans="3:3" ht="15.75" customHeight="1" x14ac:dyDescent="0.25">
      <c r="C9795" s="47"/>
    </row>
    <row r="9796" spans="3:3" ht="15.75" customHeight="1" x14ac:dyDescent="0.25">
      <c r="C9796" s="47"/>
    </row>
    <row r="9797" spans="3:3" ht="15.75" customHeight="1" x14ac:dyDescent="0.25">
      <c r="C9797" s="47"/>
    </row>
    <row r="9798" spans="3:3" ht="15.75" customHeight="1" x14ac:dyDescent="0.25">
      <c r="C9798" s="47"/>
    </row>
    <row r="9799" spans="3:3" ht="15.75" customHeight="1" x14ac:dyDescent="0.25">
      <c r="C9799" s="47"/>
    </row>
    <row r="9800" spans="3:3" ht="15.75" customHeight="1" x14ac:dyDescent="0.25">
      <c r="C9800" s="47"/>
    </row>
    <row r="9801" spans="3:3" ht="15.75" customHeight="1" x14ac:dyDescent="0.25">
      <c r="C9801" s="47"/>
    </row>
    <row r="9802" spans="3:3" ht="15.75" customHeight="1" x14ac:dyDescent="0.25">
      <c r="C9802" s="47"/>
    </row>
    <row r="9803" spans="3:3" ht="15.75" customHeight="1" x14ac:dyDescent="0.25">
      <c r="C9803" s="47"/>
    </row>
    <row r="9804" spans="3:3" ht="15.75" customHeight="1" x14ac:dyDescent="0.25">
      <c r="C9804" s="47"/>
    </row>
    <row r="9805" spans="3:3" ht="15.75" customHeight="1" x14ac:dyDescent="0.25">
      <c r="C9805" s="47"/>
    </row>
    <row r="9806" spans="3:3" ht="15.75" customHeight="1" x14ac:dyDescent="0.25">
      <c r="C9806" s="47"/>
    </row>
    <row r="9807" spans="3:3" ht="15.75" customHeight="1" x14ac:dyDescent="0.25">
      <c r="C9807" s="47"/>
    </row>
    <row r="9808" spans="3:3" ht="15.75" customHeight="1" x14ac:dyDescent="0.25">
      <c r="C9808" s="47"/>
    </row>
    <row r="9809" spans="3:3" ht="15.75" customHeight="1" x14ac:dyDescent="0.25">
      <c r="C9809" s="47"/>
    </row>
    <row r="9810" spans="3:3" ht="15.75" customHeight="1" x14ac:dyDescent="0.25">
      <c r="C9810" s="47"/>
    </row>
    <row r="9811" spans="3:3" ht="15.75" customHeight="1" x14ac:dyDescent="0.25">
      <c r="C9811" s="47"/>
    </row>
    <row r="9812" spans="3:3" ht="15.75" customHeight="1" x14ac:dyDescent="0.25">
      <c r="C9812" s="47"/>
    </row>
    <row r="9813" spans="3:3" ht="15.75" customHeight="1" x14ac:dyDescent="0.25">
      <c r="C9813" s="47"/>
    </row>
    <row r="9814" spans="3:3" ht="15.75" customHeight="1" x14ac:dyDescent="0.25">
      <c r="C9814" s="47"/>
    </row>
    <row r="9815" spans="3:3" ht="15.75" customHeight="1" x14ac:dyDescent="0.25">
      <c r="C9815" s="47"/>
    </row>
    <row r="9816" spans="3:3" ht="15.75" customHeight="1" x14ac:dyDescent="0.25">
      <c r="C9816" s="47"/>
    </row>
    <row r="9817" spans="3:3" ht="15.75" customHeight="1" x14ac:dyDescent="0.25">
      <c r="C9817" s="47"/>
    </row>
    <row r="9818" spans="3:3" ht="15.75" customHeight="1" x14ac:dyDescent="0.25">
      <c r="C9818" s="47"/>
    </row>
    <row r="9819" spans="3:3" ht="15.75" customHeight="1" x14ac:dyDescent="0.25">
      <c r="C9819" s="47"/>
    </row>
    <row r="9820" spans="3:3" ht="15.75" customHeight="1" x14ac:dyDescent="0.25">
      <c r="C9820" s="47"/>
    </row>
    <row r="9821" spans="3:3" ht="15.75" customHeight="1" x14ac:dyDescent="0.25">
      <c r="C9821" s="47"/>
    </row>
    <row r="9822" spans="3:3" ht="15.75" customHeight="1" x14ac:dyDescent="0.25">
      <c r="C9822" s="47"/>
    </row>
    <row r="9823" spans="3:3" ht="15.75" customHeight="1" x14ac:dyDescent="0.25">
      <c r="C9823" s="47"/>
    </row>
    <row r="9824" spans="3:3" ht="15.75" customHeight="1" x14ac:dyDescent="0.25">
      <c r="C9824" s="47"/>
    </row>
    <row r="9825" spans="3:3" ht="15.75" customHeight="1" x14ac:dyDescent="0.25">
      <c r="C9825" s="47"/>
    </row>
    <row r="9826" spans="3:3" ht="15.75" customHeight="1" x14ac:dyDescent="0.25">
      <c r="C9826" s="47"/>
    </row>
    <row r="9827" spans="3:3" ht="15.75" customHeight="1" x14ac:dyDescent="0.25">
      <c r="C9827" s="47"/>
    </row>
    <row r="9828" spans="3:3" ht="15.75" customHeight="1" x14ac:dyDescent="0.25">
      <c r="C9828" s="47"/>
    </row>
    <row r="9829" spans="3:3" ht="15.75" customHeight="1" x14ac:dyDescent="0.25">
      <c r="C9829" s="47"/>
    </row>
    <row r="9830" spans="3:3" ht="15.75" customHeight="1" x14ac:dyDescent="0.25">
      <c r="C9830" s="47"/>
    </row>
    <row r="9831" spans="3:3" ht="15.75" customHeight="1" x14ac:dyDescent="0.25">
      <c r="C9831" s="47"/>
    </row>
    <row r="9832" spans="3:3" ht="15.75" customHeight="1" x14ac:dyDescent="0.25">
      <c r="C9832" s="47"/>
    </row>
    <row r="9833" spans="3:3" ht="15.75" customHeight="1" x14ac:dyDescent="0.25">
      <c r="C9833" s="47"/>
    </row>
    <row r="9834" spans="3:3" ht="15.75" customHeight="1" x14ac:dyDescent="0.25">
      <c r="C9834" s="47"/>
    </row>
    <row r="9835" spans="3:3" ht="15.75" customHeight="1" x14ac:dyDescent="0.25">
      <c r="C9835" s="47"/>
    </row>
    <row r="9836" spans="3:3" ht="15.75" customHeight="1" x14ac:dyDescent="0.25">
      <c r="C9836" s="47"/>
    </row>
    <row r="9837" spans="3:3" ht="15.75" customHeight="1" x14ac:dyDescent="0.25">
      <c r="C9837" s="47"/>
    </row>
    <row r="9838" spans="3:3" ht="15.75" customHeight="1" x14ac:dyDescent="0.25">
      <c r="C9838" s="47"/>
    </row>
    <row r="9839" spans="3:3" ht="15.75" customHeight="1" x14ac:dyDescent="0.25">
      <c r="C9839" s="47"/>
    </row>
    <row r="9840" spans="3:3" ht="15.75" customHeight="1" x14ac:dyDescent="0.25">
      <c r="C9840" s="47"/>
    </row>
    <row r="9841" spans="3:3" ht="15.75" customHeight="1" x14ac:dyDescent="0.25">
      <c r="C9841" s="47"/>
    </row>
    <row r="9842" spans="3:3" ht="15.75" customHeight="1" x14ac:dyDescent="0.25">
      <c r="C9842" s="47"/>
    </row>
    <row r="9843" spans="3:3" ht="15.75" customHeight="1" x14ac:dyDescent="0.25">
      <c r="C9843" s="47"/>
    </row>
    <row r="9844" spans="3:3" ht="15.75" customHeight="1" x14ac:dyDescent="0.25">
      <c r="C9844" s="47"/>
    </row>
    <row r="9845" spans="3:3" ht="15.75" customHeight="1" x14ac:dyDescent="0.25">
      <c r="C9845" s="47"/>
    </row>
    <row r="9846" spans="3:3" ht="15.75" customHeight="1" x14ac:dyDescent="0.25">
      <c r="C9846" s="47"/>
    </row>
    <row r="9847" spans="3:3" ht="15.75" customHeight="1" x14ac:dyDescent="0.25">
      <c r="C9847" s="47"/>
    </row>
    <row r="9848" spans="3:3" ht="15.75" customHeight="1" x14ac:dyDescent="0.25">
      <c r="C9848" s="47"/>
    </row>
    <row r="9849" spans="3:3" ht="15.75" customHeight="1" x14ac:dyDescent="0.25">
      <c r="C9849" s="47"/>
    </row>
    <row r="9850" spans="3:3" ht="15.75" customHeight="1" x14ac:dyDescent="0.25">
      <c r="C9850" s="47"/>
    </row>
    <row r="9851" spans="3:3" ht="15.75" customHeight="1" x14ac:dyDescent="0.25">
      <c r="C9851" s="47"/>
    </row>
    <row r="9852" spans="3:3" ht="15.75" customHeight="1" x14ac:dyDescent="0.25">
      <c r="C9852" s="47"/>
    </row>
    <row r="9853" spans="3:3" ht="15.75" customHeight="1" x14ac:dyDescent="0.25">
      <c r="C9853" s="47"/>
    </row>
    <row r="9854" spans="3:3" ht="15.75" customHeight="1" x14ac:dyDescent="0.25">
      <c r="C9854" s="47"/>
    </row>
    <row r="9855" spans="3:3" ht="15.75" customHeight="1" x14ac:dyDescent="0.25">
      <c r="C9855" s="47"/>
    </row>
    <row r="9856" spans="3:3" ht="15.75" customHeight="1" x14ac:dyDescent="0.25">
      <c r="C9856" s="47"/>
    </row>
    <row r="9857" spans="3:3" ht="15.75" customHeight="1" x14ac:dyDescent="0.25">
      <c r="C9857" s="47"/>
    </row>
    <row r="9858" spans="3:3" ht="15.75" customHeight="1" x14ac:dyDescent="0.25">
      <c r="C9858" s="47"/>
    </row>
    <row r="9859" spans="3:3" ht="15.75" customHeight="1" x14ac:dyDescent="0.25">
      <c r="C9859" s="47"/>
    </row>
    <row r="9860" spans="3:3" ht="15.75" customHeight="1" x14ac:dyDescent="0.25">
      <c r="C9860" s="47"/>
    </row>
    <row r="9861" spans="3:3" ht="15.75" customHeight="1" x14ac:dyDescent="0.25">
      <c r="C9861" s="47"/>
    </row>
    <row r="9862" spans="3:3" ht="15.75" customHeight="1" x14ac:dyDescent="0.25">
      <c r="C9862" s="47"/>
    </row>
    <row r="9863" spans="3:3" ht="15.75" customHeight="1" x14ac:dyDescent="0.25">
      <c r="C9863" s="47"/>
    </row>
    <row r="9864" spans="3:3" ht="15.75" customHeight="1" x14ac:dyDescent="0.25">
      <c r="C9864" s="47"/>
    </row>
    <row r="9865" spans="3:3" ht="15.75" customHeight="1" x14ac:dyDescent="0.25">
      <c r="C9865" s="47"/>
    </row>
    <row r="9866" spans="3:3" ht="15.75" customHeight="1" x14ac:dyDescent="0.25">
      <c r="C9866" s="47"/>
    </row>
    <row r="9867" spans="3:3" ht="15.75" customHeight="1" x14ac:dyDescent="0.25">
      <c r="C9867" s="47"/>
    </row>
    <row r="9868" spans="3:3" ht="15.75" customHeight="1" x14ac:dyDescent="0.25">
      <c r="C9868" s="47"/>
    </row>
    <row r="9869" spans="3:3" ht="15.75" customHeight="1" x14ac:dyDescent="0.25">
      <c r="C9869" s="47"/>
    </row>
    <row r="9870" spans="3:3" ht="15.75" customHeight="1" x14ac:dyDescent="0.25">
      <c r="C9870" s="47"/>
    </row>
    <row r="9871" spans="3:3" ht="15.75" customHeight="1" x14ac:dyDescent="0.25">
      <c r="C9871" s="47"/>
    </row>
    <row r="9872" spans="3:3" ht="15.75" customHeight="1" x14ac:dyDescent="0.25">
      <c r="C9872" s="47"/>
    </row>
    <row r="9873" spans="3:3" ht="15.75" customHeight="1" x14ac:dyDescent="0.25">
      <c r="C9873" s="47"/>
    </row>
    <row r="9874" spans="3:3" ht="15.75" customHeight="1" x14ac:dyDescent="0.25">
      <c r="C9874" s="47"/>
    </row>
    <row r="9875" spans="3:3" ht="15.75" customHeight="1" x14ac:dyDescent="0.25">
      <c r="C9875" s="47"/>
    </row>
    <row r="9876" spans="3:3" ht="15.75" customHeight="1" x14ac:dyDescent="0.25">
      <c r="C9876" s="47"/>
    </row>
    <row r="9877" spans="3:3" ht="15.75" customHeight="1" x14ac:dyDescent="0.25">
      <c r="C9877" s="47"/>
    </row>
    <row r="9878" spans="3:3" ht="15.75" customHeight="1" x14ac:dyDescent="0.25">
      <c r="C9878" s="47"/>
    </row>
    <row r="9879" spans="3:3" ht="15.75" customHeight="1" x14ac:dyDescent="0.25">
      <c r="C9879" s="47"/>
    </row>
    <row r="9880" spans="3:3" ht="15.75" customHeight="1" x14ac:dyDescent="0.25">
      <c r="C9880" s="47"/>
    </row>
    <row r="9881" spans="3:3" ht="15.75" customHeight="1" x14ac:dyDescent="0.25">
      <c r="C9881" s="47"/>
    </row>
    <row r="9882" spans="3:3" ht="15.75" customHeight="1" x14ac:dyDescent="0.25">
      <c r="C9882" s="47"/>
    </row>
    <row r="9883" spans="3:3" ht="15.75" customHeight="1" x14ac:dyDescent="0.25">
      <c r="C9883" s="47"/>
    </row>
    <row r="9884" spans="3:3" ht="15.75" customHeight="1" x14ac:dyDescent="0.25">
      <c r="C9884" s="47"/>
    </row>
    <row r="9885" spans="3:3" ht="15.75" customHeight="1" x14ac:dyDescent="0.25">
      <c r="C9885" s="47"/>
    </row>
    <row r="9886" spans="3:3" ht="15.75" customHeight="1" x14ac:dyDescent="0.25">
      <c r="C9886" s="47"/>
    </row>
    <row r="9887" spans="3:3" ht="15.75" customHeight="1" x14ac:dyDescent="0.25">
      <c r="C9887" s="47"/>
    </row>
    <row r="9888" spans="3:3" ht="15.75" customHeight="1" x14ac:dyDescent="0.25">
      <c r="C9888" s="47"/>
    </row>
    <row r="9889" spans="3:3" ht="15.75" customHeight="1" x14ac:dyDescent="0.25">
      <c r="C9889" s="47"/>
    </row>
    <row r="9890" spans="3:3" ht="15.75" customHeight="1" x14ac:dyDescent="0.25">
      <c r="C9890" s="47"/>
    </row>
    <row r="9891" spans="3:3" ht="15.75" customHeight="1" x14ac:dyDescent="0.25">
      <c r="C9891" s="47"/>
    </row>
    <row r="9892" spans="3:3" ht="15.75" customHeight="1" x14ac:dyDescent="0.25">
      <c r="C9892" s="47"/>
    </row>
    <row r="9893" spans="3:3" ht="15.75" customHeight="1" x14ac:dyDescent="0.25">
      <c r="C9893" s="47"/>
    </row>
    <row r="9894" spans="3:3" ht="15.75" customHeight="1" x14ac:dyDescent="0.25">
      <c r="C9894" s="47"/>
    </row>
    <row r="9895" spans="3:3" ht="15.75" customHeight="1" x14ac:dyDescent="0.25">
      <c r="C9895" s="47"/>
    </row>
    <row r="9896" spans="3:3" ht="15.75" customHeight="1" x14ac:dyDescent="0.25">
      <c r="C9896" s="47"/>
    </row>
    <row r="9897" spans="3:3" ht="15.75" customHeight="1" x14ac:dyDescent="0.25">
      <c r="C9897" s="47"/>
    </row>
    <row r="9898" spans="3:3" ht="15.75" customHeight="1" x14ac:dyDescent="0.25">
      <c r="C9898" s="47"/>
    </row>
    <row r="9899" spans="3:3" ht="15.75" customHeight="1" x14ac:dyDescent="0.25">
      <c r="C9899" s="47"/>
    </row>
    <row r="9900" spans="3:3" ht="15.75" customHeight="1" x14ac:dyDescent="0.25">
      <c r="C9900" s="47"/>
    </row>
    <row r="9901" spans="3:3" ht="15.75" customHeight="1" x14ac:dyDescent="0.25">
      <c r="C9901" s="47"/>
    </row>
    <row r="9902" spans="3:3" ht="15.75" customHeight="1" x14ac:dyDescent="0.25">
      <c r="C9902" s="47"/>
    </row>
    <row r="9903" spans="3:3" ht="15.75" customHeight="1" x14ac:dyDescent="0.25">
      <c r="C9903" s="47"/>
    </row>
    <row r="9904" spans="3:3" ht="15.75" customHeight="1" x14ac:dyDescent="0.25">
      <c r="C9904" s="47"/>
    </row>
    <row r="9905" spans="3:3" ht="15.75" customHeight="1" x14ac:dyDescent="0.25">
      <c r="C9905" s="47"/>
    </row>
    <row r="9906" spans="3:3" ht="15.75" customHeight="1" x14ac:dyDescent="0.25">
      <c r="C9906" s="47"/>
    </row>
    <row r="9907" spans="3:3" ht="15.75" customHeight="1" x14ac:dyDescent="0.25">
      <c r="C9907" s="47"/>
    </row>
    <row r="9908" spans="3:3" ht="15.75" customHeight="1" x14ac:dyDescent="0.25">
      <c r="C9908" s="47"/>
    </row>
    <row r="9909" spans="3:3" ht="15.75" customHeight="1" x14ac:dyDescent="0.25">
      <c r="C9909" s="47"/>
    </row>
    <row r="9910" spans="3:3" ht="15.75" customHeight="1" x14ac:dyDescent="0.25">
      <c r="C9910" s="47"/>
    </row>
    <row r="9911" spans="3:3" ht="15.75" customHeight="1" x14ac:dyDescent="0.25">
      <c r="C9911" s="47"/>
    </row>
    <row r="9912" spans="3:3" ht="15.75" customHeight="1" x14ac:dyDescent="0.25">
      <c r="C9912" s="47"/>
    </row>
    <row r="9913" spans="3:3" ht="15.75" customHeight="1" x14ac:dyDescent="0.25">
      <c r="C9913" s="47"/>
    </row>
    <row r="9914" spans="3:3" ht="15.75" customHeight="1" x14ac:dyDescent="0.25">
      <c r="C9914" s="47"/>
    </row>
    <row r="9915" spans="3:3" ht="15.75" customHeight="1" x14ac:dyDescent="0.25">
      <c r="C9915" s="47"/>
    </row>
    <row r="9916" spans="3:3" ht="15.75" customHeight="1" x14ac:dyDescent="0.25">
      <c r="C9916" s="47"/>
    </row>
    <row r="9917" spans="3:3" ht="15.75" customHeight="1" x14ac:dyDescent="0.25">
      <c r="C9917" s="47"/>
    </row>
    <row r="9918" spans="3:3" ht="15.75" customHeight="1" x14ac:dyDescent="0.25">
      <c r="C9918" s="47"/>
    </row>
    <row r="9919" spans="3:3" ht="15.75" customHeight="1" x14ac:dyDescent="0.25">
      <c r="C9919" s="47"/>
    </row>
    <row r="9920" spans="3:3" ht="15.75" customHeight="1" x14ac:dyDescent="0.25">
      <c r="C9920" s="47"/>
    </row>
    <row r="9921" spans="3:3" ht="15.75" customHeight="1" x14ac:dyDescent="0.25">
      <c r="C9921" s="47"/>
    </row>
    <row r="9922" spans="3:3" ht="15.75" customHeight="1" x14ac:dyDescent="0.25">
      <c r="C9922" s="47"/>
    </row>
    <row r="9923" spans="3:3" ht="15.75" customHeight="1" x14ac:dyDescent="0.25">
      <c r="C9923" s="47"/>
    </row>
    <row r="9924" spans="3:3" ht="15.75" customHeight="1" x14ac:dyDescent="0.25">
      <c r="C9924" s="47"/>
    </row>
    <row r="9925" spans="3:3" ht="15.75" customHeight="1" x14ac:dyDescent="0.25">
      <c r="C9925" s="47"/>
    </row>
    <row r="9926" spans="3:3" ht="15.75" customHeight="1" x14ac:dyDescent="0.25">
      <c r="C9926" s="47"/>
    </row>
    <row r="9927" spans="3:3" ht="15.75" customHeight="1" x14ac:dyDescent="0.25">
      <c r="C9927" s="47"/>
    </row>
    <row r="9928" spans="3:3" ht="15.75" customHeight="1" x14ac:dyDescent="0.25">
      <c r="C9928" s="47"/>
    </row>
    <row r="9929" spans="3:3" ht="15.75" customHeight="1" x14ac:dyDescent="0.25">
      <c r="C9929" s="47"/>
    </row>
    <row r="9930" spans="3:3" ht="15.75" customHeight="1" x14ac:dyDescent="0.25">
      <c r="C9930" s="47"/>
    </row>
    <row r="9931" spans="3:3" ht="15.75" customHeight="1" x14ac:dyDescent="0.25">
      <c r="C9931" s="47"/>
    </row>
    <row r="9932" spans="3:3" ht="15.75" customHeight="1" x14ac:dyDescent="0.25">
      <c r="C9932" s="47"/>
    </row>
    <row r="9933" spans="3:3" ht="15.75" customHeight="1" x14ac:dyDescent="0.25">
      <c r="C9933" s="47"/>
    </row>
    <row r="9934" spans="3:3" ht="15.75" customHeight="1" x14ac:dyDescent="0.25">
      <c r="C9934" s="47"/>
    </row>
    <row r="9935" spans="3:3" ht="15.75" customHeight="1" x14ac:dyDescent="0.25">
      <c r="C9935" s="47"/>
    </row>
    <row r="9936" spans="3:3" ht="15.75" customHeight="1" x14ac:dyDescent="0.25">
      <c r="C9936" s="47"/>
    </row>
    <row r="9937" spans="3:3" ht="15.75" customHeight="1" x14ac:dyDescent="0.25">
      <c r="C9937" s="47"/>
    </row>
    <row r="9938" spans="3:3" ht="15.75" customHeight="1" x14ac:dyDescent="0.25">
      <c r="C9938" s="47"/>
    </row>
    <row r="9939" spans="3:3" ht="15.75" customHeight="1" x14ac:dyDescent="0.25">
      <c r="C9939" s="47"/>
    </row>
    <row r="9940" spans="3:3" ht="15.75" customHeight="1" x14ac:dyDescent="0.25">
      <c r="C9940" s="47"/>
    </row>
    <row r="9941" spans="3:3" ht="15.75" customHeight="1" x14ac:dyDescent="0.25">
      <c r="C9941" s="47"/>
    </row>
    <row r="9942" spans="3:3" ht="15.75" customHeight="1" x14ac:dyDescent="0.25">
      <c r="C9942" s="47"/>
    </row>
    <row r="9943" spans="3:3" ht="15.75" customHeight="1" x14ac:dyDescent="0.25">
      <c r="C9943" s="47"/>
    </row>
    <row r="9944" spans="3:3" ht="15.75" customHeight="1" x14ac:dyDescent="0.25">
      <c r="C9944" s="47"/>
    </row>
    <row r="9945" spans="3:3" ht="15.75" customHeight="1" x14ac:dyDescent="0.25">
      <c r="C9945" s="47"/>
    </row>
    <row r="9946" spans="3:3" ht="15.75" customHeight="1" x14ac:dyDescent="0.25">
      <c r="C9946" s="47"/>
    </row>
    <row r="9947" spans="3:3" ht="15.75" customHeight="1" x14ac:dyDescent="0.25">
      <c r="C9947" s="47"/>
    </row>
    <row r="9948" spans="3:3" ht="15.75" customHeight="1" x14ac:dyDescent="0.25">
      <c r="C9948" s="47"/>
    </row>
    <row r="9949" spans="3:3" ht="15.75" customHeight="1" x14ac:dyDescent="0.25">
      <c r="C9949" s="47"/>
    </row>
    <row r="9950" spans="3:3" ht="15.75" customHeight="1" x14ac:dyDescent="0.25">
      <c r="C9950" s="47"/>
    </row>
    <row r="9951" spans="3:3" ht="15.75" customHeight="1" x14ac:dyDescent="0.25">
      <c r="C9951" s="47"/>
    </row>
    <row r="9952" spans="3:3" ht="15.75" customHeight="1" x14ac:dyDescent="0.25">
      <c r="C9952" s="47"/>
    </row>
    <row r="9953" spans="3:3" ht="15.75" customHeight="1" x14ac:dyDescent="0.25">
      <c r="C9953" s="47"/>
    </row>
    <row r="9954" spans="3:3" ht="15.75" customHeight="1" x14ac:dyDescent="0.25">
      <c r="C9954" s="47"/>
    </row>
    <row r="9955" spans="3:3" ht="15.75" customHeight="1" x14ac:dyDescent="0.25">
      <c r="C9955" s="47"/>
    </row>
    <row r="9956" spans="3:3" ht="15.75" customHeight="1" x14ac:dyDescent="0.25">
      <c r="C9956" s="47"/>
    </row>
    <row r="9957" spans="3:3" ht="15.75" customHeight="1" x14ac:dyDescent="0.25">
      <c r="C9957" s="47"/>
    </row>
    <row r="9958" spans="3:3" ht="15.75" customHeight="1" x14ac:dyDescent="0.25">
      <c r="C9958" s="47"/>
    </row>
    <row r="9959" spans="3:3" ht="15.75" customHeight="1" x14ac:dyDescent="0.25">
      <c r="C9959" s="47"/>
    </row>
    <row r="9960" spans="3:3" ht="15.75" customHeight="1" x14ac:dyDescent="0.25">
      <c r="C9960" s="47"/>
    </row>
    <row r="9961" spans="3:3" ht="15.75" customHeight="1" x14ac:dyDescent="0.25">
      <c r="C9961" s="47"/>
    </row>
    <row r="9962" spans="3:3" ht="15.75" customHeight="1" x14ac:dyDescent="0.25">
      <c r="C9962" s="47"/>
    </row>
    <row r="9963" spans="3:3" ht="15.75" customHeight="1" x14ac:dyDescent="0.25">
      <c r="C9963" s="47"/>
    </row>
    <row r="9964" spans="3:3" ht="15.75" customHeight="1" x14ac:dyDescent="0.25">
      <c r="C9964" s="47"/>
    </row>
    <row r="9965" spans="3:3" ht="15.75" customHeight="1" x14ac:dyDescent="0.25">
      <c r="C9965" s="47"/>
    </row>
    <row r="9966" spans="3:3" ht="15.75" customHeight="1" x14ac:dyDescent="0.25">
      <c r="C9966" s="47"/>
    </row>
    <row r="9967" spans="3:3" ht="15.75" customHeight="1" x14ac:dyDescent="0.25">
      <c r="C9967" s="47"/>
    </row>
    <row r="9968" spans="3:3" ht="15.75" customHeight="1" x14ac:dyDescent="0.25">
      <c r="C9968" s="47"/>
    </row>
    <row r="9969" spans="3:3" ht="15.75" customHeight="1" x14ac:dyDescent="0.25">
      <c r="C9969" s="47"/>
    </row>
    <row r="9970" spans="3:3" ht="15.75" customHeight="1" x14ac:dyDescent="0.25">
      <c r="C9970" s="47"/>
    </row>
    <row r="9971" spans="3:3" ht="15.75" customHeight="1" x14ac:dyDescent="0.25">
      <c r="C9971" s="47"/>
    </row>
    <row r="9972" spans="3:3" ht="15.75" customHeight="1" x14ac:dyDescent="0.25">
      <c r="C9972" s="47"/>
    </row>
    <row r="9973" spans="3:3" ht="15.75" customHeight="1" x14ac:dyDescent="0.25">
      <c r="C9973" s="47"/>
    </row>
    <row r="9974" spans="3:3" ht="15.75" customHeight="1" x14ac:dyDescent="0.25">
      <c r="C9974" s="47"/>
    </row>
    <row r="9975" spans="3:3" ht="15.75" customHeight="1" x14ac:dyDescent="0.25">
      <c r="C9975" s="47"/>
    </row>
    <row r="9976" spans="3:3" ht="15.75" customHeight="1" x14ac:dyDescent="0.25">
      <c r="C9976" s="47"/>
    </row>
    <row r="9977" spans="3:3" ht="15.75" customHeight="1" x14ac:dyDescent="0.25">
      <c r="C9977" s="47"/>
    </row>
    <row r="9978" spans="3:3" ht="15.75" customHeight="1" x14ac:dyDescent="0.25">
      <c r="C9978" s="47"/>
    </row>
    <row r="9979" spans="3:3" ht="15.75" customHeight="1" x14ac:dyDescent="0.25">
      <c r="C9979" s="47"/>
    </row>
    <row r="9980" spans="3:3" ht="15.75" customHeight="1" x14ac:dyDescent="0.25">
      <c r="C9980" s="47"/>
    </row>
    <row r="9981" spans="3:3" ht="15.75" customHeight="1" x14ac:dyDescent="0.25">
      <c r="C9981" s="47"/>
    </row>
    <row r="9982" spans="3:3" ht="15.75" customHeight="1" x14ac:dyDescent="0.25">
      <c r="C9982" s="47"/>
    </row>
    <row r="9983" spans="3:3" ht="15.75" customHeight="1" x14ac:dyDescent="0.25">
      <c r="C9983" s="47"/>
    </row>
    <row r="9984" spans="3:3" ht="15.75" customHeight="1" x14ac:dyDescent="0.25">
      <c r="C9984" s="47"/>
    </row>
    <row r="9985" spans="3:3" ht="15.75" customHeight="1" x14ac:dyDescent="0.25">
      <c r="C9985" s="47"/>
    </row>
    <row r="9986" spans="3:3" ht="15.75" customHeight="1" x14ac:dyDescent="0.25">
      <c r="C9986" s="47"/>
    </row>
    <row r="9987" spans="3:3" ht="15.75" customHeight="1" x14ac:dyDescent="0.25">
      <c r="C9987" s="47"/>
    </row>
    <row r="9988" spans="3:3" ht="15.75" customHeight="1" x14ac:dyDescent="0.25">
      <c r="C9988" s="47"/>
    </row>
    <row r="9989" spans="3:3" ht="15.75" customHeight="1" x14ac:dyDescent="0.25">
      <c r="C9989" s="47"/>
    </row>
    <row r="9990" spans="3:3" ht="15.75" customHeight="1" x14ac:dyDescent="0.25">
      <c r="C9990" s="47"/>
    </row>
    <row r="9991" spans="3:3" ht="15.75" customHeight="1" x14ac:dyDescent="0.25">
      <c r="C9991" s="47"/>
    </row>
    <row r="9992" spans="3:3" ht="15.75" customHeight="1" x14ac:dyDescent="0.25">
      <c r="C9992" s="47"/>
    </row>
    <row r="9993" spans="3:3" ht="15.75" customHeight="1" x14ac:dyDescent="0.25">
      <c r="C9993" s="47"/>
    </row>
    <row r="9994" spans="3:3" ht="15.75" customHeight="1" x14ac:dyDescent="0.25">
      <c r="C9994" s="47"/>
    </row>
  </sheetData>
  <sheetProtection algorithmName="SHA-512" hashValue="rbWYY89YPiQrYPi1MTNPS5opXvKKXgBr1hju8yf/AgCbOqsdG7uLeD8kNRx0OynAEOZsTYR5kPp8pvK8smpCGw==" saltValue="0U7mOY22Xs8QeAjYdI7amA==" spinCount="100000" sheet="1" objects="1" scenarios="1"/>
  <sortState xmlns:xlrd2="http://schemas.microsoft.com/office/spreadsheetml/2017/richdata2" ref="F5596:J5603">
    <sortCondition ref="F5596:F5603"/>
  </sortState>
  <mergeCells count="11">
    <mergeCell ref="O8:O9"/>
    <mergeCell ref="N8:N9"/>
    <mergeCell ref="L8:L9"/>
    <mergeCell ref="J8:J9"/>
    <mergeCell ref="H8:H9"/>
    <mergeCell ref="M8:M9"/>
    <mergeCell ref="F8:F9"/>
    <mergeCell ref="K8:K9"/>
    <mergeCell ref="I8:I9"/>
    <mergeCell ref="G8:G9"/>
    <mergeCell ref="F5:N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47"/>
  <sheetViews>
    <sheetView showGridLines="0" topLeftCell="A10" zoomScaleNormal="100" workbookViewId="0">
      <selection activeCell="S24" sqref="S24"/>
    </sheetView>
  </sheetViews>
  <sheetFormatPr defaultColWidth="0" defaultRowHeight="15.75" customHeight="1" zeroHeight="1" x14ac:dyDescent="0.25"/>
  <cols>
    <col min="1" max="2" width="3" style="48" customWidth="1"/>
    <col min="3" max="7" width="9.140625" style="48" customWidth="1"/>
    <col min="8" max="8" width="6.42578125" style="48" customWidth="1"/>
    <col min="9" max="9" width="6" style="48" customWidth="1"/>
    <col min="10" max="30" width="9.140625" style="48" customWidth="1"/>
    <col min="31" max="31" width="11.28515625" style="48" customWidth="1"/>
    <col min="32" max="32" width="0" style="48" hidden="1" customWidth="1"/>
    <col min="33" max="16384" width="9.140625" style="48" hidden="1"/>
  </cols>
  <sheetData>
    <row r="1" spans="3:20" ht="15.75" customHeight="1" x14ac:dyDescent="0.25"/>
    <row r="2" spans="3:20" ht="15.75" customHeight="1" x14ac:dyDescent="0.25"/>
    <row r="3" spans="3:20" ht="16.5" customHeight="1" thickBot="1" x14ac:dyDescent="0.3">
      <c r="J3" s="50" t="s">
        <v>21</v>
      </c>
      <c r="K3" s="50"/>
      <c r="L3" s="50"/>
      <c r="M3" s="50"/>
      <c r="N3" s="50"/>
      <c r="O3" s="50"/>
      <c r="P3" s="50"/>
      <c r="Q3" s="50"/>
    </row>
    <row r="4" spans="3:20" ht="16.5" customHeight="1" x14ac:dyDescent="0.25"/>
    <row r="5" spans="3:20" ht="16.5" customHeight="1" x14ac:dyDescent="0.25">
      <c r="J5" s="135" t="s">
        <v>47</v>
      </c>
      <c r="K5" s="135"/>
      <c r="L5" s="135"/>
      <c r="M5" s="135"/>
      <c r="N5" s="135"/>
      <c r="O5" s="135"/>
      <c r="P5" s="135"/>
      <c r="Q5" s="135"/>
    </row>
    <row r="6" spans="3:20" ht="16.5" customHeight="1" x14ac:dyDescent="0.25">
      <c r="J6" s="135"/>
      <c r="K6" s="135"/>
      <c r="L6" s="135"/>
      <c r="M6" s="135"/>
      <c r="N6" s="135"/>
      <c r="O6" s="135"/>
      <c r="P6" s="135"/>
      <c r="Q6" s="135"/>
    </row>
    <row r="7" spans="3:20" ht="16.5" customHeight="1" x14ac:dyDescent="0.25">
      <c r="J7" s="135"/>
      <c r="K7" s="135"/>
      <c r="L7" s="135"/>
      <c r="M7" s="135"/>
      <c r="N7" s="135"/>
      <c r="O7" s="135"/>
      <c r="P7" s="135"/>
      <c r="Q7" s="135"/>
    </row>
    <row r="8" spans="3:20" ht="16.5" customHeight="1" x14ac:dyDescent="0.25">
      <c r="J8" s="135"/>
      <c r="K8" s="135"/>
      <c r="L8" s="135"/>
      <c r="M8" s="135"/>
      <c r="N8" s="135"/>
      <c r="O8" s="135"/>
      <c r="P8" s="135"/>
      <c r="Q8" s="135"/>
    </row>
    <row r="9" spans="3:20" ht="16.5" customHeight="1" x14ac:dyDescent="0.25">
      <c r="J9" s="135"/>
      <c r="K9" s="135"/>
      <c r="L9" s="135"/>
      <c r="M9" s="135"/>
      <c r="N9" s="135"/>
      <c r="O9" s="135"/>
      <c r="P9" s="135"/>
      <c r="Q9" s="135"/>
    </row>
    <row r="10" spans="3:20" ht="15.75" customHeight="1" x14ac:dyDescent="0.25"/>
    <row r="11" spans="3:20" ht="15.75" customHeight="1" x14ac:dyDescent="0.25">
      <c r="C11" s="56"/>
      <c r="D11" s="56"/>
      <c r="E11" s="56"/>
      <c r="F11" s="56"/>
      <c r="G11" s="56"/>
      <c r="H11" s="56"/>
      <c r="I11" s="56"/>
      <c r="J11" s="56"/>
      <c r="K11" s="56"/>
      <c r="L11" s="56"/>
      <c r="M11" s="56"/>
      <c r="N11" s="56"/>
      <c r="O11" s="56"/>
      <c r="P11" s="56"/>
      <c r="Q11" s="56"/>
      <c r="R11" s="56"/>
      <c r="S11" s="56"/>
      <c r="T11" s="56"/>
    </row>
    <row r="12" spans="3:20" ht="15.75" customHeight="1" thickBot="1" x14ac:dyDescent="0.3">
      <c r="C12" s="50" t="s">
        <v>17</v>
      </c>
      <c r="D12" s="50"/>
      <c r="E12" s="50"/>
      <c r="F12" s="50"/>
      <c r="G12" s="50"/>
      <c r="H12" s="50"/>
      <c r="I12" s="50"/>
      <c r="J12" s="50"/>
      <c r="K12" s="50"/>
      <c r="L12" s="50"/>
      <c r="M12" s="50"/>
      <c r="N12" s="50"/>
      <c r="O12" s="50"/>
      <c r="P12" s="50"/>
      <c r="Q12" s="50"/>
      <c r="R12" s="51"/>
      <c r="S12" s="51"/>
      <c r="T12" s="51"/>
    </row>
    <row r="13" spans="3:20" ht="15.75" customHeight="1" x14ac:dyDescent="0.25"/>
    <row r="14" spans="3:20" ht="15.75" customHeight="1" x14ac:dyDescent="0.25">
      <c r="C14" s="52" t="s">
        <v>18</v>
      </c>
    </row>
    <row r="15" spans="3:20" ht="15.75" customHeight="1" x14ac:dyDescent="0.25">
      <c r="C15" s="138" t="s">
        <v>19</v>
      </c>
      <c r="D15" s="138"/>
      <c r="E15" s="138"/>
      <c r="F15" s="138"/>
      <c r="G15" s="138"/>
      <c r="H15" s="138"/>
      <c r="I15" s="138"/>
      <c r="J15" s="138"/>
      <c r="K15" s="138"/>
      <c r="L15" s="138"/>
      <c r="M15" s="138"/>
      <c r="N15" s="138"/>
      <c r="O15" s="138"/>
      <c r="P15" s="138"/>
      <c r="Q15" s="138"/>
      <c r="R15" s="54"/>
      <c r="S15" s="54"/>
      <c r="T15" s="54"/>
    </row>
    <row r="16" spans="3:20" ht="15.75" customHeight="1" x14ac:dyDescent="0.25">
      <c r="C16" s="138"/>
      <c r="D16" s="138"/>
      <c r="E16" s="138"/>
      <c r="F16" s="138"/>
      <c r="G16" s="138"/>
      <c r="H16" s="138"/>
      <c r="I16" s="138"/>
      <c r="J16" s="138"/>
      <c r="K16" s="138"/>
      <c r="L16" s="138"/>
      <c r="M16" s="138"/>
      <c r="N16" s="138"/>
      <c r="O16" s="138"/>
      <c r="P16" s="138"/>
      <c r="Q16" s="138"/>
      <c r="R16" s="54"/>
      <c r="S16" s="54"/>
      <c r="T16" s="54"/>
    </row>
    <row r="17" spans="3:20" ht="15.75" customHeight="1" x14ac:dyDescent="0.25">
      <c r="D17" s="54"/>
      <c r="E17" s="54"/>
      <c r="F17" s="54"/>
      <c r="G17" s="54"/>
      <c r="H17" s="54"/>
      <c r="I17" s="54"/>
      <c r="J17" s="54"/>
      <c r="K17" s="54"/>
      <c r="L17" s="54"/>
      <c r="M17" s="54"/>
      <c r="N17" s="54"/>
      <c r="O17" s="54"/>
      <c r="P17" s="54"/>
      <c r="Q17" s="54"/>
      <c r="R17" s="54"/>
      <c r="S17" s="54"/>
      <c r="T17" s="54"/>
    </row>
    <row r="18" spans="3:20" ht="15.75" customHeight="1" x14ac:dyDescent="0.25"/>
    <row r="19" spans="3:20" ht="15.75" customHeight="1" x14ac:dyDescent="0.25">
      <c r="C19" s="53" t="s">
        <v>10</v>
      </c>
    </row>
    <row r="20" spans="3:20" ht="15.75" customHeight="1" x14ac:dyDescent="0.25">
      <c r="C20" s="139" t="s">
        <v>43</v>
      </c>
      <c r="D20" s="139"/>
      <c r="E20" s="139"/>
      <c r="F20" s="139"/>
      <c r="G20" s="139"/>
      <c r="H20" s="139"/>
      <c r="I20" s="139"/>
      <c r="J20" s="139"/>
      <c r="K20" s="139"/>
      <c r="L20" s="139"/>
      <c r="M20" s="139"/>
      <c r="N20" s="139"/>
      <c r="O20" s="139"/>
      <c r="P20" s="139"/>
      <c r="Q20" s="139"/>
      <c r="R20" s="54"/>
      <c r="S20" s="54"/>
      <c r="T20" s="54"/>
    </row>
    <row r="21" spans="3:20" ht="15.75" customHeight="1" x14ac:dyDescent="0.25">
      <c r="C21" s="139"/>
      <c r="D21" s="139"/>
      <c r="E21" s="139"/>
      <c r="F21" s="139"/>
      <c r="G21" s="139"/>
      <c r="H21" s="139"/>
      <c r="I21" s="139"/>
      <c r="J21" s="139"/>
      <c r="K21" s="139"/>
      <c r="L21" s="139"/>
      <c r="M21" s="139"/>
      <c r="N21" s="139"/>
      <c r="O21" s="139"/>
      <c r="P21" s="139"/>
      <c r="Q21" s="139"/>
    </row>
    <row r="22" spans="3:20" ht="15.75" customHeight="1" x14ac:dyDescent="0.25">
      <c r="C22" s="139"/>
      <c r="D22" s="139"/>
      <c r="E22" s="139"/>
      <c r="F22" s="139"/>
      <c r="G22" s="139"/>
      <c r="H22" s="139"/>
      <c r="I22" s="139"/>
      <c r="J22" s="139"/>
      <c r="K22" s="139"/>
      <c r="L22" s="139"/>
      <c r="M22" s="139"/>
      <c r="N22" s="139"/>
      <c r="O22" s="139"/>
      <c r="P22" s="139"/>
      <c r="Q22" s="139"/>
    </row>
    <row r="23" spans="3:20" ht="15.75" customHeight="1" x14ac:dyDescent="0.25"/>
    <row r="24" spans="3:20" ht="15.75" customHeight="1" x14ac:dyDescent="0.25">
      <c r="C24" s="138" t="s">
        <v>44</v>
      </c>
      <c r="D24" s="138"/>
      <c r="E24" s="138"/>
      <c r="F24" s="138"/>
      <c r="G24" s="138"/>
      <c r="H24" s="138"/>
      <c r="I24" s="138"/>
      <c r="J24" s="138"/>
      <c r="K24" s="138"/>
      <c r="L24" s="138"/>
      <c r="M24" s="138"/>
      <c r="N24" s="138"/>
      <c r="O24" s="138"/>
      <c r="P24" s="138"/>
      <c r="Q24" s="138"/>
    </row>
    <row r="25" spans="3:20" ht="15.75" customHeight="1" x14ac:dyDescent="0.25">
      <c r="C25" s="138"/>
      <c r="D25" s="138"/>
      <c r="E25" s="138"/>
      <c r="F25" s="138"/>
      <c r="G25" s="138"/>
      <c r="H25" s="138"/>
      <c r="I25" s="138"/>
      <c r="J25" s="138"/>
      <c r="K25" s="138"/>
      <c r="L25" s="138"/>
      <c r="M25" s="138"/>
      <c r="N25" s="138"/>
      <c r="O25" s="138"/>
      <c r="P25" s="138"/>
      <c r="Q25" s="138"/>
    </row>
    <row r="26" spans="3:20" ht="15.75" customHeight="1" x14ac:dyDescent="0.25"/>
    <row r="27" spans="3:20" ht="15.75" customHeight="1" x14ac:dyDescent="0.25">
      <c r="R27" s="54"/>
      <c r="S27" s="54"/>
      <c r="T27" s="54"/>
    </row>
    <row r="28" spans="3:20" ht="15.75" customHeight="1" x14ac:dyDescent="0.25">
      <c r="C28" s="53" t="s">
        <v>45</v>
      </c>
      <c r="R28" s="54"/>
      <c r="S28" s="54"/>
      <c r="T28" s="54"/>
    </row>
    <row r="29" spans="3:20" ht="15.75" customHeight="1" x14ac:dyDescent="0.25">
      <c r="C29" s="138" t="s">
        <v>46</v>
      </c>
      <c r="D29" s="138"/>
      <c r="E29" s="138"/>
      <c r="F29" s="138"/>
      <c r="G29" s="138"/>
      <c r="H29" s="138"/>
      <c r="I29" s="138"/>
      <c r="J29" s="138"/>
      <c r="K29" s="138"/>
      <c r="L29" s="138"/>
      <c r="M29" s="138"/>
      <c r="N29" s="138"/>
      <c r="O29" s="138"/>
      <c r="P29" s="138"/>
      <c r="Q29" s="138"/>
    </row>
    <row r="30" spans="3:20" ht="15.75" customHeight="1" x14ac:dyDescent="0.25">
      <c r="C30" s="138"/>
      <c r="D30" s="138"/>
      <c r="E30" s="138"/>
      <c r="F30" s="138"/>
      <c r="G30" s="138"/>
      <c r="H30" s="138"/>
      <c r="I30" s="138"/>
      <c r="J30" s="138"/>
      <c r="K30" s="138"/>
      <c r="L30" s="138"/>
      <c r="M30" s="138"/>
      <c r="N30" s="138"/>
      <c r="O30" s="138"/>
      <c r="P30" s="138"/>
      <c r="Q30" s="138"/>
    </row>
    <row r="31" spans="3:20" ht="15.75" customHeight="1" x14ac:dyDescent="0.25">
      <c r="C31" s="138"/>
      <c r="D31" s="138"/>
      <c r="E31" s="138"/>
      <c r="F31" s="138"/>
      <c r="G31" s="138"/>
      <c r="H31" s="138"/>
      <c r="I31" s="138"/>
      <c r="J31" s="138"/>
      <c r="K31" s="138"/>
      <c r="L31" s="138"/>
      <c r="M31" s="138"/>
      <c r="N31" s="138"/>
      <c r="O31" s="138"/>
      <c r="P31" s="138"/>
      <c r="Q31" s="138"/>
    </row>
    <row r="32" spans="3:20" ht="15.75" customHeight="1" thickBot="1" x14ac:dyDescent="0.3"/>
    <row r="33" spans="3:17" ht="15.75" customHeight="1" x14ac:dyDescent="0.25">
      <c r="C33" s="136" t="s">
        <v>25</v>
      </c>
      <c r="D33" s="136"/>
      <c r="E33" s="136"/>
      <c r="F33" s="136"/>
      <c r="G33" s="136"/>
      <c r="H33" s="136"/>
      <c r="I33" s="136"/>
      <c r="J33" s="136"/>
      <c r="K33" s="136"/>
      <c r="L33" s="136"/>
      <c r="M33" s="136"/>
      <c r="N33" s="136"/>
      <c r="O33" s="136"/>
      <c r="P33" s="136"/>
      <c r="Q33" s="136"/>
    </row>
    <row r="34" spans="3:17" ht="15.75" customHeight="1" x14ac:dyDescent="0.25">
      <c r="C34" s="137"/>
      <c r="D34" s="137"/>
      <c r="E34" s="137"/>
      <c r="F34" s="137"/>
      <c r="G34" s="137"/>
      <c r="H34" s="137"/>
      <c r="I34" s="137"/>
      <c r="J34" s="137"/>
      <c r="K34" s="137"/>
      <c r="L34" s="137"/>
      <c r="M34" s="137"/>
      <c r="N34" s="137"/>
      <c r="O34" s="137"/>
      <c r="P34" s="137"/>
      <c r="Q34" s="137"/>
    </row>
    <row r="35" spans="3:17" ht="15.75" customHeight="1" x14ac:dyDescent="0.25">
      <c r="C35" s="137"/>
      <c r="D35" s="137"/>
      <c r="E35" s="137"/>
      <c r="F35" s="137"/>
      <c r="G35" s="137"/>
      <c r="H35" s="137"/>
      <c r="I35" s="137"/>
      <c r="J35" s="137"/>
      <c r="K35" s="137"/>
      <c r="L35" s="137"/>
      <c r="M35" s="137"/>
      <c r="N35" s="137"/>
      <c r="O35" s="137"/>
      <c r="P35" s="137"/>
      <c r="Q35" s="137"/>
    </row>
    <row r="36" spans="3:17" ht="15.75" hidden="1" customHeight="1" x14ac:dyDescent="0.25">
      <c r="C36" s="53"/>
      <c r="D36" s="53"/>
      <c r="E36" s="53"/>
      <c r="F36" s="53"/>
      <c r="G36" s="53"/>
      <c r="H36" s="53"/>
      <c r="I36" s="53"/>
      <c r="J36" s="53"/>
      <c r="K36" s="53"/>
    </row>
    <row r="37" spans="3:17" ht="15.75" hidden="1" customHeight="1" x14ac:dyDescent="0.25">
      <c r="C37" s="53"/>
      <c r="D37" s="53"/>
      <c r="E37" s="53"/>
      <c r="F37" s="53"/>
      <c r="G37" s="53"/>
      <c r="H37" s="53"/>
      <c r="I37" s="53"/>
      <c r="J37" s="53"/>
      <c r="K37" s="53"/>
    </row>
    <row r="38" spans="3:17" ht="15.75" hidden="1" customHeight="1" x14ac:dyDescent="0.25">
      <c r="C38" s="53"/>
      <c r="D38" s="53"/>
      <c r="E38" s="53"/>
      <c r="F38" s="53"/>
      <c r="G38" s="53"/>
      <c r="H38" s="53"/>
      <c r="I38" s="53"/>
      <c r="J38" s="53"/>
      <c r="K38" s="53"/>
    </row>
    <row r="40" spans="3:17" ht="15.75" hidden="1" customHeight="1" x14ac:dyDescent="0.25">
      <c r="D40" s="55"/>
      <c r="E40" s="55"/>
      <c r="F40" s="55"/>
      <c r="G40" s="55"/>
      <c r="H40" s="55"/>
      <c r="I40" s="55"/>
      <c r="J40" s="55"/>
      <c r="K40" s="55"/>
    </row>
    <row r="41" spans="3:17" ht="15.75" hidden="1" customHeight="1" x14ac:dyDescent="0.25">
      <c r="C41" s="55"/>
      <c r="D41" s="55"/>
      <c r="E41" s="55"/>
      <c r="F41" s="55"/>
      <c r="G41" s="55"/>
      <c r="H41" s="55"/>
      <c r="I41" s="55"/>
      <c r="J41" s="55"/>
      <c r="K41" s="55"/>
    </row>
    <row r="42" spans="3:17" ht="15.75" hidden="1" customHeight="1" x14ac:dyDescent="0.25">
      <c r="C42" s="55"/>
      <c r="D42" s="55"/>
      <c r="E42" s="55"/>
      <c r="F42" s="55"/>
      <c r="G42" s="55"/>
      <c r="H42" s="55"/>
      <c r="I42" s="55"/>
      <c r="J42" s="55"/>
      <c r="K42" s="55"/>
    </row>
    <row r="43" spans="3:17" ht="15.75" hidden="1" customHeight="1" x14ac:dyDescent="0.25">
      <c r="C43" s="55"/>
      <c r="D43" s="55"/>
      <c r="E43" s="55"/>
      <c r="F43" s="55"/>
      <c r="G43" s="55"/>
      <c r="H43" s="55"/>
      <c r="I43" s="55"/>
      <c r="J43" s="55"/>
      <c r="K43" s="55"/>
    </row>
    <row r="44" spans="3:17" ht="15.75" hidden="1" customHeight="1" x14ac:dyDescent="0.25">
      <c r="C44" s="55"/>
      <c r="D44" s="55"/>
      <c r="E44" s="55"/>
      <c r="F44" s="55"/>
      <c r="G44" s="55"/>
      <c r="H44" s="55"/>
      <c r="I44" s="55"/>
      <c r="J44" s="55"/>
      <c r="K44" s="55"/>
    </row>
    <row r="45" spans="3:17" ht="15.75" hidden="1" customHeight="1" x14ac:dyDescent="0.25">
      <c r="C45" s="55"/>
      <c r="D45" s="55"/>
      <c r="E45" s="55"/>
      <c r="F45" s="55"/>
      <c r="G45" s="55"/>
      <c r="H45" s="55"/>
      <c r="I45" s="55"/>
      <c r="J45" s="55"/>
      <c r="K45" s="55"/>
    </row>
    <row r="46" spans="3:17" ht="15.75" hidden="1" customHeight="1" x14ac:dyDescent="0.25">
      <c r="C46" s="55"/>
      <c r="D46" s="55"/>
      <c r="E46" s="55"/>
      <c r="F46" s="55"/>
      <c r="G46" s="55"/>
      <c r="H46" s="55"/>
      <c r="I46" s="55"/>
      <c r="J46" s="55"/>
      <c r="K46" s="55"/>
    </row>
    <row r="47" spans="3:17" ht="15.75" hidden="1" customHeight="1" x14ac:dyDescent="0.25">
      <c r="C47" s="49"/>
      <c r="D47" s="49"/>
      <c r="E47" s="49"/>
      <c r="F47" s="49"/>
      <c r="G47" s="49"/>
      <c r="H47" s="49"/>
      <c r="I47" s="49"/>
      <c r="J47" s="49"/>
      <c r="K47" s="49"/>
    </row>
  </sheetData>
  <sheetProtection algorithmName="SHA-512" hashValue="YEsYeTgJhMfxKflsWs3hU8SVdV9rpgjMXzN390FF+a0EnJqW9mbKOjzNWNpdYLb6SFlzp+LNEn04qWwhTgRSvg==" saltValue="ZNA0i77xo08jCBF6POiE0A==" spinCount="100000" sheet="1" objects="1" scenarios="1"/>
  <mergeCells count="6">
    <mergeCell ref="J5:Q9"/>
    <mergeCell ref="C33:Q35"/>
    <mergeCell ref="C15:Q16"/>
    <mergeCell ref="C20:Q22"/>
    <mergeCell ref="C24:Q25"/>
    <mergeCell ref="C29:Q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D13509"/>
  <sheetViews>
    <sheetView showGridLines="0" zoomScaleNormal="100" zoomScaleSheetLayoutView="112" workbookViewId="0">
      <selection activeCell="C6" sqref="C6"/>
    </sheetView>
  </sheetViews>
  <sheetFormatPr defaultColWidth="9.140625" defaultRowHeight="15" x14ac:dyDescent="0.25"/>
  <cols>
    <col min="1" max="1" width="2.85546875" style="1" customWidth="1"/>
    <col min="2" max="3" width="12.42578125" style="1" bestFit="1" customWidth="1"/>
    <col min="4" max="4" width="2.85546875" style="1" customWidth="1"/>
    <col min="5" max="5" width="9.140625" style="1" customWidth="1"/>
    <col min="6" max="8" width="9.140625" style="1"/>
    <col min="9" max="9" width="2.85546875" style="79" customWidth="1"/>
    <col min="10" max="10" width="11.140625" style="116" customWidth="1"/>
    <col min="11" max="11" width="9.28515625" style="79" customWidth="1"/>
    <col min="12" max="12" width="2.85546875" style="79" customWidth="1"/>
    <col min="13" max="13" width="11.140625" style="111" customWidth="1"/>
    <col min="14" max="14" width="9.28515625" style="87" customWidth="1"/>
    <col min="15" max="16" width="2.85546875" style="79" customWidth="1"/>
    <col min="17" max="17" width="2.85546875" style="58" customWidth="1"/>
    <col min="18" max="18" width="12.42578125" style="66" bestFit="1" customWidth="1"/>
    <col min="19" max="19" width="10.7109375" style="66" customWidth="1"/>
    <col min="20" max="20" width="2.85546875" style="1" customWidth="1"/>
    <col min="21" max="21" width="8.5703125" style="4" customWidth="1"/>
    <col min="22" max="22" width="12.140625" style="4" customWidth="1"/>
    <col min="23" max="23" width="9.140625" style="4" customWidth="1"/>
    <col min="24" max="24" width="10.42578125" style="4" customWidth="1"/>
    <col min="25" max="25" width="10.5703125" style="4" bestFit="1" customWidth="1"/>
    <col min="26" max="26" width="18.28515625" style="4" bestFit="1" customWidth="1"/>
    <col min="27" max="27" width="2.85546875" style="102" customWidth="1"/>
    <col min="28" max="28" width="11.5703125" style="105" customWidth="1"/>
    <col min="29" max="29" width="15.7109375" style="106" customWidth="1"/>
    <col min="30" max="30" width="11.5703125" style="107" customWidth="1"/>
    <col min="31" max="31" width="20.140625" style="105" bestFit="1" customWidth="1"/>
    <col min="32" max="32" width="2.85546875" style="1" customWidth="1"/>
    <col min="33" max="36" width="11.7109375" style="1" customWidth="1"/>
    <col min="37" max="37" width="2.85546875" style="1" customWidth="1"/>
    <col min="38" max="38" width="11.5703125" style="16" customWidth="1"/>
    <col min="39" max="39" width="13.42578125" style="1" customWidth="1"/>
    <col min="40" max="41" width="15.28515625" style="1" customWidth="1"/>
    <col min="42" max="42" width="2.85546875" style="1" customWidth="1"/>
    <col min="43" max="43" width="14" style="1" customWidth="1"/>
    <col min="44" max="44" width="2.85546875" style="1" customWidth="1"/>
    <col min="45" max="45" width="2.85546875" style="94" customWidth="1"/>
    <col min="46" max="46" width="7.42578125" style="65" customWidth="1"/>
    <col min="47" max="47" width="14.28515625" style="66" bestFit="1" customWidth="1"/>
    <col min="48" max="48" width="2.85546875" style="85" customWidth="1"/>
    <col min="49" max="49" width="11" style="85" customWidth="1"/>
    <col min="50" max="50" width="2.85546875" style="1" customWidth="1"/>
    <col min="51" max="51" width="11.42578125" style="3" customWidth="1"/>
    <col min="52" max="52" width="12.140625" style="3" bestFit="1" customWidth="1"/>
    <col min="53" max="54" width="11.42578125" style="3" customWidth="1"/>
    <col min="55" max="55" width="2.85546875" style="1" customWidth="1"/>
    <col min="56" max="56" width="14.140625" style="2" bestFit="1" customWidth="1"/>
    <col min="57" max="16384" width="9.140625" style="1"/>
  </cols>
  <sheetData>
    <row r="1" spans="2:56" x14ac:dyDescent="0.25">
      <c r="E1" s="121" t="s">
        <v>74</v>
      </c>
      <c r="M1" s="68"/>
      <c r="N1" s="66"/>
    </row>
    <row r="2" spans="2:56" x14ac:dyDescent="0.25">
      <c r="B2" s="66" t="s">
        <v>24</v>
      </c>
      <c r="C2" s="71">
        <v>44742</v>
      </c>
      <c r="E2" s="118"/>
      <c r="F2" s="118"/>
      <c r="G2" s="119" t="s">
        <v>73</v>
      </c>
      <c r="H2" s="122">
        <v>1.0887900000000001E-2</v>
      </c>
      <c r="J2" s="92" t="s">
        <v>54</v>
      </c>
      <c r="K2" s="93">
        <v>-1.9970000000000001E-3</v>
      </c>
      <c r="O2" s="87"/>
      <c r="P2" s="88" t="s">
        <v>51</v>
      </c>
      <c r="Q2" s="75" t="s">
        <v>52</v>
      </c>
      <c r="AR2" s="74" t="s">
        <v>49</v>
      </c>
      <c r="AS2" s="95" t="s">
        <v>50</v>
      </c>
    </row>
    <row r="3" spans="2:56" x14ac:dyDescent="0.25">
      <c r="M3" s="68"/>
      <c r="N3" s="66"/>
      <c r="R3" s="1"/>
      <c r="S3" s="1"/>
      <c r="AL3" s="16" t="s">
        <v>79</v>
      </c>
    </row>
    <row r="4" spans="2:56" x14ac:dyDescent="0.25">
      <c r="C4" s="1" t="s">
        <v>65</v>
      </c>
      <c r="J4" s="140" t="s">
        <v>70</v>
      </c>
      <c r="K4" s="140"/>
      <c r="M4" s="140" t="s">
        <v>68</v>
      </c>
      <c r="N4" s="140"/>
      <c r="AS4" s="58"/>
    </row>
    <row r="5" spans="2:56" s="64" customFormat="1" x14ac:dyDescent="0.25">
      <c r="B5" s="89" t="s">
        <v>0</v>
      </c>
      <c r="C5" s="89" t="s">
        <v>55</v>
      </c>
      <c r="D5" s="72"/>
      <c r="E5" s="90" t="s">
        <v>1</v>
      </c>
      <c r="F5" s="90" t="s">
        <v>77</v>
      </c>
      <c r="G5" s="90" t="s">
        <v>63</v>
      </c>
      <c r="H5" s="90" t="s">
        <v>26</v>
      </c>
      <c r="I5" s="101"/>
      <c r="J5" s="91" t="s">
        <v>61</v>
      </c>
      <c r="K5" s="90" t="s">
        <v>60</v>
      </c>
      <c r="L5" s="101"/>
      <c r="M5" s="91" t="s">
        <v>61</v>
      </c>
      <c r="N5" s="90" t="s">
        <v>60</v>
      </c>
      <c r="O5" s="80"/>
      <c r="P5" s="80"/>
      <c r="Q5" s="73"/>
      <c r="R5" s="59" t="s">
        <v>0</v>
      </c>
      <c r="S5" s="59" t="s">
        <v>2</v>
      </c>
      <c r="T5" s="72"/>
      <c r="U5" s="17" t="s">
        <v>1</v>
      </c>
      <c r="V5" s="17" t="s">
        <v>77</v>
      </c>
      <c r="W5" s="17" t="s">
        <v>63</v>
      </c>
      <c r="X5" s="17" t="s">
        <v>26</v>
      </c>
      <c r="Y5" s="17" t="s">
        <v>78</v>
      </c>
      <c r="Z5" s="17" t="s">
        <v>71</v>
      </c>
      <c r="AA5" s="80"/>
      <c r="AB5" s="17" t="s">
        <v>61</v>
      </c>
      <c r="AC5" s="104" t="s">
        <v>62</v>
      </c>
      <c r="AD5" s="62" t="s">
        <v>61</v>
      </c>
      <c r="AE5" s="17" t="s">
        <v>69</v>
      </c>
      <c r="AF5" s="72"/>
      <c r="AG5" s="17" t="s">
        <v>13</v>
      </c>
      <c r="AH5" s="17" t="s">
        <v>12</v>
      </c>
      <c r="AI5" s="17" t="s">
        <v>14</v>
      </c>
      <c r="AJ5" s="17" t="s">
        <v>15</v>
      </c>
      <c r="AK5" s="72"/>
      <c r="AL5" s="60" t="s">
        <v>16</v>
      </c>
      <c r="AM5" s="61" t="s">
        <v>28</v>
      </c>
      <c r="AN5" s="61" t="s">
        <v>22</v>
      </c>
      <c r="AO5" s="61" t="s">
        <v>23</v>
      </c>
      <c r="AP5" s="72"/>
      <c r="AQ5" s="17" t="s">
        <v>11</v>
      </c>
      <c r="AR5" s="1"/>
      <c r="AS5" s="73"/>
      <c r="AT5" s="63" t="s">
        <v>48</v>
      </c>
      <c r="AU5" s="62" t="s">
        <v>0</v>
      </c>
      <c r="AV5" s="85"/>
      <c r="AW5" s="86" t="s">
        <v>53</v>
      </c>
      <c r="AY5" s="96" t="s">
        <v>57</v>
      </c>
      <c r="AZ5" s="96" t="s">
        <v>56</v>
      </c>
      <c r="BA5" s="96" t="s">
        <v>58</v>
      </c>
      <c r="BB5" s="96" t="s">
        <v>59</v>
      </c>
      <c r="BD5" s="86" t="s">
        <v>11</v>
      </c>
    </row>
    <row r="6" spans="2:56" x14ac:dyDescent="0.25">
      <c r="B6" s="69">
        <f>R6</f>
        <v>44742</v>
      </c>
      <c r="C6" s="76">
        <v>54.45</v>
      </c>
      <c r="D6" s="13"/>
      <c r="E6" s="124">
        <v>1.78671</v>
      </c>
      <c r="F6" s="77">
        <v>2.1165400000000001</v>
      </c>
      <c r="G6" s="103">
        <v>1.61313</v>
      </c>
      <c r="H6" s="103">
        <v>4.75</v>
      </c>
      <c r="I6" s="81"/>
      <c r="J6" s="117">
        <f>EDATE(B6,-1)</f>
        <v>44711</v>
      </c>
      <c r="K6" s="120">
        <f>H2*100</f>
        <v>1.0887900000000001</v>
      </c>
      <c r="L6" s="81"/>
      <c r="M6" s="115">
        <v>44742</v>
      </c>
      <c r="N6" s="123">
        <v>1.51</v>
      </c>
      <c r="O6" s="81"/>
      <c r="P6" s="81"/>
      <c r="R6" s="69">
        <f>'Forward Curve'!$G6</f>
        <v>44742</v>
      </c>
      <c r="S6" s="82">
        <f t="shared" ref="S6:S37" si="0">C6/100</f>
        <v>0.54449999999999998</v>
      </c>
      <c r="T6" s="83"/>
      <c r="U6" s="57">
        <f t="shared" ref="U6:U69" si="1">E6/100</f>
        <v>1.78671E-2</v>
      </c>
      <c r="V6" s="57">
        <f t="shared" ref="V6:V69" si="2">F6/100</f>
        <v>2.1165400000000001E-2</v>
      </c>
      <c r="W6" s="57">
        <f t="shared" ref="W6:W37" si="3">G6/100</f>
        <v>1.6131300000000001E-2</v>
      </c>
      <c r="X6" s="84">
        <f t="shared" ref="X6:X37" si="4">H6/100</f>
        <v>4.7500000000000001E-2</v>
      </c>
      <c r="Y6" s="84">
        <f t="shared" ref="Y6:Y69" si="5">K7/100</f>
        <v>1.6859699999999998E-2</v>
      </c>
      <c r="Z6" s="84">
        <f t="shared" ref="Z6:Z37" si="6">K6/100</f>
        <v>1.0887900000000001E-2</v>
      </c>
      <c r="AA6" s="84"/>
      <c r="AB6" s="108">
        <f>C2</f>
        <v>44742</v>
      </c>
      <c r="AC6" s="109">
        <f>N6/100</f>
        <v>1.5100000000000001E-2</v>
      </c>
      <c r="AD6" s="108">
        <f>AB6</f>
        <v>44742</v>
      </c>
      <c r="AE6" s="110">
        <f>AVERAGEIFS($AC$6:$AC$3691,$AB$6:$AB$3691,"&gt;="&amp;AD6,$AB$6:$AB$3691,"&lt;"&amp;(AD6+30))</f>
        <v>1.7363866666666665E-2</v>
      </c>
      <c r="AF6" s="3"/>
      <c r="AG6" s="2">
        <f>IF('Forward Curve'!$D$14=DataValidation!$A$5,Vols!$U6*(1-(SQRT(YEARFRAC($R$6,$R6,2))*(2*$S6))),IF('Forward Curve'!$D$14=DataValidation!$A$6,Vols!$V6*(1-(SQRT(YEARFRAC($R$6,$R6,2))*(2*$S6))),IF('Forward Curve'!$D$14=DataValidation!$A$8,Vols!$X6,IF('Forward Curve'!$D$14=DataValidation!$A$4,Vols!$AE6*(1-(SQRT(YEARFRAC($R$6,$R6,2))*(2*$S6))),IF('Forward Curve'!$D$14=DataValidation!$A$7,Vols!$W6*(1-(SQRT(YEARFRAC($R$6,$R6,2))*(2*$S6))),IF('Forward Curve'!$D$14=DataValidation!$A$9,Vols!$AW6*(1-(SQRT(YEARFRAC($R$6,$R6,2))*(2*$S6))),IF('Forward Curve'!$D$14=DataValidation!$A$2,$Y6*(1-(SQRT(YEARFRAC($R$6,$R6,2))*(2*$S6))),IF('Forward Curve'!$D$14=DataValidation!$A$3,$Z6*(1-(SQRT(YEARFRAC($R$6,$R6,2))*(2*$S6))),""))))))))</f>
        <v>1.6859699999999998E-2</v>
      </c>
      <c r="AH6" s="2">
        <f>IF('Forward Curve'!$D$14=DataValidation!$A$5,Vols!$U6*(1-(SQRT(YEARFRAC($R$6,$R6,2))*(1*$S6))),IF('Forward Curve'!$D$14=DataValidation!$A$6,Vols!$V6*(1-(SQRT(YEARFRAC($R$6,$R6,2))*(1*$S6))),IF('Forward Curve'!$D$14=DataValidation!$A$8,Vols!$X6,IF('Forward Curve'!$D$14=DataValidation!$A$4,Vols!$AE6*(1-(SQRT(YEARFRAC($R$6,$R6,2))*(1*$S6))),IF('Forward Curve'!$D$14=DataValidation!$A$7,Vols!$W6*(1-(SQRT(YEARFRAC($R$6,$R6,2))*(1*$S6))),IF('Forward Curve'!$D$14=DataValidation!$A$9,Vols!$AW6*(1-(SQRT(YEARFRAC($R$6,$R6,2))*(1*$S6))),IF('Forward Curve'!$D$14=DataValidation!$A$2,$Y6*(1-(SQRT(YEARFRAC($R$6,$R6,2))*(1*$S6))),IF('Forward Curve'!$D$14=DataValidation!$A$3,$Z6*(1-(SQRT(YEARFRAC($R$6,$R6,2))*(1*$S6))),""))))))))</f>
        <v>1.6859699999999998E-2</v>
      </c>
      <c r="AI6" s="2">
        <f>IF('Forward Curve'!$D$14=DataValidation!$A$5,Vols!$U6*(1+(SQRT(YEARFRAC($R$6,$R6,2))*(1*$S6))),IF('Forward Curve'!$D$14=DataValidation!$A$6,Vols!$V6*(1+(SQRT(YEARFRAC($R$6,$R6,2))*(1*$S6))),IF('Forward Curve'!$D$14=DataValidation!$A$8,Vols!$X6,IF('Forward Curve'!$D$14=DataValidation!$A$4,Vols!$AE6*(1+(SQRT(YEARFRAC($R$6,$R6,2))*(1*$S6))),IF('Forward Curve'!$D$14=DataValidation!$A$7,Vols!$W6*(1+(SQRT(YEARFRAC($R$6,$R6,2))*(1*$S6))),IF('Forward Curve'!$D$14=DataValidation!$A$9,Vols!$AW6*(1+(SQRT(YEARFRAC($R$6,$R6,2))*(1*$S6))),IF('Forward Curve'!$D$14=DataValidation!$A$2,$Y6*(1+(SQRT(YEARFRAC($R$6,$R6,2))*(1*$S6))),IF('Forward Curve'!$D$14=DataValidation!$A$3,$Z6*(1+(SQRT(YEARFRAC($R$6,$R6,2))*(1*$S6))),""))))))))</f>
        <v>1.6859699999999998E-2</v>
      </c>
      <c r="AJ6" s="2">
        <f>IF('Forward Curve'!$D$14=DataValidation!$A$5,Vols!$U6*(1+(SQRT(YEARFRAC($R$6,$R6,2))*(2*$S6))),IF('Forward Curve'!$D$14=DataValidation!$A$6,Vols!$V6*(1+(SQRT(YEARFRAC($R$6,$R6,2))*(2*$S6))),IF('Forward Curve'!$D$14=DataValidation!$A$8,Vols!$X6,IF('Forward Curve'!$D$14=DataValidation!$A$4,Vols!$AE6*(1+(SQRT(YEARFRAC($R$6,$R6,2))*(2*$S6))),IF('Forward Curve'!$D$14=DataValidation!$A$7,Vols!$W6*(1+(SQRT(YEARFRAC($R$6,$R6,2))*(2*$S6))),IF('Forward Curve'!$D$14=DataValidation!$A$9,Vols!$AW6*(1+(SQRT(YEARFRAC($R$6,$R6,2))*(2*$S6))),IF('Forward Curve'!$D$14=DataValidation!$A$2,$Y6*(1+(SQRT(YEARFRAC($R$6,$R6,2))*(2*$S6))),IF('Forward Curve'!$D$14=DataValidation!$A$3,$Z6*(1+(SQRT(YEARFRAC($R$6,$R6,2))*(2*$S6))),""))))))))</f>
        <v>1.6859699999999998E-2</v>
      </c>
      <c r="AL6" s="112">
        <v>1.5800000000000002E-2</v>
      </c>
      <c r="AM6" s="2">
        <f>IF('Forward Curve'!$D$14=DataValidation!$A$5,Vols!$AL6,IF('Forward Curve'!$D$14=DataValidation!$A$6,Vols!$AL6+(Vols!$V6-Vols!$U6),IF('Forward Curve'!$D$14=DataValidation!$A$8,Vols!$AL6+(Vols!$X6-Vols!$U6),IF('Forward Curve'!$D$14=DataValidation!$A$4,Vols!$AL6+(Vols!$AE6-Vols!$U6),IF('Forward Curve'!$D$14=DataValidation!$A$7,Vols!$AL6+(Vols!$W6-Vols!$U6),IF('Forward Curve'!$D$14=DataValidation!$A$9,Vols!$AL6+(Vols!$AW6-Vols!$U6),IF('Forward Curve'!$D$14=DataValidation!$A$2,Vols!$AL6+($Y6-Vols!$U6),IF('Forward Curve'!$D$14=DataValidation!$A$3,Vols!$AL6+($Z6-Vols!$U6)))))))))</f>
        <v>1.4792599999999999E-2</v>
      </c>
      <c r="AN6" s="2">
        <f>IF('Forward Curve'!$D$14=DataValidation!$A$5,$U6+0.0025,IF('Forward Curve'!$D$14=DataValidation!$A$6,$V6+0.0025,IF('Forward Curve'!$D$14=DataValidation!$A$8,Vols!$X6+0.0025,IF('Forward Curve'!$D$14=DataValidation!$A$4,Vols!$AE6+0.0025,IF('Forward Curve'!$D$14=DataValidation!$A$7,Vols!$W6+0.0025,IF('Forward Curve'!$D$14=DataValidation!$A$9,Vols!$AW6+0.0025,IF('Forward Curve'!$D$14=DataValidation!$A$2,$Y6+0.0025,IF('Forward Curve'!$D$14=DataValidation!$A$3,$Z6+0.0025,""))))))))</f>
        <v>1.9359699999999997E-2</v>
      </c>
      <c r="AO6" s="2">
        <f>IF('Forward Curve'!$D$14=DataValidation!$A$5,$U6+0.005,IF('Forward Curve'!$D$14=DataValidation!$A$6,$V6+0.005,IF('Forward Curve'!$D$14=DataValidation!$A$8,Vols!$X6+0.005,IF('Forward Curve'!$D$14=DataValidation!$A$4,Vols!$AE6+0.005,IF('Forward Curve'!$D$14=DataValidation!$A$7,Vols!$W6+0.005,IF('Forward Curve'!$D$14=DataValidation!$A$9,Vols!$AW6+0.005,IF('Forward Curve'!$D$14=DataValidation!$A$2,$Y6+0.005,IF('Forward Curve'!$D$14=DataValidation!$A$3,$Z6+0.005,""))))))))</f>
        <v>2.1859699999999999E-2</v>
      </c>
      <c r="AQ6" s="57">
        <f>IF('Forward Curve'!$E$15=DataValidation!$B$2,Vols!$AJ6,IF('Forward Curve'!$E$15=DataValidation!$B$3,Vols!$AI6,IF('Forward Curve'!$E$15=DataValidation!$B$4,Vols!$AH6,IF('Forward Curve'!$E$15=DataValidation!$B$5,Vols!$AG6,IF('Forward Curve'!$E$15=DataValidation!$B$7,$AM6,IF('Forward Curve'!$E$15=DataValidation!$B$8,Vols!$AN6,IF('Forward Curve'!$E$15=DataValidation!$B$9,Vols!$AO6,"ERROR")))))))</f>
        <v>1.6859699999999998E-2</v>
      </c>
      <c r="AR6" s="57"/>
      <c r="AS6" s="58"/>
      <c r="AT6" s="67">
        <v>1</v>
      </c>
      <c r="AU6" s="68">
        <f>$C$2</f>
        <v>44742</v>
      </c>
      <c r="AW6" s="2">
        <f t="shared" ref="AW6:AW37" si="7">AVERAGEIFS($AC$6:$AC$7670,$AB$6:$AB$7670,"&gt;="&amp;AU6,$AB$6:$AB$7670,"&lt;"&amp;EDATE(AU6,120))-$K$2</f>
        <v>3.0638710594032795E-2</v>
      </c>
      <c r="AY6" s="3">
        <f t="shared" ref="AY6:AY37" si="8">AW6-0.5%</f>
        <v>2.5638710594032794E-2</v>
      </c>
      <c r="AZ6" s="3">
        <f t="shared" ref="AZ6:AZ37" si="9">AW6-0.25%</f>
        <v>2.8138710594032796E-2</v>
      </c>
      <c r="BA6" s="3">
        <f t="shared" ref="BA6:BA37" si="10">AW6+0.25%</f>
        <v>3.3138710594032797E-2</v>
      </c>
      <c r="BB6" s="3">
        <f t="shared" ref="BB6:BB37" si="11">AW6+0.5%</f>
        <v>3.5638710594032792E-2</v>
      </c>
      <c r="BD6" s="2">
        <f>IF('Forward Curve'!$D$16=DataValidation!$B$11,Vols!AY6,IF('Forward Curve'!$D$16=DataValidation!$B$12,Vols!AZ6,IF('Forward Curve'!$D$16=DataValidation!$B$13,Vols!BA6,IF('Forward Curve'!$D$16=DataValidation!$B$14,Vols!BB6,""))))</f>
        <v>3.3138710594032797E-2</v>
      </c>
    </row>
    <row r="7" spans="2:56" x14ac:dyDescent="0.25">
      <c r="B7" s="69">
        <f t="shared" ref="B7:B70" si="12">R7</f>
        <v>44772</v>
      </c>
      <c r="C7" s="76">
        <v>47.35</v>
      </c>
      <c r="D7" s="2"/>
      <c r="E7" s="124">
        <v>2.37507</v>
      </c>
      <c r="F7" s="77">
        <v>2.44746</v>
      </c>
      <c r="G7" s="103">
        <v>2.1678500000000001</v>
      </c>
      <c r="H7" s="103">
        <v>5.2738899999999997</v>
      </c>
      <c r="I7" s="81"/>
      <c r="J7" s="117">
        <f>EDATE(J6,1)</f>
        <v>44742</v>
      </c>
      <c r="K7" s="78">
        <v>1.68597</v>
      </c>
      <c r="L7" s="81"/>
      <c r="M7" s="115">
        <v>44743</v>
      </c>
      <c r="N7" s="123">
        <v>1.51</v>
      </c>
      <c r="O7" s="81"/>
      <c r="P7" s="81"/>
      <c r="R7" s="69">
        <f>'Forward Curve'!$G7</f>
        <v>44772</v>
      </c>
      <c r="S7" s="82">
        <f t="shared" si="0"/>
        <v>0.47350000000000003</v>
      </c>
      <c r="T7" s="57"/>
      <c r="U7" s="57">
        <f t="shared" si="1"/>
        <v>2.37507E-2</v>
      </c>
      <c r="V7" s="57">
        <f t="shared" si="2"/>
        <v>2.4474599999999999E-2</v>
      </c>
      <c r="W7" s="57">
        <f t="shared" si="3"/>
        <v>2.16785E-2</v>
      </c>
      <c r="X7" s="84">
        <f t="shared" si="4"/>
        <v>5.2738899999999998E-2</v>
      </c>
      <c r="Y7" s="84">
        <f t="shared" si="5"/>
        <v>2.17001E-2</v>
      </c>
      <c r="Z7" s="84">
        <f t="shared" si="6"/>
        <v>1.6859699999999998E-2</v>
      </c>
      <c r="AA7" s="84"/>
      <c r="AB7" s="108">
        <f>AB6+1</f>
        <v>44743</v>
      </c>
      <c r="AC7" s="109">
        <f t="shared" ref="AC7:AC70" si="13">_xlfn.IFNA(VLOOKUP(AB7,M:N,2,FALSE)/100,AC6)</f>
        <v>1.5100000000000001E-2</v>
      </c>
      <c r="AD7" s="108">
        <f>EDATE(AD6,1)</f>
        <v>44772</v>
      </c>
      <c r="AE7" s="110">
        <f t="shared" ref="AE7:AE70" si="14">AVERAGEIFS($AC$6:$AC$3691,$AB$6:$AB$3691,"&gt;="&amp;AD7,$AB$6:$AB$3691,"&lt;"&amp;(AD7+30))</f>
        <v>2.2957750000000006E-2</v>
      </c>
      <c r="AF7" s="3"/>
      <c r="AG7" s="2">
        <f>IF('Forward Curve'!$D$14=DataValidation!$A$5,Vols!$U7*(1-(SQRT(YEARFRAC($R$6,$R7,2))*(2*$S7))),IF('Forward Curve'!$D$14=DataValidation!$A$6,Vols!$V7*(1-(SQRT(YEARFRAC($R$6,$R7,2))*(2*$S7))),IF('Forward Curve'!$D$14=DataValidation!$A$8,Vols!$U7*(1-(SQRT(YEARFRAC($R$6,$R7,2))*(2*$S7)))+0.03,IF('Forward Curve'!$D$14=DataValidation!$A$4,Vols!$AE7*(1-(SQRT(YEARFRAC($R$6,$R7,2))*(2*$S7))),IF('Forward Curve'!$D$14=DataValidation!$A$7,Vols!$W7*(1-(SQRT(YEARFRAC($R$6,$R7,2))*(2*$S7))),IF('Forward Curve'!$D$14=DataValidation!$A$9,Vols!$AW7*(1-(SQRT(YEARFRAC($R$6,$R7,2))*(2*$S7))),IF('Forward Curve'!$D$14=DataValidation!$A$2,$Y7*(1-(SQRT(YEARFRAC($R$6,$R7,2))*(2*$S7))),IF('Forward Curve'!$D$14=DataValidation!$A$3,$Z7*(1-(SQRT(YEARFRAC($R$6,$R7,2))*(2*$S7))),""))))))))</f>
        <v>1.5767827514054807E-2</v>
      </c>
      <c r="AH7" s="2">
        <f>IF('Forward Curve'!$D$14=DataValidation!$A$5,Vols!$U7*(1-(SQRT(YEARFRAC($R$6,$R7,2))*(1*$S7))),IF('Forward Curve'!$D$14=DataValidation!$A$6,Vols!$V7*(1-(SQRT(YEARFRAC($R$6,$R7,2))*(1*$S7))),IF('Forward Curve'!$D$14=DataValidation!$A$8,Vols!$U7*(1-(SQRT(YEARFRAC($R$6,$R7,2))*(1*$S7)))+0.03,IF('Forward Curve'!$D$14=DataValidation!$A$4,Vols!$AE7*(1-(SQRT(YEARFRAC($R$6,$R7,2))*(1*$S7))),IF('Forward Curve'!$D$14=DataValidation!$A$7,Vols!$W7*(1-(SQRT(YEARFRAC($R$6,$R7,2))*(1*$S7))),IF('Forward Curve'!$D$14=DataValidation!$A$9,Vols!$AW7*(1-(SQRT(YEARFRAC($R$6,$R7,2))*(1*$S7))),IF('Forward Curve'!$D$14=DataValidation!$A$2,$Y7*(1-(SQRT(YEARFRAC($R$6,$R7,2))*(1*$S7))),IF('Forward Curve'!$D$14=DataValidation!$A$3,$Z7*(1-(SQRT(YEARFRAC($R$6,$R7,2))*(1*$S7))),""))))))))</f>
        <v>1.8733963757027405E-2</v>
      </c>
      <c r="AI7" s="2">
        <f>IF('Forward Curve'!$D$14=DataValidation!$A$5,Vols!$U7*(1+(SQRT(YEARFRAC($R$6,$R7,2))*(1*$S7))),IF('Forward Curve'!$D$14=DataValidation!$A$6,Vols!$V7*(1+(SQRT(YEARFRAC($R$6,$R7,2))*(1*$S7))),IF('Forward Curve'!$D$14=DataValidation!$A$8,Vols!$U7*(1+(SQRT(YEARFRAC($R$6,$R7,2))*(1*$S7)))+0.03,IF('Forward Curve'!$D$14=DataValidation!$A$4,Vols!$AE7*(1+(SQRT(YEARFRAC($R$6,$R7,2))*(1*$S7))),IF('Forward Curve'!$D$14=DataValidation!$A$7,Vols!$W7*(1+(SQRT(YEARFRAC($R$6,$R7,2))*(1*$S7))),IF('Forward Curve'!$D$14=DataValidation!$A$9,Vols!$AW7*(1+(SQRT(YEARFRAC($R$6,$R7,2))*(1*$S7))),IF('Forward Curve'!$D$14=DataValidation!$A$2,$Y7*(1+(SQRT(YEARFRAC($R$6,$R7,2))*(1*$S7))),IF('Forward Curve'!$D$14=DataValidation!$A$3,$Z7*(1+(SQRT(YEARFRAC($R$6,$R7,2))*(1*$S7))),""))))))))</f>
        <v>2.4666236242972595E-2</v>
      </c>
      <c r="AJ7" s="2">
        <f>IF('Forward Curve'!$D$14=DataValidation!$A$5,Vols!$U7*(1+(SQRT(YEARFRAC($R$6,$R7,2))*(2*$S7))),IF('Forward Curve'!$D$14=DataValidation!$A$6,Vols!$V7*(1+(SQRT(YEARFRAC($R$6,$R7,2))*(2*$S7))),IF('Forward Curve'!$D$14=DataValidation!$A$8,Vols!$U7*(1+(SQRT(YEARFRAC($R$6,$R7,2))*(2*$S7)))+0.03,IF('Forward Curve'!$D$14=DataValidation!$A$4,Vols!$AE7*(1+(SQRT(YEARFRAC($R$6,$R7,2))*(2*$S7))),IF('Forward Curve'!$D$14=DataValidation!$A$7,Vols!$W7*(1+(SQRT(YEARFRAC($R$6,$R7,2))*(2*$S7))),IF('Forward Curve'!$D$14=DataValidation!$A$9,Vols!$AW7*(1+(SQRT(YEARFRAC($R$6,$R7,2))*(2*$S7))),IF('Forward Curve'!$D$14=DataValidation!$A$2,$Y7*(1+(SQRT(YEARFRAC($R$6,$R7,2))*(2*$S7))),IF('Forward Curve'!$D$14=DataValidation!$A$3,$Z7*(1+(SQRT(YEARFRAC($R$6,$R7,2))*(2*$S7))),""))))))))</f>
        <v>2.7632372485945193E-2</v>
      </c>
      <c r="AL7" s="112">
        <v>1.8791666666666668E-2</v>
      </c>
      <c r="AM7" s="2">
        <f>IF('Forward Curve'!$D$14=DataValidation!$A$5,Vols!$AL7,IF('Forward Curve'!$D$14=DataValidation!$A$6,Vols!$AL7+(Vols!$V7-Vols!$U7),IF('Forward Curve'!$D$14=DataValidation!$A$8,Vols!$AL7+(Vols!$X7-Vols!$U7),IF('Forward Curve'!$D$14=DataValidation!$A$4,Vols!$AL7+(Vols!$AE7-Vols!$U7),IF('Forward Curve'!$D$14=DataValidation!$A$7,Vols!$AL7+(Vols!$W7-Vols!$U7),IF('Forward Curve'!$D$14=DataValidation!$A$9,Vols!$AL7+(Vols!$AW7-Vols!$U7),IF('Forward Curve'!$D$14=DataValidation!$A$2,Vols!$AL7+($Y7-Vols!$U7),IF('Forward Curve'!$D$14=DataValidation!$A$3,Vols!$AL7+($Z7-Vols!$U7)))))))))</f>
        <v>1.6741066666666669E-2</v>
      </c>
      <c r="AN7" s="2">
        <f>IF('Forward Curve'!$D$14=DataValidation!$A$5,$U7+0.0025,IF('Forward Curve'!$D$14=DataValidation!$A$6,$V7+0.0025,IF('Forward Curve'!$D$14=DataValidation!$A$8,Vols!$X7+0.0025,IF('Forward Curve'!$D$14=DataValidation!$A$4,Vols!$AE7+0.0025,IF('Forward Curve'!$D$14=DataValidation!$A$7,Vols!$W7+0.0025,IF('Forward Curve'!$D$14=DataValidation!$A$9,Vols!$AW7+0.0025,IF('Forward Curve'!$D$14=DataValidation!$A$2,$Y7+0.0025,IF('Forward Curve'!$D$14=DataValidation!$A$3,$Z7+0.0025,""))))))))</f>
        <v>2.4200099999999999E-2</v>
      </c>
      <c r="AO7" s="2">
        <f>IF('Forward Curve'!$D$14=DataValidation!$A$5,$U7+0.005,IF('Forward Curve'!$D$14=DataValidation!$A$6,$V7+0.005,IF('Forward Curve'!$D$14=DataValidation!$A$8,Vols!$X7+0.005,IF('Forward Curve'!$D$14=DataValidation!$A$4,Vols!$AE7+0.005,IF('Forward Curve'!$D$14=DataValidation!$A$7,Vols!$W7+0.005,IF('Forward Curve'!$D$14=DataValidation!$A$9,Vols!$AW7+0.005,IF('Forward Curve'!$D$14=DataValidation!$A$2,$Y7+0.005,IF('Forward Curve'!$D$14=DataValidation!$A$3,$Z7+0.005,""))))))))</f>
        <v>2.6700100000000001E-2</v>
      </c>
      <c r="AQ7" s="57">
        <f>IF('Forward Curve'!$E$15=DataValidation!$B$2,Vols!$AJ7,IF('Forward Curve'!$E$15=DataValidation!$B$3,Vols!$AI7,IF('Forward Curve'!$E$15=DataValidation!$B$4,Vols!$AH7,IF('Forward Curve'!$E$15=DataValidation!$B$5,Vols!$AG7,IF('Forward Curve'!$E$15=DataValidation!$B$7,$AM7,IF('Forward Curve'!$E$15=DataValidation!$B$8,Vols!$AN7,IF('Forward Curve'!$E$15=DataValidation!$B$9,Vols!$AO7,"ERROR")))))))</f>
        <v>2.4666236242972595E-2</v>
      </c>
      <c r="AR7" s="57"/>
      <c r="AS7" s="58"/>
      <c r="AT7" s="67">
        <v>2</v>
      </c>
      <c r="AU7" s="68">
        <f>EDATE(AU6,1)</f>
        <v>44772</v>
      </c>
      <c r="AW7" s="2">
        <f t="shared" si="7"/>
        <v>3.0744014262250693E-2</v>
      </c>
      <c r="AY7" s="3">
        <f t="shared" si="8"/>
        <v>2.5744014262250692E-2</v>
      </c>
      <c r="AZ7" s="3">
        <f t="shared" si="9"/>
        <v>2.8244014262250695E-2</v>
      </c>
      <c r="BA7" s="3">
        <f t="shared" si="10"/>
        <v>3.3244014262250696E-2</v>
      </c>
      <c r="BB7" s="3">
        <f t="shared" si="11"/>
        <v>3.5744014262250691E-2</v>
      </c>
      <c r="BD7" s="2">
        <f>IF('Forward Curve'!$D$16=DataValidation!$B$11,Vols!AY7,IF('Forward Curve'!$D$16=DataValidation!$B$12,Vols!AZ7,IF('Forward Curve'!$D$16=DataValidation!$B$13,Vols!BA7,IF('Forward Curve'!$D$16=DataValidation!$B$14,Vols!BB7,""))))</f>
        <v>3.3244014262250696E-2</v>
      </c>
    </row>
    <row r="8" spans="2:56" x14ac:dyDescent="0.25">
      <c r="B8" s="69">
        <f t="shared" si="12"/>
        <v>44803</v>
      </c>
      <c r="C8" s="76">
        <v>49.93</v>
      </c>
      <c r="D8" s="2"/>
      <c r="E8" s="124">
        <v>2.4381300000000001</v>
      </c>
      <c r="F8" s="77">
        <v>2.7488299999999999</v>
      </c>
      <c r="G8" s="103">
        <v>2.22729</v>
      </c>
      <c r="H8" s="103">
        <v>5.4142900000000003</v>
      </c>
      <c r="I8" s="81"/>
      <c r="J8" s="117">
        <f t="shared" ref="J8:J71" si="15">EDATE(J7,1)</f>
        <v>44772</v>
      </c>
      <c r="K8" s="78">
        <v>2.17001</v>
      </c>
      <c r="L8" s="81"/>
      <c r="M8" s="115">
        <v>44744</v>
      </c>
      <c r="N8" s="123">
        <v>1.5100899999999999</v>
      </c>
      <c r="O8" s="81"/>
      <c r="P8" s="81"/>
      <c r="R8" s="69">
        <f>'Forward Curve'!$G8</f>
        <v>44803</v>
      </c>
      <c r="S8" s="82">
        <f t="shared" si="0"/>
        <v>0.49930000000000002</v>
      </c>
      <c r="T8" s="57"/>
      <c r="U8" s="57">
        <f t="shared" si="1"/>
        <v>2.4381300000000002E-2</v>
      </c>
      <c r="V8" s="57">
        <f t="shared" si="2"/>
        <v>2.74883E-2</v>
      </c>
      <c r="W8" s="57">
        <f t="shared" si="3"/>
        <v>2.2272899999999998E-2</v>
      </c>
      <c r="X8" s="84">
        <f t="shared" si="4"/>
        <v>5.4142900000000001E-2</v>
      </c>
      <c r="Y8" s="84">
        <f t="shared" si="5"/>
        <v>2.3990000000000001E-2</v>
      </c>
      <c r="Z8" s="84">
        <f t="shared" si="6"/>
        <v>2.17001E-2</v>
      </c>
      <c r="AA8" s="84"/>
      <c r="AB8" s="108">
        <f t="shared" ref="AB8:AB71" si="16">AB7+1</f>
        <v>44744</v>
      </c>
      <c r="AC8" s="109">
        <f t="shared" si="13"/>
        <v>1.5100899999999999E-2</v>
      </c>
      <c r="AD8" s="108">
        <f t="shared" ref="AD8:AD71" si="17">EDATE(AD7,1)</f>
        <v>44803</v>
      </c>
      <c r="AE8" s="110">
        <f t="shared" si="14"/>
        <v>2.7303493333333331E-2</v>
      </c>
      <c r="AF8" s="3"/>
      <c r="AG8" s="2">
        <f>IF('Forward Curve'!$D$14=DataValidation!$A$5,Vols!$U8*(1-(SQRT(YEARFRAC($R$6,$R8,2))*(2*$S8))),IF('Forward Curve'!$D$14=DataValidation!$A$6,Vols!$V8*(1-(SQRT(YEARFRAC($R$6,$R8,2))*(2*$S8))),IF('Forward Curve'!$D$14=DataValidation!$A$8,Vols!$U8*(1-(SQRT(YEARFRAC($R$6,$R8,2))*(2*$S8)))+0.03,IF('Forward Curve'!$D$14=DataValidation!$A$4,Vols!$AE8*(1-(SQRT(YEARFRAC($R$6,$R8,2))*(2*$S8))),IF('Forward Curve'!$D$14=DataValidation!$A$7,Vols!$W8*(1-(SQRT(YEARFRAC($R$6,$R8,2))*(2*$S8))),IF('Forward Curve'!$D$14=DataValidation!$A$9,Vols!$AW8*(1-(SQRT(YEARFRAC($R$6,$R8,2))*(2*$S8))),IF('Forward Curve'!$D$14=DataValidation!$A$2,$Y8*(1-(SQRT(YEARFRAC($R$6,$R8,2))*(2*$S8))),IF('Forward Curve'!$D$14=DataValidation!$A$3,$Z8*(1-(SQRT(YEARFRAC($R$6,$R8,2))*(2*$S8))),""))))))))</f>
        <v>1.4128670351640208E-2</v>
      </c>
      <c r="AH8" s="2">
        <f>IF('Forward Curve'!$D$14=DataValidation!$A$5,Vols!$U8*(1-(SQRT(YEARFRAC($R$6,$R8,2))*(1*$S8))),IF('Forward Curve'!$D$14=DataValidation!$A$6,Vols!$V8*(1-(SQRT(YEARFRAC($R$6,$R8,2))*(1*$S8))),IF('Forward Curve'!$D$14=DataValidation!$A$8,Vols!$U8*(1-(SQRT(YEARFRAC($R$6,$R8,2))*(1*$S8)))+0.03,IF('Forward Curve'!$D$14=DataValidation!$A$4,Vols!$AE8*(1-(SQRT(YEARFRAC($R$6,$R8,2))*(1*$S8))),IF('Forward Curve'!$D$14=DataValidation!$A$7,Vols!$W8*(1-(SQRT(YEARFRAC($R$6,$R8,2))*(1*$S8))),IF('Forward Curve'!$D$14=DataValidation!$A$9,Vols!$AW8*(1-(SQRT(YEARFRAC($R$6,$R8,2))*(1*$S8))),IF('Forward Curve'!$D$14=DataValidation!$A$2,$Y8*(1-(SQRT(YEARFRAC($R$6,$R8,2))*(1*$S8))),IF('Forward Curve'!$D$14=DataValidation!$A$3,$Z8*(1-(SQRT(YEARFRAC($R$6,$R8,2))*(1*$S8))),""))))))))</f>
        <v>1.9059335175820105E-2</v>
      </c>
      <c r="AI8" s="2">
        <f>IF('Forward Curve'!$D$14=DataValidation!$A$5,Vols!$U8*(1+(SQRT(YEARFRAC($R$6,$R8,2))*(1*$S8))),IF('Forward Curve'!$D$14=DataValidation!$A$6,Vols!$V8*(1+(SQRT(YEARFRAC($R$6,$R8,2))*(1*$S8))),IF('Forward Curve'!$D$14=DataValidation!$A$8,Vols!$U8*(1+(SQRT(YEARFRAC($R$6,$R8,2))*(1*$S8)))+0.03,IF('Forward Curve'!$D$14=DataValidation!$A$4,Vols!$AE8*(1+(SQRT(YEARFRAC($R$6,$R8,2))*(1*$S8))),IF('Forward Curve'!$D$14=DataValidation!$A$7,Vols!$W8*(1+(SQRT(YEARFRAC($R$6,$R8,2))*(1*$S8))),IF('Forward Curve'!$D$14=DataValidation!$A$9,Vols!$AW8*(1+(SQRT(YEARFRAC($R$6,$R8,2))*(1*$S8))),IF('Forward Curve'!$D$14=DataValidation!$A$2,$Y8*(1+(SQRT(YEARFRAC($R$6,$R8,2))*(1*$S8))),IF('Forward Curve'!$D$14=DataValidation!$A$3,$Z8*(1+(SQRT(YEARFRAC($R$6,$R8,2))*(1*$S8))),""))))))))</f>
        <v>2.8920664824179897E-2</v>
      </c>
      <c r="AJ8" s="2">
        <f>IF('Forward Curve'!$D$14=DataValidation!$A$5,Vols!$U8*(1+(SQRT(YEARFRAC($R$6,$R8,2))*(2*$S8))),IF('Forward Curve'!$D$14=DataValidation!$A$6,Vols!$V8*(1+(SQRT(YEARFRAC($R$6,$R8,2))*(2*$S8))),IF('Forward Curve'!$D$14=DataValidation!$A$8,Vols!$U8*(1+(SQRT(YEARFRAC($R$6,$R8,2))*(2*$S8)))+0.03,IF('Forward Curve'!$D$14=DataValidation!$A$4,Vols!$AE8*(1+(SQRT(YEARFRAC($R$6,$R8,2))*(2*$S8))),IF('Forward Curve'!$D$14=DataValidation!$A$7,Vols!$W8*(1+(SQRT(YEARFRAC($R$6,$R8,2))*(2*$S8))),IF('Forward Curve'!$D$14=DataValidation!$A$9,Vols!$AW8*(1+(SQRT(YEARFRAC($R$6,$R8,2))*(2*$S8))),IF('Forward Curve'!$D$14=DataValidation!$A$2,$Y8*(1+(SQRT(YEARFRAC($R$6,$R8,2))*(2*$S8))),IF('Forward Curve'!$D$14=DataValidation!$A$3,$Z8*(1+(SQRT(YEARFRAC($R$6,$R8,2))*(2*$S8))),""))))))))</f>
        <v>3.3851329648359796E-2</v>
      </c>
      <c r="AL8" s="112">
        <v>2.1783333333333335E-2</v>
      </c>
      <c r="AM8" s="2">
        <f>IF('Forward Curve'!$D$14=DataValidation!$A$5,Vols!$AL8,IF('Forward Curve'!$D$14=DataValidation!$A$6,Vols!$AL8+(Vols!$V8-Vols!$U8),IF('Forward Curve'!$D$14=DataValidation!$A$8,Vols!$AL8+(Vols!$X8-Vols!$U8),IF('Forward Curve'!$D$14=DataValidation!$A$4,Vols!$AL8+(Vols!$AE8-Vols!$U8),IF('Forward Curve'!$D$14=DataValidation!$A$7,Vols!$AL8+(Vols!$W8-Vols!$U8),IF('Forward Curve'!$D$14=DataValidation!$A$9,Vols!$AL8+(Vols!$AW8-Vols!$U8),IF('Forward Curve'!$D$14=DataValidation!$A$2,Vols!$AL8+($Y8-Vols!$U8),IF('Forward Curve'!$D$14=DataValidation!$A$3,Vols!$AL8+($Z8-Vols!$U8)))))))))</f>
        <v>2.1392033333333334E-2</v>
      </c>
      <c r="AN8" s="2">
        <f>IF('Forward Curve'!$D$14=DataValidation!$A$5,$U8+0.0025,IF('Forward Curve'!$D$14=DataValidation!$A$6,$V8+0.0025,IF('Forward Curve'!$D$14=DataValidation!$A$8,Vols!$X8+0.0025,IF('Forward Curve'!$D$14=DataValidation!$A$4,Vols!$AE8+0.0025,IF('Forward Curve'!$D$14=DataValidation!$A$7,Vols!$W8+0.0025,IF('Forward Curve'!$D$14=DataValidation!$A$9,Vols!$AW8+0.0025,IF('Forward Curve'!$D$14=DataValidation!$A$2,$Y8+0.0025,IF('Forward Curve'!$D$14=DataValidation!$A$3,$Z8+0.0025,""))))))))</f>
        <v>2.649E-2</v>
      </c>
      <c r="AO8" s="2">
        <f>IF('Forward Curve'!$D$14=DataValidation!$A$5,$U8+0.005,IF('Forward Curve'!$D$14=DataValidation!$A$6,$V8+0.005,IF('Forward Curve'!$D$14=DataValidation!$A$8,Vols!$X8+0.005,IF('Forward Curve'!$D$14=DataValidation!$A$4,Vols!$AE8+0.005,IF('Forward Curve'!$D$14=DataValidation!$A$7,Vols!$W8+0.005,IF('Forward Curve'!$D$14=DataValidation!$A$9,Vols!$AW8+0.005,IF('Forward Curve'!$D$14=DataValidation!$A$2,$Y8+0.005,IF('Forward Curve'!$D$14=DataValidation!$A$3,$Z8+0.005,""))))))))</f>
        <v>2.8990000000000002E-2</v>
      </c>
      <c r="AQ8" s="57">
        <f>IF('Forward Curve'!$E$15=DataValidation!$B$2,Vols!$AJ8,IF('Forward Curve'!$E$15=DataValidation!$B$3,Vols!$AI8,IF('Forward Curve'!$E$15=DataValidation!$B$4,Vols!$AH8,IF('Forward Curve'!$E$15=DataValidation!$B$5,Vols!$AG8,IF('Forward Curve'!$E$15=DataValidation!$B$7,$AM8,IF('Forward Curve'!$E$15=DataValidation!$B$8,Vols!$AN8,IF('Forward Curve'!$E$15=DataValidation!$B$9,Vols!$AO8,"ERROR")))))))</f>
        <v>2.8920664824179897E-2</v>
      </c>
      <c r="AR8" s="57"/>
      <c r="AS8" s="58"/>
      <c r="AT8" s="67">
        <v>3</v>
      </c>
      <c r="AU8" s="68">
        <f t="shared" ref="AU8:AU71" si="18">EDATE(AU7,1)</f>
        <v>44803</v>
      </c>
      <c r="AW8" s="2">
        <f t="shared" si="7"/>
        <v>3.0804970791131057E-2</v>
      </c>
      <c r="AY8" s="3">
        <f t="shared" si="8"/>
        <v>2.5804970791131056E-2</v>
      </c>
      <c r="AZ8" s="3">
        <f t="shared" si="9"/>
        <v>2.8304970791131059E-2</v>
      </c>
      <c r="BA8" s="3">
        <f t="shared" si="10"/>
        <v>3.330497079113106E-2</v>
      </c>
      <c r="BB8" s="3">
        <f t="shared" si="11"/>
        <v>3.5804970791131055E-2</v>
      </c>
      <c r="BD8" s="2">
        <f>IF('Forward Curve'!$D$16=DataValidation!$B$11,Vols!AY8,IF('Forward Curve'!$D$16=DataValidation!$B$12,Vols!AZ8,IF('Forward Curve'!$D$16=DataValidation!$B$13,Vols!BA8,IF('Forward Curve'!$D$16=DataValidation!$B$14,Vols!BB8,""))))</f>
        <v>3.330497079113106E-2</v>
      </c>
    </row>
    <row r="9" spans="2:56" x14ac:dyDescent="0.25">
      <c r="B9" s="69">
        <f t="shared" si="12"/>
        <v>44834</v>
      </c>
      <c r="C9" s="76">
        <v>43.02</v>
      </c>
      <c r="D9" s="2"/>
      <c r="E9" s="124">
        <v>3.2309000000000001</v>
      </c>
      <c r="F9" s="77">
        <v>3.0506899999999999</v>
      </c>
      <c r="G9" s="103">
        <v>3.1438999999999999</v>
      </c>
      <c r="H9" s="103">
        <v>5.6575499999999996</v>
      </c>
      <c r="I9" s="81"/>
      <c r="J9" s="117">
        <f t="shared" si="15"/>
        <v>44803</v>
      </c>
      <c r="K9" s="78">
        <v>2.399</v>
      </c>
      <c r="L9" s="81"/>
      <c r="M9" s="115">
        <v>44745</v>
      </c>
      <c r="N9" s="123">
        <v>1.51</v>
      </c>
      <c r="O9" s="81"/>
      <c r="P9" s="81"/>
      <c r="R9" s="69">
        <f>'Forward Curve'!$G9</f>
        <v>44834</v>
      </c>
      <c r="S9" s="82">
        <f t="shared" si="0"/>
        <v>0.43020000000000003</v>
      </c>
      <c r="T9" s="57"/>
      <c r="U9" s="57">
        <f t="shared" si="1"/>
        <v>3.2309000000000004E-2</v>
      </c>
      <c r="V9" s="57">
        <f t="shared" si="2"/>
        <v>3.05069E-2</v>
      </c>
      <c r="W9" s="57">
        <f t="shared" si="3"/>
        <v>3.1439000000000002E-2</v>
      </c>
      <c r="X9" s="84">
        <f t="shared" si="4"/>
        <v>5.6575499999999994E-2</v>
      </c>
      <c r="Y9" s="84">
        <f t="shared" si="5"/>
        <v>2.78056E-2</v>
      </c>
      <c r="Z9" s="84">
        <f t="shared" si="6"/>
        <v>2.3990000000000001E-2</v>
      </c>
      <c r="AA9" s="84"/>
      <c r="AB9" s="108">
        <f t="shared" si="16"/>
        <v>44745</v>
      </c>
      <c r="AC9" s="109">
        <f t="shared" si="13"/>
        <v>1.5100000000000001E-2</v>
      </c>
      <c r="AD9" s="108">
        <f t="shared" si="17"/>
        <v>44834</v>
      </c>
      <c r="AE9" s="110">
        <f t="shared" si="14"/>
        <v>3.1993666666666684E-2</v>
      </c>
      <c r="AF9" s="3"/>
      <c r="AG9" s="2">
        <f>IF('Forward Curve'!$D$14=DataValidation!$A$5,Vols!$U9*(1-(SQRT(YEARFRAC($R$6,$R9,2))*(2*$S9))),IF('Forward Curve'!$D$14=DataValidation!$A$6,Vols!$V9*(1-(SQRT(YEARFRAC($R$6,$R9,2))*(2*$S9))),IF('Forward Curve'!$D$14=DataValidation!$A$8,Vols!$U9*(1-(SQRT(YEARFRAC($R$6,$R9,2))*(2*$S9)))+0.03,IF('Forward Curve'!$D$14=DataValidation!$A$4,Vols!$AE9*(1-(SQRT(YEARFRAC($R$6,$R9,2))*(2*$S9))),IF('Forward Curve'!$D$14=DataValidation!$A$7,Vols!$W9*(1-(SQRT(YEARFRAC($R$6,$R9,2))*(2*$S9))),IF('Forward Curve'!$D$14=DataValidation!$A$9,Vols!$AW9*(1-(SQRT(YEARFRAC($R$6,$R9,2))*(2*$S9))),IF('Forward Curve'!$D$14=DataValidation!$A$2,$Y9*(1-(SQRT(YEARFRAC($R$6,$R9,2))*(2*$S9))),IF('Forward Curve'!$D$14=DataValidation!$A$3,$Z9*(1-(SQRT(YEARFRAC($R$6,$R9,2))*(2*$S9))),""))))))))</f>
        <v>1.5711450412993207E-2</v>
      </c>
      <c r="AH9" s="2">
        <f>IF('Forward Curve'!$D$14=DataValidation!$A$5,Vols!$U9*(1-(SQRT(YEARFRAC($R$6,$R9,2))*(1*$S9))),IF('Forward Curve'!$D$14=DataValidation!$A$6,Vols!$V9*(1-(SQRT(YEARFRAC($R$6,$R9,2))*(1*$S9))),IF('Forward Curve'!$D$14=DataValidation!$A$8,Vols!$U9*(1-(SQRT(YEARFRAC($R$6,$R9,2))*(1*$S9)))+0.03,IF('Forward Curve'!$D$14=DataValidation!$A$4,Vols!$AE9*(1-(SQRT(YEARFRAC($R$6,$R9,2))*(1*$S9))),IF('Forward Curve'!$D$14=DataValidation!$A$7,Vols!$W9*(1-(SQRT(YEARFRAC($R$6,$R9,2))*(1*$S9))),IF('Forward Curve'!$D$14=DataValidation!$A$9,Vols!$AW9*(1-(SQRT(YEARFRAC($R$6,$R9,2))*(1*$S9))),IF('Forward Curve'!$D$14=DataValidation!$A$2,$Y9*(1-(SQRT(YEARFRAC($R$6,$R9,2))*(1*$S9))),IF('Forward Curve'!$D$14=DataValidation!$A$3,$Z9*(1-(SQRT(YEARFRAC($R$6,$R9,2))*(1*$S9))),""))))))))</f>
        <v>2.1758525206496605E-2</v>
      </c>
      <c r="AI9" s="2">
        <f>IF('Forward Curve'!$D$14=DataValidation!$A$5,Vols!$U9*(1+(SQRT(YEARFRAC($R$6,$R9,2))*(1*$S9))),IF('Forward Curve'!$D$14=DataValidation!$A$6,Vols!$V9*(1+(SQRT(YEARFRAC($R$6,$R9,2))*(1*$S9))),IF('Forward Curve'!$D$14=DataValidation!$A$8,Vols!$U9*(1+(SQRT(YEARFRAC($R$6,$R9,2))*(1*$S9)))+0.03,IF('Forward Curve'!$D$14=DataValidation!$A$4,Vols!$AE9*(1+(SQRT(YEARFRAC($R$6,$R9,2))*(1*$S9))),IF('Forward Curve'!$D$14=DataValidation!$A$7,Vols!$W9*(1+(SQRT(YEARFRAC($R$6,$R9,2))*(1*$S9))),IF('Forward Curve'!$D$14=DataValidation!$A$9,Vols!$AW9*(1+(SQRT(YEARFRAC($R$6,$R9,2))*(1*$S9))),IF('Forward Curve'!$D$14=DataValidation!$A$2,$Y9*(1+(SQRT(YEARFRAC($R$6,$R9,2))*(1*$S9))),IF('Forward Curve'!$D$14=DataValidation!$A$3,$Z9*(1+(SQRT(YEARFRAC($R$6,$R9,2))*(1*$S9))),""))))))))</f>
        <v>3.3852674793503394E-2</v>
      </c>
      <c r="AJ9" s="2">
        <f>IF('Forward Curve'!$D$14=DataValidation!$A$5,Vols!$U9*(1+(SQRT(YEARFRAC($R$6,$R9,2))*(2*$S9))),IF('Forward Curve'!$D$14=DataValidation!$A$6,Vols!$V9*(1+(SQRT(YEARFRAC($R$6,$R9,2))*(2*$S9))),IF('Forward Curve'!$D$14=DataValidation!$A$8,Vols!$U9*(1+(SQRT(YEARFRAC($R$6,$R9,2))*(2*$S9)))+0.03,IF('Forward Curve'!$D$14=DataValidation!$A$4,Vols!$AE9*(1+(SQRT(YEARFRAC($R$6,$R9,2))*(2*$S9))),IF('Forward Curve'!$D$14=DataValidation!$A$7,Vols!$W9*(1+(SQRT(YEARFRAC($R$6,$R9,2))*(2*$S9))),IF('Forward Curve'!$D$14=DataValidation!$A$9,Vols!$AW9*(1+(SQRT(YEARFRAC($R$6,$R9,2))*(2*$S9))),IF('Forward Curve'!$D$14=DataValidation!$A$2,$Y9*(1+(SQRT(YEARFRAC($R$6,$R9,2))*(2*$S9))),IF('Forward Curve'!$D$14=DataValidation!$A$3,$Z9*(1+(SQRT(YEARFRAC($R$6,$R9,2))*(2*$S9))),""))))))))</f>
        <v>3.9899749587006789E-2</v>
      </c>
      <c r="AL9" s="112">
        <v>2.4775000000000002E-2</v>
      </c>
      <c r="AM9" s="2">
        <f>IF('Forward Curve'!$D$14=DataValidation!$A$5,Vols!$AL9,IF('Forward Curve'!$D$14=DataValidation!$A$6,Vols!$AL9+(Vols!$V9-Vols!$U9),IF('Forward Curve'!$D$14=DataValidation!$A$8,Vols!$AL9+(Vols!$X9-Vols!$U9),IF('Forward Curve'!$D$14=DataValidation!$A$4,Vols!$AL9+(Vols!$AE9-Vols!$U9),IF('Forward Curve'!$D$14=DataValidation!$A$7,Vols!$AL9+(Vols!$W9-Vols!$U9),IF('Forward Curve'!$D$14=DataValidation!$A$9,Vols!$AL9+(Vols!$AW9-Vols!$U9),IF('Forward Curve'!$D$14=DataValidation!$A$2,Vols!$AL9+($Y9-Vols!$U9),IF('Forward Curve'!$D$14=DataValidation!$A$3,Vols!$AL9+($Z9-Vols!$U9)))))))))</f>
        <v>2.0271599999999997E-2</v>
      </c>
      <c r="AN9" s="2">
        <f>IF('Forward Curve'!$D$14=DataValidation!$A$5,$U9+0.0025,IF('Forward Curve'!$D$14=DataValidation!$A$6,$V9+0.0025,IF('Forward Curve'!$D$14=DataValidation!$A$8,Vols!$X9+0.0025,IF('Forward Curve'!$D$14=DataValidation!$A$4,Vols!$AE9+0.0025,IF('Forward Curve'!$D$14=DataValidation!$A$7,Vols!$W9+0.0025,IF('Forward Curve'!$D$14=DataValidation!$A$9,Vols!$AW9+0.0025,IF('Forward Curve'!$D$14=DataValidation!$A$2,$Y9+0.0025,IF('Forward Curve'!$D$14=DataValidation!$A$3,$Z9+0.0025,""))))))))</f>
        <v>3.0305599999999999E-2</v>
      </c>
      <c r="AO9" s="2">
        <f>IF('Forward Curve'!$D$14=DataValidation!$A$5,$U9+0.005,IF('Forward Curve'!$D$14=DataValidation!$A$6,$V9+0.005,IF('Forward Curve'!$D$14=DataValidation!$A$8,Vols!$X9+0.005,IF('Forward Curve'!$D$14=DataValidation!$A$4,Vols!$AE9+0.005,IF('Forward Curve'!$D$14=DataValidation!$A$7,Vols!$W9+0.005,IF('Forward Curve'!$D$14=DataValidation!$A$9,Vols!$AW9+0.005,IF('Forward Curve'!$D$14=DataValidation!$A$2,$Y9+0.005,IF('Forward Curve'!$D$14=DataValidation!$A$3,$Z9+0.005,""))))))))</f>
        <v>3.2805599999999997E-2</v>
      </c>
      <c r="AQ9" s="57">
        <f>IF('Forward Curve'!$E$15=DataValidation!$B$2,Vols!$AJ9,IF('Forward Curve'!$E$15=DataValidation!$B$3,Vols!$AI9,IF('Forward Curve'!$E$15=DataValidation!$B$4,Vols!$AH9,IF('Forward Curve'!$E$15=DataValidation!$B$5,Vols!$AG9,IF('Forward Curve'!$E$15=DataValidation!$B$7,$AM9,IF('Forward Curve'!$E$15=DataValidation!$B$8,Vols!$AN9,IF('Forward Curve'!$E$15=DataValidation!$B$9,Vols!$AO9,"ERROR")))))))</f>
        <v>3.3852674793503394E-2</v>
      </c>
      <c r="AR9" s="57"/>
      <c r="AS9" s="58"/>
      <c r="AT9" s="67">
        <v>4</v>
      </c>
      <c r="AU9" s="68">
        <f t="shared" si="18"/>
        <v>44834</v>
      </c>
      <c r="AW9" s="2">
        <f t="shared" si="7"/>
        <v>3.0828326964139528E-2</v>
      </c>
      <c r="AY9" s="3">
        <f t="shared" si="8"/>
        <v>2.5828326964139527E-2</v>
      </c>
      <c r="AZ9" s="3">
        <f t="shared" si="9"/>
        <v>2.832832696413953E-2</v>
      </c>
      <c r="BA9" s="3">
        <f t="shared" si="10"/>
        <v>3.332832696413953E-2</v>
      </c>
      <c r="BB9" s="3">
        <f t="shared" si="11"/>
        <v>3.5828326964139526E-2</v>
      </c>
      <c r="BD9" s="2">
        <f>IF('Forward Curve'!$D$16=DataValidation!$B$11,Vols!AY9,IF('Forward Curve'!$D$16=DataValidation!$B$12,Vols!AZ9,IF('Forward Curve'!$D$16=DataValidation!$B$13,Vols!BA9,IF('Forward Curve'!$D$16=DataValidation!$B$14,Vols!BB9,""))))</f>
        <v>3.332832696413953E-2</v>
      </c>
    </row>
    <row r="10" spans="2:56" x14ac:dyDescent="0.25">
      <c r="B10" s="69">
        <f t="shared" si="12"/>
        <v>44864</v>
      </c>
      <c r="C10" s="76">
        <v>44.19</v>
      </c>
      <c r="D10" s="2"/>
      <c r="E10" s="124">
        <v>3.25719</v>
      </c>
      <c r="F10" s="77">
        <v>3.22037</v>
      </c>
      <c r="G10" s="103">
        <v>3.1743299999999999</v>
      </c>
      <c r="H10" s="103">
        <v>6.0078399999999998</v>
      </c>
      <c r="I10" s="81"/>
      <c r="J10" s="117">
        <f t="shared" si="15"/>
        <v>44834</v>
      </c>
      <c r="K10" s="78">
        <v>2.7805599999999999</v>
      </c>
      <c r="L10" s="81"/>
      <c r="M10" s="115">
        <v>44746</v>
      </c>
      <c r="N10" s="123">
        <v>1.4944999999999999</v>
      </c>
      <c r="O10" s="81"/>
      <c r="P10" s="81"/>
      <c r="R10" s="69">
        <f>'Forward Curve'!$G10</f>
        <v>44864</v>
      </c>
      <c r="S10" s="82">
        <f t="shared" si="0"/>
        <v>0.44189999999999996</v>
      </c>
      <c r="T10" s="57"/>
      <c r="U10" s="57">
        <f t="shared" si="1"/>
        <v>3.2571900000000001E-2</v>
      </c>
      <c r="V10" s="57">
        <f t="shared" si="2"/>
        <v>3.2203700000000002E-2</v>
      </c>
      <c r="W10" s="57">
        <f t="shared" si="3"/>
        <v>3.1743300000000002E-2</v>
      </c>
      <c r="X10" s="84">
        <f t="shared" si="4"/>
        <v>6.0078399999999997E-2</v>
      </c>
      <c r="Y10" s="84">
        <f t="shared" si="5"/>
        <v>3.07061E-2</v>
      </c>
      <c r="Z10" s="84">
        <f t="shared" si="6"/>
        <v>2.78056E-2</v>
      </c>
      <c r="AA10" s="84"/>
      <c r="AB10" s="108">
        <f t="shared" si="16"/>
        <v>44746</v>
      </c>
      <c r="AC10" s="109">
        <f t="shared" si="13"/>
        <v>1.4945E-2</v>
      </c>
      <c r="AD10" s="108">
        <f t="shared" si="17"/>
        <v>44864</v>
      </c>
      <c r="AE10" s="110">
        <f t="shared" si="14"/>
        <v>3.3279306666666668E-2</v>
      </c>
      <c r="AF10" s="3"/>
      <c r="AG10" s="2">
        <f>IF('Forward Curve'!$D$14=DataValidation!$A$5,Vols!$U10*(1-(SQRT(YEARFRAC($R$6,$R10,2))*(2*$S10))),IF('Forward Curve'!$D$14=DataValidation!$A$6,Vols!$V10*(1-(SQRT(YEARFRAC($R$6,$R10,2))*(2*$S10))),IF('Forward Curve'!$D$14=DataValidation!$A$8,Vols!$U10*(1-(SQRT(YEARFRAC($R$6,$R10,2))*(2*$S10)))+0.03,IF('Forward Curve'!$D$14=DataValidation!$A$4,Vols!$AE10*(1-(SQRT(YEARFRAC($R$6,$R10,2))*(2*$S10))),IF('Forward Curve'!$D$14=DataValidation!$A$7,Vols!$W10*(1-(SQRT(YEARFRAC($R$6,$R10,2))*(2*$S10))),IF('Forward Curve'!$D$14=DataValidation!$A$9,Vols!$AW10*(1-(SQRT(YEARFRAC($R$6,$R10,2))*(2*$S10))),IF('Forward Curve'!$D$14=DataValidation!$A$2,$Y10*(1-(SQRT(YEARFRAC($R$6,$R10,2))*(2*$S10))),IF('Forward Curve'!$D$14=DataValidation!$A$3,$Z10*(1-(SQRT(YEARFRAC($R$6,$R10,2))*(2*$S10))),""))))))))</f>
        <v>1.4907910382770952E-2</v>
      </c>
      <c r="AH10" s="2">
        <f>IF('Forward Curve'!$D$14=DataValidation!$A$5,Vols!$U10*(1-(SQRT(YEARFRAC($R$6,$R10,2))*(1*$S10))),IF('Forward Curve'!$D$14=DataValidation!$A$6,Vols!$V10*(1-(SQRT(YEARFRAC($R$6,$R10,2))*(1*$S10))),IF('Forward Curve'!$D$14=DataValidation!$A$8,Vols!$U10*(1-(SQRT(YEARFRAC($R$6,$R10,2))*(1*$S10)))+0.03,IF('Forward Curve'!$D$14=DataValidation!$A$4,Vols!$AE10*(1-(SQRT(YEARFRAC($R$6,$R10,2))*(1*$S10))),IF('Forward Curve'!$D$14=DataValidation!$A$7,Vols!$W10*(1-(SQRT(YEARFRAC($R$6,$R10,2))*(1*$S10))),IF('Forward Curve'!$D$14=DataValidation!$A$9,Vols!$AW10*(1-(SQRT(YEARFRAC($R$6,$R10,2))*(1*$S10))),IF('Forward Curve'!$D$14=DataValidation!$A$2,$Y10*(1-(SQRT(YEARFRAC($R$6,$R10,2))*(1*$S10))),IF('Forward Curve'!$D$14=DataValidation!$A$3,$Z10*(1-(SQRT(YEARFRAC($R$6,$R10,2))*(1*$S10))),""))))))))</f>
        <v>2.2807005191385475E-2</v>
      </c>
      <c r="AI10" s="2">
        <f>IF('Forward Curve'!$D$14=DataValidation!$A$5,Vols!$U10*(1+(SQRT(YEARFRAC($R$6,$R10,2))*(1*$S10))),IF('Forward Curve'!$D$14=DataValidation!$A$6,Vols!$V10*(1+(SQRT(YEARFRAC($R$6,$R10,2))*(1*$S10))),IF('Forward Curve'!$D$14=DataValidation!$A$8,Vols!$U10*(1+(SQRT(YEARFRAC($R$6,$R10,2))*(1*$S10)))+0.03,IF('Forward Curve'!$D$14=DataValidation!$A$4,Vols!$AE10*(1+(SQRT(YEARFRAC($R$6,$R10,2))*(1*$S10))),IF('Forward Curve'!$D$14=DataValidation!$A$7,Vols!$W10*(1+(SQRT(YEARFRAC($R$6,$R10,2))*(1*$S10))),IF('Forward Curve'!$D$14=DataValidation!$A$9,Vols!$AW10*(1+(SQRT(YEARFRAC($R$6,$R10,2))*(1*$S10))),IF('Forward Curve'!$D$14=DataValidation!$A$2,$Y10*(1+(SQRT(YEARFRAC($R$6,$R10,2))*(1*$S10))),IF('Forward Curve'!$D$14=DataValidation!$A$3,$Z10*(1+(SQRT(YEARFRAC($R$6,$R10,2))*(1*$S10))),""))))))))</f>
        <v>3.8605194808614525E-2</v>
      </c>
      <c r="AJ10" s="2">
        <f>IF('Forward Curve'!$D$14=DataValidation!$A$5,Vols!$U10*(1+(SQRT(YEARFRAC($R$6,$R10,2))*(2*$S10))),IF('Forward Curve'!$D$14=DataValidation!$A$6,Vols!$V10*(1+(SQRT(YEARFRAC($R$6,$R10,2))*(2*$S10))),IF('Forward Curve'!$D$14=DataValidation!$A$8,Vols!$U10*(1+(SQRT(YEARFRAC($R$6,$R10,2))*(2*$S10)))+0.03,IF('Forward Curve'!$D$14=DataValidation!$A$4,Vols!$AE10*(1+(SQRT(YEARFRAC($R$6,$R10,2))*(2*$S10))),IF('Forward Curve'!$D$14=DataValidation!$A$7,Vols!$W10*(1+(SQRT(YEARFRAC($R$6,$R10,2))*(2*$S10))),IF('Forward Curve'!$D$14=DataValidation!$A$9,Vols!$AW10*(1+(SQRT(YEARFRAC($R$6,$R10,2))*(2*$S10))),IF('Forward Curve'!$D$14=DataValidation!$A$2,$Y10*(1+(SQRT(YEARFRAC($R$6,$R10,2))*(2*$S10))),IF('Forward Curve'!$D$14=DataValidation!$A$3,$Z10*(1+(SQRT(YEARFRAC($R$6,$R10,2))*(2*$S10))),""))))))))</f>
        <v>4.650428961722905E-2</v>
      </c>
      <c r="AL10" s="112">
        <v>2.7766666666666669E-2</v>
      </c>
      <c r="AM10" s="2">
        <f>IF('Forward Curve'!$D$14=DataValidation!$A$5,Vols!$AL10,IF('Forward Curve'!$D$14=DataValidation!$A$6,Vols!$AL10+(Vols!$V10-Vols!$U10),IF('Forward Curve'!$D$14=DataValidation!$A$8,Vols!$AL10+(Vols!$X10-Vols!$U10),IF('Forward Curve'!$D$14=DataValidation!$A$4,Vols!$AL10+(Vols!$AE10-Vols!$U10),IF('Forward Curve'!$D$14=DataValidation!$A$7,Vols!$AL10+(Vols!$W10-Vols!$U10),IF('Forward Curve'!$D$14=DataValidation!$A$9,Vols!$AL10+(Vols!$AW10-Vols!$U10),IF('Forward Curve'!$D$14=DataValidation!$A$2,Vols!$AL10+($Y10-Vols!$U10),IF('Forward Curve'!$D$14=DataValidation!$A$3,Vols!$AL10+($Z10-Vols!$U10)))))))))</f>
        <v>2.5900866666666668E-2</v>
      </c>
      <c r="AN10" s="2">
        <f>IF('Forward Curve'!$D$14=DataValidation!$A$5,$U10+0.0025,IF('Forward Curve'!$D$14=DataValidation!$A$6,$V10+0.0025,IF('Forward Curve'!$D$14=DataValidation!$A$8,Vols!$X10+0.0025,IF('Forward Curve'!$D$14=DataValidation!$A$4,Vols!$AE10+0.0025,IF('Forward Curve'!$D$14=DataValidation!$A$7,Vols!$W10+0.0025,IF('Forward Curve'!$D$14=DataValidation!$A$9,Vols!$AW10+0.0025,IF('Forward Curve'!$D$14=DataValidation!$A$2,$Y10+0.0025,IF('Forward Curve'!$D$14=DataValidation!$A$3,$Z10+0.0025,""))))))))</f>
        <v>3.3206100000000002E-2</v>
      </c>
      <c r="AO10" s="2">
        <f>IF('Forward Curve'!$D$14=DataValidation!$A$5,$U10+0.005,IF('Forward Curve'!$D$14=DataValidation!$A$6,$V10+0.005,IF('Forward Curve'!$D$14=DataValidation!$A$8,Vols!$X10+0.005,IF('Forward Curve'!$D$14=DataValidation!$A$4,Vols!$AE10+0.005,IF('Forward Curve'!$D$14=DataValidation!$A$7,Vols!$W10+0.005,IF('Forward Curve'!$D$14=DataValidation!$A$9,Vols!$AW10+0.005,IF('Forward Curve'!$D$14=DataValidation!$A$2,$Y10+0.005,IF('Forward Curve'!$D$14=DataValidation!$A$3,$Z10+0.005,""))))))))</f>
        <v>3.5706099999999998E-2</v>
      </c>
      <c r="AQ10" s="57">
        <f>IF('Forward Curve'!$E$15=DataValidation!$B$2,Vols!$AJ10,IF('Forward Curve'!$E$15=DataValidation!$B$3,Vols!$AI10,IF('Forward Curve'!$E$15=DataValidation!$B$4,Vols!$AH10,IF('Forward Curve'!$E$15=DataValidation!$B$5,Vols!$AG10,IF('Forward Curve'!$E$15=DataValidation!$B$7,$AM10,IF('Forward Curve'!$E$15=DataValidation!$B$8,Vols!$AN10,IF('Forward Curve'!$E$15=DataValidation!$B$9,Vols!$AO10,"ERROR")))))))</f>
        <v>3.8605194808614525E-2</v>
      </c>
      <c r="AR10" s="57"/>
      <c r="AS10" s="58"/>
      <c r="AT10" s="67">
        <v>5</v>
      </c>
      <c r="AU10" s="68">
        <f t="shared" si="18"/>
        <v>44864</v>
      </c>
      <c r="AW10" s="2">
        <f t="shared" si="7"/>
        <v>3.0790371557624343E-2</v>
      </c>
      <c r="AY10" s="3">
        <f t="shared" si="8"/>
        <v>2.5790371557624342E-2</v>
      </c>
      <c r="AZ10" s="3">
        <f t="shared" si="9"/>
        <v>2.8290371557624344E-2</v>
      </c>
      <c r="BA10" s="3">
        <f t="shared" si="10"/>
        <v>3.3290371557624342E-2</v>
      </c>
      <c r="BB10" s="3">
        <f t="shared" si="11"/>
        <v>3.5790371557624344E-2</v>
      </c>
      <c r="BD10" s="2">
        <f>IF('Forward Curve'!$D$16=DataValidation!$B$11,Vols!AY10,IF('Forward Curve'!$D$16=DataValidation!$B$12,Vols!AZ10,IF('Forward Curve'!$D$16=DataValidation!$B$13,Vols!BA10,IF('Forward Curve'!$D$16=DataValidation!$B$14,Vols!BB10,""))))</f>
        <v>3.3290371557624342E-2</v>
      </c>
    </row>
    <row r="11" spans="2:56" x14ac:dyDescent="0.25">
      <c r="B11" s="69">
        <f t="shared" si="12"/>
        <v>44895</v>
      </c>
      <c r="C11" s="76">
        <v>44.32</v>
      </c>
      <c r="D11" s="2"/>
      <c r="E11" s="124">
        <v>3.3963199999999998</v>
      </c>
      <c r="F11" s="77">
        <v>3.3249</v>
      </c>
      <c r="G11" s="103">
        <v>3.1746099999999999</v>
      </c>
      <c r="H11" s="103">
        <v>6.3432899999999997</v>
      </c>
      <c r="I11" s="81"/>
      <c r="J11" s="117">
        <f t="shared" si="15"/>
        <v>44864</v>
      </c>
      <c r="K11" s="78">
        <v>3.0706099999999998</v>
      </c>
      <c r="L11" s="81"/>
      <c r="M11" s="115">
        <v>44747</v>
      </c>
      <c r="N11" s="123">
        <v>1.4944999999999999</v>
      </c>
      <c r="O11" s="81"/>
      <c r="P11" s="81"/>
      <c r="R11" s="69">
        <f>'Forward Curve'!$G11</f>
        <v>44895</v>
      </c>
      <c r="S11" s="82">
        <f t="shared" si="0"/>
        <v>0.44319999999999998</v>
      </c>
      <c r="T11" s="57"/>
      <c r="U11" s="57">
        <f t="shared" si="1"/>
        <v>3.3963199999999999E-2</v>
      </c>
      <c r="V11" s="57">
        <f t="shared" si="2"/>
        <v>3.3249000000000001E-2</v>
      </c>
      <c r="W11" s="57">
        <f t="shared" si="3"/>
        <v>3.1746099999999999E-2</v>
      </c>
      <c r="X11" s="84">
        <f t="shared" si="4"/>
        <v>6.34329E-2</v>
      </c>
      <c r="Y11" s="84">
        <f t="shared" si="5"/>
        <v>3.2466599999999998E-2</v>
      </c>
      <c r="Z11" s="84">
        <f t="shared" si="6"/>
        <v>3.07061E-2</v>
      </c>
      <c r="AA11" s="84"/>
      <c r="AB11" s="108">
        <f t="shared" si="16"/>
        <v>44747</v>
      </c>
      <c r="AC11" s="109">
        <f t="shared" si="13"/>
        <v>1.4945E-2</v>
      </c>
      <c r="AD11" s="108">
        <f t="shared" si="17"/>
        <v>44895</v>
      </c>
      <c r="AE11" s="110">
        <f t="shared" si="14"/>
        <v>3.4174813333333325E-2</v>
      </c>
      <c r="AF11" s="3"/>
      <c r="AG11" s="2">
        <f>IF('Forward Curve'!$D$14=DataValidation!$A$5,Vols!$U11*(1-(SQRT(YEARFRAC($R$6,$R11,2))*(2*$S11))),IF('Forward Curve'!$D$14=DataValidation!$A$6,Vols!$V11*(1-(SQRT(YEARFRAC($R$6,$R11,2))*(2*$S11))),IF('Forward Curve'!$D$14=DataValidation!$A$8,Vols!$U11*(1-(SQRT(YEARFRAC($R$6,$R11,2))*(2*$S11)))+0.03,IF('Forward Curve'!$D$14=DataValidation!$A$4,Vols!$AE11*(1-(SQRT(YEARFRAC($R$6,$R11,2))*(2*$S11))),IF('Forward Curve'!$D$14=DataValidation!$A$7,Vols!$W11*(1-(SQRT(YEARFRAC($R$6,$R11,2))*(2*$S11))),IF('Forward Curve'!$D$14=DataValidation!$A$9,Vols!$AW11*(1-(SQRT(YEARFRAC($R$6,$R11,2))*(2*$S11))),IF('Forward Curve'!$D$14=DataValidation!$A$2,$Y11*(1-(SQRT(YEARFRAC($R$6,$R11,2))*(2*$S11))),IF('Forward Curve'!$D$14=DataValidation!$A$3,$Z11*(1-(SQRT(YEARFRAC($R$6,$R11,2))*(2*$S11))),""))))))))</f>
        <v>1.3705382305272195E-2</v>
      </c>
      <c r="AH11" s="2">
        <f>IF('Forward Curve'!$D$14=DataValidation!$A$5,Vols!$U11*(1-(SQRT(YEARFRAC($R$6,$R11,2))*(1*$S11))),IF('Forward Curve'!$D$14=DataValidation!$A$6,Vols!$V11*(1-(SQRT(YEARFRAC($R$6,$R11,2))*(1*$S11))),IF('Forward Curve'!$D$14=DataValidation!$A$8,Vols!$U11*(1-(SQRT(YEARFRAC($R$6,$R11,2))*(1*$S11)))+0.03,IF('Forward Curve'!$D$14=DataValidation!$A$4,Vols!$AE11*(1-(SQRT(YEARFRAC($R$6,$R11,2))*(1*$S11))),IF('Forward Curve'!$D$14=DataValidation!$A$7,Vols!$W11*(1-(SQRT(YEARFRAC($R$6,$R11,2))*(1*$S11))),IF('Forward Curve'!$D$14=DataValidation!$A$9,Vols!$AW11*(1-(SQRT(YEARFRAC($R$6,$R11,2))*(1*$S11))),IF('Forward Curve'!$D$14=DataValidation!$A$2,$Y11*(1-(SQRT(YEARFRAC($R$6,$R11,2))*(1*$S11))),IF('Forward Curve'!$D$14=DataValidation!$A$3,$Z11*(1-(SQRT(YEARFRAC($R$6,$R11,2))*(1*$S11))),""))))))))</f>
        <v>2.3085991152636098E-2</v>
      </c>
      <c r="AI11" s="2">
        <f>IF('Forward Curve'!$D$14=DataValidation!$A$5,Vols!$U11*(1+(SQRT(YEARFRAC($R$6,$R11,2))*(1*$S11))),IF('Forward Curve'!$D$14=DataValidation!$A$6,Vols!$V11*(1+(SQRT(YEARFRAC($R$6,$R11,2))*(1*$S11))),IF('Forward Curve'!$D$14=DataValidation!$A$8,Vols!$U11*(1+(SQRT(YEARFRAC($R$6,$R11,2))*(1*$S11)))+0.03,IF('Forward Curve'!$D$14=DataValidation!$A$4,Vols!$AE11*(1+(SQRT(YEARFRAC($R$6,$R11,2))*(1*$S11))),IF('Forward Curve'!$D$14=DataValidation!$A$7,Vols!$W11*(1+(SQRT(YEARFRAC($R$6,$R11,2))*(1*$S11))),IF('Forward Curve'!$D$14=DataValidation!$A$9,Vols!$AW11*(1+(SQRT(YEARFRAC($R$6,$R11,2))*(1*$S11))),IF('Forward Curve'!$D$14=DataValidation!$A$2,$Y11*(1+(SQRT(YEARFRAC($R$6,$R11,2))*(1*$S11))),IF('Forward Curve'!$D$14=DataValidation!$A$3,$Z11*(1+(SQRT(YEARFRAC($R$6,$R11,2))*(1*$S11))),""))))))))</f>
        <v>4.1847208847363898E-2</v>
      </c>
      <c r="AJ11" s="2">
        <f>IF('Forward Curve'!$D$14=DataValidation!$A$5,Vols!$U11*(1+(SQRT(YEARFRAC($R$6,$R11,2))*(2*$S11))),IF('Forward Curve'!$D$14=DataValidation!$A$6,Vols!$V11*(1+(SQRT(YEARFRAC($R$6,$R11,2))*(2*$S11))),IF('Forward Curve'!$D$14=DataValidation!$A$8,Vols!$U11*(1+(SQRT(YEARFRAC($R$6,$R11,2))*(2*$S11)))+0.03,IF('Forward Curve'!$D$14=DataValidation!$A$4,Vols!$AE11*(1+(SQRT(YEARFRAC($R$6,$R11,2))*(2*$S11))),IF('Forward Curve'!$D$14=DataValidation!$A$7,Vols!$W11*(1+(SQRT(YEARFRAC($R$6,$R11,2))*(2*$S11))),IF('Forward Curve'!$D$14=DataValidation!$A$9,Vols!$AW11*(1+(SQRT(YEARFRAC($R$6,$R11,2))*(2*$S11))),IF('Forward Curve'!$D$14=DataValidation!$A$2,$Y11*(1+(SQRT(YEARFRAC($R$6,$R11,2))*(2*$S11))),IF('Forward Curve'!$D$14=DataValidation!$A$3,$Z11*(1+(SQRT(YEARFRAC($R$6,$R11,2))*(2*$S11))),""))))))))</f>
        <v>5.1227817694727798E-2</v>
      </c>
      <c r="AL11" s="112">
        <v>3.0758333333333335E-2</v>
      </c>
      <c r="AM11" s="2">
        <f>IF('Forward Curve'!$D$14=DataValidation!$A$5,Vols!$AL11,IF('Forward Curve'!$D$14=DataValidation!$A$6,Vols!$AL11+(Vols!$V11-Vols!$U11),IF('Forward Curve'!$D$14=DataValidation!$A$8,Vols!$AL11+(Vols!$X11-Vols!$U11),IF('Forward Curve'!$D$14=DataValidation!$A$4,Vols!$AL11+(Vols!$AE11-Vols!$U11),IF('Forward Curve'!$D$14=DataValidation!$A$7,Vols!$AL11+(Vols!$W11-Vols!$U11),IF('Forward Curve'!$D$14=DataValidation!$A$9,Vols!$AL11+(Vols!$AW11-Vols!$U11),IF('Forward Curve'!$D$14=DataValidation!$A$2,Vols!$AL11+($Y11-Vols!$U11),IF('Forward Curve'!$D$14=DataValidation!$A$3,Vols!$AL11+($Z11-Vols!$U11)))))))))</f>
        <v>2.9261733333333335E-2</v>
      </c>
      <c r="AN11" s="2">
        <f>IF('Forward Curve'!$D$14=DataValidation!$A$5,$U11+0.0025,IF('Forward Curve'!$D$14=DataValidation!$A$6,$V11+0.0025,IF('Forward Curve'!$D$14=DataValidation!$A$8,Vols!$X11+0.0025,IF('Forward Curve'!$D$14=DataValidation!$A$4,Vols!$AE11+0.0025,IF('Forward Curve'!$D$14=DataValidation!$A$7,Vols!$W11+0.0025,IF('Forward Curve'!$D$14=DataValidation!$A$9,Vols!$AW11+0.0025,IF('Forward Curve'!$D$14=DataValidation!$A$2,$Y11+0.0025,IF('Forward Curve'!$D$14=DataValidation!$A$3,$Z11+0.0025,""))))))))</f>
        <v>3.49666E-2</v>
      </c>
      <c r="AO11" s="2">
        <f>IF('Forward Curve'!$D$14=DataValidation!$A$5,$U11+0.005,IF('Forward Curve'!$D$14=DataValidation!$A$6,$V11+0.005,IF('Forward Curve'!$D$14=DataValidation!$A$8,Vols!$X11+0.005,IF('Forward Curve'!$D$14=DataValidation!$A$4,Vols!$AE11+0.005,IF('Forward Curve'!$D$14=DataValidation!$A$7,Vols!$W11+0.005,IF('Forward Curve'!$D$14=DataValidation!$A$9,Vols!$AW11+0.005,IF('Forward Curve'!$D$14=DataValidation!$A$2,$Y11+0.005,IF('Forward Curve'!$D$14=DataValidation!$A$3,$Z11+0.005,""))))))))</f>
        <v>3.7466599999999996E-2</v>
      </c>
      <c r="AQ11" s="57">
        <f>IF('Forward Curve'!$E$15=DataValidation!$B$2,Vols!$AJ11,IF('Forward Curve'!$E$15=DataValidation!$B$3,Vols!$AI11,IF('Forward Curve'!$E$15=DataValidation!$B$4,Vols!$AH11,IF('Forward Curve'!$E$15=DataValidation!$B$5,Vols!$AG11,IF('Forward Curve'!$E$15=DataValidation!$B$7,$AM11,IF('Forward Curve'!$E$15=DataValidation!$B$8,Vols!$AN11,IF('Forward Curve'!$E$15=DataValidation!$B$9,Vols!$AO11,"ERROR")))))))</f>
        <v>4.1847208847363898E-2</v>
      </c>
      <c r="AR11" s="57"/>
      <c r="AS11" s="58"/>
      <c r="AT11" s="67">
        <v>6</v>
      </c>
      <c r="AU11" s="68">
        <f t="shared" si="18"/>
        <v>44895</v>
      </c>
      <c r="AW11" s="2">
        <f t="shared" si="7"/>
        <v>3.0739184095264646E-2</v>
      </c>
      <c r="AY11" s="3">
        <f t="shared" si="8"/>
        <v>2.5739184095264645E-2</v>
      </c>
      <c r="AZ11" s="3">
        <f t="shared" si="9"/>
        <v>2.8239184095264647E-2</v>
      </c>
      <c r="BA11" s="3">
        <f t="shared" si="10"/>
        <v>3.3239184095264648E-2</v>
      </c>
      <c r="BB11" s="3">
        <f t="shared" si="11"/>
        <v>3.5739184095264644E-2</v>
      </c>
      <c r="BD11" s="2">
        <f>IF('Forward Curve'!$D$16=DataValidation!$B$11,Vols!AY11,IF('Forward Curve'!$D$16=DataValidation!$B$12,Vols!AZ11,IF('Forward Curve'!$D$16=DataValidation!$B$13,Vols!BA11,IF('Forward Curve'!$D$16=DataValidation!$B$14,Vols!BB11,""))))</f>
        <v>3.3239184095264648E-2</v>
      </c>
    </row>
    <row r="12" spans="2:56" x14ac:dyDescent="0.25">
      <c r="B12" s="69">
        <f t="shared" si="12"/>
        <v>44925</v>
      </c>
      <c r="C12" s="76">
        <v>44.77</v>
      </c>
      <c r="D12" s="2"/>
      <c r="E12" s="124">
        <v>3.52555</v>
      </c>
      <c r="F12" s="77">
        <v>3.38523</v>
      </c>
      <c r="G12" s="103">
        <v>3.5311400000000002</v>
      </c>
      <c r="H12" s="103">
        <v>6.4561900000000003</v>
      </c>
      <c r="I12" s="81"/>
      <c r="J12" s="117">
        <f t="shared" si="15"/>
        <v>44895</v>
      </c>
      <c r="K12" s="78">
        <v>3.2466599999999999</v>
      </c>
      <c r="L12" s="81"/>
      <c r="M12" s="115">
        <v>44748</v>
      </c>
      <c r="N12" s="123">
        <v>1.4945600000000001</v>
      </c>
      <c r="O12" s="81"/>
      <c r="P12" s="81"/>
      <c r="R12" s="69">
        <f>'Forward Curve'!$G12</f>
        <v>44925</v>
      </c>
      <c r="S12" s="82">
        <f t="shared" si="0"/>
        <v>0.44770000000000004</v>
      </c>
      <c r="T12" s="57"/>
      <c r="U12" s="57">
        <f t="shared" si="1"/>
        <v>3.5255500000000002E-2</v>
      </c>
      <c r="V12" s="57">
        <f t="shared" si="2"/>
        <v>3.3852300000000002E-2</v>
      </c>
      <c r="W12" s="57">
        <f t="shared" si="3"/>
        <v>3.53114E-2</v>
      </c>
      <c r="X12" s="84">
        <f t="shared" si="4"/>
        <v>6.4561900000000005E-2</v>
      </c>
      <c r="Y12" s="84">
        <f t="shared" si="5"/>
        <v>3.31469E-2</v>
      </c>
      <c r="Z12" s="84">
        <f t="shared" si="6"/>
        <v>3.2466599999999998E-2</v>
      </c>
      <c r="AA12" s="84"/>
      <c r="AB12" s="108">
        <f t="shared" si="16"/>
        <v>44748</v>
      </c>
      <c r="AC12" s="109">
        <f t="shared" si="13"/>
        <v>1.4945600000000002E-2</v>
      </c>
      <c r="AD12" s="108">
        <f t="shared" si="17"/>
        <v>44925</v>
      </c>
      <c r="AE12" s="110">
        <f t="shared" si="14"/>
        <v>3.4553266666666659E-2</v>
      </c>
      <c r="AF12" s="3"/>
      <c r="AG12" s="2">
        <f>IF('Forward Curve'!$D$14=DataValidation!$A$5,Vols!$U12*(1-(SQRT(YEARFRAC($R$6,$R12,2))*(2*$S12))),IF('Forward Curve'!$D$14=DataValidation!$A$6,Vols!$V12*(1-(SQRT(YEARFRAC($R$6,$R12,2))*(2*$S12))),IF('Forward Curve'!$D$14=DataValidation!$A$8,Vols!$U12*(1-(SQRT(YEARFRAC($R$6,$R12,2))*(2*$S12)))+0.03,IF('Forward Curve'!$D$14=DataValidation!$A$4,Vols!$AE12*(1-(SQRT(YEARFRAC($R$6,$R12,2))*(2*$S12))),IF('Forward Curve'!$D$14=DataValidation!$A$7,Vols!$W12*(1-(SQRT(YEARFRAC($R$6,$R12,2))*(2*$S12))),IF('Forward Curve'!$D$14=DataValidation!$A$9,Vols!$AW12*(1-(SQRT(YEARFRAC($R$6,$R12,2))*(2*$S12))),IF('Forward Curve'!$D$14=DataValidation!$A$2,$Y12*(1-(SQRT(YEARFRAC($R$6,$R12,2))*(2*$S12))),IF('Forward Curve'!$D$14=DataValidation!$A$3,$Z12*(1-(SQRT(YEARFRAC($R$6,$R12,2))*(2*$S12))),""))))))))</f>
        <v>1.1985991825885382E-2</v>
      </c>
      <c r="AH12" s="2">
        <f>IF('Forward Curve'!$D$14=DataValidation!$A$5,Vols!$U12*(1-(SQRT(YEARFRAC($R$6,$R12,2))*(1*$S12))),IF('Forward Curve'!$D$14=DataValidation!$A$6,Vols!$V12*(1-(SQRT(YEARFRAC($R$6,$R12,2))*(1*$S12))),IF('Forward Curve'!$D$14=DataValidation!$A$8,Vols!$U12*(1-(SQRT(YEARFRAC($R$6,$R12,2))*(1*$S12)))+0.03,IF('Forward Curve'!$D$14=DataValidation!$A$4,Vols!$AE12*(1-(SQRT(YEARFRAC($R$6,$R12,2))*(1*$S12))),IF('Forward Curve'!$D$14=DataValidation!$A$7,Vols!$W12*(1-(SQRT(YEARFRAC($R$6,$R12,2))*(1*$S12))),IF('Forward Curve'!$D$14=DataValidation!$A$9,Vols!$AW12*(1-(SQRT(YEARFRAC($R$6,$R12,2))*(1*$S12))),IF('Forward Curve'!$D$14=DataValidation!$A$2,$Y12*(1-(SQRT(YEARFRAC($R$6,$R12,2))*(1*$S12))),IF('Forward Curve'!$D$14=DataValidation!$A$3,$Z12*(1-(SQRT(YEARFRAC($R$6,$R12,2))*(1*$S12))),""))))))))</f>
        <v>2.2566445912942691E-2</v>
      </c>
      <c r="AI12" s="2">
        <f>IF('Forward Curve'!$D$14=DataValidation!$A$5,Vols!$U12*(1+(SQRT(YEARFRAC($R$6,$R12,2))*(1*$S12))),IF('Forward Curve'!$D$14=DataValidation!$A$6,Vols!$V12*(1+(SQRT(YEARFRAC($R$6,$R12,2))*(1*$S12))),IF('Forward Curve'!$D$14=DataValidation!$A$8,Vols!$U12*(1+(SQRT(YEARFRAC($R$6,$R12,2))*(1*$S12)))+0.03,IF('Forward Curve'!$D$14=DataValidation!$A$4,Vols!$AE12*(1+(SQRT(YEARFRAC($R$6,$R12,2))*(1*$S12))),IF('Forward Curve'!$D$14=DataValidation!$A$7,Vols!$W12*(1+(SQRT(YEARFRAC($R$6,$R12,2))*(1*$S12))),IF('Forward Curve'!$D$14=DataValidation!$A$9,Vols!$AW12*(1+(SQRT(YEARFRAC($R$6,$R12,2))*(1*$S12))),IF('Forward Curve'!$D$14=DataValidation!$A$2,$Y12*(1+(SQRT(YEARFRAC($R$6,$R12,2))*(1*$S12))),IF('Forward Curve'!$D$14=DataValidation!$A$3,$Z12*(1+(SQRT(YEARFRAC($R$6,$R12,2))*(1*$S12))),""))))))))</f>
        <v>4.3727354087057309E-2</v>
      </c>
      <c r="AJ12" s="2">
        <f>IF('Forward Curve'!$D$14=DataValidation!$A$5,Vols!$U12*(1+(SQRT(YEARFRAC($R$6,$R12,2))*(2*$S12))),IF('Forward Curve'!$D$14=DataValidation!$A$6,Vols!$V12*(1+(SQRT(YEARFRAC($R$6,$R12,2))*(2*$S12))),IF('Forward Curve'!$D$14=DataValidation!$A$8,Vols!$U12*(1+(SQRT(YEARFRAC($R$6,$R12,2))*(2*$S12)))+0.03,IF('Forward Curve'!$D$14=DataValidation!$A$4,Vols!$AE12*(1+(SQRT(YEARFRAC($R$6,$R12,2))*(2*$S12))),IF('Forward Curve'!$D$14=DataValidation!$A$7,Vols!$W12*(1+(SQRT(YEARFRAC($R$6,$R12,2))*(2*$S12))),IF('Forward Curve'!$D$14=DataValidation!$A$9,Vols!$AW12*(1+(SQRT(YEARFRAC($R$6,$R12,2))*(2*$S12))),IF('Forward Curve'!$D$14=DataValidation!$A$2,$Y12*(1+(SQRT(YEARFRAC($R$6,$R12,2))*(2*$S12))),IF('Forward Curve'!$D$14=DataValidation!$A$3,$Z12*(1+(SQRT(YEARFRAC($R$6,$R12,2))*(2*$S12))),""))))))))</f>
        <v>5.4307808174114618E-2</v>
      </c>
      <c r="AL12" s="112">
        <v>3.3750000000000002E-2</v>
      </c>
      <c r="AM12" s="2">
        <f>IF('Forward Curve'!$D$14=DataValidation!$A$5,Vols!$AL12,IF('Forward Curve'!$D$14=DataValidation!$A$6,Vols!$AL12+(Vols!$V12-Vols!$U12),IF('Forward Curve'!$D$14=DataValidation!$A$8,Vols!$AL12+(Vols!$X12-Vols!$U12),IF('Forward Curve'!$D$14=DataValidation!$A$4,Vols!$AL12+(Vols!$AE12-Vols!$U12),IF('Forward Curve'!$D$14=DataValidation!$A$7,Vols!$AL12+(Vols!$W12-Vols!$U12),IF('Forward Curve'!$D$14=DataValidation!$A$9,Vols!$AL12+(Vols!$AW12-Vols!$U12),IF('Forward Curve'!$D$14=DataValidation!$A$2,Vols!$AL12+($Y12-Vols!$U12),IF('Forward Curve'!$D$14=DataValidation!$A$3,Vols!$AL12+($Z12-Vols!$U12)))))))))</f>
        <v>3.16414E-2</v>
      </c>
      <c r="AN12" s="2">
        <f>IF('Forward Curve'!$D$14=DataValidation!$A$5,$U12+0.0025,IF('Forward Curve'!$D$14=DataValidation!$A$6,$V12+0.0025,IF('Forward Curve'!$D$14=DataValidation!$A$8,Vols!$X12+0.0025,IF('Forward Curve'!$D$14=DataValidation!$A$4,Vols!$AE12+0.0025,IF('Forward Curve'!$D$14=DataValidation!$A$7,Vols!$W12+0.0025,IF('Forward Curve'!$D$14=DataValidation!$A$9,Vols!$AW12+0.0025,IF('Forward Curve'!$D$14=DataValidation!$A$2,$Y12+0.0025,IF('Forward Curve'!$D$14=DataValidation!$A$3,$Z12+0.0025,""))))))))</f>
        <v>3.5646900000000002E-2</v>
      </c>
      <c r="AO12" s="2">
        <f>IF('Forward Curve'!$D$14=DataValidation!$A$5,$U12+0.005,IF('Forward Curve'!$D$14=DataValidation!$A$6,$V12+0.005,IF('Forward Curve'!$D$14=DataValidation!$A$8,Vols!$X12+0.005,IF('Forward Curve'!$D$14=DataValidation!$A$4,Vols!$AE12+0.005,IF('Forward Curve'!$D$14=DataValidation!$A$7,Vols!$W12+0.005,IF('Forward Curve'!$D$14=DataValidation!$A$9,Vols!$AW12+0.005,IF('Forward Curve'!$D$14=DataValidation!$A$2,$Y12+0.005,IF('Forward Curve'!$D$14=DataValidation!$A$3,$Z12+0.005,""))))))))</f>
        <v>3.8146899999999997E-2</v>
      </c>
      <c r="AQ12" s="57">
        <f>IF('Forward Curve'!$E$15=DataValidation!$B$2,Vols!$AJ12,IF('Forward Curve'!$E$15=DataValidation!$B$3,Vols!$AI12,IF('Forward Curve'!$E$15=DataValidation!$B$4,Vols!$AH12,IF('Forward Curve'!$E$15=DataValidation!$B$5,Vols!$AG12,IF('Forward Curve'!$E$15=DataValidation!$B$7,$AM12,IF('Forward Curve'!$E$15=DataValidation!$B$8,Vols!$AN12,IF('Forward Curve'!$E$15=DataValidation!$B$9,Vols!$AO12,"ERROR")))))))</f>
        <v>4.3727354087057309E-2</v>
      </c>
      <c r="AR12" s="57"/>
      <c r="AS12" s="58"/>
      <c r="AT12" s="67">
        <v>7</v>
      </c>
      <c r="AU12" s="68">
        <f t="shared" si="18"/>
        <v>44925</v>
      </c>
      <c r="AW12" s="2">
        <f t="shared" si="7"/>
        <v>3.0682520339447517E-2</v>
      </c>
      <c r="AY12" s="3">
        <f t="shared" si="8"/>
        <v>2.5682520339447516E-2</v>
      </c>
      <c r="AZ12" s="3">
        <f t="shared" si="9"/>
        <v>2.8182520339447518E-2</v>
      </c>
      <c r="BA12" s="3">
        <f t="shared" si="10"/>
        <v>3.3182520339447519E-2</v>
      </c>
      <c r="BB12" s="3">
        <f t="shared" si="11"/>
        <v>3.5682520339447514E-2</v>
      </c>
      <c r="BD12" s="2">
        <f>IF('Forward Curve'!$D$16=DataValidation!$B$11,Vols!AY12,IF('Forward Curve'!$D$16=DataValidation!$B$12,Vols!AZ12,IF('Forward Curve'!$D$16=DataValidation!$B$13,Vols!BA12,IF('Forward Curve'!$D$16=DataValidation!$B$14,Vols!BB12,""))))</f>
        <v>3.3182520339447519E-2</v>
      </c>
    </row>
    <row r="13" spans="2:56" x14ac:dyDescent="0.25">
      <c r="B13" s="69">
        <f t="shared" si="12"/>
        <v>44956</v>
      </c>
      <c r="C13" s="76">
        <v>46.05</v>
      </c>
      <c r="D13" s="2"/>
      <c r="E13" s="124">
        <v>3.5223800000000001</v>
      </c>
      <c r="F13" s="77">
        <v>3.42699</v>
      </c>
      <c r="G13" s="103">
        <v>3.5414099999999999</v>
      </c>
      <c r="H13" s="103">
        <v>6.5878100000000002</v>
      </c>
      <c r="I13" s="81"/>
      <c r="J13" s="117">
        <f t="shared" si="15"/>
        <v>44925</v>
      </c>
      <c r="K13" s="78">
        <v>3.3146900000000001</v>
      </c>
      <c r="L13" s="81"/>
      <c r="M13" s="115">
        <v>44749</v>
      </c>
      <c r="N13" s="123">
        <v>1.4944999999999999</v>
      </c>
      <c r="O13" s="81"/>
      <c r="P13" s="81"/>
      <c r="R13" s="69">
        <f>'Forward Curve'!$G13</f>
        <v>44956</v>
      </c>
      <c r="S13" s="82">
        <f t="shared" si="0"/>
        <v>0.46049999999999996</v>
      </c>
      <c r="T13" s="57"/>
      <c r="U13" s="57">
        <f t="shared" si="1"/>
        <v>3.52238E-2</v>
      </c>
      <c r="V13" s="57">
        <f t="shared" si="2"/>
        <v>3.4269899999999999E-2</v>
      </c>
      <c r="W13" s="57">
        <f t="shared" si="3"/>
        <v>3.5414099999999997E-2</v>
      </c>
      <c r="X13" s="84">
        <f t="shared" si="4"/>
        <v>6.5878099999999995E-2</v>
      </c>
      <c r="Y13" s="84">
        <f t="shared" si="5"/>
        <v>3.3944500000000002E-2</v>
      </c>
      <c r="Z13" s="84">
        <f t="shared" si="6"/>
        <v>3.31469E-2</v>
      </c>
      <c r="AA13" s="84"/>
      <c r="AB13" s="108">
        <f t="shared" si="16"/>
        <v>44749</v>
      </c>
      <c r="AC13" s="109">
        <f t="shared" si="13"/>
        <v>1.4945E-2</v>
      </c>
      <c r="AD13" s="108">
        <f t="shared" si="17"/>
        <v>44956</v>
      </c>
      <c r="AE13" s="110">
        <f t="shared" si="14"/>
        <v>3.4033850000000011E-2</v>
      </c>
      <c r="AF13" s="3"/>
      <c r="AG13" s="2">
        <f>IF('Forward Curve'!$D$14=DataValidation!$A$5,Vols!$U13*(1-(SQRT(YEARFRAC($R$6,$R13,2))*(2*$S13))),IF('Forward Curve'!$D$14=DataValidation!$A$6,Vols!$V13*(1-(SQRT(YEARFRAC($R$6,$R13,2))*(2*$S13))),IF('Forward Curve'!$D$14=DataValidation!$A$8,Vols!$U13*(1-(SQRT(YEARFRAC($R$6,$R13,2))*(2*$S13)))+0.03,IF('Forward Curve'!$D$14=DataValidation!$A$4,Vols!$AE13*(1-(SQRT(YEARFRAC($R$6,$R13,2))*(2*$S13))),IF('Forward Curve'!$D$14=DataValidation!$A$7,Vols!$W13*(1-(SQRT(YEARFRAC($R$6,$R13,2))*(2*$S13))),IF('Forward Curve'!$D$14=DataValidation!$A$9,Vols!$AW13*(1-(SQRT(YEARFRAC($R$6,$R13,2))*(2*$S13))),IF('Forward Curve'!$D$14=DataValidation!$A$2,$Y13*(1-(SQRT(YEARFRAC($R$6,$R13,2))*(2*$S13))),IF('Forward Curve'!$D$14=DataValidation!$A$3,$Z13*(1-(SQRT(YEARFRAC($R$6,$R13,2))*(2*$S13))),""))))))))</f>
        <v>9.8407462170934917E-3</v>
      </c>
      <c r="AH13" s="2">
        <f>IF('Forward Curve'!$D$14=DataValidation!$A$5,Vols!$U13*(1-(SQRT(YEARFRAC($R$6,$R13,2))*(1*$S13))),IF('Forward Curve'!$D$14=DataValidation!$A$6,Vols!$V13*(1-(SQRT(YEARFRAC($R$6,$R13,2))*(1*$S13))),IF('Forward Curve'!$D$14=DataValidation!$A$8,Vols!$U13*(1-(SQRT(YEARFRAC($R$6,$R13,2))*(1*$S13)))+0.03,IF('Forward Curve'!$D$14=DataValidation!$A$4,Vols!$AE13*(1-(SQRT(YEARFRAC($R$6,$R13,2))*(1*$S13))),IF('Forward Curve'!$D$14=DataValidation!$A$7,Vols!$W13*(1-(SQRT(YEARFRAC($R$6,$R13,2))*(1*$S13))),IF('Forward Curve'!$D$14=DataValidation!$A$9,Vols!$AW13*(1-(SQRT(YEARFRAC($R$6,$R13,2))*(1*$S13))),IF('Forward Curve'!$D$14=DataValidation!$A$2,$Y13*(1-(SQRT(YEARFRAC($R$6,$R13,2))*(1*$S13))),IF('Forward Curve'!$D$14=DataValidation!$A$3,$Z13*(1-(SQRT(YEARFRAC($R$6,$R13,2))*(1*$S13))),""))))))))</f>
        <v>2.1892623108546748E-2</v>
      </c>
      <c r="AI13" s="2">
        <f>IF('Forward Curve'!$D$14=DataValidation!$A$5,Vols!$U13*(1+(SQRT(YEARFRAC($R$6,$R13,2))*(1*$S13))),IF('Forward Curve'!$D$14=DataValidation!$A$6,Vols!$V13*(1+(SQRT(YEARFRAC($R$6,$R13,2))*(1*$S13))),IF('Forward Curve'!$D$14=DataValidation!$A$8,Vols!$U13*(1+(SQRT(YEARFRAC($R$6,$R13,2))*(1*$S13)))+0.03,IF('Forward Curve'!$D$14=DataValidation!$A$4,Vols!$AE13*(1+(SQRT(YEARFRAC($R$6,$R13,2))*(1*$S13))),IF('Forward Curve'!$D$14=DataValidation!$A$7,Vols!$W13*(1+(SQRT(YEARFRAC($R$6,$R13,2))*(1*$S13))),IF('Forward Curve'!$D$14=DataValidation!$A$9,Vols!$AW13*(1+(SQRT(YEARFRAC($R$6,$R13,2))*(1*$S13))),IF('Forward Curve'!$D$14=DataValidation!$A$2,$Y13*(1+(SQRT(YEARFRAC($R$6,$R13,2))*(1*$S13))),IF('Forward Curve'!$D$14=DataValidation!$A$3,$Z13*(1+(SQRT(YEARFRAC($R$6,$R13,2))*(1*$S13))),""))))))))</f>
        <v>4.5996376891453257E-2</v>
      </c>
      <c r="AJ13" s="2">
        <f>IF('Forward Curve'!$D$14=DataValidation!$A$5,Vols!$U13*(1+(SQRT(YEARFRAC($R$6,$R13,2))*(2*$S13))),IF('Forward Curve'!$D$14=DataValidation!$A$6,Vols!$V13*(1+(SQRT(YEARFRAC($R$6,$R13,2))*(2*$S13))),IF('Forward Curve'!$D$14=DataValidation!$A$8,Vols!$U13*(1+(SQRT(YEARFRAC($R$6,$R13,2))*(2*$S13)))+0.03,IF('Forward Curve'!$D$14=DataValidation!$A$4,Vols!$AE13*(1+(SQRT(YEARFRAC($R$6,$R13,2))*(2*$S13))),IF('Forward Curve'!$D$14=DataValidation!$A$7,Vols!$W13*(1+(SQRT(YEARFRAC($R$6,$R13,2))*(2*$S13))),IF('Forward Curve'!$D$14=DataValidation!$A$9,Vols!$AW13*(1+(SQRT(YEARFRAC($R$6,$R13,2))*(2*$S13))),IF('Forward Curve'!$D$14=DataValidation!$A$2,$Y13*(1+(SQRT(YEARFRAC($R$6,$R13,2))*(2*$S13))),IF('Forward Curve'!$D$14=DataValidation!$A$3,$Z13*(1+(SQRT(YEARFRAC($R$6,$R13,2))*(2*$S13))),""))))))))</f>
        <v>5.8048253782906511E-2</v>
      </c>
      <c r="AL13" s="112">
        <v>3.4062500000000002E-2</v>
      </c>
      <c r="AM13" s="2">
        <f>IF('Forward Curve'!$D$14=DataValidation!$A$5,Vols!$AL13,IF('Forward Curve'!$D$14=DataValidation!$A$6,Vols!$AL13+(Vols!$V13-Vols!$U13),IF('Forward Curve'!$D$14=DataValidation!$A$8,Vols!$AL13+(Vols!$X13-Vols!$U13),IF('Forward Curve'!$D$14=DataValidation!$A$4,Vols!$AL13+(Vols!$AE13-Vols!$U13),IF('Forward Curve'!$D$14=DataValidation!$A$7,Vols!$AL13+(Vols!$W13-Vols!$U13),IF('Forward Curve'!$D$14=DataValidation!$A$9,Vols!$AL13+(Vols!$AW13-Vols!$U13),IF('Forward Curve'!$D$14=DataValidation!$A$2,Vols!$AL13+($Y13-Vols!$U13),IF('Forward Curve'!$D$14=DataValidation!$A$3,Vols!$AL13+($Z13-Vols!$U13)))))))))</f>
        <v>3.2783200000000005E-2</v>
      </c>
      <c r="AN13" s="2">
        <f>IF('Forward Curve'!$D$14=DataValidation!$A$5,$U13+0.0025,IF('Forward Curve'!$D$14=DataValidation!$A$6,$V13+0.0025,IF('Forward Curve'!$D$14=DataValidation!$A$8,Vols!$X13+0.0025,IF('Forward Curve'!$D$14=DataValidation!$A$4,Vols!$AE13+0.0025,IF('Forward Curve'!$D$14=DataValidation!$A$7,Vols!$W13+0.0025,IF('Forward Curve'!$D$14=DataValidation!$A$9,Vols!$AW13+0.0025,IF('Forward Curve'!$D$14=DataValidation!$A$2,$Y13+0.0025,IF('Forward Curve'!$D$14=DataValidation!$A$3,$Z13+0.0025,""))))))))</f>
        <v>3.6444500000000005E-2</v>
      </c>
      <c r="AO13" s="2">
        <f>IF('Forward Curve'!$D$14=DataValidation!$A$5,$U13+0.005,IF('Forward Curve'!$D$14=DataValidation!$A$6,$V13+0.005,IF('Forward Curve'!$D$14=DataValidation!$A$8,Vols!$X13+0.005,IF('Forward Curve'!$D$14=DataValidation!$A$4,Vols!$AE13+0.005,IF('Forward Curve'!$D$14=DataValidation!$A$7,Vols!$W13+0.005,IF('Forward Curve'!$D$14=DataValidation!$A$9,Vols!$AW13+0.005,IF('Forward Curve'!$D$14=DataValidation!$A$2,$Y13+0.005,IF('Forward Curve'!$D$14=DataValidation!$A$3,$Z13+0.005,""))))))))</f>
        <v>3.89445E-2</v>
      </c>
      <c r="AQ13" s="57">
        <f>IF('Forward Curve'!$E$15=DataValidation!$B$2,Vols!$AJ13,IF('Forward Curve'!$E$15=DataValidation!$B$3,Vols!$AI13,IF('Forward Curve'!$E$15=DataValidation!$B$4,Vols!$AH13,IF('Forward Curve'!$E$15=DataValidation!$B$5,Vols!$AG13,IF('Forward Curve'!$E$15=DataValidation!$B$7,$AM13,IF('Forward Curve'!$E$15=DataValidation!$B$8,Vols!$AN13,IF('Forward Curve'!$E$15=DataValidation!$B$9,Vols!$AO13,"ERROR")))))))</f>
        <v>4.5996376891453257E-2</v>
      </c>
      <c r="AR13" s="57"/>
      <c r="AS13" s="58"/>
      <c r="AT13" s="67">
        <v>8</v>
      </c>
      <c r="AU13" s="68">
        <f t="shared" si="18"/>
        <v>44956</v>
      </c>
      <c r="AW13" s="2">
        <f t="shared" si="7"/>
        <v>3.0620846783466115E-2</v>
      </c>
      <c r="AY13" s="3">
        <f t="shared" si="8"/>
        <v>2.5620846783466114E-2</v>
      </c>
      <c r="AZ13" s="3">
        <f t="shared" si="9"/>
        <v>2.8120846783466116E-2</v>
      </c>
      <c r="BA13" s="3">
        <f t="shared" si="10"/>
        <v>3.3120846783466114E-2</v>
      </c>
      <c r="BB13" s="3">
        <f t="shared" si="11"/>
        <v>3.5620846783466116E-2</v>
      </c>
      <c r="BD13" s="2">
        <f>IF('Forward Curve'!$D$16=DataValidation!$B$11,Vols!AY13,IF('Forward Curve'!$D$16=DataValidation!$B$12,Vols!AZ13,IF('Forward Curve'!$D$16=DataValidation!$B$13,Vols!BA13,IF('Forward Curve'!$D$16=DataValidation!$B$14,Vols!BB13,""))))</f>
        <v>3.3120846783466114E-2</v>
      </c>
    </row>
    <row r="14" spans="2:56" x14ac:dyDescent="0.25">
      <c r="B14" s="69">
        <f t="shared" si="12"/>
        <v>44985</v>
      </c>
      <c r="C14" s="76">
        <v>47.28</v>
      </c>
      <c r="D14" s="2"/>
      <c r="E14" s="124">
        <v>3.5019399999999998</v>
      </c>
      <c r="F14" s="77">
        <v>3.42835</v>
      </c>
      <c r="G14" s="103">
        <v>3.5421100000000001</v>
      </c>
      <c r="H14" s="103">
        <v>6.5866600000000002</v>
      </c>
      <c r="I14" s="81"/>
      <c r="J14" s="117">
        <f t="shared" si="15"/>
        <v>44956</v>
      </c>
      <c r="K14" s="78">
        <v>3.39445</v>
      </c>
      <c r="L14" s="81"/>
      <c r="M14" s="115">
        <v>44750</v>
      </c>
      <c r="N14" s="123">
        <v>1.49668</v>
      </c>
      <c r="O14" s="81"/>
      <c r="P14" s="81"/>
      <c r="R14" s="69">
        <f>'Forward Curve'!$G14</f>
        <v>44985</v>
      </c>
      <c r="S14" s="82">
        <f t="shared" si="0"/>
        <v>0.4728</v>
      </c>
      <c r="T14" s="57"/>
      <c r="U14" s="57">
        <f t="shared" si="1"/>
        <v>3.5019399999999999E-2</v>
      </c>
      <c r="V14" s="57">
        <f t="shared" si="2"/>
        <v>3.4283500000000001E-2</v>
      </c>
      <c r="W14" s="57">
        <f t="shared" si="3"/>
        <v>3.5421100000000004E-2</v>
      </c>
      <c r="X14" s="84">
        <f t="shared" si="4"/>
        <v>6.5866599999999997E-2</v>
      </c>
      <c r="Y14" s="84">
        <f t="shared" si="5"/>
        <v>3.4099499999999998E-2</v>
      </c>
      <c r="Z14" s="84">
        <f t="shared" si="6"/>
        <v>3.3944500000000002E-2</v>
      </c>
      <c r="AA14" s="84"/>
      <c r="AB14" s="108">
        <f t="shared" si="16"/>
        <v>44750</v>
      </c>
      <c r="AC14" s="109">
        <f t="shared" si="13"/>
        <v>1.4966800000000001E-2</v>
      </c>
      <c r="AD14" s="108">
        <f t="shared" si="17"/>
        <v>44985</v>
      </c>
      <c r="AE14" s="110">
        <f t="shared" si="14"/>
        <v>3.2182259999999976E-2</v>
      </c>
      <c r="AF14" s="3"/>
      <c r="AG14" s="2">
        <f>IF('Forward Curve'!$D$14=DataValidation!$A$5,Vols!$U14*(1-(SQRT(YEARFRAC($R$6,$R14,2))*(2*$S14))),IF('Forward Curve'!$D$14=DataValidation!$A$6,Vols!$V14*(1-(SQRT(YEARFRAC($R$6,$R14,2))*(2*$S14))),IF('Forward Curve'!$D$14=DataValidation!$A$8,Vols!$U14*(1-(SQRT(YEARFRAC($R$6,$R14,2))*(2*$S14)))+0.03,IF('Forward Curve'!$D$14=DataValidation!$A$4,Vols!$AE14*(1-(SQRT(YEARFRAC($R$6,$R14,2))*(2*$S14))),IF('Forward Curve'!$D$14=DataValidation!$A$7,Vols!$W14*(1-(SQRT(YEARFRAC($R$6,$R14,2))*(2*$S14))),IF('Forward Curve'!$D$14=DataValidation!$A$9,Vols!$AW14*(1-(SQRT(YEARFRAC($R$6,$R14,2))*(2*$S14))),IF('Forward Curve'!$D$14=DataValidation!$A$2,$Y14*(1-(SQRT(YEARFRAC($R$6,$R14,2))*(2*$S14))),IF('Forward Curve'!$D$14=DataValidation!$A$3,$Z14*(1-(SQRT(YEARFRAC($R$6,$R14,2))*(2*$S14))),""))))))))</f>
        <v>7.6079505080601101E-3</v>
      </c>
      <c r="AH14" s="2">
        <f>IF('Forward Curve'!$D$14=DataValidation!$A$5,Vols!$U14*(1-(SQRT(YEARFRAC($R$6,$R14,2))*(1*$S14))),IF('Forward Curve'!$D$14=DataValidation!$A$6,Vols!$V14*(1-(SQRT(YEARFRAC($R$6,$R14,2))*(1*$S14))),IF('Forward Curve'!$D$14=DataValidation!$A$8,Vols!$U14*(1-(SQRT(YEARFRAC($R$6,$R14,2))*(1*$S14)))+0.03,IF('Forward Curve'!$D$14=DataValidation!$A$4,Vols!$AE14*(1-(SQRT(YEARFRAC($R$6,$R14,2))*(1*$S14))),IF('Forward Curve'!$D$14=DataValidation!$A$7,Vols!$W14*(1-(SQRT(YEARFRAC($R$6,$R14,2))*(1*$S14))),IF('Forward Curve'!$D$14=DataValidation!$A$9,Vols!$AW14*(1-(SQRT(YEARFRAC($R$6,$R14,2))*(1*$S14))),IF('Forward Curve'!$D$14=DataValidation!$A$2,$Y14*(1-(SQRT(YEARFRAC($R$6,$R14,2))*(1*$S14))),IF('Forward Curve'!$D$14=DataValidation!$A$3,$Z14*(1-(SQRT(YEARFRAC($R$6,$R14,2))*(1*$S14))),""))))))))</f>
        <v>2.0853725254030054E-2</v>
      </c>
      <c r="AI14" s="2">
        <f>IF('Forward Curve'!$D$14=DataValidation!$A$5,Vols!$U14*(1+(SQRT(YEARFRAC($R$6,$R14,2))*(1*$S14))),IF('Forward Curve'!$D$14=DataValidation!$A$6,Vols!$V14*(1+(SQRT(YEARFRAC($R$6,$R14,2))*(1*$S14))),IF('Forward Curve'!$D$14=DataValidation!$A$8,Vols!$U14*(1+(SQRT(YEARFRAC($R$6,$R14,2))*(1*$S14)))+0.03,IF('Forward Curve'!$D$14=DataValidation!$A$4,Vols!$AE14*(1+(SQRT(YEARFRAC($R$6,$R14,2))*(1*$S14))),IF('Forward Curve'!$D$14=DataValidation!$A$7,Vols!$W14*(1+(SQRT(YEARFRAC($R$6,$R14,2))*(1*$S14))),IF('Forward Curve'!$D$14=DataValidation!$A$9,Vols!$AW14*(1+(SQRT(YEARFRAC($R$6,$R14,2))*(1*$S14))),IF('Forward Curve'!$D$14=DataValidation!$A$2,$Y14*(1+(SQRT(YEARFRAC($R$6,$R14,2))*(1*$S14))),IF('Forward Curve'!$D$14=DataValidation!$A$3,$Z14*(1+(SQRT(YEARFRAC($R$6,$R14,2))*(1*$S14))),""))))))))</f>
        <v>4.7345274745969945E-2</v>
      </c>
      <c r="AJ14" s="2">
        <f>IF('Forward Curve'!$D$14=DataValidation!$A$5,Vols!$U14*(1+(SQRT(YEARFRAC($R$6,$R14,2))*(2*$S14))),IF('Forward Curve'!$D$14=DataValidation!$A$6,Vols!$V14*(1+(SQRT(YEARFRAC($R$6,$R14,2))*(2*$S14))),IF('Forward Curve'!$D$14=DataValidation!$A$8,Vols!$U14*(1+(SQRT(YEARFRAC($R$6,$R14,2))*(2*$S14)))+0.03,IF('Forward Curve'!$D$14=DataValidation!$A$4,Vols!$AE14*(1+(SQRT(YEARFRAC($R$6,$R14,2))*(2*$S14))),IF('Forward Curve'!$D$14=DataValidation!$A$7,Vols!$W14*(1+(SQRT(YEARFRAC($R$6,$R14,2))*(2*$S14))),IF('Forward Curve'!$D$14=DataValidation!$A$9,Vols!$AW14*(1+(SQRT(YEARFRAC($R$6,$R14,2))*(2*$S14))),IF('Forward Curve'!$D$14=DataValidation!$A$2,$Y14*(1+(SQRT(YEARFRAC($R$6,$R14,2))*(2*$S14))),IF('Forward Curve'!$D$14=DataValidation!$A$3,$Z14*(1+(SQRT(YEARFRAC($R$6,$R14,2))*(2*$S14))),""))))))))</f>
        <v>6.0591049491939886E-2</v>
      </c>
      <c r="AL14" s="112">
        <v>3.4375000000000003E-2</v>
      </c>
      <c r="AM14" s="2">
        <f>IF('Forward Curve'!$D$14=DataValidation!$A$5,Vols!$AL14,IF('Forward Curve'!$D$14=DataValidation!$A$6,Vols!$AL14+(Vols!$V14-Vols!$U14),IF('Forward Curve'!$D$14=DataValidation!$A$8,Vols!$AL14+(Vols!$X14-Vols!$U14),IF('Forward Curve'!$D$14=DataValidation!$A$4,Vols!$AL14+(Vols!$AE14-Vols!$U14),IF('Forward Curve'!$D$14=DataValidation!$A$7,Vols!$AL14+(Vols!$W14-Vols!$U14),IF('Forward Curve'!$D$14=DataValidation!$A$9,Vols!$AL14+(Vols!$AW14-Vols!$U14),IF('Forward Curve'!$D$14=DataValidation!$A$2,Vols!$AL14+($Y14-Vols!$U14),IF('Forward Curve'!$D$14=DataValidation!$A$3,Vols!$AL14+($Z14-Vols!$U14)))))))))</f>
        <v>3.3455100000000002E-2</v>
      </c>
      <c r="AN14" s="2">
        <f>IF('Forward Curve'!$D$14=DataValidation!$A$5,$U14+0.0025,IF('Forward Curve'!$D$14=DataValidation!$A$6,$V14+0.0025,IF('Forward Curve'!$D$14=DataValidation!$A$8,Vols!$X14+0.0025,IF('Forward Curve'!$D$14=DataValidation!$A$4,Vols!$AE14+0.0025,IF('Forward Curve'!$D$14=DataValidation!$A$7,Vols!$W14+0.0025,IF('Forward Curve'!$D$14=DataValidation!$A$9,Vols!$AW14+0.0025,IF('Forward Curve'!$D$14=DataValidation!$A$2,$Y14+0.0025,IF('Forward Curve'!$D$14=DataValidation!$A$3,$Z14+0.0025,""))))))))</f>
        <v>3.65995E-2</v>
      </c>
      <c r="AO14" s="2">
        <f>IF('Forward Curve'!$D$14=DataValidation!$A$5,$U14+0.005,IF('Forward Curve'!$D$14=DataValidation!$A$6,$V14+0.005,IF('Forward Curve'!$D$14=DataValidation!$A$8,Vols!$X14+0.005,IF('Forward Curve'!$D$14=DataValidation!$A$4,Vols!$AE14+0.005,IF('Forward Curve'!$D$14=DataValidation!$A$7,Vols!$W14+0.005,IF('Forward Curve'!$D$14=DataValidation!$A$9,Vols!$AW14+0.005,IF('Forward Curve'!$D$14=DataValidation!$A$2,$Y14+0.005,IF('Forward Curve'!$D$14=DataValidation!$A$3,$Z14+0.005,""))))))))</f>
        <v>3.9099499999999995E-2</v>
      </c>
      <c r="AQ14" s="57">
        <f>IF('Forward Curve'!$E$15=DataValidation!$B$2,Vols!$AJ14,IF('Forward Curve'!$E$15=DataValidation!$B$3,Vols!$AI14,IF('Forward Curve'!$E$15=DataValidation!$B$4,Vols!$AH14,IF('Forward Curve'!$E$15=DataValidation!$B$5,Vols!$AG14,IF('Forward Curve'!$E$15=DataValidation!$B$7,$AM14,IF('Forward Curve'!$E$15=DataValidation!$B$8,Vols!$AN14,IF('Forward Curve'!$E$15=DataValidation!$B$9,Vols!$AO14,"ERROR")))))))</f>
        <v>4.7345274745969945E-2</v>
      </c>
      <c r="AR14" s="57"/>
      <c r="AS14" s="58"/>
      <c r="AT14" s="67">
        <v>9</v>
      </c>
      <c r="AU14" s="68">
        <f t="shared" si="18"/>
        <v>44985</v>
      </c>
      <c r="AW14" s="2">
        <f t="shared" si="7"/>
        <v>3.0567103586094071E-2</v>
      </c>
      <c r="AY14" s="3">
        <f t="shared" si="8"/>
        <v>2.556710358609407E-2</v>
      </c>
      <c r="AZ14" s="3">
        <f t="shared" si="9"/>
        <v>2.8067103586094072E-2</v>
      </c>
      <c r="BA14" s="3">
        <f t="shared" si="10"/>
        <v>3.306710358609407E-2</v>
      </c>
      <c r="BB14" s="3">
        <f t="shared" si="11"/>
        <v>3.5567103586094072E-2</v>
      </c>
      <c r="BD14" s="2">
        <f>IF('Forward Curve'!$D$16=DataValidation!$B$11,Vols!AY14,IF('Forward Curve'!$D$16=DataValidation!$B$12,Vols!AZ14,IF('Forward Curve'!$D$16=DataValidation!$B$13,Vols!BA14,IF('Forward Curve'!$D$16=DataValidation!$B$14,Vols!BB14,""))))</f>
        <v>3.306710358609407E-2</v>
      </c>
    </row>
    <row r="15" spans="2:56" x14ac:dyDescent="0.25">
      <c r="B15" s="69">
        <f t="shared" si="12"/>
        <v>45013</v>
      </c>
      <c r="C15" s="76">
        <v>48.48</v>
      </c>
      <c r="D15" s="2"/>
      <c r="E15" s="124">
        <v>3.5807199999999999</v>
      </c>
      <c r="F15" s="77">
        <v>3.4076399999999998</v>
      </c>
      <c r="G15" s="103">
        <v>3.5395300000000001</v>
      </c>
      <c r="H15" s="103">
        <v>6.5753899999999996</v>
      </c>
      <c r="I15" s="81"/>
      <c r="J15" s="117">
        <f t="shared" si="15"/>
        <v>44985</v>
      </c>
      <c r="K15" s="78">
        <v>3.4099499999999998</v>
      </c>
      <c r="L15" s="81"/>
      <c r="M15" s="115">
        <v>44751</v>
      </c>
      <c r="N15" s="123">
        <v>1.49668</v>
      </c>
      <c r="O15" s="81"/>
      <c r="P15" s="81"/>
      <c r="R15" s="69">
        <f>'Forward Curve'!$G15</f>
        <v>45013</v>
      </c>
      <c r="S15" s="82">
        <f t="shared" si="0"/>
        <v>0.48479999999999995</v>
      </c>
      <c r="T15" s="57"/>
      <c r="U15" s="57">
        <f t="shared" si="1"/>
        <v>3.5807199999999997E-2</v>
      </c>
      <c r="V15" s="57">
        <f t="shared" si="2"/>
        <v>3.40764E-2</v>
      </c>
      <c r="W15" s="57">
        <f t="shared" si="3"/>
        <v>3.5395299999999998E-2</v>
      </c>
      <c r="X15" s="84">
        <f t="shared" si="4"/>
        <v>6.575389999999999E-2</v>
      </c>
      <c r="Y15" s="84">
        <f t="shared" si="5"/>
        <v>3.4429700000000001E-2</v>
      </c>
      <c r="Z15" s="84">
        <f t="shared" si="6"/>
        <v>3.4099499999999998E-2</v>
      </c>
      <c r="AA15" s="84"/>
      <c r="AB15" s="108">
        <f t="shared" si="16"/>
        <v>44751</v>
      </c>
      <c r="AC15" s="109">
        <f t="shared" si="13"/>
        <v>1.4966800000000001E-2</v>
      </c>
      <c r="AD15" s="108">
        <f t="shared" si="17"/>
        <v>45013</v>
      </c>
      <c r="AE15" s="110">
        <f t="shared" si="14"/>
        <v>3.1414786666666653E-2</v>
      </c>
      <c r="AF15" s="3"/>
      <c r="AG15" s="2">
        <f>IF('Forward Curve'!$D$14=DataValidation!$A$5,Vols!$U15*(1-(SQRT(YEARFRAC($R$6,$R15,2))*(2*$S15))),IF('Forward Curve'!$D$14=DataValidation!$A$6,Vols!$V15*(1-(SQRT(YEARFRAC($R$6,$R15,2))*(2*$S15))),IF('Forward Curve'!$D$14=DataValidation!$A$8,Vols!$U15*(1-(SQRT(YEARFRAC($R$6,$R15,2))*(2*$S15)))+0.03,IF('Forward Curve'!$D$14=DataValidation!$A$4,Vols!$AE15*(1-(SQRT(YEARFRAC($R$6,$R15,2))*(2*$S15))),IF('Forward Curve'!$D$14=DataValidation!$A$7,Vols!$W15*(1-(SQRT(YEARFRAC($R$6,$R15,2))*(2*$S15))),IF('Forward Curve'!$D$14=DataValidation!$A$9,Vols!$AW15*(1-(SQRT(YEARFRAC($R$6,$R15,2))*(2*$S15))),IF('Forward Curve'!$D$14=DataValidation!$A$2,$Y15*(1-(SQRT(YEARFRAC($R$6,$R15,2))*(2*$S15))),IF('Forward Curve'!$D$14=DataValidation!$A$3,$Z15*(1-(SQRT(YEARFRAC($R$6,$R15,2))*(2*$S15))),""))))))))</f>
        <v>5.4656532085569139E-3</v>
      </c>
      <c r="AH15" s="2">
        <f>IF('Forward Curve'!$D$14=DataValidation!$A$5,Vols!$U15*(1-(SQRT(YEARFRAC($R$6,$R15,2))*(1*$S15))),IF('Forward Curve'!$D$14=DataValidation!$A$6,Vols!$V15*(1-(SQRT(YEARFRAC($R$6,$R15,2))*(1*$S15))),IF('Forward Curve'!$D$14=DataValidation!$A$8,Vols!$U15*(1-(SQRT(YEARFRAC($R$6,$R15,2))*(1*$S15)))+0.03,IF('Forward Curve'!$D$14=DataValidation!$A$4,Vols!$AE15*(1-(SQRT(YEARFRAC($R$6,$R15,2))*(1*$S15))),IF('Forward Curve'!$D$14=DataValidation!$A$7,Vols!$W15*(1-(SQRT(YEARFRAC($R$6,$R15,2))*(1*$S15))),IF('Forward Curve'!$D$14=DataValidation!$A$9,Vols!$AW15*(1-(SQRT(YEARFRAC($R$6,$R15,2))*(1*$S15))),IF('Forward Curve'!$D$14=DataValidation!$A$2,$Y15*(1-(SQRT(YEARFRAC($R$6,$R15,2))*(1*$S15))),IF('Forward Curve'!$D$14=DataValidation!$A$3,$Z15*(1-(SQRT(YEARFRAC($R$6,$R15,2))*(1*$S15))),""))))))))</f>
        <v>1.9947676604278458E-2</v>
      </c>
      <c r="AI15" s="2">
        <f>IF('Forward Curve'!$D$14=DataValidation!$A$5,Vols!$U15*(1+(SQRT(YEARFRAC($R$6,$R15,2))*(1*$S15))),IF('Forward Curve'!$D$14=DataValidation!$A$6,Vols!$V15*(1+(SQRT(YEARFRAC($R$6,$R15,2))*(1*$S15))),IF('Forward Curve'!$D$14=DataValidation!$A$8,Vols!$U15*(1+(SQRT(YEARFRAC($R$6,$R15,2))*(1*$S15)))+0.03,IF('Forward Curve'!$D$14=DataValidation!$A$4,Vols!$AE15*(1+(SQRT(YEARFRAC($R$6,$R15,2))*(1*$S15))),IF('Forward Curve'!$D$14=DataValidation!$A$7,Vols!$W15*(1+(SQRT(YEARFRAC($R$6,$R15,2))*(1*$S15))),IF('Forward Curve'!$D$14=DataValidation!$A$9,Vols!$AW15*(1+(SQRT(YEARFRAC($R$6,$R15,2))*(1*$S15))),IF('Forward Curve'!$D$14=DataValidation!$A$2,$Y15*(1+(SQRT(YEARFRAC($R$6,$R15,2))*(1*$S15))),IF('Forward Curve'!$D$14=DataValidation!$A$3,$Z15*(1+(SQRT(YEARFRAC($R$6,$R15,2))*(1*$S15))),""))))))))</f>
        <v>4.8911723395721543E-2</v>
      </c>
      <c r="AJ15" s="2">
        <f>IF('Forward Curve'!$D$14=DataValidation!$A$5,Vols!$U15*(1+(SQRT(YEARFRAC($R$6,$R15,2))*(2*$S15))),IF('Forward Curve'!$D$14=DataValidation!$A$6,Vols!$V15*(1+(SQRT(YEARFRAC($R$6,$R15,2))*(2*$S15))),IF('Forward Curve'!$D$14=DataValidation!$A$8,Vols!$U15*(1+(SQRT(YEARFRAC($R$6,$R15,2))*(2*$S15)))+0.03,IF('Forward Curve'!$D$14=DataValidation!$A$4,Vols!$AE15*(1+(SQRT(YEARFRAC($R$6,$R15,2))*(2*$S15))),IF('Forward Curve'!$D$14=DataValidation!$A$7,Vols!$W15*(1+(SQRT(YEARFRAC($R$6,$R15,2))*(2*$S15))),IF('Forward Curve'!$D$14=DataValidation!$A$9,Vols!$AW15*(1+(SQRT(YEARFRAC($R$6,$R15,2))*(2*$S15))),IF('Forward Curve'!$D$14=DataValidation!$A$2,$Y15*(1+(SQRT(YEARFRAC($R$6,$R15,2))*(2*$S15))),IF('Forward Curve'!$D$14=DataValidation!$A$3,$Z15*(1+(SQRT(YEARFRAC($R$6,$R15,2))*(2*$S15))),""))))))))</f>
        <v>6.3393746791443092E-2</v>
      </c>
      <c r="AL15" s="112">
        <v>3.4687500000000003E-2</v>
      </c>
      <c r="AM15" s="2">
        <f>IF('Forward Curve'!$D$14=DataValidation!$A$5,Vols!$AL15,IF('Forward Curve'!$D$14=DataValidation!$A$6,Vols!$AL15+(Vols!$V15-Vols!$U15),IF('Forward Curve'!$D$14=DataValidation!$A$8,Vols!$AL15+(Vols!$X15-Vols!$U15),IF('Forward Curve'!$D$14=DataValidation!$A$4,Vols!$AL15+(Vols!$AE15-Vols!$U15),IF('Forward Curve'!$D$14=DataValidation!$A$7,Vols!$AL15+(Vols!$W15-Vols!$U15),IF('Forward Curve'!$D$14=DataValidation!$A$9,Vols!$AL15+(Vols!$AW15-Vols!$U15),IF('Forward Curve'!$D$14=DataValidation!$A$2,Vols!$AL15+($Y15-Vols!$U15),IF('Forward Curve'!$D$14=DataValidation!$A$3,Vols!$AL15+($Z15-Vols!$U15)))))))))</f>
        <v>3.3310000000000006E-2</v>
      </c>
      <c r="AN15" s="2">
        <f>IF('Forward Curve'!$D$14=DataValidation!$A$5,$U15+0.0025,IF('Forward Curve'!$D$14=DataValidation!$A$6,$V15+0.0025,IF('Forward Curve'!$D$14=DataValidation!$A$8,Vols!$X15+0.0025,IF('Forward Curve'!$D$14=DataValidation!$A$4,Vols!$AE15+0.0025,IF('Forward Curve'!$D$14=DataValidation!$A$7,Vols!$W15+0.0025,IF('Forward Curve'!$D$14=DataValidation!$A$9,Vols!$AW15+0.0025,IF('Forward Curve'!$D$14=DataValidation!$A$2,$Y15+0.0025,IF('Forward Curve'!$D$14=DataValidation!$A$3,$Z15+0.0025,""))))))))</f>
        <v>3.6929700000000003E-2</v>
      </c>
      <c r="AO15" s="2">
        <f>IF('Forward Curve'!$D$14=DataValidation!$A$5,$U15+0.005,IF('Forward Curve'!$D$14=DataValidation!$A$6,$V15+0.005,IF('Forward Curve'!$D$14=DataValidation!$A$8,Vols!$X15+0.005,IF('Forward Curve'!$D$14=DataValidation!$A$4,Vols!$AE15+0.005,IF('Forward Curve'!$D$14=DataValidation!$A$7,Vols!$W15+0.005,IF('Forward Curve'!$D$14=DataValidation!$A$9,Vols!$AW15+0.005,IF('Forward Curve'!$D$14=DataValidation!$A$2,$Y15+0.005,IF('Forward Curve'!$D$14=DataValidation!$A$3,$Z15+0.005,""))))))))</f>
        <v>3.9429699999999998E-2</v>
      </c>
      <c r="AQ15" s="57">
        <f>IF('Forward Curve'!$E$15=DataValidation!$B$2,Vols!$AJ15,IF('Forward Curve'!$E$15=DataValidation!$B$3,Vols!$AI15,IF('Forward Curve'!$E$15=DataValidation!$B$4,Vols!$AH15,IF('Forward Curve'!$E$15=DataValidation!$B$5,Vols!$AG15,IF('Forward Curve'!$E$15=DataValidation!$B$7,$AM15,IF('Forward Curve'!$E$15=DataValidation!$B$8,Vols!$AN15,IF('Forward Curve'!$E$15=DataValidation!$B$9,Vols!$AO15,"ERROR")))))))</f>
        <v>4.8911723395721543E-2</v>
      </c>
      <c r="AR15" s="57"/>
      <c r="AS15" s="58"/>
      <c r="AT15" s="67">
        <v>10</v>
      </c>
      <c r="AU15" s="68">
        <f t="shared" si="18"/>
        <v>45013</v>
      </c>
      <c r="AW15" s="2">
        <f t="shared" si="7"/>
        <v>3.0529069148645369E-2</v>
      </c>
      <c r="AY15" s="3">
        <f t="shared" si="8"/>
        <v>2.5529069148645368E-2</v>
      </c>
      <c r="AZ15" s="3">
        <f t="shared" si="9"/>
        <v>2.8029069148645371E-2</v>
      </c>
      <c r="BA15" s="3">
        <f t="shared" si="10"/>
        <v>3.3029069148645368E-2</v>
      </c>
      <c r="BB15" s="3">
        <f t="shared" si="11"/>
        <v>3.552906914864537E-2</v>
      </c>
      <c r="BD15" s="2">
        <f>IF('Forward Curve'!$D$16=DataValidation!$B$11,Vols!AY15,IF('Forward Curve'!$D$16=DataValidation!$B$12,Vols!AZ15,IF('Forward Curve'!$D$16=DataValidation!$B$13,Vols!BA15,IF('Forward Curve'!$D$16=DataValidation!$B$14,Vols!BB15,""))))</f>
        <v>3.3029069148645368E-2</v>
      </c>
    </row>
    <row r="16" spans="2:56" x14ac:dyDescent="0.25">
      <c r="B16" s="69">
        <f t="shared" si="12"/>
        <v>45044</v>
      </c>
      <c r="C16" s="76">
        <v>49.94</v>
      </c>
      <c r="D16" s="2"/>
      <c r="E16" s="124">
        <v>3.5844900000000002</v>
      </c>
      <c r="F16" s="77">
        <v>3.3093699999999999</v>
      </c>
      <c r="G16" s="103">
        <v>3.5396299999999998</v>
      </c>
      <c r="H16" s="103">
        <v>6.5731000000000002</v>
      </c>
      <c r="I16" s="81"/>
      <c r="J16" s="117">
        <f t="shared" si="15"/>
        <v>45013</v>
      </c>
      <c r="K16" s="78">
        <v>3.4429699999999999</v>
      </c>
      <c r="L16" s="81"/>
      <c r="M16" s="115">
        <v>44752</v>
      </c>
      <c r="N16" s="123">
        <v>1.49668</v>
      </c>
      <c r="O16" s="81"/>
      <c r="P16" s="81"/>
      <c r="R16" s="69">
        <f>'Forward Curve'!$G16</f>
        <v>45044</v>
      </c>
      <c r="S16" s="82">
        <f t="shared" si="0"/>
        <v>0.49939999999999996</v>
      </c>
      <c r="T16" s="57"/>
      <c r="U16" s="57">
        <f t="shared" si="1"/>
        <v>3.5844899999999999E-2</v>
      </c>
      <c r="V16" s="57">
        <f t="shared" si="2"/>
        <v>3.3093699999999997E-2</v>
      </c>
      <c r="W16" s="57">
        <f t="shared" si="3"/>
        <v>3.5396299999999999E-2</v>
      </c>
      <c r="X16" s="84">
        <f t="shared" si="4"/>
        <v>6.5730999999999998E-2</v>
      </c>
      <c r="Y16" s="84">
        <f t="shared" si="5"/>
        <v>3.3984299999999995E-2</v>
      </c>
      <c r="Z16" s="84">
        <f t="shared" si="6"/>
        <v>3.4429700000000001E-2</v>
      </c>
      <c r="AA16" s="84"/>
      <c r="AB16" s="108">
        <f t="shared" si="16"/>
        <v>44752</v>
      </c>
      <c r="AC16" s="109">
        <f t="shared" si="13"/>
        <v>1.4966800000000001E-2</v>
      </c>
      <c r="AD16" s="108">
        <f t="shared" si="17"/>
        <v>45044</v>
      </c>
      <c r="AE16" s="110">
        <f t="shared" si="14"/>
        <v>3.1414786666666653E-2</v>
      </c>
      <c r="AF16" s="3"/>
      <c r="AG16" s="2">
        <f>IF('Forward Curve'!$D$14=DataValidation!$A$5,Vols!$U16*(1-(SQRT(YEARFRAC($R$6,$R16,2))*(2*$S16))),IF('Forward Curve'!$D$14=DataValidation!$A$6,Vols!$V16*(1-(SQRT(YEARFRAC($R$6,$R16,2))*(2*$S16))),IF('Forward Curve'!$D$14=DataValidation!$A$8,Vols!$U16*(1-(SQRT(YEARFRAC($R$6,$R16,2))*(2*$S16)))+0.03,IF('Forward Curve'!$D$14=DataValidation!$A$4,Vols!$AE16*(1-(SQRT(YEARFRAC($R$6,$R16,2))*(2*$S16))),IF('Forward Curve'!$D$14=DataValidation!$A$7,Vols!$W16*(1-(SQRT(YEARFRAC($R$6,$R16,2))*(2*$S16))),IF('Forward Curve'!$D$14=DataValidation!$A$9,Vols!$AW16*(1-(SQRT(YEARFRAC($R$6,$R16,2))*(2*$S16))),IF('Forward Curve'!$D$14=DataValidation!$A$2,$Y16*(1-(SQRT(YEARFRAC($R$6,$R16,2))*(2*$S16))),IF('Forward Curve'!$D$14=DataValidation!$A$3,$Z16*(1-(SQRT(YEARFRAC($R$6,$R16,2))*(2*$S16))),""))))))))</f>
        <v>2.8951331517359001E-3</v>
      </c>
      <c r="AH16" s="2">
        <f>IF('Forward Curve'!$D$14=DataValidation!$A$5,Vols!$U16*(1-(SQRT(YEARFRAC($R$6,$R16,2))*(1*$S16))),IF('Forward Curve'!$D$14=DataValidation!$A$6,Vols!$V16*(1-(SQRT(YEARFRAC($R$6,$R16,2))*(1*$S16))),IF('Forward Curve'!$D$14=DataValidation!$A$8,Vols!$U16*(1-(SQRT(YEARFRAC($R$6,$R16,2))*(1*$S16)))+0.03,IF('Forward Curve'!$D$14=DataValidation!$A$4,Vols!$AE16*(1-(SQRT(YEARFRAC($R$6,$R16,2))*(1*$S16))),IF('Forward Curve'!$D$14=DataValidation!$A$7,Vols!$W16*(1-(SQRT(YEARFRAC($R$6,$R16,2))*(1*$S16))),IF('Forward Curve'!$D$14=DataValidation!$A$9,Vols!$AW16*(1-(SQRT(YEARFRAC($R$6,$R16,2))*(1*$S16))),IF('Forward Curve'!$D$14=DataValidation!$A$2,$Y16*(1-(SQRT(YEARFRAC($R$6,$R16,2))*(1*$S16))),IF('Forward Curve'!$D$14=DataValidation!$A$3,$Z16*(1-(SQRT(YEARFRAC($R$6,$R16,2))*(1*$S16))),""))))))))</f>
        <v>1.8439716575867949E-2</v>
      </c>
      <c r="AI16" s="2">
        <f>IF('Forward Curve'!$D$14=DataValidation!$A$5,Vols!$U16*(1+(SQRT(YEARFRAC($R$6,$R16,2))*(1*$S16))),IF('Forward Curve'!$D$14=DataValidation!$A$6,Vols!$V16*(1+(SQRT(YEARFRAC($R$6,$R16,2))*(1*$S16))),IF('Forward Curve'!$D$14=DataValidation!$A$8,Vols!$U16*(1+(SQRT(YEARFRAC($R$6,$R16,2))*(1*$S16)))+0.03,IF('Forward Curve'!$D$14=DataValidation!$A$4,Vols!$AE16*(1+(SQRT(YEARFRAC($R$6,$R16,2))*(1*$S16))),IF('Forward Curve'!$D$14=DataValidation!$A$7,Vols!$W16*(1+(SQRT(YEARFRAC($R$6,$R16,2))*(1*$S16))),IF('Forward Curve'!$D$14=DataValidation!$A$9,Vols!$AW16*(1+(SQRT(YEARFRAC($R$6,$R16,2))*(1*$S16))),IF('Forward Curve'!$D$14=DataValidation!$A$2,$Y16*(1+(SQRT(YEARFRAC($R$6,$R16,2))*(1*$S16))),IF('Forward Curve'!$D$14=DataValidation!$A$3,$Z16*(1+(SQRT(YEARFRAC($R$6,$R16,2))*(1*$S16))),""))))))))</f>
        <v>4.9528883424132045E-2</v>
      </c>
      <c r="AJ16" s="2">
        <f>IF('Forward Curve'!$D$14=DataValidation!$A$5,Vols!$U16*(1+(SQRT(YEARFRAC($R$6,$R16,2))*(2*$S16))),IF('Forward Curve'!$D$14=DataValidation!$A$6,Vols!$V16*(1+(SQRT(YEARFRAC($R$6,$R16,2))*(2*$S16))),IF('Forward Curve'!$D$14=DataValidation!$A$8,Vols!$U16*(1+(SQRT(YEARFRAC($R$6,$R16,2))*(2*$S16)))+0.03,IF('Forward Curve'!$D$14=DataValidation!$A$4,Vols!$AE16*(1+(SQRT(YEARFRAC($R$6,$R16,2))*(2*$S16))),IF('Forward Curve'!$D$14=DataValidation!$A$7,Vols!$W16*(1+(SQRT(YEARFRAC($R$6,$R16,2))*(2*$S16))),IF('Forward Curve'!$D$14=DataValidation!$A$9,Vols!$AW16*(1+(SQRT(YEARFRAC($R$6,$R16,2))*(2*$S16))),IF('Forward Curve'!$D$14=DataValidation!$A$2,$Y16*(1+(SQRT(YEARFRAC($R$6,$R16,2))*(2*$S16))),IF('Forward Curve'!$D$14=DataValidation!$A$3,$Z16*(1+(SQRT(YEARFRAC($R$6,$R16,2))*(2*$S16))),""))))))))</f>
        <v>6.5073466848264094E-2</v>
      </c>
      <c r="AL16" s="112">
        <v>3.5000000000000003E-2</v>
      </c>
      <c r="AM16" s="2">
        <f>IF('Forward Curve'!$D$14=DataValidation!$A$5,Vols!$AL16,IF('Forward Curve'!$D$14=DataValidation!$A$6,Vols!$AL16+(Vols!$V16-Vols!$U16),IF('Forward Curve'!$D$14=DataValidation!$A$8,Vols!$AL16+(Vols!$X16-Vols!$U16),IF('Forward Curve'!$D$14=DataValidation!$A$4,Vols!$AL16+(Vols!$AE16-Vols!$U16),IF('Forward Curve'!$D$14=DataValidation!$A$7,Vols!$AL16+(Vols!$W16-Vols!$U16),IF('Forward Curve'!$D$14=DataValidation!$A$9,Vols!$AL16+(Vols!$AW16-Vols!$U16),IF('Forward Curve'!$D$14=DataValidation!$A$2,Vols!$AL16+($Y16-Vols!$U16),IF('Forward Curve'!$D$14=DataValidation!$A$3,Vols!$AL16+($Z16-Vols!$U16)))))))))</f>
        <v>3.3139399999999999E-2</v>
      </c>
      <c r="AN16" s="2">
        <f>IF('Forward Curve'!$D$14=DataValidation!$A$5,$U16+0.0025,IF('Forward Curve'!$D$14=DataValidation!$A$6,$V16+0.0025,IF('Forward Curve'!$D$14=DataValidation!$A$8,Vols!$X16+0.0025,IF('Forward Curve'!$D$14=DataValidation!$A$4,Vols!$AE16+0.0025,IF('Forward Curve'!$D$14=DataValidation!$A$7,Vols!$W16+0.0025,IF('Forward Curve'!$D$14=DataValidation!$A$9,Vols!$AW16+0.0025,IF('Forward Curve'!$D$14=DataValidation!$A$2,$Y16+0.0025,IF('Forward Curve'!$D$14=DataValidation!$A$3,$Z16+0.0025,""))))))))</f>
        <v>3.6484299999999997E-2</v>
      </c>
      <c r="AO16" s="2">
        <f>IF('Forward Curve'!$D$14=DataValidation!$A$5,$U16+0.005,IF('Forward Curve'!$D$14=DataValidation!$A$6,$V16+0.005,IF('Forward Curve'!$D$14=DataValidation!$A$8,Vols!$X16+0.005,IF('Forward Curve'!$D$14=DataValidation!$A$4,Vols!$AE16+0.005,IF('Forward Curve'!$D$14=DataValidation!$A$7,Vols!$W16+0.005,IF('Forward Curve'!$D$14=DataValidation!$A$9,Vols!$AW16+0.005,IF('Forward Curve'!$D$14=DataValidation!$A$2,$Y16+0.005,IF('Forward Curve'!$D$14=DataValidation!$A$3,$Z16+0.005,""))))))))</f>
        <v>3.8984299999999993E-2</v>
      </c>
      <c r="AQ16" s="57">
        <f>IF('Forward Curve'!$E$15=DataValidation!$B$2,Vols!$AJ16,IF('Forward Curve'!$E$15=DataValidation!$B$3,Vols!$AI16,IF('Forward Curve'!$E$15=DataValidation!$B$4,Vols!$AH16,IF('Forward Curve'!$E$15=DataValidation!$B$5,Vols!$AG16,IF('Forward Curve'!$E$15=DataValidation!$B$7,$AM16,IF('Forward Curve'!$E$15=DataValidation!$B$8,Vols!$AN16,IF('Forward Curve'!$E$15=DataValidation!$B$9,Vols!$AO16,"ERROR")))))))</f>
        <v>4.9528883424132045E-2</v>
      </c>
      <c r="AR16" s="57"/>
      <c r="AS16" s="58"/>
      <c r="AT16" s="67">
        <v>11</v>
      </c>
      <c r="AU16" s="68">
        <f t="shared" si="18"/>
        <v>45044</v>
      </c>
      <c r="AW16" s="2">
        <f t="shared" si="7"/>
        <v>3.049393840678934E-2</v>
      </c>
      <c r="AY16" s="3">
        <f t="shared" si="8"/>
        <v>2.5493938406789339E-2</v>
      </c>
      <c r="AZ16" s="3">
        <f t="shared" si="9"/>
        <v>2.7993938406789341E-2</v>
      </c>
      <c r="BA16" s="3">
        <f t="shared" si="10"/>
        <v>3.2993938406789339E-2</v>
      </c>
      <c r="BB16" s="3">
        <f t="shared" si="11"/>
        <v>3.5493938406789341E-2</v>
      </c>
      <c r="BD16" s="2">
        <f>IF('Forward Curve'!$D$16=DataValidation!$B$11,Vols!AY16,IF('Forward Curve'!$D$16=DataValidation!$B$12,Vols!AZ16,IF('Forward Curve'!$D$16=DataValidation!$B$13,Vols!BA16,IF('Forward Curve'!$D$16=DataValidation!$B$14,Vols!BB16,""))))</f>
        <v>3.2993938406789339E-2</v>
      </c>
    </row>
    <row r="17" spans="2:56" x14ac:dyDescent="0.25">
      <c r="B17" s="69">
        <f t="shared" si="12"/>
        <v>45074</v>
      </c>
      <c r="C17" s="76">
        <v>51.93</v>
      </c>
      <c r="D17" s="2"/>
      <c r="E17" s="124">
        <v>3.5215100000000001</v>
      </c>
      <c r="F17" s="77">
        <v>3.2141600000000001</v>
      </c>
      <c r="G17" s="103">
        <v>3.5396299999999998</v>
      </c>
      <c r="H17" s="103">
        <v>6.5891400000000004</v>
      </c>
      <c r="I17" s="81"/>
      <c r="J17" s="117">
        <f t="shared" si="15"/>
        <v>45044</v>
      </c>
      <c r="K17" s="78">
        <v>3.3984299999999998</v>
      </c>
      <c r="L17" s="81"/>
      <c r="M17" s="115">
        <v>44753</v>
      </c>
      <c r="N17" s="123">
        <v>1.49674</v>
      </c>
      <c r="O17" s="81"/>
      <c r="P17" s="81"/>
      <c r="R17" s="69">
        <f>'Forward Curve'!$G17</f>
        <v>45074</v>
      </c>
      <c r="S17" s="82">
        <f t="shared" si="0"/>
        <v>0.51929999999999998</v>
      </c>
      <c r="T17" s="57"/>
      <c r="U17" s="57">
        <f t="shared" si="1"/>
        <v>3.5215099999999999E-2</v>
      </c>
      <c r="V17" s="57">
        <f t="shared" si="2"/>
        <v>3.2141599999999999E-2</v>
      </c>
      <c r="W17" s="57">
        <f t="shared" si="3"/>
        <v>3.5396299999999999E-2</v>
      </c>
      <c r="X17" s="84">
        <f t="shared" si="4"/>
        <v>6.5891400000000003E-2</v>
      </c>
      <c r="Y17" s="84">
        <f t="shared" si="5"/>
        <v>3.35108E-2</v>
      </c>
      <c r="Z17" s="84">
        <f t="shared" si="6"/>
        <v>3.3984299999999995E-2</v>
      </c>
      <c r="AA17" s="84"/>
      <c r="AB17" s="108">
        <f t="shared" si="16"/>
        <v>44753</v>
      </c>
      <c r="AC17" s="109">
        <f t="shared" si="13"/>
        <v>1.4967399999999999E-2</v>
      </c>
      <c r="AD17" s="108">
        <f t="shared" si="17"/>
        <v>45074</v>
      </c>
      <c r="AE17" s="110">
        <f t="shared" si="14"/>
        <v>3.1414783333333321E-2</v>
      </c>
      <c r="AF17" s="3"/>
      <c r="AG17" s="2">
        <f>IF('Forward Curve'!$D$14=DataValidation!$A$5,Vols!$U17*(1-(SQRT(YEARFRAC($R$6,$R17,2))*(2*$S17))),IF('Forward Curve'!$D$14=DataValidation!$A$6,Vols!$V17*(1-(SQRT(YEARFRAC($R$6,$R17,2))*(2*$S17))),IF('Forward Curve'!$D$14=DataValidation!$A$8,Vols!$U17*(1-(SQRT(YEARFRAC($R$6,$R17,2))*(2*$S17)))+0.03,IF('Forward Curve'!$D$14=DataValidation!$A$4,Vols!$AE17*(1-(SQRT(YEARFRAC($R$6,$R17,2))*(2*$S17))),IF('Forward Curve'!$D$14=DataValidation!$A$7,Vols!$W17*(1-(SQRT(YEARFRAC($R$6,$R17,2))*(2*$S17))),IF('Forward Curve'!$D$14=DataValidation!$A$9,Vols!$AW17*(1-(SQRT(YEARFRAC($R$6,$R17,2))*(2*$S17))),IF('Forward Curve'!$D$14=DataValidation!$A$2,$Y17*(1-(SQRT(YEARFRAC($R$6,$R17,2))*(2*$S17))),IF('Forward Curve'!$D$14=DataValidation!$A$3,$Z17*(1-(SQRT(YEARFRAC($R$6,$R17,2))*(2*$S17))),""))))))))</f>
        <v>8.7378521587157216E-5</v>
      </c>
      <c r="AH17" s="2">
        <f>IF('Forward Curve'!$D$14=DataValidation!$A$5,Vols!$U17*(1-(SQRT(YEARFRAC($R$6,$R17,2))*(1*$S17))),IF('Forward Curve'!$D$14=DataValidation!$A$6,Vols!$V17*(1-(SQRT(YEARFRAC($R$6,$R17,2))*(1*$S17))),IF('Forward Curve'!$D$14=DataValidation!$A$8,Vols!$U17*(1-(SQRT(YEARFRAC($R$6,$R17,2))*(1*$S17)))+0.03,IF('Forward Curve'!$D$14=DataValidation!$A$4,Vols!$AE17*(1-(SQRT(YEARFRAC($R$6,$R17,2))*(1*$S17))),IF('Forward Curve'!$D$14=DataValidation!$A$7,Vols!$W17*(1-(SQRT(YEARFRAC($R$6,$R17,2))*(1*$S17))),IF('Forward Curve'!$D$14=DataValidation!$A$9,Vols!$AW17*(1-(SQRT(YEARFRAC($R$6,$R17,2))*(1*$S17))),IF('Forward Curve'!$D$14=DataValidation!$A$2,$Y17*(1-(SQRT(YEARFRAC($R$6,$R17,2))*(1*$S17))),IF('Forward Curve'!$D$14=DataValidation!$A$3,$Z17*(1-(SQRT(YEARFRAC($R$6,$R17,2))*(1*$S17))),""))))))))</f>
        <v>1.6799089260793577E-2</v>
      </c>
      <c r="AI17" s="2">
        <f>IF('Forward Curve'!$D$14=DataValidation!$A$5,Vols!$U17*(1+(SQRT(YEARFRAC($R$6,$R17,2))*(1*$S17))),IF('Forward Curve'!$D$14=DataValidation!$A$6,Vols!$V17*(1+(SQRT(YEARFRAC($R$6,$R17,2))*(1*$S17))),IF('Forward Curve'!$D$14=DataValidation!$A$8,Vols!$U17*(1+(SQRT(YEARFRAC($R$6,$R17,2))*(1*$S17)))+0.03,IF('Forward Curve'!$D$14=DataValidation!$A$4,Vols!$AE17*(1+(SQRT(YEARFRAC($R$6,$R17,2))*(1*$S17))),IF('Forward Curve'!$D$14=DataValidation!$A$7,Vols!$W17*(1+(SQRT(YEARFRAC($R$6,$R17,2))*(1*$S17))),IF('Forward Curve'!$D$14=DataValidation!$A$9,Vols!$AW17*(1+(SQRT(YEARFRAC($R$6,$R17,2))*(1*$S17))),IF('Forward Curve'!$D$14=DataValidation!$A$2,$Y17*(1+(SQRT(YEARFRAC($R$6,$R17,2))*(1*$S17))),IF('Forward Curve'!$D$14=DataValidation!$A$3,$Z17*(1+(SQRT(YEARFRAC($R$6,$R17,2))*(1*$S17))),""))))))))</f>
        <v>5.0222510739206423E-2</v>
      </c>
      <c r="AJ17" s="2">
        <f>IF('Forward Curve'!$D$14=DataValidation!$A$5,Vols!$U17*(1+(SQRT(YEARFRAC($R$6,$R17,2))*(2*$S17))),IF('Forward Curve'!$D$14=DataValidation!$A$6,Vols!$V17*(1+(SQRT(YEARFRAC($R$6,$R17,2))*(2*$S17))),IF('Forward Curve'!$D$14=DataValidation!$A$8,Vols!$U17*(1+(SQRT(YEARFRAC($R$6,$R17,2))*(2*$S17)))+0.03,IF('Forward Curve'!$D$14=DataValidation!$A$4,Vols!$AE17*(1+(SQRT(YEARFRAC($R$6,$R17,2))*(2*$S17))),IF('Forward Curve'!$D$14=DataValidation!$A$7,Vols!$W17*(1+(SQRT(YEARFRAC($R$6,$R17,2))*(2*$S17))),IF('Forward Curve'!$D$14=DataValidation!$A$9,Vols!$AW17*(1+(SQRT(YEARFRAC($R$6,$R17,2))*(2*$S17))),IF('Forward Curve'!$D$14=DataValidation!$A$2,$Y17*(1+(SQRT(YEARFRAC($R$6,$R17,2))*(2*$S17))),IF('Forward Curve'!$D$14=DataValidation!$A$3,$Z17*(1+(SQRT(YEARFRAC($R$6,$R17,2))*(2*$S17))),""))))))))</f>
        <v>6.6934221478412839E-2</v>
      </c>
      <c r="AL17" s="112">
        <v>3.5312500000000004E-2</v>
      </c>
      <c r="AM17" s="2">
        <f>IF('Forward Curve'!$D$14=DataValidation!$A$5,Vols!$AL17,IF('Forward Curve'!$D$14=DataValidation!$A$6,Vols!$AL17+(Vols!$V17-Vols!$U17),IF('Forward Curve'!$D$14=DataValidation!$A$8,Vols!$AL17+(Vols!$X17-Vols!$U17),IF('Forward Curve'!$D$14=DataValidation!$A$4,Vols!$AL17+(Vols!$AE17-Vols!$U17),IF('Forward Curve'!$D$14=DataValidation!$A$7,Vols!$AL17+(Vols!$W17-Vols!$U17),IF('Forward Curve'!$D$14=DataValidation!$A$9,Vols!$AL17+(Vols!$AW17-Vols!$U17),IF('Forward Curve'!$D$14=DataValidation!$A$2,Vols!$AL17+($Y17-Vols!$U17),IF('Forward Curve'!$D$14=DataValidation!$A$3,Vols!$AL17+($Z17-Vols!$U17)))))))))</f>
        <v>3.3608200000000005E-2</v>
      </c>
      <c r="AN17" s="2">
        <f>IF('Forward Curve'!$D$14=DataValidation!$A$5,$U17+0.0025,IF('Forward Curve'!$D$14=DataValidation!$A$6,$V17+0.0025,IF('Forward Curve'!$D$14=DataValidation!$A$8,Vols!$X17+0.0025,IF('Forward Curve'!$D$14=DataValidation!$A$4,Vols!$AE17+0.0025,IF('Forward Curve'!$D$14=DataValidation!$A$7,Vols!$W17+0.0025,IF('Forward Curve'!$D$14=DataValidation!$A$9,Vols!$AW17+0.0025,IF('Forward Curve'!$D$14=DataValidation!$A$2,$Y17+0.0025,IF('Forward Curve'!$D$14=DataValidation!$A$3,$Z17+0.0025,""))))))))</f>
        <v>3.6010800000000003E-2</v>
      </c>
      <c r="AO17" s="2">
        <f>IF('Forward Curve'!$D$14=DataValidation!$A$5,$U17+0.005,IF('Forward Curve'!$D$14=DataValidation!$A$6,$V17+0.005,IF('Forward Curve'!$D$14=DataValidation!$A$8,Vols!$X17+0.005,IF('Forward Curve'!$D$14=DataValidation!$A$4,Vols!$AE17+0.005,IF('Forward Curve'!$D$14=DataValidation!$A$7,Vols!$W17+0.005,IF('Forward Curve'!$D$14=DataValidation!$A$9,Vols!$AW17+0.005,IF('Forward Curve'!$D$14=DataValidation!$A$2,$Y17+0.005,IF('Forward Curve'!$D$14=DataValidation!$A$3,$Z17+0.005,""))))))))</f>
        <v>3.8510799999999998E-2</v>
      </c>
      <c r="AQ17" s="57">
        <f>IF('Forward Curve'!$E$15=DataValidation!$B$2,Vols!$AJ17,IF('Forward Curve'!$E$15=DataValidation!$B$3,Vols!$AI17,IF('Forward Curve'!$E$15=DataValidation!$B$4,Vols!$AH17,IF('Forward Curve'!$E$15=DataValidation!$B$5,Vols!$AG17,IF('Forward Curve'!$E$15=DataValidation!$B$7,$AM17,IF('Forward Curve'!$E$15=DataValidation!$B$8,Vols!$AN17,IF('Forward Curve'!$E$15=DataValidation!$B$9,Vols!$AO17,"ERROR")))))))</f>
        <v>5.0222510739206423E-2</v>
      </c>
      <c r="AR17" s="57"/>
      <c r="AS17" s="58"/>
      <c r="AT17" s="67">
        <v>12</v>
      </c>
      <c r="AU17" s="68">
        <f t="shared" si="18"/>
        <v>45074</v>
      </c>
      <c r="AW17" s="2">
        <f t="shared" si="7"/>
        <v>3.0459940596770166E-2</v>
      </c>
      <c r="AY17" s="3">
        <f t="shared" si="8"/>
        <v>2.5459940596770165E-2</v>
      </c>
      <c r="AZ17" s="3">
        <f t="shared" si="9"/>
        <v>2.7959940596770167E-2</v>
      </c>
      <c r="BA17" s="3">
        <f t="shared" si="10"/>
        <v>3.2959940596770168E-2</v>
      </c>
      <c r="BB17" s="3">
        <f t="shared" si="11"/>
        <v>3.5459940596770163E-2</v>
      </c>
      <c r="BD17" s="2">
        <f>IF('Forward Curve'!$D$16=DataValidation!$B$11,Vols!AY17,IF('Forward Curve'!$D$16=DataValidation!$B$12,Vols!AZ17,IF('Forward Curve'!$D$16=DataValidation!$B$13,Vols!BA17,IF('Forward Curve'!$D$16=DataValidation!$B$14,Vols!BB17,""))))</f>
        <v>3.2959940596770168E-2</v>
      </c>
    </row>
    <row r="18" spans="2:56" x14ac:dyDescent="0.25">
      <c r="B18" s="69">
        <f t="shared" si="12"/>
        <v>45105</v>
      </c>
      <c r="C18" s="76">
        <v>55.13</v>
      </c>
      <c r="D18" s="2"/>
      <c r="E18" s="124">
        <v>3.3505699999999998</v>
      </c>
      <c r="F18" s="77">
        <v>3.1340699999999999</v>
      </c>
      <c r="G18" s="103">
        <v>3.2460399999999998</v>
      </c>
      <c r="H18" s="103">
        <v>6.28409</v>
      </c>
      <c r="I18" s="81"/>
      <c r="J18" s="117">
        <f t="shared" si="15"/>
        <v>45074</v>
      </c>
      <c r="K18" s="78">
        <v>3.3510800000000001</v>
      </c>
      <c r="L18" s="81"/>
      <c r="M18" s="115">
        <v>44754</v>
      </c>
      <c r="N18" s="123">
        <v>1.49668</v>
      </c>
      <c r="O18" s="81"/>
      <c r="P18" s="81"/>
      <c r="R18" s="69">
        <f>'Forward Curve'!$G18</f>
        <v>45105</v>
      </c>
      <c r="S18" s="82">
        <f t="shared" si="0"/>
        <v>0.55130000000000001</v>
      </c>
      <c r="T18" s="57"/>
      <c r="U18" s="57">
        <f t="shared" si="1"/>
        <v>3.3505699999999999E-2</v>
      </c>
      <c r="V18" s="57">
        <f t="shared" si="2"/>
        <v>3.1340699999999999E-2</v>
      </c>
      <c r="W18" s="57">
        <f t="shared" si="3"/>
        <v>3.24604E-2</v>
      </c>
      <c r="X18" s="84">
        <f t="shared" si="4"/>
        <v>6.2840900000000005E-2</v>
      </c>
      <c r="Y18" s="84">
        <f t="shared" si="5"/>
        <v>3.1209699999999996E-2</v>
      </c>
      <c r="Z18" s="84">
        <f t="shared" si="6"/>
        <v>3.35108E-2</v>
      </c>
      <c r="AA18" s="84"/>
      <c r="AB18" s="108">
        <f t="shared" si="16"/>
        <v>44754</v>
      </c>
      <c r="AC18" s="109">
        <f t="shared" si="13"/>
        <v>1.4966800000000001E-2</v>
      </c>
      <c r="AD18" s="108">
        <f t="shared" si="17"/>
        <v>45105</v>
      </c>
      <c r="AE18" s="110">
        <f t="shared" si="14"/>
        <v>3.0255070000000009E-2</v>
      </c>
      <c r="AF18" s="3"/>
      <c r="AG18" s="2">
        <f>IF('Forward Curve'!$D$14=DataValidation!$A$5,Vols!$U18*(1-(SQRT(YEARFRAC($R$6,$R18,2))*(2*$S18))),IF('Forward Curve'!$D$14=DataValidation!$A$6,Vols!$V18*(1-(SQRT(YEARFRAC($R$6,$R18,2))*(2*$S18))),IF('Forward Curve'!$D$14=DataValidation!$A$8,Vols!$U18*(1-(SQRT(YEARFRAC($R$6,$R18,2))*(2*$S18)))+0.03,IF('Forward Curve'!$D$14=DataValidation!$A$4,Vols!$AE18*(1-(SQRT(YEARFRAC($R$6,$R18,2))*(2*$S18))),IF('Forward Curve'!$D$14=DataValidation!$A$7,Vols!$W18*(1-(SQRT(YEARFRAC($R$6,$R18,2))*(2*$S18))),IF('Forward Curve'!$D$14=DataValidation!$A$9,Vols!$AW18*(1-(SQRT(YEARFRAC($R$6,$R18,2))*(2*$S18))),IF('Forward Curve'!$D$14=DataValidation!$A$2,$Y18*(1-(SQRT(YEARFRAC($R$6,$R18,2))*(2*$S18))),IF('Forward Curve'!$D$14=DataValidation!$A$3,$Z18*(1-(SQRT(YEARFRAC($R$6,$R18,2))*(2*$S18))),""))))))))</f>
        <v>-3.345200307938266E-3</v>
      </c>
      <c r="AH18" s="2">
        <f>IF('Forward Curve'!$D$14=DataValidation!$A$5,Vols!$U18*(1-(SQRT(YEARFRAC($R$6,$R18,2))*(1*$S18))),IF('Forward Curve'!$D$14=DataValidation!$A$6,Vols!$V18*(1-(SQRT(YEARFRAC($R$6,$R18,2))*(1*$S18))),IF('Forward Curve'!$D$14=DataValidation!$A$8,Vols!$U18*(1-(SQRT(YEARFRAC($R$6,$R18,2))*(1*$S18)))+0.03,IF('Forward Curve'!$D$14=DataValidation!$A$4,Vols!$AE18*(1-(SQRT(YEARFRAC($R$6,$R18,2))*(1*$S18))),IF('Forward Curve'!$D$14=DataValidation!$A$7,Vols!$W18*(1-(SQRT(YEARFRAC($R$6,$R18,2))*(1*$S18))),IF('Forward Curve'!$D$14=DataValidation!$A$9,Vols!$AW18*(1-(SQRT(YEARFRAC($R$6,$R18,2))*(1*$S18))),IF('Forward Curve'!$D$14=DataValidation!$A$2,$Y18*(1-(SQRT(YEARFRAC($R$6,$R18,2))*(1*$S18))),IF('Forward Curve'!$D$14=DataValidation!$A$3,$Z18*(1-(SQRT(YEARFRAC($R$6,$R18,2))*(1*$S18))),""))))))))</f>
        <v>1.3932249846030866E-2</v>
      </c>
      <c r="AI18" s="2">
        <f>IF('Forward Curve'!$D$14=DataValidation!$A$5,Vols!$U18*(1+(SQRT(YEARFRAC($R$6,$R18,2))*(1*$S18))),IF('Forward Curve'!$D$14=DataValidation!$A$6,Vols!$V18*(1+(SQRT(YEARFRAC($R$6,$R18,2))*(1*$S18))),IF('Forward Curve'!$D$14=DataValidation!$A$8,Vols!$U18*(1+(SQRT(YEARFRAC($R$6,$R18,2))*(1*$S18)))+0.03,IF('Forward Curve'!$D$14=DataValidation!$A$4,Vols!$AE18*(1+(SQRT(YEARFRAC($R$6,$R18,2))*(1*$S18))),IF('Forward Curve'!$D$14=DataValidation!$A$7,Vols!$W18*(1+(SQRT(YEARFRAC($R$6,$R18,2))*(1*$S18))),IF('Forward Curve'!$D$14=DataValidation!$A$9,Vols!$AW18*(1+(SQRT(YEARFRAC($R$6,$R18,2))*(1*$S18))),IF('Forward Curve'!$D$14=DataValidation!$A$2,$Y18*(1+(SQRT(YEARFRAC($R$6,$R18,2))*(1*$S18))),IF('Forward Curve'!$D$14=DataValidation!$A$3,$Z18*(1+(SQRT(YEARFRAC($R$6,$R18,2))*(1*$S18))),""))))))))</f>
        <v>4.8487150153969122E-2</v>
      </c>
      <c r="AJ18" s="2">
        <f>IF('Forward Curve'!$D$14=DataValidation!$A$5,Vols!$U18*(1+(SQRT(YEARFRAC($R$6,$R18,2))*(2*$S18))),IF('Forward Curve'!$D$14=DataValidation!$A$6,Vols!$V18*(1+(SQRT(YEARFRAC($R$6,$R18,2))*(2*$S18))),IF('Forward Curve'!$D$14=DataValidation!$A$8,Vols!$U18*(1+(SQRT(YEARFRAC($R$6,$R18,2))*(2*$S18)))+0.03,IF('Forward Curve'!$D$14=DataValidation!$A$4,Vols!$AE18*(1+(SQRT(YEARFRAC($R$6,$R18,2))*(2*$S18))),IF('Forward Curve'!$D$14=DataValidation!$A$7,Vols!$W18*(1+(SQRT(YEARFRAC($R$6,$R18,2))*(2*$S18))),IF('Forward Curve'!$D$14=DataValidation!$A$9,Vols!$AW18*(1+(SQRT(YEARFRAC($R$6,$R18,2))*(2*$S18))),IF('Forward Curve'!$D$14=DataValidation!$A$2,$Y18*(1+(SQRT(YEARFRAC($R$6,$R18,2))*(2*$S18))),IF('Forward Curve'!$D$14=DataValidation!$A$3,$Z18*(1+(SQRT(YEARFRAC($R$6,$R18,2))*(2*$S18))),""))))))))</f>
        <v>6.5764600307938251E-2</v>
      </c>
      <c r="AL18" s="112">
        <v>3.5625000000000004E-2</v>
      </c>
      <c r="AM18" s="2">
        <f>IF('Forward Curve'!$D$14=DataValidation!$A$5,Vols!$AL18,IF('Forward Curve'!$D$14=DataValidation!$A$6,Vols!$AL18+(Vols!$V18-Vols!$U18),IF('Forward Curve'!$D$14=DataValidation!$A$8,Vols!$AL18+(Vols!$X18-Vols!$U18),IF('Forward Curve'!$D$14=DataValidation!$A$4,Vols!$AL18+(Vols!$AE18-Vols!$U18),IF('Forward Curve'!$D$14=DataValidation!$A$7,Vols!$AL18+(Vols!$W18-Vols!$U18),IF('Forward Curve'!$D$14=DataValidation!$A$9,Vols!$AL18+(Vols!$AW18-Vols!$U18),IF('Forward Curve'!$D$14=DataValidation!$A$2,Vols!$AL18+($Y18-Vols!$U18),IF('Forward Curve'!$D$14=DataValidation!$A$3,Vols!$AL18+($Z18-Vols!$U18)))))))))</f>
        <v>3.3328999999999998E-2</v>
      </c>
      <c r="AN18" s="2">
        <f>IF('Forward Curve'!$D$14=DataValidation!$A$5,$U18+0.0025,IF('Forward Curve'!$D$14=DataValidation!$A$6,$V18+0.0025,IF('Forward Curve'!$D$14=DataValidation!$A$8,Vols!$X18+0.0025,IF('Forward Curve'!$D$14=DataValidation!$A$4,Vols!$AE18+0.0025,IF('Forward Curve'!$D$14=DataValidation!$A$7,Vols!$W18+0.0025,IF('Forward Curve'!$D$14=DataValidation!$A$9,Vols!$AW18+0.0025,IF('Forward Curve'!$D$14=DataValidation!$A$2,$Y18+0.0025,IF('Forward Curve'!$D$14=DataValidation!$A$3,$Z18+0.0025,""))))))))</f>
        <v>3.3709699999999995E-2</v>
      </c>
      <c r="AO18" s="2">
        <f>IF('Forward Curve'!$D$14=DataValidation!$A$5,$U18+0.005,IF('Forward Curve'!$D$14=DataValidation!$A$6,$V18+0.005,IF('Forward Curve'!$D$14=DataValidation!$A$8,Vols!$X18+0.005,IF('Forward Curve'!$D$14=DataValidation!$A$4,Vols!$AE18+0.005,IF('Forward Curve'!$D$14=DataValidation!$A$7,Vols!$W18+0.005,IF('Forward Curve'!$D$14=DataValidation!$A$9,Vols!$AW18+0.005,IF('Forward Curve'!$D$14=DataValidation!$A$2,$Y18+0.005,IF('Forward Curve'!$D$14=DataValidation!$A$3,$Z18+0.005,""))))))))</f>
        <v>3.6209699999999997E-2</v>
      </c>
      <c r="AQ18" s="57">
        <f>IF('Forward Curve'!$E$15=DataValidation!$B$2,Vols!$AJ18,IF('Forward Curve'!$E$15=DataValidation!$B$3,Vols!$AI18,IF('Forward Curve'!$E$15=DataValidation!$B$4,Vols!$AH18,IF('Forward Curve'!$E$15=DataValidation!$B$5,Vols!$AG18,IF('Forward Curve'!$E$15=DataValidation!$B$7,$AM18,IF('Forward Curve'!$E$15=DataValidation!$B$8,Vols!$AN18,IF('Forward Curve'!$E$15=DataValidation!$B$9,Vols!$AO18,"ERROR")))))))</f>
        <v>4.8487150153969122E-2</v>
      </c>
      <c r="AR18" s="57"/>
      <c r="AS18" s="58"/>
      <c r="AT18" s="67">
        <v>13</v>
      </c>
      <c r="AU18" s="68">
        <f t="shared" si="18"/>
        <v>45105</v>
      </c>
      <c r="AW18" s="2">
        <f t="shared" si="7"/>
        <v>3.0424808568300422E-2</v>
      </c>
      <c r="AY18" s="3">
        <f t="shared" si="8"/>
        <v>2.5424808568300421E-2</v>
      </c>
      <c r="AZ18" s="3">
        <f t="shared" si="9"/>
        <v>2.7924808568300423E-2</v>
      </c>
      <c r="BA18" s="3">
        <f t="shared" si="10"/>
        <v>3.292480856830042E-2</v>
      </c>
      <c r="BB18" s="3">
        <f t="shared" si="11"/>
        <v>3.5424808568300423E-2</v>
      </c>
      <c r="BD18" s="2">
        <f>IF('Forward Curve'!$D$16=DataValidation!$B$11,Vols!AY18,IF('Forward Curve'!$D$16=DataValidation!$B$12,Vols!AZ18,IF('Forward Curve'!$D$16=DataValidation!$B$13,Vols!BA18,IF('Forward Curve'!$D$16=DataValidation!$B$14,Vols!BB18,""))))</f>
        <v>3.292480856830042E-2</v>
      </c>
    </row>
    <row r="19" spans="2:56" x14ac:dyDescent="0.25">
      <c r="B19" s="69">
        <f t="shared" si="12"/>
        <v>45135</v>
      </c>
      <c r="C19" s="76">
        <v>54.81</v>
      </c>
      <c r="D19" s="2"/>
      <c r="E19" s="124">
        <v>3.3486500000000001</v>
      </c>
      <c r="F19" s="77">
        <v>3.1347499999999999</v>
      </c>
      <c r="G19" s="103">
        <v>3.2461799999999998</v>
      </c>
      <c r="H19" s="103">
        <v>6.3084100000000003</v>
      </c>
      <c r="I19" s="81"/>
      <c r="J19" s="117">
        <f t="shared" si="15"/>
        <v>45105</v>
      </c>
      <c r="K19" s="78">
        <v>3.1209699999999998</v>
      </c>
      <c r="L19" s="81"/>
      <c r="M19" s="115">
        <v>44755</v>
      </c>
      <c r="N19" s="123">
        <v>1.49664</v>
      </c>
      <c r="O19" s="81"/>
      <c r="P19" s="81"/>
      <c r="R19" s="69">
        <f>'Forward Curve'!$G19</f>
        <v>45135</v>
      </c>
      <c r="S19" s="82">
        <f t="shared" si="0"/>
        <v>0.54810000000000003</v>
      </c>
      <c r="T19" s="57"/>
      <c r="U19" s="57">
        <f t="shared" si="1"/>
        <v>3.3486500000000002E-2</v>
      </c>
      <c r="V19" s="57">
        <f t="shared" si="2"/>
        <v>3.13475E-2</v>
      </c>
      <c r="W19" s="57">
        <f t="shared" si="3"/>
        <v>3.2461799999999999E-2</v>
      </c>
      <c r="X19" s="84">
        <f t="shared" si="4"/>
        <v>6.3084100000000004E-2</v>
      </c>
      <c r="Y19" s="84">
        <f t="shared" si="5"/>
        <v>3.1211099999999999E-2</v>
      </c>
      <c r="Z19" s="84">
        <f t="shared" si="6"/>
        <v>3.1209699999999996E-2</v>
      </c>
      <c r="AA19" s="84"/>
      <c r="AB19" s="108">
        <f t="shared" si="16"/>
        <v>44755</v>
      </c>
      <c r="AC19" s="109">
        <f t="shared" si="13"/>
        <v>1.4966399999999999E-2</v>
      </c>
      <c r="AD19" s="108">
        <f t="shared" si="17"/>
        <v>45135</v>
      </c>
      <c r="AE19" s="110">
        <f t="shared" si="14"/>
        <v>2.8251676666666673E-2</v>
      </c>
      <c r="AF19" s="3"/>
      <c r="AG19" s="2">
        <f>IF('Forward Curve'!$D$14=DataValidation!$A$5,Vols!$U19*(1-(SQRT(YEARFRAC($R$6,$R19,2))*(2*$S19))),IF('Forward Curve'!$D$14=DataValidation!$A$6,Vols!$V19*(1-(SQRT(YEARFRAC($R$6,$R19,2))*(2*$S19))),IF('Forward Curve'!$D$14=DataValidation!$A$8,Vols!$U19*(1-(SQRT(YEARFRAC($R$6,$R19,2))*(2*$S19)))+0.03,IF('Forward Curve'!$D$14=DataValidation!$A$4,Vols!$AE19*(1-(SQRT(YEARFRAC($R$6,$R19,2))*(2*$S19))),IF('Forward Curve'!$D$14=DataValidation!$A$7,Vols!$W19*(1-(SQRT(YEARFRAC($R$6,$R19,2))*(2*$S19))),IF('Forward Curve'!$D$14=DataValidation!$A$9,Vols!$AW19*(1-(SQRT(YEARFRAC($R$6,$R19,2))*(2*$S19))),IF('Forward Curve'!$D$14=DataValidation!$A$2,$Y19*(1-(SQRT(YEARFRAC($R$6,$R19,2))*(2*$S19))),IF('Forward Curve'!$D$14=DataValidation!$A$3,$Z19*(1-(SQRT(YEARFRAC($R$6,$R19,2))*(2*$S19))),""))))))))</f>
        <v>-4.5362537211684449E-3</v>
      </c>
      <c r="AH19" s="2">
        <f>IF('Forward Curve'!$D$14=DataValidation!$A$5,Vols!$U19*(1-(SQRT(YEARFRAC($R$6,$R19,2))*(1*$S19))),IF('Forward Curve'!$D$14=DataValidation!$A$6,Vols!$V19*(1-(SQRT(YEARFRAC($R$6,$R19,2))*(1*$S19))),IF('Forward Curve'!$D$14=DataValidation!$A$8,Vols!$U19*(1-(SQRT(YEARFRAC($R$6,$R19,2))*(1*$S19)))+0.03,IF('Forward Curve'!$D$14=DataValidation!$A$4,Vols!$AE19*(1-(SQRT(YEARFRAC($R$6,$R19,2))*(1*$S19))),IF('Forward Curve'!$D$14=DataValidation!$A$7,Vols!$W19*(1-(SQRT(YEARFRAC($R$6,$R19,2))*(1*$S19))),IF('Forward Curve'!$D$14=DataValidation!$A$9,Vols!$AW19*(1-(SQRT(YEARFRAC($R$6,$R19,2))*(1*$S19))),IF('Forward Curve'!$D$14=DataValidation!$A$2,$Y19*(1-(SQRT(YEARFRAC($R$6,$R19,2))*(1*$S19))),IF('Forward Curve'!$D$14=DataValidation!$A$3,$Z19*(1-(SQRT(YEARFRAC($R$6,$R19,2))*(1*$S19))),""))))))))</f>
        <v>1.3337423139415777E-2</v>
      </c>
      <c r="AI19" s="2">
        <f>IF('Forward Curve'!$D$14=DataValidation!$A$5,Vols!$U19*(1+(SQRT(YEARFRAC($R$6,$R19,2))*(1*$S19))),IF('Forward Curve'!$D$14=DataValidation!$A$6,Vols!$V19*(1+(SQRT(YEARFRAC($R$6,$R19,2))*(1*$S19))),IF('Forward Curve'!$D$14=DataValidation!$A$8,Vols!$U19*(1+(SQRT(YEARFRAC($R$6,$R19,2))*(1*$S19)))+0.03,IF('Forward Curve'!$D$14=DataValidation!$A$4,Vols!$AE19*(1+(SQRT(YEARFRAC($R$6,$R19,2))*(1*$S19))),IF('Forward Curve'!$D$14=DataValidation!$A$7,Vols!$W19*(1+(SQRT(YEARFRAC($R$6,$R19,2))*(1*$S19))),IF('Forward Curve'!$D$14=DataValidation!$A$9,Vols!$AW19*(1+(SQRT(YEARFRAC($R$6,$R19,2))*(1*$S19))),IF('Forward Curve'!$D$14=DataValidation!$A$2,$Y19*(1+(SQRT(YEARFRAC($R$6,$R19,2))*(1*$S19))),IF('Forward Curve'!$D$14=DataValidation!$A$3,$Z19*(1+(SQRT(YEARFRAC($R$6,$R19,2))*(1*$S19))),""))))))))</f>
        <v>4.9084776860584219E-2</v>
      </c>
      <c r="AJ19" s="2">
        <f>IF('Forward Curve'!$D$14=DataValidation!$A$5,Vols!$U19*(1+(SQRT(YEARFRAC($R$6,$R19,2))*(2*$S19))),IF('Forward Curve'!$D$14=DataValidation!$A$6,Vols!$V19*(1+(SQRT(YEARFRAC($R$6,$R19,2))*(2*$S19))),IF('Forward Curve'!$D$14=DataValidation!$A$8,Vols!$U19*(1+(SQRT(YEARFRAC($R$6,$R19,2))*(2*$S19)))+0.03,IF('Forward Curve'!$D$14=DataValidation!$A$4,Vols!$AE19*(1+(SQRT(YEARFRAC($R$6,$R19,2))*(2*$S19))),IF('Forward Curve'!$D$14=DataValidation!$A$7,Vols!$W19*(1+(SQRT(YEARFRAC($R$6,$R19,2))*(2*$S19))),IF('Forward Curve'!$D$14=DataValidation!$A$9,Vols!$AW19*(1+(SQRT(YEARFRAC($R$6,$R19,2))*(2*$S19))),IF('Forward Curve'!$D$14=DataValidation!$A$2,$Y19*(1+(SQRT(YEARFRAC($R$6,$R19,2))*(2*$S19))),IF('Forward Curve'!$D$14=DataValidation!$A$3,$Z19*(1+(SQRT(YEARFRAC($R$6,$R19,2))*(2*$S19))),""))))))))</f>
        <v>6.6958453721168446E-2</v>
      </c>
      <c r="AL19" s="112">
        <v>3.5937500000000004E-2</v>
      </c>
      <c r="AM19" s="2">
        <f>IF('Forward Curve'!$D$14=DataValidation!$A$5,Vols!$AL19,IF('Forward Curve'!$D$14=DataValidation!$A$6,Vols!$AL19+(Vols!$V19-Vols!$U19),IF('Forward Curve'!$D$14=DataValidation!$A$8,Vols!$AL19+(Vols!$X19-Vols!$U19),IF('Forward Curve'!$D$14=DataValidation!$A$4,Vols!$AL19+(Vols!$AE19-Vols!$U19),IF('Forward Curve'!$D$14=DataValidation!$A$7,Vols!$AL19+(Vols!$W19-Vols!$U19),IF('Forward Curve'!$D$14=DataValidation!$A$9,Vols!$AL19+(Vols!$AW19-Vols!$U19),IF('Forward Curve'!$D$14=DataValidation!$A$2,Vols!$AL19+($Y19-Vols!$U19),IF('Forward Curve'!$D$14=DataValidation!$A$3,Vols!$AL19+($Z19-Vols!$U19)))))))))</f>
        <v>3.36621E-2</v>
      </c>
      <c r="AN19" s="2">
        <f>IF('Forward Curve'!$D$14=DataValidation!$A$5,$U19+0.0025,IF('Forward Curve'!$D$14=DataValidation!$A$6,$V19+0.0025,IF('Forward Curve'!$D$14=DataValidation!$A$8,Vols!$X19+0.0025,IF('Forward Curve'!$D$14=DataValidation!$A$4,Vols!$AE19+0.0025,IF('Forward Curve'!$D$14=DataValidation!$A$7,Vols!$W19+0.0025,IF('Forward Curve'!$D$14=DataValidation!$A$9,Vols!$AW19+0.0025,IF('Forward Curve'!$D$14=DataValidation!$A$2,$Y19+0.0025,IF('Forward Curve'!$D$14=DataValidation!$A$3,$Z19+0.0025,""))))))))</f>
        <v>3.3711100000000001E-2</v>
      </c>
      <c r="AO19" s="2">
        <f>IF('Forward Curve'!$D$14=DataValidation!$A$5,$U19+0.005,IF('Forward Curve'!$D$14=DataValidation!$A$6,$V19+0.005,IF('Forward Curve'!$D$14=DataValidation!$A$8,Vols!$X19+0.005,IF('Forward Curve'!$D$14=DataValidation!$A$4,Vols!$AE19+0.005,IF('Forward Curve'!$D$14=DataValidation!$A$7,Vols!$W19+0.005,IF('Forward Curve'!$D$14=DataValidation!$A$9,Vols!$AW19+0.005,IF('Forward Curve'!$D$14=DataValidation!$A$2,$Y19+0.005,IF('Forward Curve'!$D$14=DataValidation!$A$3,$Z19+0.005,""))))))))</f>
        <v>3.6211099999999996E-2</v>
      </c>
      <c r="AQ19" s="57">
        <f>IF('Forward Curve'!$E$15=DataValidation!$B$2,Vols!$AJ19,IF('Forward Curve'!$E$15=DataValidation!$B$3,Vols!$AI19,IF('Forward Curve'!$E$15=DataValidation!$B$4,Vols!$AH19,IF('Forward Curve'!$E$15=DataValidation!$B$5,Vols!$AG19,IF('Forward Curve'!$E$15=DataValidation!$B$7,$AM19,IF('Forward Curve'!$E$15=DataValidation!$B$8,Vols!$AN19,IF('Forward Curve'!$E$15=DataValidation!$B$9,Vols!$AO19,"ERROR")))))))</f>
        <v>4.9084776860584219E-2</v>
      </c>
      <c r="AR19" s="57"/>
      <c r="AS19" s="58"/>
      <c r="AT19" s="67">
        <v>14</v>
      </c>
      <c r="AU19" s="68">
        <f t="shared" si="18"/>
        <v>45135</v>
      </c>
      <c r="AW19" s="2">
        <f t="shared" si="7"/>
        <v>3.0400335149192839E-2</v>
      </c>
      <c r="AY19" s="3">
        <f t="shared" si="8"/>
        <v>2.5400335149192838E-2</v>
      </c>
      <c r="AZ19" s="3">
        <f t="shared" si="9"/>
        <v>2.790033514919284E-2</v>
      </c>
      <c r="BA19" s="3">
        <f t="shared" si="10"/>
        <v>3.2900335149192841E-2</v>
      </c>
      <c r="BB19" s="3">
        <f t="shared" si="11"/>
        <v>3.5400335149192837E-2</v>
      </c>
      <c r="BD19" s="2">
        <f>IF('Forward Curve'!$D$16=DataValidation!$B$11,Vols!AY19,IF('Forward Curve'!$D$16=DataValidation!$B$12,Vols!AZ19,IF('Forward Curve'!$D$16=DataValidation!$B$13,Vols!BA19,IF('Forward Curve'!$D$16=DataValidation!$B$14,Vols!BB19,""))))</f>
        <v>3.2900335149192841E-2</v>
      </c>
    </row>
    <row r="20" spans="2:56" x14ac:dyDescent="0.25">
      <c r="B20" s="69">
        <f t="shared" si="12"/>
        <v>45166</v>
      </c>
      <c r="C20" s="76">
        <v>55.8</v>
      </c>
      <c r="D20" s="2"/>
      <c r="E20" s="124">
        <v>3.2576299999999998</v>
      </c>
      <c r="F20" s="77">
        <v>3.13544</v>
      </c>
      <c r="G20" s="103">
        <v>3.2456</v>
      </c>
      <c r="H20" s="103">
        <v>6.3079999999999998</v>
      </c>
      <c r="I20" s="81"/>
      <c r="J20" s="117">
        <f t="shared" si="15"/>
        <v>45135</v>
      </c>
      <c r="K20" s="78">
        <v>3.1211099999999998</v>
      </c>
      <c r="L20" s="81"/>
      <c r="M20" s="115">
        <v>44756</v>
      </c>
      <c r="N20" s="123">
        <v>1.49664</v>
      </c>
      <c r="O20" s="81"/>
      <c r="P20" s="81"/>
      <c r="R20" s="69">
        <f>'Forward Curve'!$G20</f>
        <v>45166</v>
      </c>
      <c r="S20" s="82">
        <f t="shared" si="0"/>
        <v>0.55799999999999994</v>
      </c>
      <c r="T20" s="57"/>
      <c r="U20" s="57">
        <f t="shared" si="1"/>
        <v>3.2576299999999996E-2</v>
      </c>
      <c r="V20" s="57">
        <f t="shared" si="2"/>
        <v>3.1354399999999998E-2</v>
      </c>
      <c r="W20" s="57">
        <f t="shared" si="3"/>
        <v>3.2455999999999999E-2</v>
      </c>
      <c r="X20" s="84">
        <f t="shared" si="4"/>
        <v>6.3079999999999997E-2</v>
      </c>
      <c r="Y20" s="84">
        <f t="shared" si="5"/>
        <v>3.1205699999999999E-2</v>
      </c>
      <c r="Z20" s="84">
        <f t="shared" si="6"/>
        <v>3.1211099999999999E-2</v>
      </c>
      <c r="AA20" s="84"/>
      <c r="AB20" s="108">
        <f t="shared" si="16"/>
        <v>44756</v>
      </c>
      <c r="AC20" s="109">
        <f t="shared" si="13"/>
        <v>1.4966399999999999E-2</v>
      </c>
      <c r="AD20" s="108">
        <f t="shared" si="17"/>
        <v>45166</v>
      </c>
      <c r="AE20" s="110">
        <f t="shared" si="14"/>
        <v>2.825167666666667E-2</v>
      </c>
      <c r="AF20" s="3"/>
      <c r="AG20" s="2">
        <f>IF('Forward Curve'!$D$14=DataValidation!$A$5,Vols!$U20*(1-(SQRT(YEARFRAC($R$6,$R20,2))*(2*$S20))),IF('Forward Curve'!$D$14=DataValidation!$A$6,Vols!$V20*(1-(SQRT(YEARFRAC($R$6,$R20,2))*(2*$S20))),IF('Forward Curve'!$D$14=DataValidation!$A$8,Vols!$U20*(1-(SQRT(YEARFRAC($R$6,$R20,2))*(2*$S20)))+0.03,IF('Forward Curve'!$D$14=DataValidation!$A$4,Vols!$AE20*(1-(SQRT(YEARFRAC($R$6,$R20,2))*(2*$S20))),IF('Forward Curve'!$D$14=DataValidation!$A$7,Vols!$W20*(1-(SQRT(YEARFRAC($R$6,$R20,2))*(2*$S20))),IF('Forward Curve'!$D$14=DataValidation!$A$9,Vols!$AW20*(1-(SQRT(YEARFRAC($R$6,$R20,2))*(2*$S20))),IF('Forward Curve'!$D$14=DataValidation!$A$2,$Y20*(1-(SQRT(YEARFRAC($R$6,$R20,2))*(2*$S20))),IF('Forward Curve'!$D$14=DataValidation!$A$3,$Z20*(1-(SQRT(YEARFRAC($R$6,$R20,2))*(2*$S20))),""))))))))</f>
        <v>-6.5889041955527203E-3</v>
      </c>
      <c r="AH20" s="2">
        <f>IF('Forward Curve'!$D$14=DataValidation!$A$5,Vols!$U20*(1-(SQRT(YEARFRAC($R$6,$R20,2))*(1*$S20))),IF('Forward Curve'!$D$14=DataValidation!$A$6,Vols!$V20*(1-(SQRT(YEARFRAC($R$6,$R20,2))*(1*$S20))),IF('Forward Curve'!$D$14=DataValidation!$A$8,Vols!$U20*(1-(SQRT(YEARFRAC($R$6,$R20,2))*(1*$S20)))+0.03,IF('Forward Curve'!$D$14=DataValidation!$A$4,Vols!$AE20*(1-(SQRT(YEARFRAC($R$6,$R20,2))*(1*$S20))),IF('Forward Curve'!$D$14=DataValidation!$A$7,Vols!$W20*(1-(SQRT(YEARFRAC($R$6,$R20,2))*(1*$S20))),IF('Forward Curve'!$D$14=DataValidation!$A$9,Vols!$AW20*(1-(SQRT(YEARFRAC($R$6,$R20,2))*(1*$S20))),IF('Forward Curve'!$D$14=DataValidation!$A$2,$Y20*(1-(SQRT(YEARFRAC($R$6,$R20,2))*(1*$S20))),IF('Forward Curve'!$D$14=DataValidation!$A$3,$Z20*(1-(SQRT(YEARFRAC($R$6,$R20,2))*(1*$S20))),""))))))))</f>
        <v>1.230839790222364E-2</v>
      </c>
      <c r="AI20" s="2">
        <f>IF('Forward Curve'!$D$14=DataValidation!$A$5,Vols!$U20*(1+(SQRT(YEARFRAC($R$6,$R20,2))*(1*$S20))),IF('Forward Curve'!$D$14=DataValidation!$A$6,Vols!$V20*(1+(SQRT(YEARFRAC($R$6,$R20,2))*(1*$S20))),IF('Forward Curve'!$D$14=DataValidation!$A$8,Vols!$U20*(1+(SQRT(YEARFRAC($R$6,$R20,2))*(1*$S20)))+0.03,IF('Forward Curve'!$D$14=DataValidation!$A$4,Vols!$AE20*(1+(SQRT(YEARFRAC($R$6,$R20,2))*(1*$S20))),IF('Forward Curve'!$D$14=DataValidation!$A$7,Vols!$W20*(1+(SQRT(YEARFRAC($R$6,$R20,2))*(1*$S20))),IF('Forward Curve'!$D$14=DataValidation!$A$9,Vols!$AW20*(1+(SQRT(YEARFRAC($R$6,$R20,2))*(1*$S20))),IF('Forward Curve'!$D$14=DataValidation!$A$2,$Y20*(1+(SQRT(YEARFRAC($R$6,$R20,2))*(1*$S20))),IF('Forward Curve'!$D$14=DataValidation!$A$3,$Z20*(1+(SQRT(YEARFRAC($R$6,$R20,2))*(1*$S20))),""))))))))</f>
        <v>5.0103002097776364E-2</v>
      </c>
      <c r="AJ20" s="2">
        <f>IF('Forward Curve'!$D$14=DataValidation!$A$5,Vols!$U20*(1+(SQRT(YEARFRAC($R$6,$R20,2))*(2*$S20))),IF('Forward Curve'!$D$14=DataValidation!$A$6,Vols!$V20*(1+(SQRT(YEARFRAC($R$6,$R20,2))*(2*$S20))),IF('Forward Curve'!$D$14=DataValidation!$A$8,Vols!$U20*(1+(SQRT(YEARFRAC($R$6,$R20,2))*(2*$S20)))+0.03,IF('Forward Curve'!$D$14=DataValidation!$A$4,Vols!$AE20*(1+(SQRT(YEARFRAC($R$6,$R20,2))*(2*$S20))),IF('Forward Curve'!$D$14=DataValidation!$A$7,Vols!$W20*(1+(SQRT(YEARFRAC($R$6,$R20,2))*(2*$S20))),IF('Forward Curve'!$D$14=DataValidation!$A$9,Vols!$AW20*(1+(SQRT(YEARFRAC($R$6,$R20,2))*(2*$S20))),IF('Forward Curve'!$D$14=DataValidation!$A$2,$Y20*(1+(SQRT(YEARFRAC($R$6,$R20,2))*(2*$S20))),IF('Forward Curve'!$D$14=DataValidation!$A$3,$Z20*(1+(SQRT(YEARFRAC($R$6,$R20,2))*(2*$S20))),""))))))))</f>
        <v>6.9000304195552725E-2</v>
      </c>
      <c r="AK20" s="3"/>
      <c r="AL20" s="112">
        <v>3.6250000000000004E-2</v>
      </c>
      <c r="AM20" s="2">
        <f>IF('Forward Curve'!$D$14=DataValidation!$A$5,Vols!$AL20,IF('Forward Curve'!$D$14=DataValidation!$A$6,Vols!$AL20+(Vols!$V20-Vols!$U20),IF('Forward Curve'!$D$14=DataValidation!$A$8,Vols!$AL20+(Vols!$X20-Vols!$U20),IF('Forward Curve'!$D$14=DataValidation!$A$4,Vols!$AL20+(Vols!$AE20-Vols!$U20),IF('Forward Curve'!$D$14=DataValidation!$A$7,Vols!$AL20+(Vols!$W20-Vols!$U20),IF('Forward Curve'!$D$14=DataValidation!$A$9,Vols!$AL20+(Vols!$AW20-Vols!$U20),IF('Forward Curve'!$D$14=DataValidation!$A$2,Vols!$AL20+($Y20-Vols!$U20),IF('Forward Curve'!$D$14=DataValidation!$A$3,Vols!$AL20+($Z20-Vols!$U20)))))))))</f>
        <v>3.4879400000000005E-2</v>
      </c>
      <c r="AN20" s="2">
        <f>IF('Forward Curve'!$D$14=DataValidation!$A$5,$U20+0.0025,IF('Forward Curve'!$D$14=DataValidation!$A$6,$V20+0.0025,IF('Forward Curve'!$D$14=DataValidation!$A$8,Vols!$X20+0.0025,IF('Forward Curve'!$D$14=DataValidation!$A$4,Vols!$AE20+0.0025,IF('Forward Curve'!$D$14=DataValidation!$A$7,Vols!$W20+0.0025,IF('Forward Curve'!$D$14=DataValidation!$A$9,Vols!$AW20+0.0025,IF('Forward Curve'!$D$14=DataValidation!$A$2,$Y20+0.0025,IF('Forward Curve'!$D$14=DataValidation!$A$3,$Z20+0.0025,""))))))))</f>
        <v>3.3705699999999998E-2</v>
      </c>
      <c r="AO20" s="2">
        <f>IF('Forward Curve'!$D$14=DataValidation!$A$5,$U20+0.005,IF('Forward Curve'!$D$14=DataValidation!$A$6,$V20+0.005,IF('Forward Curve'!$D$14=DataValidation!$A$8,Vols!$X20+0.005,IF('Forward Curve'!$D$14=DataValidation!$A$4,Vols!$AE20+0.005,IF('Forward Curve'!$D$14=DataValidation!$A$7,Vols!$W20+0.005,IF('Forward Curve'!$D$14=DataValidation!$A$9,Vols!$AW20+0.005,IF('Forward Curve'!$D$14=DataValidation!$A$2,$Y20+0.005,IF('Forward Curve'!$D$14=DataValidation!$A$3,$Z20+0.005,""))))))))</f>
        <v>3.62057E-2</v>
      </c>
      <c r="AQ20" s="57">
        <f>IF('Forward Curve'!$E$15=DataValidation!$B$2,Vols!$AJ20,IF('Forward Curve'!$E$15=DataValidation!$B$3,Vols!$AI20,IF('Forward Curve'!$E$15=DataValidation!$B$4,Vols!$AH20,IF('Forward Curve'!$E$15=DataValidation!$B$5,Vols!$AG20,IF('Forward Curve'!$E$15=DataValidation!$B$7,$AM20,IF('Forward Curve'!$E$15=DataValidation!$B$8,Vols!$AN20,IF('Forward Curve'!$E$15=DataValidation!$B$9,Vols!$AO20,"ERROR")))))))</f>
        <v>5.0103002097776364E-2</v>
      </c>
      <c r="AR20" s="57"/>
      <c r="AS20" s="58"/>
      <c r="AT20" s="67">
        <v>15</v>
      </c>
      <c r="AU20" s="68">
        <f t="shared" si="18"/>
        <v>45166</v>
      </c>
      <c r="AW20" s="2">
        <f t="shared" si="7"/>
        <v>3.0392045907473724E-2</v>
      </c>
      <c r="AY20" s="3">
        <f t="shared" si="8"/>
        <v>2.5392045907473723E-2</v>
      </c>
      <c r="AZ20" s="3">
        <f t="shared" si="9"/>
        <v>2.7892045907473725E-2</v>
      </c>
      <c r="BA20" s="3">
        <f t="shared" si="10"/>
        <v>3.2892045907473723E-2</v>
      </c>
      <c r="BB20" s="3">
        <f t="shared" si="11"/>
        <v>3.5392045907473725E-2</v>
      </c>
      <c r="BD20" s="2">
        <f>IF('Forward Curve'!$D$16=DataValidation!$B$11,Vols!AY20,IF('Forward Curve'!$D$16=DataValidation!$B$12,Vols!AZ20,IF('Forward Curve'!$D$16=DataValidation!$B$13,Vols!BA20,IF('Forward Curve'!$D$16=DataValidation!$B$14,Vols!BB20,""))))</f>
        <v>3.2892045907473723E-2</v>
      </c>
    </row>
    <row r="21" spans="2:56" x14ac:dyDescent="0.25">
      <c r="B21" s="69">
        <f t="shared" si="12"/>
        <v>45197</v>
      </c>
      <c r="C21" s="76">
        <v>56.81</v>
      </c>
      <c r="D21" s="2"/>
      <c r="E21" s="124">
        <v>3.1544699999999999</v>
      </c>
      <c r="F21" s="77">
        <v>3.1358700000000002</v>
      </c>
      <c r="G21" s="103">
        <v>3.2457400000000001</v>
      </c>
      <c r="H21" s="103">
        <v>6.27956</v>
      </c>
      <c r="I21" s="81"/>
      <c r="J21" s="117">
        <f t="shared" si="15"/>
        <v>45166</v>
      </c>
      <c r="K21" s="78">
        <v>3.1205699999999998</v>
      </c>
      <c r="L21" s="81"/>
      <c r="M21" s="115">
        <v>44757</v>
      </c>
      <c r="N21" s="123">
        <v>1.49664</v>
      </c>
      <c r="O21" s="81"/>
      <c r="P21" s="81"/>
      <c r="R21" s="69">
        <f>'Forward Curve'!$G21</f>
        <v>45197</v>
      </c>
      <c r="S21" s="82">
        <f t="shared" si="0"/>
        <v>0.56810000000000005</v>
      </c>
      <c r="T21" s="57"/>
      <c r="U21" s="57">
        <f t="shared" si="1"/>
        <v>3.1544700000000002E-2</v>
      </c>
      <c r="V21" s="57">
        <f t="shared" si="2"/>
        <v>3.1358700000000003E-2</v>
      </c>
      <c r="W21" s="57">
        <f t="shared" si="3"/>
        <v>3.2457399999999997E-2</v>
      </c>
      <c r="X21" s="84">
        <f t="shared" si="4"/>
        <v>6.2795600000000007E-2</v>
      </c>
      <c r="Y21" s="84">
        <f t="shared" si="5"/>
        <v>3.1206999999999999E-2</v>
      </c>
      <c r="Z21" s="84">
        <f t="shared" si="6"/>
        <v>3.1205699999999999E-2</v>
      </c>
      <c r="AA21" s="84"/>
      <c r="AB21" s="108">
        <f t="shared" si="16"/>
        <v>44757</v>
      </c>
      <c r="AC21" s="109">
        <f t="shared" si="13"/>
        <v>1.4966399999999999E-2</v>
      </c>
      <c r="AD21" s="108">
        <f t="shared" si="17"/>
        <v>45197</v>
      </c>
      <c r="AE21" s="110">
        <f t="shared" si="14"/>
        <v>2.825167666666667E-2</v>
      </c>
      <c r="AF21" s="3"/>
      <c r="AG21" s="2">
        <f>IF('Forward Curve'!$D$14=DataValidation!$A$5,Vols!$U21*(1-(SQRT(YEARFRAC($R$6,$R21,2))*(2*$S21))),IF('Forward Curve'!$D$14=DataValidation!$A$6,Vols!$V21*(1-(SQRT(YEARFRAC($R$6,$R21,2))*(2*$S21))),IF('Forward Curve'!$D$14=DataValidation!$A$8,Vols!$U21*(1-(SQRT(YEARFRAC($R$6,$R21,2))*(2*$S21)))+0.03,IF('Forward Curve'!$D$14=DataValidation!$A$4,Vols!$AE21*(1-(SQRT(YEARFRAC($R$6,$R21,2))*(2*$S21))),IF('Forward Curve'!$D$14=DataValidation!$A$7,Vols!$W21*(1-(SQRT(YEARFRAC($R$6,$R21,2))*(2*$S21))),IF('Forward Curve'!$D$14=DataValidation!$A$9,Vols!$AW21*(1-(SQRT(YEARFRAC($R$6,$R21,2))*(2*$S21))),IF('Forward Curve'!$D$14=DataValidation!$A$2,$Y21*(1-(SQRT(YEARFRAC($R$6,$R21,2))*(2*$S21))),IF('Forward Curve'!$D$14=DataValidation!$A$3,$Z21*(1-(SQRT(YEARFRAC($R$6,$R21,2))*(2*$S21))),""))))))))</f>
        <v>-8.655199086306322E-3</v>
      </c>
      <c r="AH21" s="2">
        <f>IF('Forward Curve'!$D$14=DataValidation!$A$5,Vols!$U21*(1-(SQRT(YEARFRAC($R$6,$R21,2))*(1*$S21))),IF('Forward Curve'!$D$14=DataValidation!$A$6,Vols!$V21*(1-(SQRT(YEARFRAC($R$6,$R21,2))*(1*$S21))),IF('Forward Curve'!$D$14=DataValidation!$A$8,Vols!$U21*(1-(SQRT(YEARFRAC($R$6,$R21,2))*(1*$S21)))+0.03,IF('Forward Curve'!$D$14=DataValidation!$A$4,Vols!$AE21*(1-(SQRT(YEARFRAC($R$6,$R21,2))*(1*$S21))),IF('Forward Curve'!$D$14=DataValidation!$A$7,Vols!$W21*(1-(SQRT(YEARFRAC($R$6,$R21,2))*(1*$S21))),IF('Forward Curve'!$D$14=DataValidation!$A$9,Vols!$AW21*(1-(SQRT(YEARFRAC($R$6,$R21,2))*(1*$S21))),IF('Forward Curve'!$D$14=DataValidation!$A$2,$Y21*(1-(SQRT(YEARFRAC($R$6,$R21,2))*(1*$S21))),IF('Forward Curve'!$D$14=DataValidation!$A$3,$Z21*(1-(SQRT(YEARFRAC($R$6,$R21,2))*(1*$S21))),""))))))))</f>
        <v>1.1275900456846838E-2</v>
      </c>
      <c r="AI21" s="2">
        <f>IF('Forward Curve'!$D$14=DataValidation!$A$5,Vols!$U21*(1+(SQRT(YEARFRAC($R$6,$R21,2))*(1*$S21))),IF('Forward Curve'!$D$14=DataValidation!$A$6,Vols!$V21*(1+(SQRT(YEARFRAC($R$6,$R21,2))*(1*$S21))),IF('Forward Curve'!$D$14=DataValidation!$A$8,Vols!$U21*(1+(SQRT(YEARFRAC($R$6,$R21,2))*(1*$S21)))+0.03,IF('Forward Curve'!$D$14=DataValidation!$A$4,Vols!$AE21*(1+(SQRT(YEARFRAC($R$6,$R21,2))*(1*$S21))),IF('Forward Curve'!$D$14=DataValidation!$A$7,Vols!$W21*(1+(SQRT(YEARFRAC($R$6,$R21,2))*(1*$S21))),IF('Forward Curve'!$D$14=DataValidation!$A$9,Vols!$AW21*(1+(SQRT(YEARFRAC($R$6,$R21,2))*(1*$S21))),IF('Forward Curve'!$D$14=DataValidation!$A$2,$Y21*(1+(SQRT(YEARFRAC($R$6,$R21,2))*(1*$S21))),IF('Forward Curve'!$D$14=DataValidation!$A$3,$Z21*(1+(SQRT(YEARFRAC($R$6,$R21,2))*(1*$S21))),""))))))))</f>
        <v>5.1138099543153161E-2</v>
      </c>
      <c r="AJ21" s="2">
        <f>IF('Forward Curve'!$D$14=DataValidation!$A$5,Vols!$U21*(1+(SQRT(YEARFRAC($R$6,$R21,2))*(2*$S21))),IF('Forward Curve'!$D$14=DataValidation!$A$6,Vols!$V21*(1+(SQRT(YEARFRAC($R$6,$R21,2))*(2*$S21))),IF('Forward Curve'!$D$14=DataValidation!$A$8,Vols!$U21*(1+(SQRT(YEARFRAC($R$6,$R21,2))*(2*$S21)))+0.03,IF('Forward Curve'!$D$14=DataValidation!$A$4,Vols!$AE21*(1+(SQRT(YEARFRAC($R$6,$R21,2))*(2*$S21))),IF('Forward Curve'!$D$14=DataValidation!$A$7,Vols!$W21*(1+(SQRT(YEARFRAC($R$6,$R21,2))*(2*$S21))),IF('Forward Curve'!$D$14=DataValidation!$A$9,Vols!$AW21*(1+(SQRT(YEARFRAC($R$6,$R21,2))*(2*$S21))),IF('Forward Curve'!$D$14=DataValidation!$A$2,$Y21*(1+(SQRT(YEARFRAC($R$6,$R21,2))*(2*$S21))),IF('Forward Curve'!$D$14=DataValidation!$A$3,$Z21*(1+(SQRT(YEARFRAC($R$6,$R21,2))*(2*$S21))),""))))))))</f>
        <v>7.1069199086306323E-2</v>
      </c>
      <c r="AK21" s="3"/>
      <c r="AL21" s="112">
        <v>3.6562500000000005E-2</v>
      </c>
      <c r="AM21" s="2">
        <f>IF('Forward Curve'!$D$14=DataValidation!$A$5,Vols!$AL21,IF('Forward Curve'!$D$14=DataValidation!$A$6,Vols!$AL21+(Vols!$V21-Vols!$U21),IF('Forward Curve'!$D$14=DataValidation!$A$8,Vols!$AL21+(Vols!$X21-Vols!$U21),IF('Forward Curve'!$D$14=DataValidation!$A$4,Vols!$AL21+(Vols!$AE21-Vols!$U21),IF('Forward Curve'!$D$14=DataValidation!$A$7,Vols!$AL21+(Vols!$W21-Vols!$U21),IF('Forward Curve'!$D$14=DataValidation!$A$9,Vols!$AL21+(Vols!$AW21-Vols!$U21),IF('Forward Curve'!$D$14=DataValidation!$A$2,Vols!$AL21+($Y21-Vols!$U21),IF('Forward Curve'!$D$14=DataValidation!$A$3,Vols!$AL21+($Z21-Vols!$U21)))))))))</f>
        <v>3.6224800000000001E-2</v>
      </c>
      <c r="AN21" s="2">
        <f>IF('Forward Curve'!$D$14=DataValidation!$A$5,$U21+0.0025,IF('Forward Curve'!$D$14=DataValidation!$A$6,$V21+0.0025,IF('Forward Curve'!$D$14=DataValidation!$A$8,Vols!$X21+0.0025,IF('Forward Curve'!$D$14=DataValidation!$A$4,Vols!$AE21+0.0025,IF('Forward Curve'!$D$14=DataValidation!$A$7,Vols!$W21+0.0025,IF('Forward Curve'!$D$14=DataValidation!$A$9,Vols!$AW21+0.0025,IF('Forward Curve'!$D$14=DataValidation!$A$2,$Y21+0.0025,IF('Forward Curve'!$D$14=DataValidation!$A$3,$Z21+0.0025,""))))))))</f>
        <v>3.3707000000000001E-2</v>
      </c>
      <c r="AO21" s="2">
        <f>IF('Forward Curve'!$D$14=DataValidation!$A$5,$U21+0.005,IF('Forward Curve'!$D$14=DataValidation!$A$6,$V21+0.005,IF('Forward Curve'!$D$14=DataValidation!$A$8,Vols!$X21+0.005,IF('Forward Curve'!$D$14=DataValidation!$A$4,Vols!$AE21+0.005,IF('Forward Curve'!$D$14=DataValidation!$A$7,Vols!$W21+0.005,IF('Forward Curve'!$D$14=DataValidation!$A$9,Vols!$AW21+0.005,IF('Forward Curve'!$D$14=DataValidation!$A$2,$Y21+0.005,IF('Forward Curve'!$D$14=DataValidation!$A$3,$Z21+0.005,""))))))))</f>
        <v>3.6206999999999996E-2</v>
      </c>
      <c r="AQ21" s="57">
        <f>IF('Forward Curve'!$E$15=DataValidation!$B$2,Vols!$AJ21,IF('Forward Curve'!$E$15=DataValidation!$B$3,Vols!$AI21,IF('Forward Curve'!$E$15=DataValidation!$B$4,Vols!$AH21,IF('Forward Curve'!$E$15=DataValidation!$B$5,Vols!$AG21,IF('Forward Curve'!$E$15=DataValidation!$B$7,$AM21,IF('Forward Curve'!$E$15=DataValidation!$B$8,Vols!$AN21,IF('Forward Curve'!$E$15=DataValidation!$B$9,Vols!$AO21,"ERROR")))))))</f>
        <v>5.1138099543153161E-2</v>
      </c>
      <c r="AR21" s="57"/>
      <c r="AS21" s="58"/>
      <c r="AT21" s="67">
        <v>16</v>
      </c>
      <c r="AU21" s="68">
        <f t="shared" si="18"/>
        <v>45197</v>
      </c>
      <c r="AW21" s="2">
        <f t="shared" si="7"/>
        <v>3.03837581166169E-2</v>
      </c>
      <c r="AY21" s="3">
        <f t="shared" si="8"/>
        <v>2.5383758116616899E-2</v>
      </c>
      <c r="AZ21" s="3">
        <f t="shared" si="9"/>
        <v>2.7883758116616902E-2</v>
      </c>
      <c r="BA21" s="3">
        <f t="shared" si="10"/>
        <v>3.2883758116616903E-2</v>
      </c>
      <c r="BB21" s="3">
        <f t="shared" si="11"/>
        <v>3.5383758116616898E-2</v>
      </c>
      <c r="BD21" s="2">
        <f>IF('Forward Curve'!$D$16=DataValidation!$B$11,Vols!AY21,IF('Forward Curve'!$D$16=DataValidation!$B$12,Vols!AZ21,IF('Forward Curve'!$D$16=DataValidation!$B$13,Vols!BA21,IF('Forward Curve'!$D$16=DataValidation!$B$14,Vols!BB21,""))))</f>
        <v>3.2883758116616903E-2</v>
      </c>
    </row>
    <row r="22" spans="2:56" x14ac:dyDescent="0.25">
      <c r="B22" s="69">
        <f t="shared" si="12"/>
        <v>45227</v>
      </c>
      <c r="C22" s="76">
        <v>56.58</v>
      </c>
      <c r="D22" s="2"/>
      <c r="E22" s="124">
        <v>3.1546099999999999</v>
      </c>
      <c r="F22" s="77">
        <v>3.0538799999999999</v>
      </c>
      <c r="G22" s="103">
        <v>3.2458900000000002</v>
      </c>
      <c r="H22" s="103">
        <v>6.3052299999999999</v>
      </c>
      <c r="I22" s="81"/>
      <c r="J22" s="117">
        <f t="shared" si="15"/>
        <v>45197</v>
      </c>
      <c r="K22" s="78">
        <v>3.1206999999999998</v>
      </c>
      <c r="L22" s="81"/>
      <c r="M22" s="115">
        <v>44758</v>
      </c>
      <c r="N22" s="123">
        <v>1.4966999999999999</v>
      </c>
      <c r="O22" s="81"/>
      <c r="P22" s="81"/>
      <c r="R22" s="69">
        <f>'Forward Curve'!$G22</f>
        <v>45227</v>
      </c>
      <c r="S22" s="82">
        <f t="shared" si="0"/>
        <v>0.56579999999999997</v>
      </c>
      <c r="T22" s="57"/>
      <c r="U22" s="57">
        <f t="shared" si="1"/>
        <v>3.1546100000000001E-2</v>
      </c>
      <c r="V22" s="57">
        <f t="shared" si="2"/>
        <v>3.0538799999999998E-2</v>
      </c>
      <c r="W22" s="57">
        <f t="shared" si="3"/>
        <v>3.2458899999999999E-2</v>
      </c>
      <c r="X22" s="84">
        <f t="shared" si="4"/>
        <v>6.3052300000000006E-2</v>
      </c>
      <c r="Y22" s="84">
        <f t="shared" si="5"/>
        <v>3.1208399999999997E-2</v>
      </c>
      <c r="Z22" s="84">
        <f t="shared" si="6"/>
        <v>3.1206999999999999E-2</v>
      </c>
      <c r="AA22" s="84"/>
      <c r="AB22" s="108">
        <f t="shared" si="16"/>
        <v>44758</v>
      </c>
      <c r="AC22" s="109">
        <f t="shared" si="13"/>
        <v>1.4966999999999999E-2</v>
      </c>
      <c r="AD22" s="108">
        <f t="shared" si="17"/>
        <v>45227</v>
      </c>
      <c r="AE22" s="110">
        <f t="shared" si="14"/>
        <v>2.7614596666666651E-2</v>
      </c>
      <c r="AF22" s="3"/>
      <c r="AG22" s="2">
        <f>IF('Forward Curve'!$D$14=DataValidation!$A$5,Vols!$U22*(1-(SQRT(YEARFRAC($R$6,$R22,2))*(2*$S22))),IF('Forward Curve'!$D$14=DataValidation!$A$6,Vols!$V22*(1-(SQRT(YEARFRAC($R$6,$R22,2))*(2*$S22))),IF('Forward Curve'!$D$14=DataValidation!$A$8,Vols!$U22*(1-(SQRT(YEARFRAC($R$6,$R22,2))*(2*$S22)))+0.03,IF('Forward Curve'!$D$14=DataValidation!$A$4,Vols!$AE22*(1-(SQRT(YEARFRAC($R$6,$R22,2))*(2*$S22))),IF('Forward Curve'!$D$14=DataValidation!$A$7,Vols!$W22*(1-(SQRT(YEARFRAC($R$6,$R22,2))*(2*$S22))),IF('Forward Curve'!$D$14=DataValidation!$A$9,Vols!$AW22*(1-(SQRT(YEARFRAC($R$6,$R22,2))*(2*$S22))),IF('Forward Curve'!$D$14=DataValidation!$A$2,$Y22*(1-(SQRT(YEARFRAC($R$6,$R22,2))*(2*$S22))),IF('Forward Curve'!$D$14=DataValidation!$A$3,$Z22*(1-(SQRT(YEARFRAC($R$6,$R22,2))*(2*$S22))),""))))))))</f>
        <v>-9.7821798085221505E-3</v>
      </c>
      <c r="AH22" s="2">
        <f>IF('Forward Curve'!$D$14=DataValidation!$A$5,Vols!$U22*(1-(SQRT(YEARFRAC($R$6,$R22,2))*(1*$S22))),IF('Forward Curve'!$D$14=DataValidation!$A$6,Vols!$V22*(1-(SQRT(YEARFRAC($R$6,$R22,2))*(1*$S22))),IF('Forward Curve'!$D$14=DataValidation!$A$8,Vols!$U22*(1-(SQRT(YEARFRAC($R$6,$R22,2))*(1*$S22)))+0.03,IF('Forward Curve'!$D$14=DataValidation!$A$4,Vols!$AE22*(1-(SQRT(YEARFRAC($R$6,$R22,2))*(1*$S22))),IF('Forward Curve'!$D$14=DataValidation!$A$7,Vols!$W22*(1-(SQRT(YEARFRAC($R$6,$R22,2))*(1*$S22))),IF('Forward Curve'!$D$14=DataValidation!$A$9,Vols!$AW22*(1-(SQRT(YEARFRAC($R$6,$R22,2))*(1*$S22))),IF('Forward Curve'!$D$14=DataValidation!$A$2,$Y22*(1-(SQRT(YEARFRAC($R$6,$R22,2))*(1*$S22))),IF('Forward Curve'!$D$14=DataValidation!$A$3,$Z22*(1-(SQRT(YEARFRAC($R$6,$R22,2))*(1*$S22))),""))))))))</f>
        <v>1.0713110095738923E-2</v>
      </c>
      <c r="AI22" s="2">
        <f>IF('Forward Curve'!$D$14=DataValidation!$A$5,Vols!$U22*(1+(SQRT(YEARFRAC($R$6,$R22,2))*(1*$S22))),IF('Forward Curve'!$D$14=DataValidation!$A$6,Vols!$V22*(1+(SQRT(YEARFRAC($R$6,$R22,2))*(1*$S22))),IF('Forward Curve'!$D$14=DataValidation!$A$8,Vols!$U22*(1+(SQRT(YEARFRAC($R$6,$R22,2))*(1*$S22)))+0.03,IF('Forward Curve'!$D$14=DataValidation!$A$4,Vols!$AE22*(1+(SQRT(YEARFRAC($R$6,$R22,2))*(1*$S22))),IF('Forward Curve'!$D$14=DataValidation!$A$7,Vols!$W22*(1+(SQRT(YEARFRAC($R$6,$R22,2))*(1*$S22))),IF('Forward Curve'!$D$14=DataValidation!$A$9,Vols!$AW22*(1+(SQRT(YEARFRAC($R$6,$R22,2))*(1*$S22))),IF('Forward Curve'!$D$14=DataValidation!$A$2,$Y22*(1+(SQRT(YEARFRAC($R$6,$R22,2))*(1*$S22))),IF('Forward Curve'!$D$14=DataValidation!$A$3,$Z22*(1+(SQRT(YEARFRAC($R$6,$R22,2))*(1*$S22))),""))))))))</f>
        <v>5.1703689904261073E-2</v>
      </c>
      <c r="AJ22" s="2">
        <f>IF('Forward Curve'!$D$14=DataValidation!$A$5,Vols!$U22*(1+(SQRT(YEARFRAC($R$6,$R22,2))*(2*$S22))),IF('Forward Curve'!$D$14=DataValidation!$A$6,Vols!$V22*(1+(SQRT(YEARFRAC($R$6,$R22,2))*(2*$S22))),IF('Forward Curve'!$D$14=DataValidation!$A$8,Vols!$U22*(1+(SQRT(YEARFRAC($R$6,$R22,2))*(2*$S22)))+0.03,IF('Forward Curve'!$D$14=DataValidation!$A$4,Vols!$AE22*(1+(SQRT(YEARFRAC($R$6,$R22,2))*(2*$S22))),IF('Forward Curve'!$D$14=DataValidation!$A$7,Vols!$W22*(1+(SQRT(YEARFRAC($R$6,$R22,2))*(2*$S22))),IF('Forward Curve'!$D$14=DataValidation!$A$9,Vols!$AW22*(1+(SQRT(YEARFRAC($R$6,$R22,2))*(2*$S22))),IF('Forward Curve'!$D$14=DataValidation!$A$2,$Y22*(1+(SQRT(YEARFRAC($R$6,$R22,2))*(2*$S22))),IF('Forward Curve'!$D$14=DataValidation!$A$3,$Z22*(1+(SQRT(YEARFRAC($R$6,$R22,2))*(2*$S22))),""))))))))</f>
        <v>7.2198979808522148E-2</v>
      </c>
      <c r="AL22" s="112">
        <v>3.6875000000000005E-2</v>
      </c>
      <c r="AM22" s="2">
        <f>IF('Forward Curve'!$D$14=DataValidation!$A$5,Vols!$AL22,IF('Forward Curve'!$D$14=DataValidation!$A$6,Vols!$AL22+(Vols!$V22-Vols!$U22),IF('Forward Curve'!$D$14=DataValidation!$A$8,Vols!$AL22+(Vols!$X22-Vols!$U22),IF('Forward Curve'!$D$14=DataValidation!$A$4,Vols!$AL22+(Vols!$AE22-Vols!$U22),IF('Forward Curve'!$D$14=DataValidation!$A$7,Vols!$AL22+(Vols!$W22-Vols!$U22),IF('Forward Curve'!$D$14=DataValidation!$A$9,Vols!$AL22+(Vols!$AW22-Vols!$U22),IF('Forward Curve'!$D$14=DataValidation!$A$2,Vols!$AL22+($Y22-Vols!$U22),IF('Forward Curve'!$D$14=DataValidation!$A$3,Vols!$AL22+($Z22-Vols!$U22)))))))))</f>
        <v>3.6537300000000002E-2</v>
      </c>
      <c r="AN22" s="2">
        <f>IF('Forward Curve'!$D$14=DataValidation!$A$5,$U22+0.0025,IF('Forward Curve'!$D$14=DataValidation!$A$6,$V22+0.0025,IF('Forward Curve'!$D$14=DataValidation!$A$8,Vols!$X22+0.0025,IF('Forward Curve'!$D$14=DataValidation!$A$4,Vols!$AE22+0.0025,IF('Forward Curve'!$D$14=DataValidation!$A$7,Vols!$W22+0.0025,IF('Forward Curve'!$D$14=DataValidation!$A$9,Vols!$AW22+0.0025,IF('Forward Curve'!$D$14=DataValidation!$A$2,$Y22+0.0025,IF('Forward Curve'!$D$14=DataValidation!$A$3,$Z22+0.0025,""))))))))</f>
        <v>3.3708399999999999E-2</v>
      </c>
      <c r="AO22" s="2">
        <f>IF('Forward Curve'!$D$14=DataValidation!$A$5,$U22+0.005,IF('Forward Curve'!$D$14=DataValidation!$A$6,$V22+0.005,IF('Forward Curve'!$D$14=DataValidation!$A$8,Vols!$X22+0.005,IF('Forward Curve'!$D$14=DataValidation!$A$4,Vols!$AE22+0.005,IF('Forward Curve'!$D$14=DataValidation!$A$7,Vols!$W22+0.005,IF('Forward Curve'!$D$14=DataValidation!$A$9,Vols!$AW22+0.005,IF('Forward Curve'!$D$14=DataValidation!$A$2,$Y22+0.005,IF('Forward Curve'!$D$14=DataValidation!$A$3,$Z22+0.005,""))))))))</f>
        <v>3.6208399999999995E-2</v>
      </c>
      <c r="AQ22" s="57">
        <f>IF('Forward Curve'!$E$15=DataValidation!$B$2,Vols!$AJ22,IF('Forward Curve'!$E$15=DataValidation!$B$3,Vols!$AI22,IF('Forward Curve'!$E$15=DataValidation!$B$4,Vols!$AH22,IF('Forward Curve'!$E$15=DataValidation!$B$5,Vols!$AG22,IF('Forward Curve'!$E$15=DataValidation!$B$7,$AM22,IF('Forward Curve'!$E$15=DataValidation!$B$8,Vols!$AN22,IF('Forward Curve'!$E$15=DataValidation!$B$9,Vols!$AO22,"ERROR")))))))</f>
        <v>5.1703689904261073E-2</v>
      </c>
      <c r="AR22" s="57"/>
      <c r="AS22" s="58"/>
      <c r="AT22" s="67">
        <v>17</v>
      </c>
      <c r="AU22" s="68">
        <f t="shared" si="18"/>
        <v>45227</v>
      </c>
      <c r="AW22" s="2">
        <f t="shared" si="7"/>
        <v>3.0375737120175647E-2</v>
      </c>
      <c r="AY22" s="3">
        <f t="shared" si="8"/>
        <v>2.5375737120175646E-2</v>
      </c>
      <c r="AZ22" s="3">
        <f t="shared" si="9"/>
        <v>2.7875737120175648E-2</v>
      </c>
      <c r="BA22" s="3">
        <f t="shared" si="10"/>
        <v>3.2875737120175649E-2</v>
      </c>
      <c r="BB22" s="3">
        <f t="shared" si="11"/>
        <v>3.5375737120175645E-2</v>
      </c>
      <c r="BD22" s="2">
        <f>IF('Forward Curve'!$D$16=DataValidation!$B$11,Vols!AY22,IF('Forward Curve'!$D$16=DataValidation!$B$12,Vols!AZ22,IF('Forward Curve'!$D$16=DataValidation!$B$13,Vols!BA22,IF('Forward Curve'!$D$16=DataValidation!$B$14,Vols!BB22,""))))</f>
        <v>3.2875737120175649E-2</v>
      </c>
    </row>
    <row r="23" spans="2:56" x14ac:dyDescent="0.25">
      <c r="B23" s="69">
        <f t="shared" si="12"/>
        <v>45258</v>
      </c>
      <c r="C23" s="76">
        <v>57.49</v>
      </c>
      <c r="D23" s="2"/>
      <c r="E23" s="124">
        <v>3.0795499999999998</v>
      </c>
      <c r="F23" s="77">
        <v>2.9451900000000002</v>
      </c>
      <c r="G23" s="103">
        <v>3.2457400000000001</v>
      </c>
      <c r="H23" s="103">
        <v>6.3046600000000002</v>
      </c>
      <c r="I23" s="81"/>
      <c r="J23" s="117">
        <f t="shared" si="15"/>
        <v>45227</v>
      </c>
      <c r="K23" s="78">
        <v>3.1208399999999998</v>
      </c>
      <c r="L23" s="81"/>
      <c r="M23" s="115">
        <v>44759</v>
      </c>
      <c r="N23" s="123">
        <v>1.49664</v>
      </c>
      <c r="O23" s="81"/>
      <c r="P23" s="81"/>
      <c r="R23" s="69">
        <f>'Forward Curve'!$G23</f>
        <v>45258</v>
      </c>
      <c r="S23" s="82">
        <f t="shared" si="0"/>
        <v>0.57489999999999997</v>
      </c>
      <c r="T23" s="57"/>
      <c r="U23" s="57">
        <f t="shared" si="1"/>
        <v>3.0795499999999996E-2</v>
      </c>
      <c r="V23" s="57">
        <f t="shared" si="2"/>
        <v>2.9451900000000003E-2</v>
      </c>
      <c r="W23" s="57">
        <f t="shared" si="3"/>
        <v>3.2457399999999997E-2</v>
      </c>
      <c r="X23" s="84">
        <f t="shared" si="4"/>
        <v>6.3046600000000008E-2</v>
      </c>
      <c r="Y23" s="84">
        <f t="shared" si="5"/>
        <v>3.1206999999999999E-2</v>
      </c>
      <c r="Z23" s="84">
        <f t="shared" si="6"/>
        <v>3.1208399999999997E-2</v>
      </c>
      <c r="AA23" s="84"/>
      <c r="AB23" s="108">
        <f t="shared" si="16"/>
        <v>44759</v>
      </c>
      <c r="AC23" s="109">
        <f t="shared" si="13"/>
        <v>1.4966399999999999E-2</v>
      </c>
      <c r="AD23" s="108">
        <f t="shared" si="17"/>
        <v>45258</v>
      </c>
      <c r="AE23" s="110">
        <f t="shared" si="14"/>
        <v>2.6127709999999995E-2</v>
      </c>
      <c r="AF23" s="3"/>
      <c r="AG23" s="2">
        <f>IF('Forward Curve'!$D$14=DataValidation!$A$5,Vols!$U23*(1-(SQRT(YEARFRAC($R$6,$R23,2))*(2*$S23))),IF('Forward Curve'!$D$14=DataValidation!$A$6,Vols!$V23*(1-(SQRT(YEARFRAC($R$6,$R23,2))*(2*$S23))),IF('Forward Curve'!$D$14=DataValidation!$A$8,Vols!$U23*(1-(SQRT(YEARFRAC($R$6,$R23,2))*(2*$S23)))+0.03,IF('Forward Curve'!$D$14=DataValidation!$A$4,Vols!$AE23*(1-(SQRT(YEARFRAC($R$6,$R23,2))*(2*$S23))),IF('Forward Curve'!$D$14=DataValidation!$A$7,Vols!$W23*(1-(SQRT(YEARFRAC($R$6,$R23,2))*(2*$S23))),IF('Forward Curve'!$D$14=DataValidation!$A$9,Vols!$AW23*(1-(SQRT(YEARFRAC($R$6,$R23,2))*(2*$S23))),IF('Forward Curve'!$D$14=DataValidation!$A$2,$Y23*(1-(SQRT(YEARFRAC($R$6,$R23,2))*(2*$S23))),IF('Forward Curve'!$D$14=DataValidation!$A$3,$Z23*(1-(SQRT(YEARFRAC($R$6,$R23,2))*(2*$S23))),""))))))))</f>
        <v>-1.1751383000877511E-2</v>
      </c>
      <c r="AH23" s="2">
        <f>IF('Forward Curve'!$D$14=DataValidation!$A$5,Vols!$U23*(1-(SQRT(YEARFRAC($R$6,$R23,2))*(1*$S23))),IF('Forward Curve'!$D$14=DataValidation!$A$6,Vols!$V23*(1-(SQRT(YEARFRAC($R$6,$R23,2))*(1*$S23))),IF('Forward Curve'!$D$14=DataValidation!$A$8,Vols!$U23*(1-(SQRT(YEARFRAC($R$6,$R23,2))*(1*$S23)))+0.03,IF('Forward Curve'!$D$14=DataValidation!$A$4,Vols!$AE23*(1-(SQRT(YEARFRAC($R$6,$R23,2))*(1*$S23))),IF('Forward Curve'!$D$14=DataValidation!$A$7,Vols!$W23*(1-(SQRT(YEARFRAC($R$6,$R23,2))*(1*$S23))),IF('Forward Curve'!$D$14=DataValidation!$A$9,Vols!$AW23*(1-(SQRT(YEARFRAC($R$6,$R23,2))*(1*$S23))),IF('Forward Curve'!$D$14=DataValidation!$A$2,$Y23*(1-(SQRT(YEARFRAC($R$6,$R23,2))*(1*$S23))),IF('Forward Curve'!$D$14=DataValidation!$A$3,$Z23*(1-(SQRT(YEARFRAC($R$6,$R23,2))*(1*$S23))),""))))))))</f>
        <v>9.727808499561244E-3</v>
      </c>
      <c r="AI23" s="2">
        <f>IF('Forward Curve'!$D$14=DataValidation!$A$5,Vols!$U23*(1+(SQRT(YEARFRAC($R$6,$R23,2))*(1*$S23))),IF('Forward Curve'!$D$14=DataValidation!$A$6,Vols!$V23*(1+(SQRT(YEARFRAC($R$6,$R23,2))*(1*$S23))),IF('Forward Curve'!$D$14=DataValidation!$A$8,Vols!$U23*(1+(SQRT(YEARFRAC($R$6,$R23,2))*(1*$S23)))+0.03,IF('Forward Curve'!$D$14=DataValidation!$A$4,Vols!$AE23*(1+(SQRT(YEARFRAC($R$6,$R23,2))*(1*$S23))),IF('Forward Curve'!$D$14=DataValidation!$A$7,Vols!$W23*(1+(SQRT(YEARFRAC($R$6,$R23,2))*(1*$S23))),IF('Forward Curve'!$D$14=DataValidation!$A$9,Vols!$AW23*(1+(SQRT(YEARFRAC($R$6,$R23,2))*(1*$S23))),IF('Forward Curve'!$D$14=DataValidation!$A$2,$Y23*(1+(SQRT(YEARFRAC($R$6,$R23,2))*(1*$S23))),IF('Forward Curve'!$D$14=DataValidation!$A$3,$Z23*(1+(SQRT(YEARFRAC($R$6,$R23,2))*(1*$S23))),""))))))))</f>
        <v>5.2686191500438753E-2</v>
      </c>
      <c r="AJ23" s="2">
        <f>IF('Forward Curve'!$D$14=DataValidation!$A$5,Vols!$U23*(1+(SQRT(YEARFRAC($R$6,$R23,2))*(2*$S23))),IF('Forward Curve'!$D$14=DataValidation!$A$6,Vols!$V23*(1+(SQRT(YEARFRAC($R$6,$R23,2))*(2*$S23))),IF('Forward Curve'!$D$14=DataValidation!$A$8,Vols!$U23*(1+(SQRT(YEARFRAC($R$6,$R23,2))*(2*$S23)))+0.03,IF('Forward Curve'!$D$14=DataValidation!$A$4,Vols!$AE23*(1+(SQRT(YEARFRAC($R$6,$R23,2))*(2*$S23))),IF('Forward Curve'!$D$14=DataValidation!$A$7,Vols!$W23*(1+(SQRT(YEARFRAC($R$6,$R23,2))*(2*$S23))),IF('Forward Curve'!$D$14=DataValidation!$A$9,Vols!$AW23*(1+(SQRT(YEARFRAC($R$6,$R23,2))*(2*$S23))),IF('Forward Curve'!$D$14=DataValidation!$A$2,$Y23*(1+(SQRT(YEARFRAC($R$6,$R23,2))*(2*$S23))),IF('Forward Curve'!$D$14=DataValidation!$A$3,$Z23*(1+(SQRT(YEARFRAC($R$6,$R23,2))*(2*$S23))),""))))))))</f>
        <v>7.4165383000877508E-2</v>
      </c>
      <c r="AL23" s="112">
        <v>3.7187500000000005E-2</v>
      </c>
      <c r="AM23" s="2">
        <f>IF('Forward Curve'!$D$14=DataValidation!$A$5,Vols!$AL23,IF('Forward Curve'!$D$14=DataValidation!$A$6,Vols!$AL23+(Vols!$V23-Vols!$U23),IF('Forward Curve'!$D$14=DataValidation!$A$8,Vols!$AL23+(Vols!$X23-Vols!$U23),IF('Forward Curve'!$D$14=DataValidation!$A$4,Vols!$AL23+(Vols!$AE23-Vols!$U23),IF('Forward Curve'!$D$14=DataValidation!$A$7,Vols!$AL23+(Vols!$W23-Vols!$U23),IF('Forward Curve'!$D$14=DataValidation!$A$9,Vols!$AL23+(Vols!$AW23-Vols!$U23),IF('Forward Curve'!$D$14=DataValidation!$A$2,Vols!$AL23+($Y23-Vols!$U23),IF('Forward Curve'!$D$14=DataValidation!$A$3,Vols!$AL23+($Z23-Vols!$U23)))))))))</f>
        <v>3.7599000000000007E-2</v>
      </c>
      <c r="AN23" s="2">
        <f>IF('Forward Curve'!$D$14=DataValidation!$A$5,$U23+0.0025,IF('Forward Curve'!$D$14=DataValidation!$A$6,$V23+0.0025,IF('Forward Curve'!$D$14=DataValidation!$A$8,Vols!$X23+0.0025,IF('Forward Curve'!$D$14=DataValidation!$A$4,Vols!$AE23+0.0025,IF('Forward Curve'!$D$14=DataValidation!$A$7,Vols!$W23+0.0025,IF('Forward Curve'!$D$14=DataValidation!$A$9,Vols!$AW23+0.0025,IF('Forward Curve'!$D$14=DataValidation!$A$2,$Y23+0.0025,IF('Forward Curve'!$D$14=DataValidation!$A$3,$Z23+0.0025,""))))))))</f>
        <v>3.3707000000000001E-2</v>
      </c>
      <c r="AO23" s="2">
        <f>IF('Forward Curve'!$D$14=DataValidation!$A$5,$U23+0.005,IF('Forward Curve'!$D$14=DataValidation!$A$6,$V23+0.005,IF('Forward Curve'!$D$14=DataValidation!$A$8,Vols!$X23+0.005,IF('Forward Curve'!$D$14=DataValidation!$A$4,Vols!$AE23+0.005,IF('Forward Curve'!$D$14=DataValidation!$A$7,Vols!$W23+0.005,IF('Forward Curve'!$D$14=DataValidation!$A$9,Vols!$AW23+0.005,IF('Forward Curve'!$D$14=DataValidation!$A$2,$Y23+0.005,IF('Forward Curve'!$D$14=DataValidation!$A$3,$Z23+0.005,""))))))))</f>
        <v>3.6206999999999996E-2</v>
      </c>
      <c r="AQ23" s="57">
        <f>IF('Forward Curve'!$E$15=DataValidation!$B$2,Vols!$AJ23,IF('Forward Curve'!$E$15=DataValidation!$B$3,Vols!$AI23,IF('Forward Curve'!$E$15=DataValidation!$B$4,Vols!$AH23,IF('Forward Curve'!$E$15=DataValidation!$B$5,Vols!$AG23,IF('Forward Curve'!$E$15=DataValidation!$B$7,$AM23,IF('Forward Curve'!$E$15=DataValidation!$B$8,Vols!$AN23,IF('Forward Curve'!$E$15=DataValidation!$B$9,Vols!$AO23,"ERROR")))))))</f>
        <v>5.2686191500438753E-2</v>
      </c>
      <c r="AR23" s="57"/>
      <c r="AS23" s="58"/>
      <c r="AT23" s="67">
        <v>18</v>
      </c>
      <c r="AU23" s="68">
        <f t="shared" si="18"/>
        <v>45258</v>
      </c>
      <c r="AW23" s="2">
        <f t="shared" si="7"/>
        <v>3.0373261866959135E-2</v>
      </c>
      <c r="AY23" s="3">
        <f t="shared" si="8"/>
        <v>2.5373261866959134E-2</v>
      </c>
      <c r="AZ23" s="3">
        <f t="shared" si="9"/>
        <v>2.7873261866959136E-2</v>
      </c>
      <c r="BA23" s="3">
        <f t="shared" si="10"/>
        <v>3.2873261866959137E-2</v>
      </c>
      <c r="BB23" s="3">
        <f t="shared" si="11"/>
        <v>3.5373261866959133E-2</v>
      </c>
      <c r="BD23" s="2">
        <f>IF('Forward Curve'!$D$16=DataValidation!$B$11,Vols!AY23,IF('Forward Curve'!$D$16=DataValidation!$B$12,Vols!AZ23,IF('Forward Curve'!$D$16=DataValidation!$B$13,Vols!BA23,IF('Forward Curve'!$D$16=DataValidation!$B$14,Vols!BB23,""))))</f>
        <v>3.2873261866959137E-2</v>
      </c>
    </row>
    <row r="24" spans="2:56" x14ac:dyDescent="0.25">
      <c r="B24" s="69">
        <f t="shared" si="12"/>
        <v>45288</v>
      </c>
      <c r="C24" s="76">
        <v>58.11</v>
      </c>
      <c r="D24" s="2"/>
      <c r="E24" s="124">
        <v>3.0051700000000001</v>
      </c>
      <c r="F24" s="77">
        <v>2.8403700000000001</v>
      </c>
      <c r="G24" s="103">
        <v>2.99417</v>
      </c>
      <c r="H24" s="103">
        <v>6.25</v>
      </c>
      <c r="I24" s="81"/>
      <c r="J24" s="117">
        <f t="shared" si="15"/>
        <v>45258</v>
      </c>
      <c r="K24" s="78">
        <v>3.1206999999999998</v>
      </c>
      <c r="L24" s="81"/>
      <c r="M24" s="115">
        <v>44760</v>
      </c>
      <c r="N24" s="123">
        <v>2.0443099999999998</v>
      </c>
      <c r="O24" s="81"/>
      <c r="P24" s="81"/>
      <c r="R24" s="69">
        <f>'Forward Curve'!$G24</f>
        <v>45288</v>
      </c>
      <c r="S24" s="82">
        <f t="shared" si="0"/>
        <v>0.58109999999999995</v>
      </c>
      <c r="T24" s="57"/>
      <c r="U24" s="57">
        <f t="shared" si="1"/>
        <v>3.0051700000000001E-2</v>
      </c>
      <c r="V24" s="57">
        <f t="shared" si="2"/>
        <v>2.84037E-2</v>
      </c>
      <c r="W24" s="57">
        <f t="shared" si="3"/>
        <v>2.9941700000000002E-2</v>
      </c>
      <c r="X24" s="84">
        <f t="shared" si="4"/>
        <v>6.25E-2</v>
      </c>
      <c r="Y24" s="84">
        <f t="shared" si="5"/>
        <v>2.8631799999999999E-2</v>
      </c>
      <c r="Z24" s="84">
        <f t="shared" si="6"/>
        <v>3.1206999999999999E-2</v>
      </c>
      <c r="AA24" s="84"/>
      <c r="AB24" s="108">
        <f t="shared" si="16"/>
        <v>44760</v>
      </c>
      <c r="AC24" s="109">
        <f t="shared" si="13"/>
        <v>2.0443099999999999E-2</v>
      </c>
      <c r="AD24" s="108">
        <f t="shared" si="17"/>
        <v>45288</v>
      </c>
      <c r="AE24" s="110">
        <f t="shared" si="14"/>
        <v>2.6127709999999995E-2</v>
      </c>
      <c r="AF24" s="3"/>
      <c r="AG24" s="2">
        <f>IF('Forward Curve'!$D$14=DataValidation!$A$5,Vols!$U24*(1-(SQRT(YEARFRAC($R$6,$R24,2))*(2*$S24))),IF('Forward Curve'!$D$14=DataValidation!$A$6,Vols!$V24*(1-(SQRT(YEARFRAC($R$6,$R24,2))*(2*$S24))),IF('Forward Curve'!$D$14=DataValidation!$A$8,Vols!$U24*(1-(SQRT(YEARFRAC($R$6,$R24,2))*(2*$S24)))+0.03,IF('Forward Curve'!$D$14=DataValidation!$A$4,Vols!$AE24*(1-(SQRT(YEARFRAC($R$6,$R24,2))*(2*$S24))),IF('Forward Curve'!$D$14=DataValidation!$A$7,Vols!$W24*(1-(SQRT(YEARFRAC($R$6,$R24,2))*(2*$S24))),IF('Forward Curve'!$D$14=DataValidation!$A$9,Vols!$AW24*(1-(SQRT(YEARFRAC($R$6,$R24,2))*(2*$S24))),IF('Forward Curve'!$D$14=DataValidation!$A$2,$Y24*(1-(SQRT(YEARFRAC($R$6,$R24,2))*(2*$S24))),IF('Forward Curve'!$D$14=DataValidation!$A$3,$Z24*(1-(SQRT(YEARFRAC($R$6,$R24,2))*(2*$S24))),""))))))))</f>
        <v>-1.2348449087172477E-2</v>
      </c>
      <c r="AH24" s="2">
        <f>IF('Forward Curve'!$D$14=DataValidation!$A$5,Vols!$U24*(1-(SQRT(YEARFRAC($R$6,$R24,2))*(1*$S24))),IF('Forward Curve'!$D$14=DataValidation!$A$6,Vols!$V24*(1-(SQRT(YEARFRAC($R$6,$R24,2))*(1*$S24))),IF('Forward Curve'!$D$14=DataValidation!$A$8,Vols!$U24*(1-(SQRT(YEARFRAC($R$6,$R24,2))*(1*$S24)))+0.03,IF('Forward Curve'!$D$14=DataValidation!$A$4,Vols!$AE24*(1-(SQRT(YEARFRAC($R$6,$R24,2))*(1*$S24))),IF('Forward Curve'!$D$14=DataValidation!$A$7,Vols!$W24*(1-(SQRT(YEARFRAC($R$6,$R24,2))*(1*$S24))),IF('Forward Curve'!$D$14=DataValidation!$A$9,Vols!$AW24*(1-(SQRT(YEARFRAC($R$6,$R24,2))*(1*$S24))),IF('Forward Curve'!$D$14=DataValidation!$A$2,$Y24*(1-(SQRT(YEARFRAC($R$6,$R24,2))*(1*$S24))),IF('Forward Curve'!$D$14=DataValidation!$A$3,$Z24*(1-(SQRT(YEARFRAC($R$6,$R24,2))*(1*$S24))),""))))))))</f>
        <v>8.1416754564137619E-3</v>
      </c>
      <c r="AI24" s="2">
        <f>IF('Forward Curve'!$D$14=DataValidation!$A$5,Vols!$U24*(1+(SQRT(YEARFRAC($R$6,$R24,2))*(1*$S24))),IF('Forward Curve'!$D$14=DataValidation!$A$6,Vols!$V24*(1+(SQRT(YEARFRAC($R$6,$R24,2))*(1*$S24))),IF('Forward Curve'!$D$14=DataValidation!$A$8,Vols!$U24*(1+(SQRT(YEARFRAC($R$6,$R24,2))*(1*$S24)))+0.03,IF('Forward Curve'!$D$14=DataValidation!$A$4,Vols!$AE24*(1+(SQRT(YEARFRAC($R$6,$R24,2))*(1*$S24))),IF('Forward Curve'!$D$14=DataValidation!$A$7,Vols!$W24*(1+(SQRT(YEARFRAC($R$6,$R24,2))*(1*$S24))),IF('Forward Curve'!$D$14=DataValidation!$A$9,Vols!$AW24*(1+(SQRT(YEARFRAC($R$6,$R24,2))*(1*$S24))),IF('Forward Curve'!$D$14=DataValidation!$A$2,$Y24*(1+(SQRT(YEARFRAC($R$6,$R24,2))*(1*$S24))),IF('Forward Curve'!$D$14=DataValidation!$A$3,$Z24*(1+(SQRT(YEARFRAC($R$6,$R24,2))*(1*$S24))),""))))))))</f>
        <v>4.9121924543586236E-2</v>
      </c>
      <c r="AJ24" s="2">
        <f>IF('Forward Curve'!$D$14=DataValidation!$A$5,Vols!$U24*(1+(SQRT(YEARFRAC($R$6,$R24,2))*(2*$S24))),IF('Forward Curve'!$D$14=DataValidation!$A$6,Vols!$V24*(1+(SQRT(YEARFRAC($R$6,$R24,2))*(2*$S24))),IF('Forward Curve'!$D$14=DataValidation!$A$8,Vols!$U24*(1+(SQRT(YEARFRAC($R$6,$R24,2))*(2*$S24)))+0.03,IF('Forward Curve'!$D$14=DataValidation!$A$4,Vols!$AE24*(1+(SQRT(YEARFRAC($R$6,$R24,2))*(2*$S24))),IF('Forward Curve'!$D$14=DataValidation!$A$7,Vols!$W24*(1+(SQRT(YEARFRAC($R$6,$R24,2))*(2*$S24))),IF('Forward Curve'!$D$14=DataValidation!$A$9,Vols!$AW24*(1+(SQRT(YEARFRAC($R$6,$R24,2))*(2*$S24))),IF('Forward Curve'!$D$14=DataValidation!$A$2,$Y24*(1+(SQRT(YEARFRAC($R$6,$R24,2))*(2*$S24))),IF('Forward Curve'!$D$14=DataValidation!$A$3,$Z24*(1+(SQRT(YEARFRAC($R$6,$R24,2))*(2*$S24))),""))))))))</f>
        <v>6.9612049087172473E-2</v>
      </c>
      <c r="AL24" s="112">
        <v>3.7499999999999999E-2</v>
      </c>
      <c r="AM24" s="2">
        <f>IF('Forward Curve'!$D$14=DataValidation!$A$5,Vols!$AL24,IF('Forward Curve'!$D$14=DataValidation!$A$6,Vols!$AL24+(Vols!$V24-Vols!$U24),IF('Forward Curve'!$D$14=DataValidation!$A$8,Vols!$AL24+(Vols!$X24-Vols!$U24),IF('Forward Curve'!$D$14=DataValidation!$A$4,Vols!$AL24+(Vols!$AE24-Vols!$U24),IF('Forward Curve'!$D$14=DataValidation!$A$7,Vols!$AL24+(Vols!$W24-Vols!$U24),IF('Forward Curve'!$D$14=DataValidation!$A$9,Vols!$AL24+(Vols!$AW24-Vols!$U24),IF('Forward Curve'!$D$14=DataValidation!$A$2,Vols!$AL24+($Y24-Vols!$U24),IF('Forward Curve'!$D$14=DataValidation!$A$3,Vols!$AL24+($Z24-Vols!$U24)))))))))</f>
        <v>3.6080099999999997E-2</v>
      </c>
      <c r="AN24" s="2">
        <f>IF('Forward Curve'!$D$14=DataValidation!$A$5,$U24+0.0025,IF('Forward Curve'!$D$14=DataValidation!$A$6,$V24+0.0025,IF('Forward Curve'!$D$14=DataValidation!$A$8,Vols!$X24+0.0025,IF('Forward Curve'!$D$14=DataValidation!$A$4,Vols!$AE24+0.0025,IF('Forward Curve'!$D$14=DataValidation!$A$7,Vols!$W24+0.0025,IF('Forward Curve'!$D$14=DataValidation!$A$9,Vols!$AW24+0.0025,IF('Forward Curve'!$D$14=DataValidation!$A$2,$Y24+0.0025,IF('Forward Curve'!$D$14=DataValidation!$A$3,$Z24+0.0025,""))))))))</f>
        <v>3.1131799999999998E-2</v>
      </c>
      <c r="AO24" s="2">
        <f>IF('Forward Curve'!$D$14=DataValidation!$A$5,$U24+0.005,IF('Forward Curve'!$D$14=DataValidation!$A$6,$V24+0.005,IF('Forward Curve'!$D$14=DataValidation!$A$8,Vols!$X24+0.005,IF('Forward Curve'!$D$14=DataValidation!$A$4,Vols!$AE24+0.005,IF('Forward Curve'!$D$14=DataValidation!$A$7,Vols!$W24+0.005,IF('Forward Curve'!$D$14=DataValidation!$A$9,Vols!$AW24+0.005,IF('Forward Curve'!$D$14=DataValidation!$A$2,$Y24+0.005,IF('Forward Curve'!$D$14=DataValidation!$A$3,$Z24+0.005,""))))))))</f>
        <v>3.3631799999999996E-2</v>
      </c>
      <c r="AQ24" s="57">
        <f>IF('Forward Curve'!$E$15=DataValidation!$B$2,Vols!$AJ24,IF('Forward Curve'!$E$15=DataValidation!$B$3,Vols!$AI24,IF('Forward Curve'!$E$15=DataValidation!$B$4,Vols!$AH24,IF('Forward Curve'!$E$15=DataValidation!$B$5,Vols!$AG24,IF('Forward Curve'!$E$15=DataValidation!$B$7,$AM24,IF('Forward Curve'!$E$15=DataValidation!$B$8,Vols!$AN24,IF('Forward Curve'!$E$15=DataValidation!$B$9,Vols!$AO24,"ERROR")))))))</f>
        <v>4.9121924543586236E-2</v>
      </c>
      <c r="AR24" s="57"/>
      <c r="AS24" s="58"/>
      <c r="AT24" s="67">
        <v>19</v>
      </c>
      <c r="AU24" s="68">
        <f t="shared" si="18"/>
        <v>45288</v>
      </c>
      <c r="AW24" s="2">
        <f t="shared" si="7"/>
        <v>3.0382684095264657E-2</v>
      </c>
      <c r="AY24" s="3">
        <f t="shared" si="8"/>
        <v>2.5382684095264656E-2</v>
      </c>
      <c r="AZ24" s="3">
        <f t="shared" si="9"/>
        <v>2.7882684095264659E-2</v>
      </c>
      <c r="BA24" s="3">
        <f t="shared" si="10"/>
        <v>3.288268409526466E-2</v>
      </c>
      <c r="BB24" s="3">
        <f t="shared" si="11"/>
        <v>3.5382684095264655E-2</v>
      </c>
      <c r="BD24" s="2">
        <f>IF('Forward Curve'!$D$16=DataValidation!$B$11,Vols!AY24,IF('Forward Curve'!$D$16=DataValidation!$B$12,Vols!AZ24,IF('Forward Curve'!$D$16=DataValidation!$B$13,Vols!BA24,IF('Forward Curve'!$D$16=DataValidation!$B$14,Vols!BB24,""))))</f>
        <v>3.288268409526466E-2</v>
      </c>
    </row>
    <row r="25" spans="2:56" x14ac:dyDescent="0.25">
      <c r="B25" s="69">
        <f t="shared" si="12"/>
        <v>45319</v>
      </c>
      <c r="C25" s="76">
        <v>57.99</v>
      </c>
      <c r="D25" s="2"/>
      <c r="E25" s="124">
        <v>3.0052599999999998</v>
      </c>
      <c r="F25" s="77">
        <v>2.82037</v>
      </c>
      <c r="G25" s="103">
        <v>2.9776699999999998</v>
      </c>
      <c r="H25" s="103">
        <v>5.9889700000000001</v>
      </c>
      <c r="I25" s="81"/>
      <c r="J25" s="117">
        <f t="shared" si="15"/>
        <v>45288</v>
      </c>
      <c r="K25" s="78">
        <v>2.8631799999999998</v>
      </c>
      <c r="L25" s="81"/>
      <c r="M25" s="115">
        <v>44761</v>
      </c>
      <c r="N25" s="123">
        <v>2.0443099999999998</v>
      </c>
      <c r="O25" s="81"/>
      <c r="P25" s="81"/>
      <c r="R25" s="69">
        <f>'Forward Curve'!$G25</f>
        <v>45319</v>
      </c>
      <c r="S25" s="82">
        <f t="shared" si="0"/>
        <v>0.57989999999999997</v>
      </c>
      <c r="T25" s="57"/>
      <c r="U25" s="57">
        <f t="shared" si="1"/>
        <v>3.0052599999999999E-2</v>
      </c>
      <c r="V25" s="57">
        <f t="shared" si="2"/>
        <v>2.8203700000000002E-2</v>
      </c>
      <c r="W25" s="57">
        <f t="shared" si="3"/>
        <v>2.97767E-2</v>
      </c>
      <c r="X25" s="84">
        <f t="shared" si="4"/>
        <v>5.9889700000000004E-2</v>
      </c>
      <c r="Y25" s="84">
        <f t="shared" si="5"/>
        <v>2.8056800000000003E-2</v>
      </c>
      <c r="Z25" s="84">
        <f t="shared" si="6"/>
        <v>2.8631799999999999E-2</v>
      </c>
      <c r="AA25" s="84"/>
      <c r="AB25" s="108">
        <f t="shared" si="16"/>
        <v>44761</v>
      </c>
      <c r="AC25" s="109">
        <f t="shared" si="13"/>
        <v>2.0443099999999999E-2</v>
      </c>
      <c r="AD25" s="108">
        <f t="shared" si="17"/>
        <v>45319</v>
      </c>
      <c r="AE25" s="110">
        <f t="shared" si="14"/>
        <v>2.6127803333333328E-2</v>
      </c>
      <c r="AF25" s="3"/>
      <c r="AG25" s="2">
        <f>IF('Forward Curve'!$D$14=DataValidation!$A$5,Vols!$U25*(1-(SQRT(YEARFRAC($R$6,$R25,2))*(2*$S25))),IF('Forward Curve'!$D$14=DataValidation!$A$6,Vols!$V25*(1-(SQRT(YEARFRAC($R$6,$R25,2))*(2*$S25))),IF('Forward Curve'!$D$14=DataValidation!$A$8,Vols!$U25*(1-(SQRT(YEARFRAC($R$6,$R25,2))*(2*$S25)))+0.03,IF('Forward Curve'!$D$14=DataValidation!$A$4,Vols!$AE25*(1-(SQRT(YEARFRAC($R$6,$R25,2))*(2*$S25))),IF('Forward Curve'!$D$14=DataValidation!$A$7,Vols!$W25*(1-(SQRT(YEARFRAC($R$6,$R25,2))*(2*$S25))),IF('Forward Curve'!$D$14=DataValidation!$A$9,Vols!$AW25*(1-(SQRT(YEARFRAC($R$6,$R25,2))*(2*$S25))),IF('Forward Curve'!$D$14=DataValidation!$A$2,$Y25*(1-(SQRT(YEARFRAC($R$6,$R25,2))*(2*$S25))),IF('Forward Curve'!$D$14=DataValidation!$A$3,$Z25*(1-(SQRT(YEARFRAC($R$6,$R25,2))*(2*$S25))),""))))))))</f>
        <v>-1.3139470104796975E-2</v>
      </c>
      <c r="AH25" s="2">
        <f>IF('Forward Curve'!$D$14=DataValidation!$A$5,Vols!$U25*(1-(SQRT(YEARFRAC($R$6,$R25,2))*(1*$S25))),IF('Forward Curve'!$D$14=DataValidation!$A$6,Vols!$V25*(1-(SQRT(YEARFRAC($R$6,$R25,2))*(1*$S25))),IF('Forward Curve'!$D$14=DataValidation!$A$8,Vols!$U25*(1-(SQRT(YEARFRAC($R$6,$R25,2))*(1*$S25)))+0.03,IF('Forward Curve'!$D$14=DataValidation!$A$4,Vols!$AE25*(1-(SQRT(YEARFRAC($R$6,$R25,2))*(1*$S25))),IF('Forward Curve'!$D$14=DataValidation!$A$7,Vols!$W25*(1-(SQRT(YEARFRAC($R$6,$R25,2))*(1*$S25))),IF('Forward Curve'!$D$14=DataValidation!$A$9,Vols!$AW25*(1-(SQRT(YEARFRAC($R$6,$R25,2))*(1*$S25))),IF('Forward Curve'!$D$14=DataValidation!$A$2,$Y25*(1-(SQRT(YEARFRAC($R$6,$R25,2))*(1*$S25))),IF('Forward Curve'!$D$14=DataValidation!$A$3,$Z25*(1-(SQRT(YEARFRAC($R$6,$R25,2))*(1*$S25))),""))))))))</f>
        <v>7.458664947601514E-3</v>
      </c>
      <c r="AI25" s="2">
        <f>IF('Forward Curve'!$D$14=DataValidation!$A$5,Vols!$U25*(1+(SQRT(YEARFRAC($R$6,$R25,2))*(1*$S25))),IF('Forward Curve'!$D$14=DataValidation!$A$6,Vols!$V25*(1+(SQRT(YEARFRAC($R$6,$R25,2))*(1*$S25))),IF('Forward Curve'!$D$14=DataValidation!$A$8,Vols!$U25*(1+(SQRT(YEARFRAC($R$6,$R25,2))*(1*$S25)))+0.03,IF('Forward Curve'!$D$14=DataValidation!$A$4,Vols!$AE25*(1+(SQRT(YEARFRAC($R$6,$R25,2))*(1*$S25))),IF('Forward Curve'!$D$14=DataValidation!$A$7,Vols!$W25*(1+(SQRT(YEARFRAC($R$6,$R25,2))*(1*$S25))),IF('Forward Curve'!$D$14=DataValidation!$A$9,Vols!$AW25*(1+(SQRT(YEARFRAC($R$6,$R25,2))*(1*$S25))),IF('Forward Curve'!$D$14=DataValidation!$A$2,$Y25*(1+(SQRT(YEARFRAC($R$6,$R25,2))*(1*$S25))),IF('Forward Curve'!$D$14=DataValidation!$A$3,$Z25*(1+(SQRT(YEARFRAC($R$6,$R25,2))*(1*$S25))),""))))))))</f>
        <v>4.8654935052398499E-2</v>
      </c>
      <c r="AJ25" s="2">
        <f>IF('Forward Curve'!$D$14=DataValidation!$A$5,Vols!$U25*(1+(SQRT(YEARFRAC($R$6,$R25,2))*(2*$S25))),IF('Forward Curve'!$D$14=DataValidation!$A$6,Vols!$V25*(1+(SQRT(YEARFRAC($R$6,$R25,2))*(2*$S25))),IF('Forward Curve'!$D$14=DataValidation!$A$8,Vols!$U25*(1+(SQRT(YEARFRAC($R$6,$R25,2))*(2*$S25)))+0.03,IF('Forward Curve'!$D$14=DataValidation!$A$4,Vols!$AE25*(1+(SQRT(YEARFRAC($R$6,$R25,2))*(2*$S25))),IF('Forward Curve'!$D$14=DataValidation!$A$7,Vols!$W25*(1+(SQRT(YEARFRAC($R$6,$R25,2))*(2*$S25))),IF('Forward Curve'!$D$14=DataValidation!$A$9,Vols!$AW25*(1+(SQRT(YEARFRAC($R$6,$R25,2))*(2*$S25))),IF('Forward Curve'!$D$14=DataValidation!$A$2,$Y25*(1+(SQRT(YEARFRAC($R$6,$R25,2))*(2*$S25))),IF('Forward Curve'!$D$14=DataValidation!$A$3,$Z25*(1+(SQRT(YEARFRAC($R$6,$R25,2))*(2*$S25))),""))))))))</f>
        <v>6.925307010479699E-2</v>
      </c>
      <c r="AL25" s="112">
        <v>3.7187499999999998E-2</v>
      </c>
      <c r="AM25" s="2">
        <f>IF('Forward Curve'!$D$14=DataValidation!$A$5,Vols!$AL25,IF('Forward Curve'!$D$14=DataValidation!$A$6,Vols!$AL25+(Vols!$V25-Vols!$U25),IF('Forward Curve'!$D$14=DataValidation!$A$8,Vols!$AL25+(Vols!$X25-Vols!$U25),IF('Forward Curve'!$D$14=DataValidation!$A$4,Vols!$AL25+(Vols!$AE25-Vols!$U25),IF('Forward Curve'!$D$14=DataValidation!$A$7,Vols!$AL25+(Vols!$W25-Vols!$U25),IF('Forward Curve'!$D$14=DataValidation!$A$9,Vols!$AL25+(Vols!$AW25-Vols!$U25),IF('Forward Curve'!$D$14=DataValidation!$A$2,Vols!$AL25+($Y25-Vols!$U25),IF('Forward Curve'!$D$14=DataValidation!$A$3,Vols!$AL25+($Z25-Vols!$U25)))))))))</f>
        <v>3.5191700000000006E-2</v>
      </c>
      <c r="AN25" s="2">
        <f>IF('Forward Curve'!$D$14=DataValidation!$A$5,$U25+0.0025,IF('Forward Curve'!$D$14=DataValidation!$A$6,$V25+0.0025,IF('Forward Curve'!$D$14=DataValidation!$A$8,Vols!$X25+0.0025,IF('Forward Curve'!$D$14=DataValidation!$A$4,Vols!$AE25+0.0025,IF('Forward Curve'!$D$14=DataValidation!$A$7,Vols!$W25+0.0025,IF('Forward Curve'!$D$14=DataValidation!$A$9,Vols!$AW25+0.0025,IF('Forward Curve'!$D$14=DataValidation!$A$2,$Y25+0.0025,IF('Forward Curve'!$D$14=DataValidation!$A$3,$Z25+0.0025,""))))))))</f>
        <v>3.0556800000000002E-2</v>
      </c>
      <c r="AO25" s="2">
        <f>IF('Forward Curve'!$D$14=DataValidation!$A$5,$U25+0.005,IF('Forward Curve'!$D$14=DataValidation!$A$6,$V25+0.005,IF('Forward Curve'!$D$14=DataValidation!$A$8,Vols!$X25+0.005,IF('Forward Curve'!$D$14=DataValidation!$A$4,Vols!$AE25+0.005,IF('Forward Curve'!$D$14=DataValidation!$A$7,Vols!$W25+0.005,IF('Forward Curve'!$D$14=DataValidation!$A$9,Vols!$AW25+0.005,IF('Forward Curve'!$D$14=DataValidation!$A$2,$Y25+0.005,IF('Forward Curve'!$D$14=DataValidation!$A$3,$Z25+0.005,""))))))))</f>
        <v>3.3056800000000004E-2</v>
      </c>
      <c r="AQ25" s="57">
        <f>IF('Forward Curve'!$E$15=DataValidation!$B$2,Vols!$AJ25,IF('Forward Curve'!$E$15=DataValidation!$B$3,Vols!$AI25,IF('Forward Curve'!$E$15=DataValidation!$B$4,Vols!$AH25,IF('Forward Curve'!$E$15=DataValidation!$B$5,Vols!$AG25,IF('Forward Curve'!$E$15=DataValidation!$B$7,$AM25,IF('Forward Curve'!$E$15=DataValidation!$B$8,Vols!$AN25,IF('Forward Curve'!$E$15=DataValidation!$B$9,Vols!$AO25,"ERROR")))))))</f>
        <v>4.8654935052398499E-2</v>
      </c>
      <c r="AR25" s="57"/>
      <c r="AS25" s="58"/>
      <c r="AT25" s="67">
        <v>20</v>
      </c>
      <c r="AU25" s="68">
        <f t="shared" si="18"/>
        <v>45319</v>
      </c>
      <c r="AW25" s="2">
        <f t="shared" si="7"/>
        <v>3.0392419791952337E-2</v>
      </c>
      <c r="AY25" s="3">
        <f t="shared" si="8"/>
        <v>2.5392419791952336E-2</v>
      </c>
      <c r="AZ25" s="3">
        <f t="shared" si="9"/>
        <v>2.7892419791952339E-2</v>
      </c>
      <c r="BA25" s="3">
        <f t="shared" si="10"/>
        <v>3.2892419791952336E-2</v>
      </c>
      <c r="BB25" s="3">
        <f t="shared" si="11"/>
        <v>3.5392419791952338E-2</v>
      </c>
      <c r="BD25" s="2">
        <f>IF('Forward Curve'!$D$16=DataValidation!$B$11,Vols!AY25,IF('Forward Curve'!$D$16=DataValidation!$B$12,Vols!AZ25,IF('Forward Curve'!$D$16=DataValidation!$B$13,Vols!BA25,IF('Forward Curve'!$D$16=DataValidation!$B$14,Vols!BB25,""))))</f>
        <v>3.2892419791952336E-2</v>
      </c>
    </row>
    <row r="26" spans="2:56" x14ac:dyDescent="0.25">
      <c r="B26" s="69">
        <f t="shared" si="12"/>
        <v>45350</v>
      </c>
      <c r="C26" s="76">
        <v>58.62</v>
      </c>
      <c r="D26" s="2"/>
      <c r="E26" s="124">
        <v>2.9104199999999998</v>
      </c>
      <c r="F26" s="77">
        <v>2.8210700000000002</v>
      </c>
      <c r="G26" s="103">
        <v>2.9776699999999998</v>
      </c>
      <c r="H26" s="103">
        <v>5.98766</v>
      </c>
      <c r="I26" s="81"/>
      <c r="J26" s="117">
        <f t="shared" si="15"/>
        <v>45319</v>
      </c>
      <c r="K26" s="78">
        <v>2.8056800000000002</v>
      </c>
      <c r="L26" s="81"/>
      <c r="M26" s="115">
        <v>44762</v>
      </c>
      <c r="N26" s="123">
        <v>2.0443099999999998</v>
      </c>
      <c r="O26" s="81"/>
      <c r="P26" s="81"/>
      <c r="R26" s="69">
        <f>'Forward Curve'!$G26</f>
        <v>45350</v>
      </c>
      <c r="S26" s="82">
        <f t="shared" si="0"/>
        <v>0.58619999999999994</v>
      </c>
      <c r="T26" s="57"/>
      <c r="U26" s="57">
        <f t="shared" si="1"/>
        <v>2.9104199999999997E-2</v>
      </c>
      <c r="V26" s="57">
        <f t="shared" si="2"/>
        <v>2.8210700000000002E-2</v>
      </c>
      <c r="W26" s="57">
        <f t="shared" si="3"/>
        <v>2.97767E-2</v>
      </c>
      <c r="X26" s="84">
        <f t="shared" si="4"/>
        <v>5.9876600000000002E-2</v>
      </c>
      <c r="Y26" s="84">
        <f t="shared" si="5"/>
        <v>2.8056800000000003E-2</v>
      </c>
      <c r="Z26" s="84">
        <f t="shared" si="6"/>
        <v>2.8056800000000003E-2</v>
      </c>
      <c r="AA26" s="84"/>
      <c r="AB26" s="108">
        <f t="shared" si="16"/>
        <v>44762</v>
      </c>
      <c r="AC26" s="109">
        <f t="shared" si="13"/>
        <v>2.0443099999999999E-2</v>
      </c>
      <c r="AD26" s="108">
        <f t="shared" si="17"/>
        <v>45350</v>
      </c>
      <c r="AE26" s="110">
        <f t="shared" si="14"/>
        <v>2.6127739999999993E-2</v>
      </c>
      <c r="AF26" s="3"/>
      <c r="AG26" s="2">
        <f>IF('Forward Curve'!$D$14=DataValidation!$A$5,Vols!$U26*(1-(SQRT(YEARFRAC($R$6,$R26,2))*(2*$S26))),IF('Forward Curve'!$D$14=DataValidation!$A$6,Vols!$V26*(1-(SQRT(YEARFRAC($R$6,$R26,2))*(2*$S26))),IF('Forward Curve'!$D$14=DataValidation!$A$8,Vols!$U26*(1-(SQRT(YEARFRAC($R$6,$R26,2))*(2*$S26)))+0.03,IF('Forward Curve'!$D$14=DataValidation!$A$4,Vols!$AE26*(1-(SQRT(YEARFRAC($R$6,$R26,2))*(2*$S26))),IF('Forward Curve'!$D$14=DataValidation!$A$7,Vols!$W26*(1-(SQRT(YEARFRAC($R$6,$R26,2))*(2*$S26))),IF('Forward Curve'!$D$14=DataValidation!$A$9,Vols!$AW26*(1-(SQRT(YEARFRAC($R$6,$R26,2))*(2*$S26))),IF('Forward Curve'!$D$14=DataValidation!$A$2,$Y26*(1-(SQRT(YEARFRAC($R$6,$R26,2))*(2*$S26))),IF('Forward Curve'!$D$14=DataValidation!$A$3,$Z26*(1-(SQRT(YEARFRAC($R$6,$R26,2))*(2*$S26))),""))))))))</f>
        <v>-1.4691070528519536E-2</v>
      </c>
      <c r="AH26" s="2">
        <f>IF('Forward Curve'!$D$14=DataValidation!$A$5,Vols!$U26*(1-(SQRT(YEARFRAC($R$6,$R26,2))*(1*$S26))),IF('Forward Curve'!$D$14=DataValidation!$A$6,Vols!$V26*(1-(SQRT(YEARFRAC($R$6,$R26,2))*(1*$S26))),IF('Forward Curve'!$D$14=DataValidation!$A$8,Vols!$U26*(1-(SQRT(YEARFRAC($R$6,$R26,2))*(1*$S26)))+0.03,IF('Forward Curve'!$D$14=DataValidation!$A$4,Vols!$AE26*(1-(SQRT(YEARFRAC($R$6,$R26,2))*(1*$S26))),IF('Forward Curve'!$D$14=DataValidation!$A$7,Vols!$W26*(1-(SQRT(YEARFRAC($R$6,$R26,2))*(1*$S26))),IF('Forward Curve'!$D$14=DataValidation!$A$9,Vols!$AW26*(1-(SQRT(YEARFRAC($R$6,$R26,2))*(1*$S26))),IF('Forward Curve'!$D$14=DataValidation!$A$2,$Y26*(1-(SQRT(YEARFRAC($R$6,$R26,2))*(1*$S26))),IF('Forward Curve'!$D$14=DataValidation!$A$3,$Z26*(1-(SQRT(YEARFRAC($R$6,$R26,2))*(1*$S26))),""))))))))</f>
        <v>6.6828647357402337E-3</v>
      </c>
      <c r="AI26" s="2">
        <f>IF('Forward Curve'!$D$14=DataValidation!$A$5,Vols!$U26*(1+(SQRT(YEARFRAC($R$6,$R26,2))*(1*$S26))),IF('Forward Curve'!$D$14=DataValidation!$A$6,Vols!$V26*(1+(SQRT(YEARFRAC($R$6,$R26,2))*(1*$S26))),IF('Forward Curve'!$D$14=DataValidation!$A$8,Vols!$U26*(1+(SQRT(YEARFRAC($R$6,$R26,2))*(1*$S26)))+0.03,IF('Forward Curve'!$D$14=DataValidation!$A$4,Vols!$AE26*(1+(SQRT(YEARFRAC($R$6,$R26,2))*(1*$S26))),IF('Forward Curve'!$D$14=DataValidation!$A$7,Vols!$W26*(1+(SQRT(YEARFRAC($R$6,$R26,2))*(1*$S26))),IF('Forward Curve'!$D$14=DataValidation!$A$9,Vols!$AW26*(1+(SQRT(YEARFRAC($R$6,$R26,2))*(1*$S26))),IF('Forward Curve'!$D$14=DataValidation!$A$2,$Y26*(1+(SQRT(YEARFRAC($R$6,$R26,2))*(1*$S26))),IF('Forward Curve'!$D$14=DataValidation!$A$3,$Z26*(1+(SQRT(YEARFRAC($R$6,$R26,2))*(1*$S26))),""))))))))</f>
        <v>4.9430735264259777E-2</v>
      </c>
      <c r="AJ26" s="2">
        <f>IF('Forward Curve'!$D$14=DataValidation!$A$5,Vols!$U26*(1+(SQRT(YEARFRAC($R$6,$R26,2))*(2*$S26))),IF('Forward Curve'!$D$14=DataValidation!$A$6,Vols!$V26*(1+(SQRT(YEARFRAC($R$6,$R26,2))*(2*$S26))),IF('Forward Curve'!$D$14=DataValidation!$A$8,Vols!$U26*(1+(SQRT(YEARFRAC($R$6,$R26,2))*(2*$S26)))+0.03,IF('Forward Curve'!$D$14=DataValidation!$A$4,Vols!$AE26*(1+(SQRT(YEARFRAC($R$6,$R26,2))*(2*$S26))),IF('Forward Curve'!$D$14=DataValidation!$A$7,Vols!$W26*(1+(SQRT(YEARFRAC($R$6,$R26,2))*(2*$S26))),IF('Forward Curve'!$D$14=DataValidation!$A$9,Vols!$AW26*(1+(SQRT(YEARFRAC($R$6,$R26,2))*(2*$S26))),IF('Forward Curve'!$D$14=DataValidation!$A$2,$Y26*(1+(SQRT(YEARFRAC($R$6,$R26,2))*(2*$S26))),IF('Forward Curve'!$D$14=DataValidation!$A$3,$Z26*(1+(SQRT(YEARFRAC($R$6,$R26,2))*(2*$S26))),""))))))))</f>
        <v>7.0804670528519548E-2</v>
      </c>
      <c r="AL26" s="112">
        <v>3.6874999999999998E-2</v>
      </c>
      <c r="AM26" s="2">
        <f>IF('Forward Curve'!$D$14=DataValidation!$A$5,Vols!$AL26,IF('Forward Curve'!$D$14=DataValidation!$A$6,Vols!$AL26+(Vols!$V26-Vols!$U26),IF('Forward Curve'!$D$14=DataValidation!$A$8,Vols!$AL26+(Vols!$X26-Vols!$U26),IF('Forward Curve'!$D$14=DataValidation!$A$4,Vols!$AL26+(Vols!$AE26-Vols!$U26),IF('Forward Curve'!$D$14=DataValidation!$A$7,Vols!$AL26+(Vols!$W26-Vols!$U26),IF('Forward Curve'!$D$14=DataValidation!$A$9,Vols!$AL26+(Vols!$AW26-Vols!$U26),IF('Forward Curve'!$D$14=DataValidation!$A$2,Vols!$AL26+($Y26-Vols!$U26),IF('Forward Curve'!$D$14=DataValidation!$A$3,Vols!$AL26+($Z26-Vols!$U26)))))))))</f>
        <v>3.5827600000000001E-2</v>
      </c>
      <c r="AN26" s="2">
        <f>IF('Forward Curve'!$D$14=DataValidation!$A$5,$U26+0.0025,IF('Forward Curve'!$D$14=DataValidation!$A$6,$V26+0.0025,IF('Forward Curve'!$D$14=DataValidation!$A$8,Vols!$X26+0.0025,IF('Forward Curve'!$D$14=DataValidation!$A$4,Vols!$AE26+0.0025,IF('Forward Curve'!$D$14=DataValidation!$A$7,Vols!$W26+0.0025,IF('Forward Curve'!$D$14=DataValidation!$A$9,Vols!$AW26+0.0025,IF('Forward Curve'!$D$14=DataValidation!$A$2,$Y26+0.0025,IF('Forward Curve'!$D$14=DataValidation!$A$3,$Z26+0.0025,""))))))))</f>
        <v>3.0556800000000002E-2</v>
      </c>
      <c r="AO26" s="2">
        <f>IF('Forward Curve'!$D$14=DataValidation!$A$5,$U26+0.005,IF('Forward Curve'!$D$14=DataValidation!$A$6,$V26+0.005,IF('Forward Curve'!$D$14=DataValidation!$A$8,Vols!$X26+0.005,IF('Forward Curve'!$D$14=DataValidation!$A$4,Vols!$AE26+0.005,IF('Forward Curve'!$D$14=DataValidation!$A$7,Vols!$W26+0.005,IF('Forward Curve'!$D$14=DataValidation!$A$9,Vols!$AW26+0.005,IF('Forward Curve'!$D$14=DataValidation!$A$2,$Y26+0.005,IF('Forward Curve'!$D$14=DataValidation!$A$3,$Z26+0.005,""))))))))</f>
        <v>3.3056800000000004E-2</v>
      </c>
      <c r="AQ26" s="57">
        <f>IF('Forward Curve'!$E$15=DataValidation!$B$2,Vols!$AJ26,IF('Forward Curve'!$E$15=DataValidation!$B$3,Vols!$AI26,IF('Forward Curve'!$E$15=DataValidation!$B$4,Vols!$AH26,IF('Forward Curve'!$E$15=DataValidation!$B$5,Vols!$AG26,IF('Forward Curve'!$E$15=DataValidation!$B$7,$AM26,IF('Forward Curve'!$E$15=DataValidation!$B$8,Vols!$AN26,IF('Forward Curve'!$E$15=DataValidation!$B$9,Vols!$AO26,"ERROR")))))))</f>
        <v>4.9430735264259777E-2</v>
      </c>
      <c r="AR26" s="57"/>
      <c r="AS26" s="58"/>
      <c r="AT26" s="67">
        <v>21</v>
      </c>
      <c r="AU26" s="68">
        <f t="shared" si="18"/>
        <v>45350</v>
      </c>
      <c r="AW26" s="2">
        <f t="shared" si="7"/>
        <v>3.040215557076429E-2</v>
      </c>
      <c r="AY26" s="3">
        <f t="shared" si="8"/>
        <v>2.5402155570764289E-2</v>
      </c>
      <c r="AZ26" s="3">
        <f t="shared" si="9"/>
        <v>2.7902155570764291E-2</v>
      </c>
      <c r="BA26" s="3">
        <f t="shared" si="10"/>
        <v>3.2902155570764292E-2</v>
      </c>
      <c r="BB26" s="3">
        <f t="shared" si="11"/>
        <v>3.5402155570764288E-2</v>
      </c>
      <c r="BD26" s="2">
        <f>IF('Forward Curve'!$D$16=DataValidation!$B$11,Vols!AY26,IF('Forward Curve'!$D$16=DataValidation!$B$12,Vols!AZ26,IF('Forward Curve'!$D$16=DataValidation!$B$13,Vols!BA26,IF('Forward Curve'!$D$16=DataValidation!$B$14,Vols!BB26,""))))</f>
        <v>3.2902155570764292E-2</v>
      </c>
    </row>
    <row r="27" spans="2:56" x14ac:dyDescent="0.25">
      <c r="B27" s="69">
        <f t="shared" si="12"/>
        <v>45379</v>
      </c>
      <c r="C27" s="76">
        <v>59.16</v>
      </c>
      <c r="D27" s="2"/>
      <c r="E27" s="124">
        <v>2.8091499999999998</v>
      </c>
      <c r="F27" s="77">
        <v>2.82117</v>
      </c>
      <c r="G27" s="103">
        <v>2.9775499999999999</v>
      </c>
      <c r="H27" s="103">
        <v>5.9839599999999997</v>
      </c>
      <c r="I27" s="81"/>
      <c r="J27" s="117">
        <f t="shared" si="15"/>
        <v>45350</v>
      </c>
      <c r="K27" s="78">
        <v>2.8056800000000002</v>
      </c>
      <c r="L27" s="81"/>
      <c r="M27" s="115">
        <v>44763</v>
      </c>
      <c r="N27" s="123">
        <v>2.0444300000000002</v>
      </c>
      <c r="O27" s="81"/>
      <c r="P27" s="81"/>
      <c r="R27" s="69">
        <f>'Forward Curve'!$G27</f>
        <v>45379</v>
      </c>
      <c r="S27" s="82">
        <f t="shared" si="0"/>
        <v>0.59160000000000001</v>
      </c>
      <c r="T27" s="57"/>
      <c r="U27" s="57">
        <f t="shared" si="1"/>
        <v>2.8091499999999998E-2</v>
      </c>
      <c r="V27" s="57">
        <f t="shared" si="2"/>
        <v>2.8211699999999999E-2</v>
      </c>
      <c r="W27" s="57">
        <f t="shared" si="3"/>
        <v>2.97755E-2</v>
      </c>
      <c r="X27" s="84">
        <f t="shared" si="4"/>
        <v>5.98396E-2</v>
      </c>
      <c r="Y27" s="84">
        <f t="shared" si="5"/>
        <v>2.8055699999999999E-2</v>
      </c>
      <c r="Z27" s="84">
        <f t="shared" si="6"/>
        <v>2.8056800000000003E-2</v>
      </c>
      <c r="AA27" s="84"/>
      <c r="AB27" s="108">
        <f t="shared" si="16"/>
        <v>44763</v>
      </c>
      <c r="AC27" s="109">
        <f t="shared" si="13"/>
        <v>2.0444300000000002E-2</v>
      </c>
      <c r="AD27" s="108">
        <f t="shared" si="17"/>
        <v>45379</v>
      </c>
      <c r="AE27" s="110">
        <f t="shared" si="14"/>
        <v>2.6127803333333328E-2</v>
      </c>
      <c r="AF27" s="3"/>
      <c r="AG27" s="2">
        <f>IF('Forward Curve'!$D$14=DataValidation!$A$5,Vols!$U27*(1-(SQRT(YEARFRAC($R$6,$R27,2))*(2*$S27))),IF('Forward Curve'!$D$14=DataValidation!$A$6,Vols!$V27*(1-(SQRT(YEARFRAC($R$6,$R27,2))*(2*$S27))),IF('Forward Curve'!$D$14=DataValidation!$A$8,Vols!$U27*(1-(SQRT(YEARFRAC($R$6,$R27,2))*(2*$S27)))+0.03,IF('Forward Curve'!$D$14=DataValidation!$A$4,Vols!$AE27*(1-(SQRT(YEARFRAC($R$6,$R27,2))*(2*$S27))),IF('Forward Curve'!$D$14=DataValidation!$A$7,Vols!$W27*(1-(SQRT(YEARFRAC($R$6,$R27,2))*(2*$S27))),IF('Forward Curve'!$D$14=DataValidation!$A$9,Vols!$AW27*(1-(SQRT(YEARFRAC($R$6,$R27,2))*(2*$S27))),IF('Forward Curve'!$D$14=DataValidation!$A$2,$Y27*(1-(SQRT(YEARFRAC($R$6,$R27,2))*(2*$S27))),IF('Forward Curve'!$D$14=DataValidation!$A$3,$Z27*(1-(SQRT(YEARFRAC($R$6,$R27,2))*(2*$S27))),""))))))))</f>
        <v>-1.6101114517925941E-2</v>
      </c>
      <c r="AH27" s="2">
        <f>IF('Forward Curve'!$D$14=DataValidation!$A$5,Vols!$U27*(1-(SQRT(YEARFRAC($R$6,$R27,2))*(1*$S27))),IF('Forward Curve'!$D$14=DataValidation!$A$6,Vols!$V27*(1-(SQRT(YEARFRAC($R$6,$R27,2))*(1*$S27))),IF('Forward Curve'!$D$14=DataValidation!$A$8,Vols!$U27*(1-(SQRT(YEARFRAC($R$6,$R27,2))*(1*$S27)))+0.03,IF('Forward Curve'!$D$14=DataValidation!$A$4,Vols!$AE27*(1-(SQRT(YEARFRAC($R$6,$R27,2))*(1*$S27))),IF('Forward Curve'!$D$14=DataValidation!$A$7,Vols!$W27*(1-(SQRT(YEARFRAC($R$6,$R27,2))*(1*$S27))),IF('Forward Curve'!$D$14=DataValidation!$A$9,Vols!$AW27*(1-(SQRT(YEARFRAC($R$6,$R27,2))*(1*$S27))),IF('Forward Curve'!$D$14=DataValidation!$A$2,$Y27*(1-(SQRT(YEARFRAC($R$6,$R27,2))*(1*$S27))),IF('Forward Curve'!$D$14=DataValidation!$A$3,$Z27*(1-(SQRT(YEARFRAC($R$6,$R27,2))*(1*$S27))),""))))))))</f>
        <v>5.9772927410370299E-3</v>
      </c>
      <c r="AI27" s="2">
        <f>IF('Forward Curve'!$D$14=DataValidation!$A$5,Vols!$U27*(1+(SQRT(YEARFRAC($R$6,$R27,2))*(1*$S27))),IF('Forward Curve'!$D$14=DataValidation!$A$6,Vols!$V27*(1+(SQRT(YEARFRAC($R$6,$R27,2))*(1*$S27))),IF('Forward Curve'!$D$14=DataValidation!$A$8,Vols!$U27*(1+(SQRT(YEARFRAC($R$6,$R27,2))*(1*$S27)))+0.03,IF('Forward Curve'!$D$14=DataValidation!$A$4,Vols!$AE27*(1+(SQRT(YEARFRAC($R$6,$R27,2))*(1*$S27))),IF('Forward Curve'!$D$14=DataValidation!$A$7,Vols!$W27*(1+(SQRT(YEARFRAC($R$6,$R27,2))*(1*$S27))),IF('Forward Curve'!$D$14=DataValidation!$A$9,Vols!$AW27*(1+(SQRT(YEARFRAC($R$6,$R27,2))*(1*$S27))),IF('Forward Curve'!$D$14=DataValidation!$A$2,$Y27*(1+(SQRT(YEARFRAC($R$6,$R27,2))*(1*$S27))),IF('Forward Curve'!$D$14=DataValidation!$A$3,$Z27*(1+(SQRT(YEARFRAC($R$6,$R27,2))*(1*$S27))),""))))))))</f>
        <v>5.0134107258962966E-2</v>
      </c>
      <c r="AJ27" s="2">
        <f>IF('Forward Curve'!$D$14=DataValidation!$A$5,Vols!$U27*(1+(SQRT(YEARFRAC($R$6,$R27,2))*(2*$S27))),IF('Forward Curve'!$D$14=DataValidation!$A$6,Vols!$V27*(1+(SQRT(YEARFRAC($R$6,$R27,2))*(2*$S27))),IF('Forward Curve'!$D$14=DataValidation!$A$8,Vols!$U27*(1+(SQRT(YEARFRAC($R$6,$R27,2))*(2*$S27)))+0.03,IF('Forward Curve'!$D$14=DataValidation!$A$4,Vols!$AE27*(1+(SQRT(YEARFRAC($R$6,$R27,2))*(2*$S27))),IF('Forward Curve'!$D$14=DataValidation!$A$7,Vols!$W27*(1+(SQRT(YEARFRAC($R$6,$R27,2))*(2*$S27))),IF('Forward Curve'!$D$14=DataValidation!$A$9,Vols!$AW27*(1+(SQRT(YEARFRAC($R$6,$R27,2))*(2*$S27))),IF('Forward Curve'!$D$14=DataValidation!$A$2,$Y27*(1+(SQRT(YEARFRAC($R$6,$R27,2))*(2*$S27))),IF('Forward Curve'!$D$14=DataValidation!$A$3,$Z27*(1+(SQRT(YEARFRAC($R$6,$R27,2))*(2*$S27))),""))))))))</f>
        <v>7.2212514517925944E-2</v>
      </c>
      <c r="AL27" s="112">
        <v>3.6562499999999998E-2</v>
      </c>
      <c r="AM27" s="2">
        <f>IF('Forward Curve'!$D$14=DataValidation!$A$5,Vols!$AL27,IF('Forward Curve'!$D$14=DataValidation!$A$6,Vols!$AL27+(Vols!$V27-Vols!$U27),IF('Forward Curve'!$D$14=DataValidation!$A$8,Vols!$AL27+(Vols!$X27-Vols!$U27),IF('Forward Curve'!$D$14=DataValidation!$A$4,Vols!$AL27+(Vols!$AE27-Vols!$U27),IF('Forward Curve'!$D$14=DataValidation!$A$7,Vols!$AL27+(Vols!$W27-Vols!$U27),IF('Forward Curve'!$D$14=DataValidation!$A$9,Vols!$AL27+(Vols!$AW27-Vols!$U27),IF('Forward Curve'!$D$14=DataValidation!$A$2,Vols!$AL27+($Y27-Vols!$U27),IF('Forward Curve'!$D$14=DataValidation!$A$3,Vols!$AL27+($Z27-Vols!$U27)))))))))</f>
        <v>3.6526699999999995E-2</v>
      </c>
      <c r="AN27" s="2">
        <f>IF('Forward Curve'!$D$14=DataValidation!$A$5,$U27+0.0025,IF('Forward Curve'!$D$14=DataValidation!$A$6,$V27+0.0025,IF('Forward Curve'!$D$14=DataValidation!$A$8,Vols!$X27+0.0025,IF('Forward Curve'!$D$14=DataValidation!$A$4,Vols!$AE27+0.0025,IF('Forward Curve'!$D$14=DataValidation!$A$7,Vols!$W27+0.0025,IF('Forward Curve'!$D$14=DataValidation!$A$9,Vols!$AW27+0.0025,IF('Forward Curve'!$D$14=DataValidation!$A$2,$Y27+0.0025,IF('Forward Curve'!$D$14=DataValidation!$A$3,$Z27+0.0025,""))))))))</f>
        <v>3.0555699999999998E-2</v>
      </c>
      <c r="AO27" s="2">
        <f>IF('Forward Curve'!$D$14=DataValidation!$A$5,$U27+0.005,IF('Forward Curve'!$D$14=DataValidation!$A$6,$V27+0.005,IF('Forward Curve'!$D$14=DataValidation!$A$8,Vols!$X27+0.005,IF('Forward Curve'!$D$14=DataValidation!$A$4,Vols!$AE27+0.005,IF('Forward Curve'!$D$14=DataValidation!$A$7,Vols!$W27+0.005,IF('Forward Curve'!$D$14=DataValidation!$A$9,Vols!$AW27+0.005,IF('Forward Curve'!$D$14=DataValidation!$A$2,$Y27+0.005,IF('Forward Curve'!$D$14=DataValidation!$A$3,$Z27+0.005,""))))))))</f>
        <v>3.30557E-2</v>
      </c>
      <c r="AQ27" s="57">
        <f>IF('Forward Curve'!$E$15=DataValidation!$B$2,Vols!$AJ27,IF('Forward Curve'!$E$15=DataValidation!$B$3,Vols!$AI27,IF('Forward Curve'!$E$15=DataValidation!$B$4,Vols!$AH27,IF('Forward Curve'!$E$15=DataValidation!$B$5,Vols!$AG27,IF('Forward Curve'!$E$15=DataValidation!$B$7,$AM27,IF('Forward Curve'!$E$15=DataValidation!$B$8,Vols!$AN27,IF('Forward Curve'!$E$15=DataValidation!$B$9,Vols!$AO27,"ERROR")))))))</f>
        <v>5.0134107258962966E-2</v>
      </c>
      <c r="AR27" s="57"/>
      <c r="AS27" s="58"/>
      <c r="AT27" s="67">
        <v>22</v>
      </c>
      <c r="AU27" s="68">
        <f t="shared" si="18"/>
        <v>45379</v>
      </c>
      <c r="AW27" s="2">
        <f t="shared" si="7"/>
        <v>3.0411574452355424E-2</v>
      </c>
      <c r="AY27" s="3">
        <f t="shared" si="8"/>
        <v>2.5411574452355423E-2</v>
      </c>
      <c r="AZ27" s="3">
        <f t="shared" si="9"/>
        <v>2.7911574452355425E-2</v>
      </c>
      <c r="BA27" s="3">
        <f t="shared" si="10"/>
        <v>3.2911574452355423E-2</v>
      </c>
      <c r="BB27" s="3">
        <f t="shared" si="11"/>
        <v>3.5411574452355425E-2</v>
      </c>
      <c r="BD27" s="2">
        <f>IF('Forward Curve'!$D$16=DataValidation!$B$11,Vols!AY27,IF('Forward Curve'!$D$16=DataValidation!$B$12,Vols!AZ27,IF('Forward Curve'!$D$16=DataValidation!$B$13,Vols!BA27,IF('Forward Curve'!$D$16=DataValidation!$B$14,Vols!BB27,""))))</f>
        <v>3.2911574452355423E-2</v>
      </c>
    </row>
    <row r="28" spans="2:56" x14ac:dyDescent="0.25">
      <c r="B28" s="69">
        <f t="shared" si="12"/>
        <v>45410</v>
      </c>
      <c r="C28" s="76">
        <v>55.77</v>
      </c>
      <c r="D28" s="2"/>
      <c r="E28" s="124">
        <v>2.8093699999999999</v>
      </c>
      <c r="F28" s="77">
        <v>2.76606</v>
      </c>
      <c r="G28" s="103">
        <v>2.9777900000000002</v>
      </c>
      <c r="H28" s="103">
        <v>5.9849300000000003</v>
      </c>
      <c r="I28" s="81"/>
      <c r="J28" s="117">
        <f t="shared" si="15"/>
        <v>45379</v>
      </c>
      <c r="K28" s="78">
        <v>2.8055699999999999</v>
      </c>
      <c r="L28" s="81"/>
      <c r="M28" s="115">
        <v>44764</v>
      </c>
      <c r="N28" s="123">
        <v>2.0443099999999998</v>
      </c>
      <c r="O28" s="81"/>
      <c r="P28" s="81"/>
      <c r="R28" s="69">
        <f>'Forward Curve'!$G28</f>
        <v>45410</v>
      </c>
      <c r="S28" s="82">
        <f t="shared" si="0"/>
        <v>0.55770000000000008</v>
      </c>
      <c r="T28" s="57"/>
      <c r="U28" s="57">
        <f t="shared" si="1"/>
        <v>2.8093699999999999E-2</v>
      </c>
      <c r="V28" s="57">
        <f t="shared" si="2"/>
        <v>2.76606E-2</v>
      </c>
      <c r="W28" s="57">
        <f t="shared" si="3"/>
        <v>2.9777900000000003E-2</v>
      </c>
      <c r="X28" s="84">
        <f t="shared" si="4"/>
        <v>5.9849300000000001E-2</v>
      </c>
      <c r="Y28" s="84">
        <f t="shared" si="5"/>
        <v>2.80579E-2</v>
      </c>
      <c r="Z28" s="84">
        <f t="shared" si="6"/>
        <v>2.8055699999999999E-2</v>
      </c>
      <c r="AA28" s="84"/>
      <c r="AB28" s="108">
        <f t="shared" si="16"/>
        <v>44764</v>
      </c>
      <c r="AC28" s="109">
        <f t="shared" si="13"/>
        <v>2.0443099999999999E-2</v>
      </c>
      <c r="AD28" s="108">
        <f t="shared" si="17"/>
        <v>45410</v>
      </c>
      <c r="AE28" s="110">
        <f t="shared" si="14"/>
        <v>2.6127679999999993E-2</v>
      </c>
      <c r="AF28" s="3"/>
      <c r="AG28" s="2">
        <f>IF('Forward Curve'!$D$14=DataValidation!$A$5,Vols!$U28*(1-(SQRT(YEARFRAC($R$6,$R28,2))*(2*$S28))),IF('Forward Curve'!$D$14=DataValidation!$A$6,Vols!$V28*(1-(SQRT(YEARFRAC($R$6,$R28,2))*(2*$S28))),IF('Forward Curve'!$D$14=DataValidation!$A$8,Vols!$U28*(1-(SQRT(YEARFRAC($R$6,$R28,2))*(2*$S28)))+0.03,IF('Forward Curve'!$D$14=DataValidation!$A$4,Vols!$AE28*(1-(SQRT(YEARFRAC($R$6,$R28,2))*(2*$S28))),IF('Forward Curve'!$D$14=DataValidation!$A$7,Vols!$W28*(1-(SQRT(YEARFRAC($R$6,$R28,2))*(2*$S28))),IF('Forward Curve'!$D$14=DataValidation!$A$9,Vols!$AW28*(1-(SQRT(YEARFRAC($R$6,$R28,2))*(2*$S28))),IF('Forward Curve'!$D$14=DataValidation!$A$2,$Y28*(1-(SQRT(YEARFRAC($R$6,$R28,2))*(2*$S28))),IF('Forward Curve'!$D$14=DataValidation!$A$3,$Z28*(1-(SQRT(YEARFRAC($R$6,$R28,2))*(2*$S28))),""))))))))</f>
        <v>-1.4572831429807717E-2</v>
      </c>
      <c r="AH28" s="2">
        <f>IF('Forward Curve'!$D$14=DataValidation!$A$5,Vols!$U28*(1-(SQRT(YEARFRAC($R$6,$R28,2))*(1*$S28))),IF('Forward Curve'!$D$14=DataValidation!$A$6,Vols!$V28*(1-(SQRT(YEARFRAC($R$6,$R28,2))*(1*$S28))),IF('Forward Curve'!$D$14=DataValidation!$A$8,Vols!$U28*(1-(SQRT(YEARFRAC($R$6,$R28,2))*(1*$S28)))+0.03,IF('Forward Curve'!$D$14=DataValidation!$A$4,Vols!$AE28*(1-(SQRT(YEARFRAC($R$6,$R28,2))*(1*$S28))),IF('Forward Curve'!$D$14=DataValidation!$A$7,Vols!$W28*(1-(SQRT(YEARFRAC($R$6,$R28,2))*(1*$S28))),IF('Forward Curve'!$D$14=DataValidation!$A$9,Vols!$AW28*(1-(SQRT(YEARFRAC($R$6,$R28,2))*(1*$S28))),IF('Forward Curve'!$D$14=DataValidation!$A$2,$Y28*(1-(SQRT(YEARFRAC($R$6,$R28,2))*(1*$S28))),IF('Forward Curve'!$D$14=DataValidation!$A$3,$Z28*(1-(SQRT(YEARFRAC($R$6,$R28,2))*(1*$S28))),""))))))))</f>
        <v>6.7425342850961417E-3</v>
      </c>
      <c r="AI28" s="2">
        <f>IF('Forward Curve'!$D$14=DataValidation!$A$5,Vols!$U28*(1+(SQRT(YEARFRAC($R$6,$R28,2))*(1*$S28))),IF('Forward Curve'!$D$14=DataValidation!$A$6,Vols!$V28*(1+(SQRT(YEARFRAC($R$6,$R28,2))*(1*$S28))),IF('Forward Curve'!$D$14=DataValidation!$A$8,Vols!$U28*(1+(SQRT(YEARFRAC($R$6,$R28,2))*(1*$S28)))+0.03,IF('Forward Curve'!$D$14=DataValidation!$A$4,Vols!$AE28*(1+(SQRT(YEARFRAC($R$6,$R28,2))*(1*$S28))),IF('Forward Curve'!$D$14=DataValidation!$A$7,Vols!$W28*(1+(SQRT(YEARFRAC($R$6,$R28,2))*(1*$S28))),IF('Forward Curve'!$D$14=DataValidation!$A$9,Vols!$AW28*(1+(SQRT(YEARFRAC($R$6,$R28,2))*(1*$S28))),IF('Forward Curve'!$D$14=DataValidation!$A$2,$Y28*(1+(SQRT(YEARFRAC($R$6,$R28,2))*(1*$S28))),IF('Forward Curve'!$D$14=DataValidation!$A$3,$Z28*(1+(SQRT(YEARFRAC($R$6,$R28,2))*(1*$S28))),""))))))))</f>
        <v>4.9373265714903865E-2</v>
      </c>
      <c r="AJ28" s="2">
        <f>IF('Forward Curve'!$D$14=DataValidation!$A$5,Vols!$U28*(1+(SQRT(YEARFRAC($R$6,$R28,2))*(2*$S28))),IF('Forward Curve'!$D$14=DataValidation!$A$6,Vols!$V28*(1+(SQRT(YEARFRAC($R$6,$R28,2))*(2*$S28))),IF('Forward Curve'!$D$14=DataValidation!$A$8,Vols!$U28*(1+(SQRT(YEARFRAC($R$6,$R28,2))*(2*$S28)))+0.03,IF('Forward Curve'!$D$14=DataValidation!$A$4,Vols!$AE28*(1+(SQRT(YEARFRAC($R$6,$R28,2))*(2*$S28))),IF('Forward Curve'!$D$14=DataValidation!$A$7,Vols!$W28*(1+(SQRT(YEARFRAC($R$6,$R28,2))*(2*$S28))),IF('Forward Curve'!$D$14=DataValidation!$A$9,Vols!$AW28*(1+(SQRT(YEARFRAC($R$6,$R28,2))*(2*$S28))),IF('Forward Curve'!$D$14=DataValidation!$A$2,$Y28*(1+(SQRT(YEARFRAC($R$6,$R28,2))*(2*$S28))),IF('Forward Curve'!$D$14=DataValidation!$A$3,$Z28*(1+(SQRT(YEARFRAC($R$6,$R28,2))*(2*$S28))),""))))))))</f>
        <v>7.0688631429807719E-2</v>
      </c>
      <c r="AL28" s="112">
        <v>3.6249999999999998E-2</v>
      </c>
      <c r="AM28" s="2">
        <f>IF('Forward Curve'!$D$14=DataValidation!$A$5,Vols!$AL28,IF('Forward Curve'!$D$14=DataValidation!$A$6,Vols!$AL28+(Vols!$V28-Vols!$U28),IF('Forward Curve'!$D$14=DataValidation!$A$8,Vols!$AL28+(Vols!$X28-Vols!$U28),IF('Forward Curve'!$D$14=DataValidation!$A$4,Vols!$AL28+(Vols!$AE28-Vols!$U28),IF('Forward Curve'!$D$14=DataValidation!$A$7,Vols!$AL28+(Vols!$W28-Vols!$U28),IF('Forward Curve'!$D$14=DataValidation!$A$9,Vols!$AL28+(Vols!$AW28-Vols!$U28),IF('Forward Curve'!$D$14=DataValidation!$A$2,Vols!$AL28+($Y28-Vols!$U28),IF('Forward Curve'!$D$14=DataValidation!$A$3,Vols!$AL28+($Z28-Vols!$U28)))))))))</f>
        <v>3.6214200000000002E-2</v>
      </c>
      <c r="AN28" s="2">
        <f>IF('Forward Curve'!$D$14=DataValidation!$A$5,$U28+0.0025,IF('Forward Curve'!$D$14=DataValidation!$A$6,$V28+0.0025,IF('Forward Curve'!$D$14=DataValidation!$A$8,Vols!$X28+0.0025,IF('Forward Curve'!$D$14=DataValidation!$A$4,Vols!$AE28+0.0025,IF('Forward Curve'!$D$14=DataValidation!$A$7,Vols!$W28+0.0025,IF('Forward Curve'!$D$14=DataValidation!$A$9,Vols!$AW28+0.0025,IF('Forward Curve'!$D$14=DataValidation!$A$2,$Y28+0.0025,IF('Forward Curve'!$D$14=DataValidation!$A$3,$Z28+0.0025,""))))))))</f>
        <v>3.0557899999999999E-2</v>
      </c>
      <c r="AO28" s="2">
        <f>IF('Forward Curve'!$D$14=DataValidation!$A$5,$U28+0.005,IF('Forward Curve'!$D$14=DataValidation!$A$6,$V28+0.005,IF('Forward Curve'!$D$14=DataValidation!$A$8,Vols!$X28+0.005,IF('Forward Curve'!$D$14=DataValidation!$A$4,Vols!$AE28+0.005,IF('Forward Curve'!$D$14=DataValidation!$A$7,Vols!$W28+0.005,IF('Forward Curve'!$D$14=DataValidation!$A$9,Vols!$AW28+0.005,IF('Forward Curve'!$D$14=DataValidation!$A$2,$Y28+0.005,IF('Forward Curve'!$D$14=DataValidation!$A$3,$Z28+0.005,""))))))))</f>
        <v>3.3057900000000001E-2</v>
      </c>
      <c r="AQ28" s="57">
        <f>IF('Forward Curve'!$E$15=DataValidation!$B$2,Vols!$AJ28,IF('Forward Curve'!$E$15=DataValidation!$B$3,Vols!$AI28,IF('Forward Curve'!$E$15=DataValidation!$B$4,Vols!$AH28,IF('Forward Curve'!$E$15=DataValidation!$B$5,Vols!$AG28,IF('Forward Curve'!$E$15=DataValidation!$B$7,$AM28,IF('Forward Curve'!$E$15=DataValidation!$B$8,Vols!$AN28,IF('Forward Curve'!$E$15=DataValidation!$B$9,Vols!$AO28,"ERROR")))))))</f>
        <v>4.9373265714903865E-2</v>
      </c>
      <c r="AR28" s="57"/>
      <c r="AS28" s="58"/>
      <c r="AT28" s="67">
        <v>23</v>
      </c>
      <c r="AU28" s="68">
        <f t="shared" si="18"/>
        <v>45410</v>
      </c>
      <c r="AW28" s="2">
        <f t="shared" si="7"/>
        <v>3.0421312623220721E-2</v>
      </c>
      <c r="AY28" s="3">
        <f t="shared" si="8"/>
        <v>2.542131262322072E-2</v>
      </c>
      <c r="AZ28" s="3">
        <f t="shared" si="9"/>
        <v>2.7921312623220722E-2</v>
      </c>
      <c r="BA28" s="3">
        <f t="shared" si="10"/>
        <v>3.2921312623220719E-2</v>
      </c>
      <c r="BB28" s="3">
        <f t="shared" si="11"/>
        <v>3.5421312623220721E-2</v>
      </c>
      <c r="BD28" s="2">
        <f>IF('Forward Curve'!$D$16=DataValidation!$B$11,Vols!AY28,IF('Forward Curve'!$D$16=DataValidation!$B$12,Vols!AZ28,IF('Forward Curve'!$D$16=DataValidation!$B$13,Vols!BA28,IF('Forward Curve'!$D$16=DataValidation!$B$14,Vols!BB28,""))))</f>
        <v>3.2921312623220719E-2</v>
      </c>
    </row>
    <row r="29" spans="2:56" x14ac:dyDescent="0.25">
      <c r="B29" s="69">
        <f t="shared" si="12"/>
        <v>45440</v>
      </c>
      <c r="C29" s="76">
        <v>52.25</v>
      </c>
      <c r="D29" s="2"/>
      <c r="E29" s="124">
        <v>2.8092600000000001</v>
      </c>
      <c r="F29" s="77">
        <v>2.6905100000000002</v>
      </c>
      <c r="G29" s="103">
        <v>2.9776699999999998</v>
      </c>
      <c r="H29" s="103">
        <v>5.9550099999999997</v>
      </c>
      <c r="I29" s="81"/>
      <c r="J29" s="117">
        <f t="shared" si="15"/>
        <v>45410</v>
      </c>
      <c r="K29" s="78">
        <v>2.80579</v>
      </c>
      <c r="L29" s="81"/>
      <c r="M29" s="115">
        <v>44765</v>
      </c>
      <c r="N29" s="123">
        <v>2.0443099999999998</v>
      </c>
      <c r="O29" s="81"/>
      <c r="P29" s="81"/>
      <c r="R29" s="69">
        <f>'Forward Curve'!$G29</f>
        <v>45440</v>
      </c>
      <c r="S29" s="82">
        <f t="shared" si="0"/>
        <v>0.52249999999999996</v>
      </c>
      <c r="T29" s="57"/>
      <c r="U29" s="57">
        <f t="shared" si="1"/>
        <v>2.8092600000000002E-2</v>
      </c>
      <c r="V29" s="57">
        <f t="shared" si="2"/>
        <v>2.6905100000000001E-2</v>
      </c>
      <c r="W29" s="57">
        <f t="shared" si="3"/>
        <v>2.97767E-2</v>
      </c>
      <c r="X29" s="84">
        <f t="shared" si="4"/>
        <v>5.9550099999999995E-2</v>
      </c>
      <c r="Y29" s="84">
        <f t="shared" si="5"/>
        <v>2.8056800000000003E-2</v>
      </c>
      <c r="Z29" s="84">
        <f t="shared" si="6"/>
        <v>2.80579E-2</v>
      </c>
      <c r="AA29" s="84"/>
      <c r="AB29" s="108">
        <f t="shared" si="16"/>
        <v>44765</v>
      </c>
      <c r="AC29" s="109">
        <f t="shared" si="13"/>
        <v>2.0443099999999999E-2</v>
      </c>
      <c r="AD29" s="108">
        <f t="shared" si="17"/>
        <v>45440</v>
      </c>
      <c r="AE29" s="110">
        <f t="shared" si="14"/>
        <v>2.6127739999999997E-2</v>
      </c>
      <c r="AF29" s="3"/>
      <c r="AG29" s="2">
        <f>IF('Forward Curve'!$D$14=DataValidation!$A$5,Vols!$U29*(1-(SQRT(YEARFRAC($R$6,$R29,2))*(2*$S29))),IF('Forward Curve'!$D$14=DataValidation!$A$6,Vols!$V29*(1-(SQRT(YEARFRAC($R$6,$R29,2))*(2*$S29))),IF('Forward Curve'!$D$14=DataValidation!$A$8,Vols!$U29*(1-(SQRT(YEARFRAC($R$6,$R29,2))*(2*$S29)))+0.03,IF('Forward Curve'!$D$14=DataValidation!$A$4,Vols!$AE29*(1-(SQRT(YEARFRAC($R$6,$R29,2))*(2*$S29))),IF('Forward Curve'!$D$14=DataValidation!$A$7,Vols!$W29*(1-(SQRT(YEARFRAC($R$6,$R29,2))*(2*$S29))),IF('Forward Curve'!$D$14=DataValidation!$A$9,Vols!$AW29*(1-(SQRT(YEARFRAC($R$6,$R29,2))*(2*$S29))),IF('Forward Curve'!$D$14=DataValidation!$A$2,$Y29*(1-(SQRT(YEARFRAC($R$6,$R29,2))*(2*$S29))),IF('Forward Curve'!$D$14=DataValidation!$A$3,$Z29*(1-(SQRT(YEARFRAC($R$6,$R29,2))*(2*$S29))),""))))))))</f>
        <v>-1.2768641281748082E-2</v>
      </c>
      <c r="AH29" s="2">
        <f>IF('Forward Curve'!$D$14=DataValidation!$A$5,Vols!$U29*(1-(SQRT(YEARFRAC($R$6,$R29,2))*(1*$S29))),IF('Forward Curve'!$D$14=DataValidation!$A$6,Vols!$V29*(1-(SQRT(YEARFRAC($R$6,$R29,2))*(1*$S29))),IF('Forward Curve'!$D$14=DataValidation!$A$8,Vols!$U29*(1-(SQRT(YEARFRAC($R$6,$R29,2))*(1*$S29)))+0.03,IF('Forward Curve'!$D$14=DataValidation!$A$4,Vols!$AE29*(1-(SQRT(YEARFRAC($R$6,$R29,2))*(1*$S29))),IF('Forward Curve'!$D$14=DataValidation!$A$7,Vols!$W29*(1-(SQRT(YEARFRAC($R$6,$R29,2))*(1*$S29))),IF('Forward Curve'!$D$14=DataValidation!$A$9,Vols!$AW29*(1-(SQRT(YEARFRAC($R$6,$R29,2))*(1*$S29))),IF('Forward Curve'!$D$14=DataValidation!$A$2,$Y29*(1-(SQRT(YEARFRAC($R$6,$R29,2))*(1*$S29))),IF('Forward Curve'!$D$14=DataValidation!$A$3,$Z29*(1-(SQRT(YEARFRAC($R$6,$R29,2))*(1*$S29))),""))))))))</f>
        <v>7.6440793591259605E-3</v>
      </c>
      <c r="AI29" s="2">
        <f>IF('Forward Curve'!$D$14=DataValidation!$A$5,Vols!$U29*(1+(SQRT(YEARFRAC($R$6,$R29,2))*(1*$S29))),IF('Forward Curve'!$D$14=DataValidation!$A$6,Vols!$V29*(1+(SQRT(YEARFRAC($R$6,$R29,2))*(1*$S29))),IF('Forward Curve'!$D$14=DataValidation!$A$8,Vols!$U29*(1+(SQRT(YEARFRAC($R$6,$R29,2))*(1*$S29)))+0.03,IF('Forward Curve'!$D$14=DataValidation!$A$4,Vols!$AE29*(1+(SQRT(YEARFRAC($R$6,$R29,2))*(1*$S29))),IF('Forward Curve'!$D$14=DataValidation!$A$7,Vols!$W29*(1+(SQRT(YEARFRAC($R$6,$R29,2))*(1*$S29))),IF('Forward Curve'!$D$14=DataValidation!$A$9,Vols!$AW29*(1+(SQRT(YEARFRAC($R$6,$R29,2))*(1*$S29))),IF('Forward Curve'!$D$14=DataValidation!$A$2,$Y29*(1+(SQRT(YEARFRAC($R$6,$R29,2))*(1*$S29))),IF('Forward Curve'!$D$14=DataValidation!$A$3,$Z29*(1+(SQRT(YEARFRAC($R$6,$R29,2))*(1*$S29))),""))))))))</f>
        <v>4.846952064087405E-2</v>
      </c>
      <c r="AJ29" s="2">
        <f>IF('Forward Curve'!$D$14=DataValidation!$A$5,Vols!$U29*(1+(SQRT(YEARFRAC($R$6,$R29,2))*(2*$S29))),IF('Forward Curve'!$D$14=DataValidation!$A$6,Vols!$V29*(1+(SQRT(YEARFRAC($R$6,$R29,2))*(2*$S29))),IF('Forward Curve'!$D$14=DataValidation!$A$8,Vols!$U29*(1+(SQRT(YEARFRAC($R$6,$R29,2))*(2*$S29)))+0.03,IF('Forward Curve'!$D$14=DataValidation!$A$4,Vols!$AE29*(1+(SQRT(YEARFRAC($R$6,$R29,2))*(2*$S29))),IF('Forward Curve'!$D$14=DataValidation!$A$7,Vols!$W29*(1+(SQRT(YEARFRAC($R$6,$R29,2))*(2*$S29))),IF('Forward Curve'!$D$14=DataValidation!$A$9,Vols!$AW29*(1+(SQRT(YEARFRAC($R$6,$R29,2))*(2*$S29))),IF('Forward Curve'!$D$14=DataValidation!$A$2,$Y29*(1+(SQRT(YEARFRAC($R$6,$R29,2))*(2*$S29))),IF('Forward Curve'!$D$14=DataValidation!$A$3,$Z29*(1+(SQRT(YEARFRAC($R$6,$R29,2))*(2*$S29))),""))))))))</f>
        <v>6.8882241281748094E-2</v>
      </c>
      <c r="AL29" s="112">
        <v>3.5937499999999997E-2</v>
      </c>
      <c r="AM29" s="2">
        <f>IF('Forward Curve'!$D$14=DataValidation!$A$5,Vols!$AL29,IF('Forward Curve'!$D$14=DataValidation!$A$6,Vols!$AL29+(Vols!$V29-Vols!$U29),IF('Forward Curve'!$D$14=DataValidation!$A$8,Vols!$AL29+(Vols!$X29-Vols!$U29),IF('Forward Curve'!$D$14=DataValidation!$A$4,Vols!$AL29+(Vols!$AE29-Vols!$U29),IF('Forward Curve'!$D$14=DataValidation!$A$7,Vols!$AL29+(Vols!$W29-Vols!$U29),IF('Forward Curve'!$D$14=DataValidation!$A$9,Vols!$AL29+(Vols!$AW29-Vols!$U29),IF('Forward Curve'!$D$14=DataValidation!$A$2,Vols!$AL29+($Y29-Vols!$U29),IF('Forward Curve'!$D$14=DataValidation!$A$3,Vols!$AL29+($Z29-Vols!$U29)))))))))</f>
        <v>3.5901699999999995E-2</v>
      </c>
      <c r="AN29" s="2">
        <f>IF('Forward Curve'!$D$14=DataValidation!$A$5,$U29+0.0025,IF('Forward Curve'!$D$14=DataValidation!$A$6,$V29+0.0025,IF('Forward Curve'!$D$14=DataValidation!$A$8,Vols!$X29+0.0025,IF('Forward Curve'!$D$14=DataValidation!$A$4,Vols!$AE29+0.0025,IF('Forward Curve'!$D$14=DataValidation!$A$7,Vols!$W29+0.0025,IF('Forward Curve'!$D$14=DataValidation!$A$9,Vols!$AW29+0.0025,IF('Forward Curve'!$D$14=DataValidation!$A$2,$Y29+0.0025,IF('Forward Curve'!$D$14=DataValidation!$A$3,$Z29+0.0025,""))))))))</f>
        <v>3.0556800000000002E-2</v>
      </c>
      <c r="AO29" s="2">
        <f>IF('Forward Curve'!$D$14=DataValidation!$A$5,$U29+0.005,IF('Forward Curve'!$D$14=DataValidation!$A$6,$V29+0.005,IF('Forward Curve'!$D$14=DataValidation!$A$8,Vols!$X29+0.005,IF('Forward Curve'!$D$14=DataValidation!$A$4,Vols!$AE29+0.005,IF('Forward Curve'!$D$14=DataValidation!$A$7,Vols!$W29+0.005,IF('Forward Curve'!$D$14=DataValidation!$A$9,Vols!$AW29+0.005,IF('Forward Curve'!$D$14=DataValidation!$A$2,$Y29+0.005,IF('Forward Curve'!$D$14=DataValidation!$A$3,$Z29+0.005,""))))))))</f>
        <v>3.3056800000000004E-2</v>
      </c>
      <c r="AQ29" s="57">
        <f>IF('Forward Curve'!$E$15=DataValidation!$B$2,Vols!$AJ29,IF('Forward Curve'!$E$15=DataValidation!$B$3,Vols!$AI29,IF('Forward Curve'!$E$15=DataValidation!$B$4,Vols!$AH29,IF('Forward Curve'!$E$15=DataValidation!$B$5,Vols!$AG29,IF('Forward Curve'!$E$15=DataValidation!$B$7,$AM29,IF('Forward Curve'!$E$15=DataValidation!$B$8,Vols!$AN29,IF('Forward Curve'!$E$15=DataValidation!$B$9,Vols!$AO29,"ERROR")))))))</f>
        <v>4.846952064087405E-2</v>
      </c>
      <c r="AR29" s="57"/>
      <c r="AS29" s="58"/>
      <c r="AT29" s="67">
        <v>24</v>
      </c>
      <c r="AU29" s="68">
        <f t="shared" si="18"/>
        <v>45440</v>
      </c>
      <c r="AW29" s="2">
        <f t="shared" si="7"/>
        <v>3.0430737376780426E-2</v>
      </c>
      <c r="AY29" s="3">
        <f t="shared" si="8"/>
        <v>2.5430737376780425E-2</v>
      </c>
      <c r="AZ29" s="3">
        <f t="shared" si="9"/>
        <v>2.7930737376780427E-2</v>
      </c>
      <c r="BA29" s="3">
        <f t="shared" si="10"/>
        <v>3.2930737376780428E-2</v>
      </c>
      <c r="BB29" s="3">
        <f t="shared" si="11"/>
        <v>3.5430737376780423E-2</v>
      </c>
      <c r="BD29" s="2">
        <f>IF('Forward Curve'!$D$16=DataValidation!$B$11,Vols!AY29,IF('Forward Curve'!$D$16=DataValidation!$B$12,Vols!AZ29,IF('Forward Curve'!$D$16=DataValidation!$B$13,Vols!BA29,IF('Forward Curve'!$D$16=DataValidation!$B$14,Vols!BB29,""))))</f>
        <v>3.2930737376780428E-2</v>
      </c>
    </row>
    <row r="30" spans="2:56" x14ac:dyDescent="0.25">
      <c r="B30" s="69">
        <f t="shared" si="12"/>
        <v>45471</v>
      </c>
      <c r="C30" s="76">
        <v>51.52</v>
      </c>
      <c r="D30" s="2"/>
      <c r="E30" s="124">
        <v>2.7225299999999999</v>
      </c>
      <c r="F30" s="77">
        <v>2.6256599999999999</v>
      </c>
      <c r="G30" s="103">
        <v>2.79854</v>
      </c>
      <c r="H30" s="103">
        <v>5.9463499999999998</v>
      </c>
      <c r="I30" s="81"/>
      <c r="J30" s="117">
        <f t="shared" si="15"/>
        <v>45440</v>
      </c>
      <c r="K30" s="78">
        <v>2.8056800000000002</v>
      </c>
      <c r="L30" s="81"/>
      <c r="M30" s="115">
        <v>44766</v>
      </c>
      <c r="N30" s="123">
        <v>2.0443099999999998</v>
      </c>
      <c r="O30" s="81"/>
      <c r="P30" s="81"/>
      <c r="R30" s="69">
        <f>'Forward Curve'!$G30</f>
        <v>45471</v>
      </c>
      <c r="S30" s="82">
        <f t="shared" si="0"/>
        <v>0.51519999999999999</v>
      </c>
      <c r="T30" s="57"/>
      <c r="U30" s="57">
        <f t="shared" si="1"/>
        <v>2.7225299999999997E-2</v>
      </c>
      <c r="V30" s="57">
        <f t="shared" si="2"/>
        <v>2.6256599999999998E-2</v>
      </c>
      <c r="W30" s="57">
        <f t="shared" si="3"/>
        <v>2.7985400000000001E-2</v>
      </c>
      <c r="X30" s="84">
        <f t="shared" si="4"/>
        <v>5.9463499999999996E-2</v>
      </c>
      <c r="Y30" s="84">
        <f t="shared" si="5"/>
        <v>2.6440499999999999E-2</v>
      </c>
      <c r="Z30" s="84">
        <f t="shared" si="6"/>
        <v>2.8056800000000003E-2</v>
      </c>
      <c r="AA30" s="84"/>
      <c r="AB30" s="108">
        <f t="shared" si="16"/>
        <v>44766</v>
      </c>
      <c r="AC30" s="109">
        <f t="shared" si="13"/>
        <v>2.0443099999999999E-2</v>
      </c>
      <c r="AD30" s="108">
        <f t="shared" si="17"/>
        <v>45471</v>
      </c>
      <c r="AE30" s="110">
        <f t="shared" si="14"/>
        <v>2.6144539999999997E-2</v>
      </c>
      <c r="AF30" s="3"/>
      <c r="AG30" s="2">
        <f>IF('Forward Curve'!$D$14=DataValidation!$A$5,Vols!$U30*(1-(SQRT(YEARFRAC($R$6,$R30,2))*(2*$S30))),IF('Forward Curve'!$D$14=DataValidation!$A$6,Vols!$V30*(1-(SQRT(YEARFRAC($R$6,$R30,2))*(2*$S30))),IF('Forward Curve'!$D$14=DataValidation!$A$8,Vols!$U30*(1-(SQRT(YEARFRAC($R$6,$R30,2))*(2*$S30)))+0.03,IF('Forward Curve'!$D$14=DataValidation!$A$4,Vols!$AE30*(1-(SQRT(YEARFRAC($R$6,$R30,2))*(2*$S30))),IF('Forward Curve'!$D$14=DataValidation!$A$7,Vols!$W30*(1-(SQRT(YEARFRAC($R$6,$R30,2))*(2*$S30))),IF('Forward Curve'!$D$14=DataValidation!$A$9,Vols!$AW30*(1-(SQRT(YEARFRAC($R$6,$R30,2))*(2*$S30))),IF('Forward Curve'!$D$14=DataValidation!$A$2,$Y30*(1-(SQRT(YEARFRAC($R$6,$R30,2))*(2*$S30))),IF('Forward Curve'!$D$14=DataValidation!$A$3,$Z30*(1-(SQRT(YEARFRAC($R$6,$R30,2))*(2*$S30))),""))))))))</f>
        <v>-1.2328806042996883E-2</v>
      </c>
      <c r="AH30" s="2">
        <f>IF('Forward Curve'!$D$14=DataValidation!$A$5,Vols!$U30*(1-(SQRT(YEARFRAC($R$6,$R30,2))*(1*$S30))),IF('Forward Curve'!$D$14=DataValidation!$A$6,Vols!$V30*(1-(SQRT(YEARFRAC($R$6,$R30,2))*(1*$S30))),IF('Forward Curve'!$D$14=DataValidation!$A$8,Vols!$U30*(1-(SQRT(YEARFRAC($R$6,$R30,2))*(1*$S30)))+0.03,IF('Forward Curve'!$D$14=DataValidation!$A$4,Vols!$AE30*(1-(SQRT(YEARFRAC($R$6,$R30,2))*(1*$S30))),IF('Forward Curve'!$D$14=DataValidation!$A$7,Vols!$W30*(1-(SQRT(YEARFRAC($R$6,$R30,2))*(1*$S30))),IF('Forward Curve'!$D$14=DataValidation!$A$9,Vols!$AW30*(1-(SQRT(YEARFRAC($R$6,$R30,2))*(1*$S30))),IF('Forward Curve'!$D$14=DataValidation!$A$2,$Y30*(1-(SQRT(YEARFRAC($R$6,$R30,2))*(1*$S30))),IF('Forward Curve'!$D$14=DataValidation!$A$3,$Z30*(1-(SQRT(YEARFRAC($R$6,$R30,2))*(1*$S30))),""))))))))</f>
        <v>7.0558469785015577E-3</v>
      </c>
      <c r="AI30" s="2">
        <f>IF('Forward Curve'!$D$14=DataValidation!$A$5,Vols!$U30*(1+(SQRT(YEARFRAC($R$6,$R30,2))*(1*$S30))),IF('Forward Curve'!$D$14=DataValidation!$A$6,Vols!$V30*(1+(SQRT(YEARFRAC($R$6,$R30,2))*(1*$S30))),IF('Forward Curve'!$D$14=DataValidation!$A$8,Vols!$U30*(1+(SQRT(YEARFRAC($R$6,$R30,2))*(1*$S30)))+0.03,IF('Forward Curve'!$D$14=DataValidation!$A$4,Vols!$AE30*(1+(SQRT(YEARFRAC($R$6,$R30,2))*(1*$S30))),IF('Forward Curve'!$D$14=DataValidation!$A$7,Vols!$W30*(1+(SQRT(YEARFRAC($R$6,$R30,2))*(1*$S30))),IF('Forward Curve'!$D$14=DataValidation!$A$9,Vols!$AW30*(1+(SQRT(YEARFRAC($R$6,$R30,2))*(1*$S30))),IF('Forward Curve'!$D$14=DataValidation!$A$2,$Y30*(1+(SQRT(YEARFRAC($R$6,$R30,2))*(1*$S30))),IF('Forward Curve'!$D$14=DataValidation!$A$3,$Z30*(1+(SQRT(YEARFRAC($R$6,$R30,2))*(1*$S30))),""))))))))</f>
        <v>4.5825153021498435E-2</v>
      </c>
      <c r="AJ30" s="2">
        <f>IF('Forward Curve'!$D$14=DataValidation!$A$5,Vols!$U30*(1+(SQRT(YEARFRAC($R$6,$R30,2))*(2*$S30))),IF('Forward Curve'!$D$14=DataValidation!$A$6,Vols!$V30*(1+(SQRT(YEARFRAC($R$6,$R30,2))*(2*$S30))),IF('Forward Curve'!$D$14=DataValidation!$A$8,Vols!$U30*(1+(SQRT(YEARFRAC($R$6,$R30,2))*(2*$S30)))+0.03,IF('Forward Curve'!$D$14=DataValidation!$A$4,Vols!$AE30*(1+(SQRT(YEARFRAC($R$6,$R30,2))*(2*$S30))),IF('Forward Curve'!$D$14=DataValidation!$A$7,Vols!$W30*(1+(SQRT(YEARFRAC($R$6,$R30,2))*(2*$S30))),IF('Forward Curve'!$D$14=DataValidation!$A$9,Vols!$AW30*(1+(SQRT(YEARFRAC($R$6,$R30,2))*(2*$S30))),IF('Forward Curve'!$D$14=DataValidation!$A$2,$Y30*(1+(SQRT(YEARFRAC($R$6,$R30,2))*(2*$S30))),IF('Forward Curve'!$D$14=DataValidation!$A$3,$Z30*(1+(SQRT(YEARFRAC($R$6,$R30,2))*(2*$S30))),""))))))))</f>
        <v>6.5209806042996879E-2</v>
      </c>
      <c r="AL30" s="112">
        <v>3.5624999999999997E-2</v>
      </c>
      <c r="AM30" s="2">
        <f>IF('Forward Curve'!$D$14=DataValidation!$A$5,Vols!$AL30,IF('Forward Curve'!$D$14=DataValidation!$A$6,Vols!$AL30+(Vols!$V30-Vols!$U30),IF('Forward Curve'!$D$14=DataValidation!$A$8,Vols!$AL30+(Vols!$X30-Vols!$U30),IF('Forward Curve'!$D$14=DataValidation!$A$4,Vols!$AL30+(Vols!$AE30-Vols!$U30),IF('Forward Curve'!$D$14=DataValidation!$A$7,Vols!$AL30+(Vols!$W30-Vols!$U30),IF('Forward Curve'!$D$14=DataValidation!$A$9,Vols!$AL30+(Vols!$AW30-Vols!$U30),IF('Forward Curve'!$D$14=DataValidation!$A$2,Vols!$AL30+($Y30-Vols!$U30),IF('Forward Curve'!$D$14=DataValidation!$A$3,Vols!$AL30+($Z30-Vols!$U30)))))))))</f>
        <v>3.4840200000000002E-2</v>
      </c>
      <c r="AN30" s="2">
        <f>IF('Forward Curve'!$D$14=DataValidation!$A$5,$U30+0.0025,IF('Forward Curve'!$D$14=DataValidation!$A$6,$V30+0.0025,IF('Forward Curve'!$D$14=DataValidation!$A$8,Vols!$X30+0.0025,IF('Forward Curve'!$D$14=DataValidation!$A$4,Vols!$AE30+0.0025,IF('Forward Curve'!$D$14=DataValidation!$A$7,Vols!$W30+0.0025,IF('Forward Curve'!$D$14=DataValidation!$A$9,Vols!$AW30+0.0025,IF('Forward Curve'!$D$14=DataValidation!$A$2,$Y30+0.0025,IF('Forward Curve'!$D$14=DataValidation!$A$3,$Z30+0.0025,""))))))))</f>
        <v>2.8940499999999997E-2</v>
      </c>
      <c r="AO30" s="2">
        <f>IF('Forward Curve'!$D$14=DataValidation!$A$5,$U30+0.005,IF('Forward Curve'!$D$14=DataValidation!$A$6,$V30+0.005,IF('Forward Curve'!$D$14=DataValidation!$A$8,Vols!$X30+0.005,IF('Forward Curve'!$D$14=DataValidation!$A$4,Vols!$AE30+0.005,IF('Forward Curve'!$D$14=DataValidation!$A$7,Vols!$W30+0.005,IF('Forward Curve'!$D$14=DataValidation!$A$9,Vols!$AW30+0.005,IF('Forward Curve'!$D$14=DataValidation!$A$2,$Y30+0.005,IF('Forward Curve'!$D$14=DataValidation!$A$3,$Z30+0.005,""))))))))</f>
        <v>3.1440499999999996E-2</v>
      </c>
      <c r="AQ30" s="57">
        <f>IF('Forward Curve'!$E$15=DataValidation!$B$2,Vols!$AJ30,IF('Forward Curve'!$E$15=DataValidation!$B$3,Vols!$AI30,IF('Forward Curve'!$E$15=DataValidation!$B$4,Vols!$AH30,IF('Forward Curve'!$E$15=DataValidation!$B$5,Vols!$AG30,IF('Forward Curve'!$E$15=DataValidation!$B$7,$AM30,IF('Forward Curve'!$E$15=DataValidation!$B$8,Vols!$AN30,IF('Forward Curve'!$E$15=DataValidation!$B$9,Vols!$AO30,"ERROR")))))))</f>
        <v>4.5825153021498435E-2</v>
      </c>
      <c r="AR30" s="57"/>
      <c r="AS30" s="58"/>
      <c r="AT30" s="67">
        <v>25</v>
      </c>
      <c r="AU30" s="68">
        <f t="shared" si="18"/>
        <v>45471</v>
      </c>
      <c r="AW30" s="2">
        <f t="shared" si="7"/>
        <v>3.0440476615553727E-2</v>
      </c>
      <c r="AY30" s="3">
        <f t="shared" si="8"/>
        <v>2.5440476615553726E-2</v>
      </c>
      <c r="AZ30" s="3">
        <f t="shared" si="9"/>
        <v>2.7940476615553728E-2</v>
      </c>
      <c r="BA30" s="3">
        <f t="shared" si="10"/>
        <v>3.2940476615553729E-2</v>
      </c>
      <c r="BB30" s="3">
        <f t="shared" si="11"/>
        <v>3.5440476615553725E-2</v>
      </c>
      <c r="BD30" s="2">
        <f>IF('Forward Curve'!$D$16=DataValidation!$B$11,Vols!AY30,IF('Forward Curve'!$D$16=DataValidation!$B$12,Vols!AZ30,IF('Forward Curve'!$D$16=DataValidation!$B$13,Vols!BA30,IF('Forward Curve'!$D$16=DataValidation!$B$14,Vols!BB30,""))))</f>
        <v>3.2940476615553729E-2</v>
      </c>
    </row>
    <row r="31" spans="2:56" x14ac:dyDescent="0.25">
      <c r="B31" s="69">
        <f t="shared" si="12"/>
        <v>45501</v>
      </c>
      <c r="C31" s="76">
        <v>51.52</v>
      </c>
      <c r="D31" s="2"/>
      <c r="E31" s="124">
        <v>2.7133400000000001</v>
      </c>
      <c r="F31" s="77">
        <v>2.6103499999999999</v>
      </c>
      <c r="G31" s="103">
        <v>2.7794599999999998</v>
      </c>
      <c r="H31" s="103">
        <v>5.7813800000000004</v>
      </c>
      <c r="I31" s="81"/>
      <c r="J31" s="117">
        <f t="shared" si="15"/>
        <v>45471</v>
      </c>
      <c r="K31" s="78">
        <v>2.64405</v>
      </c>
      <c r="L31" s="81"/>
      <c r="M31" s="115">
        <v>44767</v>
      </c>
      <c r="N31" s="123">
        <v>2.0443099999999998</v>
      </c>
      <c r="O31" s="81"/>
      <c r="P31" s="81"/>
      <c r="R31" s="69">
        <f>'Forward Curve'!$G31</f>
        <v>45501</v>
      </c>
      <c r="S31" s="82">
        <f t="shared" si="0"/>
        <v>0.51519999999999999</v>
      </c>
      <c r="T31" s="57"/>
      <c r="U31" s="57">
        <f t="shared" si="1"/>
        <v>2.7133400000000002E-2</v>
      </c>
      <c r="V31" s="57">
        <f t="shared" si="2"/>
        <v>2.6103499999999998E-2</v>
      </c>
      <c r="W31" s="57">
        <f t="shared" si="3"/>
        <v>2.7794599999999999E-2</v>
      </c>
      <c r="X31" s="84">
        <f t="shared" si="4"/>
        <v>5.7813800000000005E-2</v>
      </c>
      <c r="Y31" s="84">
        <f t="shared" si="5"/>
        <v>2.597E-2</v>
      </c>
      <c r="Z31" s="84">
        <f t="shared" si="6"/>
        <v>2.6440499999999999E-2</v>
      </c>
      <c r="AA31" s="84"/>
      <c r="AB31" s="108">
        <f t="shared" si="16"/>
        <v>44767</v>
      </c>
      <c r="AC31" s="109">
        <f t="shared" si="13"/>
        <v>2.0443099999999999E-2</v>
      </c>
      <c r="AD31" s="108">
        <f t="shared" si="17"/>
        <v>45501</v>
      </c>
      <c r="AE31" s="110">
        <f t="shared" si="14"/>
        <v>2.6253199999999997E-2</v>
      </c>
      <c r="AF31" s="3"/>
      <c r="AG31" s="2">
        <f>IF('Forward Curve'!$D$14=DataValidation!$A$5,Vols!$U31*(1-(SQRT(YEARFRAC($R$6,$R31,2))*(2*$S31))),IF('Forward Curve'!$D$14=DataValidation!$A$6,Vols!$V31*(1-(SQRT(YEARFRAC($R$6,$R31,2))*(2*$S31))),IF('Forward Curve'!$D$14=DataValidation!$A$8,Vols!$U31*(1-(SQRT(YEARFRAC($R$6,$R31,2))*(2*$S31)))+0.03,IF('Forward Curve'!$D$14=DataValidation!$A$4,Vols!$AE31*(1-(SQRT(YEARFRAC($R$6,$R31,2))*(2*$S31))),IF('Forward Curve'!$D$14=DataValidation!$A$7,Vols!$W31*(1-(SQRT(YEARFRAC($R$6,$R31,2))*(2*$S31))),IF('Forward Curve'!$D$14=DataValidation!$A$9,Vols!$AW31*(1-(SQRT(YEARFRAC($R$6,$R31,2))*(2*$S31))),IF('Forward Curve'!$D$14=DataValidation!$A$2,$Y31*(1-(SQRT(YEARFRAC($R$6,$R31,2))*(2*$S31))),IF('Forward Curve'!$D$14=DataValidation!$A$3,$Z31*(1-(SQRT(YEARFRAC($R$6,$R31,2))*(2*$S31))),""))))))))</f>
        <v>-1.2885046872918412E-2</v>
      </c>
      <c r="AH31" s="2">
        <f>IF('Forward Curve'!$D$14=DataValidation!$A$5,Vols!$U31*(1-(SQRT(YEARFRAC($R$6,$R31,2))*(1*$S31))),IF('Forward Curve'!$D$14=DataValidation!$A$6,Vols!$V31*(1-(SQRT(YEARFRAC($R$6,$R31,2))*(1*$S31))),IF('Forward Curve'!$D$14=DataValidation!$A$8,Vols!$U31*(1-(SQRT(YEARFRAC($R$6,$R31,2))*(1*$S31)))+0.03,IF('Forward Curve'!$D$14=DataValidation!$A$4,Vols!$AE31*(1-(SQRT(YEARFRAC($R$6,$R31,2))*(1*$S31))),IF('Forward Curve'!$D$14=DataValidation!$A$7,Vols!$W31*(1-(SQRT(YEARFRAC($R$6,$R31,2))*(1*$S31))),IF('Forward Curve'!$D$14=DataValidation!$A$9,Vols!$AW31*(1-(SQRT(YEARFRAC($R$6,$R31,2))*(1*$S31))),IF('Forward Curve'!$D$14=DataValidation!$A$2,$Y31*(1-(SQRT(YEARFRAC($R$6,$R31,2))*(1*$S31))),IF('Forward Curve'!$D$14=DataValidation!$A$3,$Z31*(1-(SQRT(YEARFRAC($R$6,$R31,2))*(1*$S31))),""))))))))</f>
        <v>6.5424765635407941E-3</v>
      </c>
      <c r="AI31" s="2">
        <f>IF('Forward Curve'!$D$14=DataValidation!$A$5,Vols!$U31*(1+(SQRT(YEARFRAC($R$6,$R31,2))*(1*$S31))),IF('Forward Curve'!$D$14=DataValidation!$A$6,Vols!$V31*(1+(SQRT(YEARFRAC($R$6,$R31,2))*(1*$S31))),IF('Forward Curve'!$D$14=DataValidation!$A$8,Vols!$U31*(1+(SQRT(YEARFRAC($R$6,$R31,2))*(1*$S31)))+0.03,IF('Forward Curve'!$D$14=DataValidation!$A$4,Vols!$AE31*(1+(SQRT(YEARFRAC($R$6,$R31,2))*(1*$S31))),IF('Forward Curve'!$D$14=DataValidation!$A$7,Vols!$W31*(1+(SQRT(YEARFRAC($R$6,$R31,2))*(1*$S31))),IF('Forward Curve'!$D$14=DataValidation!$A$9,Vols!$AW31*(1+(SQRT(YEARFRAC($R$6,$R31,2))*(1*$S31))),IF('Forward Curve'!$D$14=DataValidation!$A$2,$Y31*(1+(SQRT(YEARFRAC($R$6,$R31,2))*(1*$S31))),IF('Forward Curve'!$D$14=DataValidation!$A$3,$Z31*(1+(SQRT(YEARFRAC($R$6,$R31,2))*(1*$S31))),""))))))))</f>
        <v>4.5397523436459204E-2</v>
      </c>
      <c r="AJ31" s="2">
        <f>IF('Forward Curve'!$D$14=DataValidation!$A$5,Vols!$U31*(1+(SQRT(YEARFRAC($R$6,$R31,2))*(2*$S31))),IF('Forward Curve'!$D$14=DataValidation!$A$6,Vols!$V31*(1+(SQRT(YEARFRAC($R$6,$R31,2))*(2*$S31))),IF('Forward Curve'!$D$14=DataValidation!$A$8,Vols!$U31*(1+(SQRT(YEARFRAC($R$6,$R31,2))*(2*$S31)))+0.03,IF('Forward Curve'!$D$14=DataValidation!$A$4,Vols!$AE31*(1+(SQRT(YEARFRAC($R$6,$R31,2))*(2*$S31))),IF('Forward Curve'!$D$14=DataValidation!$A$7,Vols!$W31*(1+(SQRT(YEARFRAC($R$6,$R31,2))*(2*$S31))),IF('Forward Curve'!$D$14=DataValidation!$A$9,Vols!$AW31*(1+(SQRT(YEARFRAC($R$6,$R31,2))*(2*$S31))),IF('Forward Curve'!$D$14=DataValidation!$A$2,$Y31*(1+(SQRT(YEARFRAC($R$6,$R31,2))*(2*$S31))),IF('Forward Curve'!$D$14=DataValidation!$A$3,$Z31*(1+(SQRT(YEARFRAC($R$6,$R31,2))*(2*$S31))),""))))))))</f>
        <v>6.4825046872918415E-2</v>
      </c>
      <c r="AK31" s="14"/>
      <c r="AL31" s="112">
        <v>3.5312499999999997E-2</v>
      </c>
      <c r="AM31" s="2">
        <f>IF('Forward Curve'!$D$14=DataValidation!$A$5,Vols!$AL31,IF('Forward Curve'!$D$14=DataValidation!$A$6,Vols!$AL31+(Vols!$V31-Vols!$U31),IF('Forward Curve'!$D$14=DataValidation!$A$8,Vols!$AL31+(Vols!$X31-Vols!$U31),IF('Forward Curve'!$D$14=DataValidation!$A$4,Vols!$AL31+(Vols!$AE31-Vols!$U31),IF('Forward Curve'!$D$14=DataValidation!$A$7,Vols!$AL31+(Vols!$W31-Vols!$U31),IF('Forward Curve'!$D$14=DataValidation!$A$9,Vols!$AL31+(Vols!$AW31-Vols!$U31),IF('Forward Curve'!$D$14=DataValidation!$A$2,Vols!$AL31+($Y31-Vols!$U31),IF('Forward Curve'!$D$14=DataValidation!$A$3,Vols!$AL31+($Z31-Vols!$U31)))))))))</f>
        <v>3.4149099999999995E-2</v>
      </c>
      <c r="AN31" s="2">
        <f>IF('Forward Curve'!$D$14=DataValidation!$A$5,$U31+0.0025,IF('Forward Curve'!$D$14=DataValidation!$A$6,$V31+0.0025,IF('Forward Curve'!$D$14=DataValidation!$A$8,Vols!$X31+0.0025,IF('Forward Curve'!$D$14=DataValidation!$A$4,Vols!$AE31+0.0025,IF('Forward Curve'!$D$14=DataValidation!$A$7,Vols!$W31+0.0025,IF('Forward Curve'!$D$14=DataValidation!$A$9,Vols!$AW31+0.0025,IF('Forward Curve'!$D$14=DataValidation!$A$2,$Y31+0.0025,IF('Forward Curve'!$D$14=DataValidation!$A$3,$Z31+0.0025,""))))))))</f>
        <v>2.8469999999999999E-2</v>
      </c>
      <c r="AO31" s="2">
        <f>IF('Forward Curve'!$D$14=DataValidation!$A$5,$U31+0.005,IF('Forward Curve'!$D$14=DataValidation!$A$6,$V31+0.005,IF('Forward Curve'!$D$14=DataValidation!$A$8,Vols!$X31+0.005,IF('Forward Curve'!$D$14=DataValidation!$A$4,Vols!$AE31+0.005,IF('Forward Curve'!$D$14=DataValidation!$A$7,Vols!$W31+0.005,IF('Forward Curve'!$D$14=DataValidation!$A$9,Vols!$AW31+0.005,IF('Forward Curve'!$D$14=DataValidation!$A$2,$Y31+0.005,IF('Forward Curve'!$D$14=DataValidation!$A$3,$Z31+0.005,""))))))))</f>
        <v>3.0970000000000001E-2</v>
      </c>
      <c r="AQ31" s="57">
        <f>IF('Forward Curve'!$E$15=DataValidation!$B$2,Vols!$AJ31,IF('Forward Curve'!$E$15=DataValidation!$B$3,Vols!$AI31,IF('Forward Curve'!$E$15=DataValidation!$B$4,Vols!$AH31,IF('Forward Curve'!$E$15=DataValidation!$B$5,Vols!$AG31,IF('Forward Curve'!$E$15=DataValidation!$B$7,$AM31,IF('Forward Curve'!$E$15=DataValidation!$B$8,Vols!$AN31,IF('Forward Curve'!$E$15=DataValidation!$B$9,Vols!$AO31,"ERROR")))))))</f>
        <v>4.5397523436459204E-2</v>
      </c>
      <c r="AR31" s="57"/>
      <c r="AS31" s="58"/>
      <c r="AT31" s="67">
        <v>26</v>
      </c>
      <c r="AU31" s="68">
        <f t="shared" si="18"/>
        <v>45501</v>
      </c>
      <c r="AW31" s="2">
        <f t="shared" si="7"/>
        <v>3.0449762595838519E-2</v>
      </c>
      <c r="AY31" s="3">
        <f t="shared" si="8"/>
        <v>2.5449762595838518E-2</v>
      </c>
      <c r="AZ31" s="3">
        <f t="shared" si="9"/>
        <v>2.794976259583852E-2</v>
      </c>
      <c r="BA31" s="3">
        <f t="shared" si="10"/>
        <v>3.2949762595838518E-2</v>
      </c>
      <c r="BB31" s="3">
        <f t="shared" si="11"/>
        <v>3.544976259583852E-2</v>
      </c>
      <c r="BD31" s="2">
        <f>IF('Forward Curve'!$D$16=DataValidation!$B$11,Vols!AY31,IF('Forward Curve'!$D$16=DataValidation!$B$12,Vols!AZ31,IF('Forward Curve'!$D$16=DataValidation!$B$13,Vols!BA31,IF('Forward Curve'!$D$16=DataValidation!$B$14,Vols!BB31,""))))</f>
        <v>3.2949762595838518E-2</v>
      </c>
    </row>
    <row r="32" spans="2:56" x14ac:dyDescent="0.25">
      <c r="B32" s="69">
        <f t="shared" si="12"/>
        <v>45532</v>
      </c>
      <c r="C32" s="76">
        <v>51.56</v>
      </c>
      <c r="D32" s="2"/>
      <c r="E32" s="124">
        <v>2.71313</v>
      </c>
      <c r="F32" s="77">
        <v>2.61016</v>
      </c>
      <c r="G32" s="103">
        <v>2.7792400000000002</v>
      </c>
      <c r="H32" s="103">
        <v>5.7264799999999996</v>
      </c>
      <c r="I32" s="81"/>
      <c r="J32" s="117">
        <f t="shared" si="15"/>
        <v>45501</v>
      </c>
      <c r="K32" s="78">
        <v>2.597</v>
      </c>
      <c r="L32" s="81"/>
      <c r="M32" s="115">
        <v>44768</v>
      </c>
      <c r="N32" s="123">
        <v>2.1881300000000001</v>
      </c>
      <c r="O32" s="81"/>
      <c r="P32" s="81"/>
      <c r="R32" s="69">
        <f>'Forward Curve'!$G32</f>
        <v>45532</v>
      </c>
      <c r="S32" s="82">
        <f t="shared" si="0"/>
        <v>0.51560000000000006</v>
      </c>
      <c r="T32" s="57"/>
      <c r="U32" s="57">
        <f t="shared" si="1"/>
        <v>2.7131300000000001E-2</v>
      </c>
      <c r="V32" s="57">
        <f t="shared" si="2"/>
        <v>2.6101599999999999E-2</v>
      </c>
      <c r="W32" s="57">
        <f t="shared" si="3"/>
        <v>2.7792400000000002E-2</v>
      </c>
      <c r="X32" s="84">
        <f t="shared" si="4"/>
        <v>5.7264799999999998E-2</v>
      </c>
      <c r="Y32" s="84">
        <f t="shared" si="5"/>
        <v>2.5968100000000001E-2</v>
      </c>
      <c r="Z32" s="84">
        <f t="shared" si="6"/>
        <v>2.597E-2</v>
      </c>
      <c r="AA32" s="84"/>
      <c r="AB32" s="108">
        <f t="shared" si="16"/>
        <v>44768</v>
      </c>
      <c r="AC32" s="109">
        <f t="shared" si="13"/>
        <v>2.1881300000000003E-2</v>
      </c>
      <c r="AD32" s="108">
        <f t="shared" si="17"/>
        <v>45532</v>
      </c>
      <c r="AE32" s="110">
        <f t="shared" si="14"/>
        <v>2.6253229999999999E-2</v>
      </c>
      <c r="AF32" s="3"/>
      <c r="AG32" s="2">
        <f>IF('Forward Curve'!$D$14=DataValidation!$A$5,Vols!$U32*(1-(SQRT(YEARFRAC($R$6,$R32,2))*(2*$S32))),IF('Forward Curve'!$D$14=DataValidation!$A$6,Vols!$V32*(1-(SQRT(YEARFRAC($R$6,$R32,2))*(2*$S32))),IF('Forward Curve'!$D$14=DataValidation!$A$8,Vols!$U32*(1-(SQRT(YEARFRAC($R$6,$R32,2))*(2*$S32)))+0.03,IF('Forward Curve'!$D$14=DataValidation!$A$4,Vols!$AE32*(1-(SQRT(YEARFRAC($R$6,$R32,2))*(2*$S32))),IF('Forward Curve'!$D$14=DataValidation!$A$7,Vols!$W32*(1-(SQRT(YEARFRAC($R$6,$R32,2))*(2*$S32))),IF('Forward Curve'!$D$14=DataValidation!$A$9,Vols!$AW32*(1-(SQRT(YEARFRAC($R$6,$R32,2))*(2*$S32))),IF('Forward Curve'!$D$14=DataValidation!$A$2,$Y32*(1-(SQRT(YEARFRAC($R$6,$R32,2))*(2*$S32))),IF('Forward Curve'!$D$14=DataValidation!$A$3,$Z32*(1-(SQRT(YEARFRAC($R$6,$R32,2))*(2*$S32))),""))))))))</f>
        <v>-1.3700363086246625E-2</v>
      </c>
      <c r="AH32" s="2">
        <f>IF('Forward Curve'!$D$14=DataValidation!$A$5,Vols!$U32*(1-(SQRT(YEARFRAC($R$6,$R32,2))*(1*$S32))),IF('Forward Curve'!$D$14=DataValidation!$A$6,Vols!$V32*(1-(SQRT(YEARFRAC($R$6,$R32,2))*(1*$S32))),IF('Forward Curve'!$D$14=DataValidation!$A$8,Vols!$U32*(1-(SQRT(YEARFRAC($R$6,$R32,2))*(1*$S32)))+0.03,IF('Forward Curve'!$D$14=DataValidation!$A$4,Vols!$AE32*(1-(SQRT(YEARFRAC($R$6,$R32,2))*(1*$S32))),IF('Forward Curve'!$D$14=DataValidation!$A$7,Vols!$W32*(1-(SQRT(YEARFRAC($R$6,$R32,2))*(1*$S32))),IF('Forward Curve'!$D$14=DataValidation!$A$9,Vols!$AW32*(1-(SQRT(YEARFRAC($R$6,$R32,2))*(1*$S32))),IF('Forward Curve'!$D$14=DataValidation!$A$2,$Y32*(1-(SQRT(YEARFRAC($R$6,$R32,2))*(1*$S32))),IF('Forward Curve'!$D$14=DataValidation!$A$3,$Z32*(1-(SQRT(YEARFRAC($R$6,$R32,2))*(1*$S32))),""))))))))</f>
        <v>6.1338684568766882E-3</v>
      </c>
      <c r="AI32" s="2">
        <f>IF('Forward Curve'!$D$14=DataValidation!$A$5,Vols!$U32*(1+(SQRT(YEARFRAC($R$6,$R32,2))*(1*$S32))),IF('Forward Curve'!$D$14=DataValidation!$A$6,Vols!$V32*(1+(SQRT(YEARFRAC($R$6,$R32,2))*(1*$S32))),IF('Forward Curve'!$D$14=DataValidation!$A$8,Vols!$U32*(1+(SQRT(YEARFRAC($R$6,$R32,2))*(1*$S32)))+0.03,IF('Forward Curve'!$D$14=DataValidation!$A$4,Vols!$AE32*(1+(SQRT(YEARFRAC($R$6,$R32,2))*(1*$S32))),IF('Forward Curve'!$D$14=DataValidation!$A$7,Vols!$W32*(1+(SQRT(YEARFRAC($R$6,$R32,2))*(1*$S32))),IF('Forward Curve'!$D$14=DataValidation!$A$9,Vols!$AW32*(1+(SQRT(YEARFRAC($R$6,$R32,2))*(1*$S32))),IF('Forward Curve'!$D$14=DataValidation!$A$2,$Y32*(1+(SQRT(YEARFRAC($R$6,$R32,2))*(1*$S32))),IF('Forward Curve'!$D$14=DataValidation!$A$3,$Z32*(1+(SQRT(YEARFRAC($R$6,$R32,2))*(1*$S32))),""))))))))</f>
        <v>4.5802331543123312E-2</v>
      </c>
      <c r="AJ32" s="2">
        <f>IF('Forward Curve'!$D$14=DataValidation!$A$5,Vols!$U32*(1+(SQRT(YEARFRAC($R$6,$R32,2))*(2*$S32))),IF('Forward Curve'!$D$14=DataValidation!$A$6,Vols!$V32*(1+(SQRT(YEARFRAC($R$6,$R32,2))*(2*$S32))),IF('Forward Curve'!$D$14=DataValidation!$A$8,Vols!$U32*(1+(SQRT(YEARFRAC($R$6,$R32,2))*(2*$S32)))+0.03,IF('Forward Curve'!$D$14=DataValidation!$A$4,Vols!$AE32*(1+(SQRT(YEARFRAC($R$6,$R32,2))*(2*$S32))),IF('Forward Curve'!$D$14=DataValidation!$A$7,Vols!$W32*(1+(SQRT(YEARFRAC($R$6,$R32,2))*(2*$S32))),IF('Forward Curve'!$D$14=DataValidation!$A$9,Vols!$AW32*(1+(SQRT(YEARFRAC($R$6,$R32,2))*(2*$S32))),IF('Forward Curve'!$D$14=DataValidation!$A$2,$Y32*(1+(SQRT(YEARFRAC($R$6,$R32,2))*(2*$S32))),IF('Forward Curve'!$D$14=DataValidation!$A$3,$Z32*(1+(SQRT(YEARFRAC($R$6,$R32,2))*(2*$S32))),""))))))))</f>
        <v>6.563656308624663E-2</v>
      </c>
      <c r="AK32" s="14"/>
      <c r="AL32" s="112">
        <v>3.4999999999999996E-2</v>
      </c>
      <c r="AM32" s="2">
        <f>IF('Forward Curve'!$D$14=DataValidation!$A$5,Vols!$AL32,IF('Forward Curve'!$D$14=DataValidation!$A$6,Vols!$AL32+(Vols!$V32-Vols!$U32),IF('Forward Curve'!$D$14=DataValidation!$A$8,Vols!$AL32+(Vols!$X32-Vols!$U32),IF('Forward Curve'!$D$14=DataValidation!$A$4,Vols!$AL32+(Vols!$AE32-Vols!$U32),IF('Forward Curve'!$D$14=DataValidation!$A$7,Vols!$AL32+(Vols!$W32-Vols!$U32),IF('Forward Curve'!$D$14=DataValidation!$A$9,Vols!$AL32+(Vols!$AW32-Vols!$U32),IF('Forward Curve'!$D$14=DataValidation!$A$2,Vols!$AL32+($Y32-Vols!$U32),IF('Forward Curve'!$D$14=DataValidation!$A$3,Vols!$AL32+($Z32-Vols!$U32)))))))))</f>
        <v>3.38368E-2</v>
      </c>
      <c r="AN32" s="2">
        <f>IF('Forward Curve'!$D$14=DataValidation!$A$5,$U32+0.0025,IF('Forward Curve'!$D$14=DataValidation!$A$6,$V32+0.0025,IF('Forward Curve'!$D$14=DataValidation!$A$8,Vols!$X32+0.0025,IF('Forward Curve'!$D$14=DataValidation!$A$4,Vols!$AE32+0.0025,IF('Forward Curve'!$D$14=DataValidation!$A$7,Vols!$W32+0.0025,IF('Forward Curve'!$D$14=DataValidation!$A$9,Vols!$AW32+0.0025,IF('Forward Curve'!$D$14=DataValidation!$A$2,$Y32+0.0025,IF('Forward Curve'!$D$14=DataValidation!$A$3,$Z32+0.0025,""))))))))</f>
        <v>2.84681E-2</v>
      </c>
      <c r="AO32" s="2">
        <f>IF('Forward Curve'!$D$14=DataValidation!$A$5,$U32+0.005,IF('Forward Curve'!$D$14=DataValidation!$A$6,$V32+0.005,IF('Forward Curve'!$D$14=DataValidation!$A$8,Vols!$X32+0.005,IF('Forward Curve'!$D$14=DataValidation!$A$4,Vols!$AE32+0.005,IF('Forward Curve'!$D$14=DataValidation!$A$7,Vols!$W32+0.005,IF('Forward Curve'!$D$14=DataValidation!$A$9,Vols!$AW32+0.005,IF('Forward Curve'!$D$14=DataValidation!$A$2,$Y32+0.005,IF('Forward Curve'!$D$14=DataValidation!$A$3,$Z32+0.005,""))))))))</f>
        <v>3.0968100000000002E-2</v>
      </c>
      <c r="AQ32" s="57">
        <f>IF('Forward Curve'!$E$15=DataValidation!$B$2,Vols!$AJ32,IF('Forward Curve'!$E$15=DataValidation!$B$3,Vols!$AI32,IF('Forward Curve'!$E$15=DataValidation!$B$4,Vols!$AH32,IF('Forward Curve'!$E$15=DataValidation!$B$5,Vols!$AG32,IF('Forward Curve'!$E$15=DataValidation!$B$7,$AM32,IF('Forward Curve'!$E$15=DataValidation!$B$8,Vols!$AN32,IF('Forward Curve'!$E$15=DataValidation!$B$9,Vols!$AO32,"ERROR")))))))</f>
        <v>4.5802331543123312E-2</v>
      </c>
      <c r="AR32" s="57"/>
      <c r="AS32" s="58"/>
      <c r="AT32" s="67">
        <v>27</v>
      </c>
      <c r="AU32" s="68">
        <f t="shared" si="18"/>
        <v>45532</v>
      </c>
      <c r="AW32" s="2">
        <f t="shared" si="7"/>
        <v>3.0458436308872492E-2</v>
      </c>
      <c r="AY32" s="3">
        <f t="shared" si="8"/>
        <v>2.5458436308872491E-2</v>
      </c>
      <c r="AZ32" s="3">
        <f t="shared" si="9"/>
        <v>2.7958436308872493E-2</v>
      </c>
      <c r="BA32" s="3">
        <f t="shared" si="10"/>
        <v>3.2958436308872491E-2</v>
      </c>
      <c r="BB32" s="3">
        <f t="shared" si="11"/>
        <v>3.5458436308872493E-2</v>
      </c>
      <c r="BD32" s="2">
        <f>IF('Forward Curve'!$D$16=DataValidation!$B$11,Vols!AY32,IF('Forward Curve'!$D$16=DataValidation!$B$12,Vols!AZ32,IF('Forward Curve'!$D$16=DataValidation!$B$13,Vols!BA32,IF('Forward Curve'!$D$16=DataValidation!$B$14,Vols!BB32,""))))</f>
        <v>3.2958436308872491E-2</v>
      </c>
    </row>
    <row r="33" spans="2:56" x14ac:dyDescent="0.25">
      <c r="B33" s="69">
        <f t="shared" si="12"/>
        <v>45563</v>
      </c>
      <c r="C33" s="76">
        <v>51.62</v>
      </c>
      <c r="D33" s="2"/>
      <c r="E33" s="124">
        <v>2.7134399999999999</v>
      </c>
      <c r="F33" s="77">
        <v>2.6105700000000001</v>
      </c>
      <c r="G33" s="103">
        <v>2.7795700000000001</v>
      </c>
      <c r="H33" s="103">
        <v>5.7784800000000001</v>
      </c>
      <c r="I33" s="81"/>
      <c r="J33" s="117">
        <f t="shared" si="15"/>
        <v>45532</v>
      </c>
      <c r="K33" s="78">
        <v>2.5968100000000001</v>
      </c>
      <c r="L33" s="81"/>
      <c r="M33" s="115">
        <v>44769</v>
      </c>
      <c r="N33" s="123">
        <v>2.1880000000000002</v>
      </c>
      <c r="O33" s="81"/>
      <c r="P33" s="81"/>
      <c r="R33" s="69">
        <f>'Forward Curve'!$G33</f>
        <v>45563</v>
      </c>
      <c r="S33" s="82">
        <f t="shared" si="0"/>
        <v>0.51619999999999999</v>
      </c>
      <c r="T33" s="57"/>
      <c r="U33" s="57">
        <f t="shared" si="1"/>
        <v>2.7134399999999999E-2</v>
      </c>
      <c r="V33" s="57">
        <f t="shared" si="2"/>
        <v>2.6105699999999999E-2</v>
      </c>
      <c r="W33" s="57">
        <f t="shared" si="3"/>
        <v>2.77957E-2</v>
      </c>
      <c r="X33" s="84">
        <f t="shared" si="4"/>
        <v>5.7784799999999997E-2</v>
      </c>
      <c r="Y33" s="84">
        <f t="shared" si="5"/>
        <v>2.5970900000000002E-2</v>
      </c>
      <c r="Z33" s="84">
        <f t="shared" si="6"/>
        <v>2.5968100000000001E-2</v>
      </c>
      <c r="AA33" s="84"/>
      <c r="AB33" s="108">
        <f t="shared" si="16"/>
        <v>44769</v>
      </c>
      <c r="AC33" s="109">
        <f t="shared" si="13"/>
        <v>2.188E-2</v>
      </c>
      <c r="AD33" s="108">
        <f t="shared" si="17"/>
        <v>45563</v>
      </c>
      <c r="AE33" s="110">
        <f t="shared" si="14"/>
        <v>2.6253329999999998E-2</v>
      </c>
      <c r="AF33" s="3"/>
      <c r="AG33" s="2">
        <f>IF('Forward Curve'!$D$14=DataValidation!$A$5,Vols!$U33*(1-(SQRT(YEARFRAC($R$6,$R33,2))*(2*$S33))),IF('Forward Curve'!$D$14=DataValidation!$A$6,Vols!$V33*(1-(SQRT(YEARFRAC($R$6,$R33,2))*(2*$S33))),IF('Forward Curve'!$D$14=DataValidation!$A$8,Vols!$U33*(1-(SQRT(YEARFRAC($R$6,$R33,2))*(2*$S33)))+0.03,IF('Forward Curve'!$D$14=DataValidation!$A$4,Vols!$AE33*(1-(SQRT(YEARFRAC($R$6,$R33,2))*(2*$S33))),IF('Forward Curve'!$D$14=DataValidation!$A$7,Vols!$W33*(1-(SQRT(YEARFRAC($R$6,$R33,2))*(2*$S33))),IF('Forward Curve'!$D$14=DataValidation!$A$9,Vols!$AW33*(1-(SQRT(YEARFRAC($R$6,$R33,2))*(2*$S33))),IF('Forward Curve'!$D$14=DataValidation!$A$2,$Y33*(1-(SQRT(YEARFRAC($R$6,$R33,2))*(2*$S33))),IF('Forward Curve'!$D$14=DataValidation!$A$3,$Z33*(1-(SQRT(YEARFRAC($R$6,$R33,2))*(2*$S33))),""))))))))</f>
        <v>-1.4519803652069802E-2</v>
      </c>
      <c r="AH33" s="2">
        <f>IF('Forward Curve'!$D$14=DataValidation!$A$5,Vols!$U33*(1-(SQRT(YEARFRAC($R$6,$R33,2))*(1*$S33))),IF('Forward Curve'!$D$14=DataValidation!$A$6,Vols!$V33*(1-(SQRT(YEARFRAC($R$6,$R33,2))*(1*$S33))),IF('Forward Curve'!$D$14=DataValidation!$A$8,Vols!$U33*(1-(SQRT(YEARFRAC($R$6,$R33,2))*(1*$S33)))+0.03,IF('Forward Curve'!$D$14=DataValidation!$A$4,Vols!$AE33*(1-(SQRT(YEARFRAC($R$6,$R33,2))*(1*$S33))),IF('Forward Curve'!$D$14=DataValidation!$A$7,Vols!$W33*(1-(SQRT(YEARFRAC($R$6,$R33,2))*(1*$S33))),IF('Forward Curve'!$D$14=DataValidation!$A$9,Vols!$AW33*(1-(SQRT(YEARFRAC($R$6,$R33,2))*(1*$S33))),IF('Forward Curve'!$D$14=DataValidation!$A$2,$Y33*(1-(SQRT(YEARFRAC($R$6,$R33,2))*(1*$S33))),IF('Forward Curve'!$D$14=DataValidation!$A$3,$Z33*(1-(SQRT(YEARFRAC($R$6,$R33,2))*(1*$S33))),""))))))))</f>
        <v>5.7255481739650997E-3</v>
      </c>
      <c r="AI33" s="2">
        <f>IF('Forward Curve'!$D$14=DataValidation!$A$5,Vols!$U33*(1+(SQRT(YEARFRAC($R$6,$R33,2))*(1*$S33))),IF('Forward Curve'!$D$14=DataValidation!$A$6,Vols!$V33*(1+(SQRT(YEARFRAC($R$6,$R33,2))*(1*$S33))),IF('Forward Curve'!$D$14=DataValidation!$A$8,Vols!$U33*(1+(SQRT(YEARFRAC($R$6,$R33,2))*(1*$S33)))+0.03,IF('Forward Curve'!$D$14=DataValidation!$A$4,Vols!$AE33*(1+(SQRT(YEARFRAC($R$6,$R33,2))*(1*$S33))),IF('Forward Curve'!$D$14=DataValidation!$A$7,Vols!$W33*(1+(SQRT(YEARFRAC($R$6,$R33,2))*(1*$S33))),IF('Forward Curve'!$D$14=DataValidation!$A$9,Vols!$AW33*(1+(SQRT(YEARFRAC($R$6,$R33,2))*(1*$S33))),IF('Forward Curve'!$D$14=DataValidation!$A$2,$Y33*(1+(SQRT(YEARFRAC($R$6,$R33,2))*(1*$S33))),IF('Forward Curve'!$D$14=DataValidation!$A$3,$Z33*(1+(SQRT(YEARFRAC($R$6,$R33,2))*(1*$S33))),""))))))))</f>
        <v>4.62162518260349E-2</v>
      </c>
      <c r="AJ33" s="2">
        <f>IF('Forward Curve'!$D$14=DataValidation!$A$5,Vols!$U33*(1+(SQRT(YEARFRAC($R$6,$R33,2))*(2*$S33))),IF('Forward Curve'!$D$14=DataValidation!$A$6,Vols!$V33*(1+(SQRT(YEARFRAC($R$6,$R33,2))*(2*$S33))),IF('Forward Curve'!$D$14=DataValidation!$A$8,Vols!$U33*(1+(SQRT(YEARFRAC($R$6,$R33,2))*(2*$S33)))+0.03,IF('Forward Curve'!$D$14=DataValidation!$A$4,Vols!$AE33*(1+(SQRT(YEARFRAC($R$6,$R33,2))*(2*$S33))),IF('Forward Curve'!$D$14=DataValidation!$A$7,Vols!$W33*(1+(SQRT(YEARFRAC($R$6,$R33,2))*(2*$S33))),IF('Forward Curve'!$D$14=DataValidation!$A$9,Vols!$AW33*(1+(SQRT(YEARFRAC($R$6,$R33,2))*(2*$S33))),IF('Forward Curve'!$D$14=DataValidation!$A$2,$Y33*(1+(SQRT(YEARFRAC($R$6,$R33,2))*(2*$S33))),IF('Forward Curve'!$D$14=DataValidation!$A$3,$Z33*(1+(SQRT(YEARFRAC($R$6,$R33,2))*(2*$S33))),""))))))))</f>
        <v>6.6461603652069809E-2</v>
      </c>
      <c r="AL33" s="112">
        <v>3.4687499999999996E-2</v>
      </c>
      <c r="AM33" s="2">
        <f>IF('Forward Curve'!$D$14=DataValidation!$A$5,Vols!$AL33,IF('Forward Curve'!$D$14=DataValidation!$A$6,Vols!$AL33+(Vols!$V33-Vols!$U33),IF('Forward Curve'!$D$14=DataValidation!$A$8,Vols!$AL33+(Vols!$X33-Vols!$U33),IF('Forward Curve'!$D$14=DataValidation!$A$4,Vols!$AL33+(Vols!$AE33-Vols!$U33),IF('Forward Curve'!$D$14=DataValidation!$A$7,Vols!$AL33+(Vols!$W33-Vols!$U33),IF('Forward Curve'!$D$14=DataValidation!$A$9,Vols!$AL33+(Vols!$AW33-Vols!$U33),IF('Forward Curve'!$D$14=DataValidation!$A$2,Vols!$AL33+($Y33-Vols!$U33),IF('Forward Curve'!$D$14=DataValidation!$A$3,Vols!$AL33+($Z33-Vols!$U33)))))))))</f>
        <v>3.3523999999999998E-2</v>
      </c>
      <c r="AN33" s="2">
        <f>IF('Forward Curve'!$D$14=DataValidation!$A$5,$U33+0.0025,IF('Forward Curve'!$D$14=DataValidation!$A$6,$V33+0.0025,IF('Forward Curve'!$D$14=DataValidation!$A$8,Vols!$X33+0.0025,IF('Forward Curve'!$D$14=DataValidation!$A$4,Vols!$AE33+0.0025,IF('Forward Curve'!$D$14=DataValidation!$A$7,Vols!$W33+0.0025,IF('Forward Curve'!$D$14=DataValidation!$A$9,Vols!$AW33+0.0025,IF('Forward Curve'!$D$14=DataValidation!$A$2,$Y33+0.0025,IF('Forward Curve'!$D$14=DataValidation!$A$3,$Z33+0.0025,""))))))))</f>
        <v>2.84709E-2</v>
      </c>
      <c r="AO33" s="2">
        <f>IF('Forward Curve'!$D$14=DataValidation!$A$5,$U33+0.005,IF('Forward Curve'!$D$14=DataValidation!$A$6,$V33+0.005,IF('Forward Curve'!$D$14=DataValidation!$A$8,Vols!$X33+0.005,IF('Forward Curve'!$D$14=DataValidation!$A$4,Vols!$AE33+0.005,IF('Forward Curve'!$D$14=DataValidation!$A$7,Vols!$W33+0.005,IF('Forward Curve'!$D$14=DataValidation!$A$9,Vols!$AW33+0.005,IF('Forward Curve'!$D$14=DataValidation!$A$2,$Y33+0.005,IF('Forward Curve'!$D$14=DataValidation!$A$3,$Z33+0.005,""))))))))</f>
        <v>3.0970900000000003E-2</v>
      </c>
      <c r="AQ33" s="57">
        <f>IF('Forward Curve'!$E$15=DataValidation!$B$2,Vols!$AJ33,IF('Forward Curve'!$E$15=DataValidation!$B$3,Vols!$AI33,IF('Forward Curve'!$E$15=DataValidation!$B$4,Vols!$AH33,IF('Forward Curve'!$E$15=DataValidation!$B$5,Vols!$AG33,IF('Forward Curve'!$E$15=DataValidation!$B$7,$AM33,IF('Forward Curve'!$E$15=DataValidation!$B$8,Vols!$AN33,IF('Forward Curve'!$E$15=DataValidation!$B$9,Vols!$AO33,"ERROR")))))))</f>
        <v>4.62162518260349E-2</v>
      </c>
      <c r="AR33" s="57"/>
      <c r="AS33" s="58"/>
      <c r="AT33" s="67">
        <v>28</v>
      </c>
      <c r="AU33" s="68">
        <f t="shared" si="18"/>
        <v>45563</v>
      </c>
      <c r="AW33" s="2">
        <f t="shared" si="7"/>
        <v>3.0467109200438769E-2</v>
      </c>
      <c r="AY33" s="3">
        <f t="shared" si="8"/>
        <v>2.5467109200438768E-2</v>
      </c>
      <c r="AZ33" s="3">
        <f t="shared" si="9"/>
        <v>2.796710920043877E-2</v>
      </c>
      <c r="BA33" s="3">
        <f t="shared" si="10"/>
        <v>3.2967109200438771E-2</v>
      </c>
      <c r="BB33" s="3">
        <f t="shared" si="11"/>
        <v>3.5467109200438766E-2</v>
      </c>
      <c r="BD33" s="2">
        <f>IF('Forward Curve'!$D$16=DataValidation!$B$11,Vols!AY33,IF('Forward Curve'!$D$16=DataValidation!$B$12,Vols!AZ33,IF('Forward Curve'!$D$16=DataValidation!$B$13,Vols!BA33,IF('Forward Curve'!$D$16=DataValidation!$B$14,Vols!BB33,""))))</f>
        <v>3.2967109200438771E-2</v>
      </c>
    </row>
    <row r="34" spans="2:56" x14ac:dyDescent="0.25">
      <c r="B34" s="69">
        <f t="shared" si="12"/>
        <v>45593</v>
      </c>
      <c r="C34" s="76">
        <v>51.67</v>
      </c>
      <c r="D34" s="2"/>
      <c r="E34" s="124">
        <v>2.71313</v>
      </c>
      <c r="F34" s="77">
        <v>2.6112600000000001</v>
      </c>
      <c r="G34" s="103">
        <v>2.7792400000000002</v>
      </c>
      <c r="H34" s="103">
        <v>5.7790299999999997</v>
      </c>
      <c r="I34" s="81"/>
      <c r="J34" s="117">
        <f t="shared" si="15"/>
        <v>45563</v>
      </c>
      <c r="K34" s="78">
        <v>2.5970900000000001</v>
      </c>
      <c r="L34" s="81"/>
      <c r="M34" s="115">
        <v>44770</v>
      </c>
      <c r="N34" s="123">
        <v>2.1880000000000002</v>
      </c>
      <c r="O34" s="81"/>
      <c r="P34" s="81"/>
      <c r="R34" s="69">
        <f>'Forward Curve'!$G34</f>
        <v>45593</v>
      </c>
      <c r="S34" s="82">
        <f t="shared" si="0"/>
        <v>0.51670000000000005</v>
      </c>
      <c r="T34" s="57"/>
      <c r="U34" s="57">
        <f t="shared" si="1"/>
        <v>2.7131300000000001E-2</v>
      </c>
      <c r="V34" s="57">
        <f t="shared" si="2"/>
        <v>2.61126E-2</v>
      </c>
      <c r="W34" s="57">
        <f t="shared" si="3"/>
        <v>2.7792400000000002E-2</v>
      </c>
      <c r="X34" s="84">
        <f t="shared" si="4"/>
        <v>5.7790299999999996E-2</v>
      </c>
      <c r="Y34" s="84">
        <f t="shared" si="5"/>
        <v>2.5968100000000001E-2</v>
      </c>
      <c r="Z34" s="84">
        <f t="shared" si="6"/>
        <v>2.5970900000000002E-2</v>
      </c>
      <c r="AA34" s="84"/>
      <c r="AB34" s="108">
        <f t="shared" si="16"/>
        <v>44770</v>
      </c>
      <c r="AC34" s="109">
        <f t="shared" si="13"/>
        <v>2.188E-2</v>
      </c>
      <c r="AD34" s="108">
        <f t="shared" si="17"/>
        <v>45593</v>
      </c>
      <c r="AE34" s="110">
        <f t="shared" si="14"/>
        <v>2.6253299999999997E-2</v>
      </c>
      <c r="AF34" s="3"/>
      <c r="AG34" s="2">
        <f>IF('Forward Curve'!$D$14=DataValidation!$A$5,Vols!$U34*(1-(SQRT(YEARFRAC($R$6,$R34,2))*(2*$S34))),IF('Forward Curve'!$D$14=DataValidation!$A$6,Vols!$V34*(1-(SQRT(YEARFRAC($R$6,$R34,2))*(2*$S34))),IF('Forward Curve'!$D$14=DataValidation!$A$8,Vols!$U34*(1-(SQRT(YEARFRAC($R$6,$R34,2))*(2*$S34)))+0.03,IF('Forward Curve'!$D$14=DataValidation!$A$4,Vols!$AE34*(1-(SQRT(YEARFRAC($R$6,$R34,2))*(2*$S34))),IF('Forward Curve'!$D$14=DataValidation!$A$7,Vols!$W34*(1-(SQRT(YEARFRAC($R$6,$R34,2))*(2*$S34))),IF('Forward Curve'!$D$14=DataValidation!$A$9,Vols!$AW34*(1-(SQRT(YEARFRAC($R$6,$R34,2))*(2*$S34))),IF('Forward Curve'!$D$14=DataValidation!$A$2,$Y34*(1-(SQRT(YEARFRAC($R$6,$R34,2))*(2*$S34))),IF('Forward Curve'!$D$14=DataValidation!$A$3,$Z34*(1-(SQRT(YEARFRAC($R$6,$R34,2))*(2*$S34))),""))))))))</f>
        <v>-1.529122909506588E-2</v>
      </c>
      <c r="AH34" s="2">
        <f>IF('Forward Curve'!$D$14=DataValidation!$A$5,Vols!$U34*(1-(SQRT(YEARFRAC($R$6,$R34,2))*(1*$S34))),IF('Forward Curve'!$D$14=DataValidation!$A$6,Vols!$V34*(1-(SQRT(YEARFRAC($R$6,$R34,2))*(1*$S34))),IF('Forward Curve'!$D$14=DataValidation!$A$8,Vols!$U34*(1-(SQRT(YEARFRAC($R$6,$R34,2))*(1*$S34)))+0.03,IF('Forward Curve'!$D$14=DataValidation!$A$4,Vols!$AE34*(1-(SQRT(YEARFRAC($R$6,$R34,2))*(1*$S34))),IF('Forward Curve'!$D$14=DataValidation!$A$7,Vols!$W34*(1-(SQRT(YEARFRAC($R$6,$R34,2))*(1*$S34))),IF('Forward Curve'!$D$14=DataValidation!$A$9,Vols!$AW34*(1-(SQRT(YEARFRAC($R$6,$R34,2))*(1*$S34))),IF('Forward Curve'!$D$14=DataValidation!$A$2,$Y34*(1-(SQRT(YEARFRAC($R$6,$R34,2))*(1*$S34))),IF('Forward Curve'!$D$14=DataValidation!$A$3,$Z34*(1-(SQRT(YEARFRAC($R$6,$R34,2))*(1*$S34))),""))))))))</f>
        <v>5.3384354524670602E-3</v>
      </c>
      <c r="AI34" s="2">
        <f>IF('Forward Curve'!$D$14=DataValidation!$A$5,Vols!$U34*(1+(SQRT(YEARFRAC($R$6,$R34,2))*(1*$S34))),IF('Forward Curve'!$D$14=DataValidation!$A$6,Vols!$V34*(1+(SQRT(YEARFRAC($R$6,$R34,2))*(1*$S34))),IF('Forward Curve'!$D$14=DataValidation!$A$8,Vols!$U34*(1+(SQRT(YEARFRAC($R$6,$R34,2))*(1*$S34)))+0.03,IF('Forward Curve'!$D$14=DataValidation!$A$4,Vols!$AE34*(1+(SQRT(YEARFRAC($R$6,$R34,2))*(1*$S34))),IF('Forward Curve'!$D$14=DataValidation!$A$7,Vols!$W34*(1+(SQRT(YEARFRAC($R$6,$R34,2))*(1*$S34))),IF('Forward Curve'!$D$14=DataValidation!$A$9,Vols!$AW34*(1+(SQRT(YEARFRAC($R$6,$R34,2))*(1*$S34))),IF('Forward Curve'!$D$14=DataValidation!$A$2,$Y34*(1+(SQRT(YEARFRAC($R$6,$R34,2))*(1*$S34))),IF('Forward Curve'!$D$14=DataValidation!$A$3,$Z34*(1+(SQRT(YEARFRAC($R$6,$R34,2))*(1*$S34))),""))))))))</f>
        <v>4.6597764547532942E-2</v>
      </c>
      <c r="AJ34" s="2">
        <f>IF('Forward Curve'!$D$14=DataValidation!$A$5,Vols!$U34*(1+(SQRT(YEARFRAC($R$6,$R34,2))*(2*$S34))),IF('Forward Curve'!$D$14=DataValidation!$A$6,Vols!$V34*(1+(SQRT(YEARFRAC($R$6,$R34,2))*(2*$S34))),IF('Forward Curve'!$D$14=DataValidation!$A$8,Vols!$U34*(1+(SQRT(YEARFRAC($R$6,$R34,2))*(2*$S34)))+0.03,IF('Forward Curve'!$D$14=DataValidation!$A$4,Vols!$AE34*(1+(SQRT(YEARFRAC($R$6,$R34,2))*(2*$S34))),IF('Forward Curve'!$D$14=DataValidation!$A$7,Vols!$W34*(1+(SQRT(YEARFRAC($R$6,$R34,2))*(2*$S34))),IF('Forward Curve'!$D$14=DataValidation!$A$9,Vols!$AW34*(1+(SQRT(YEARFRAC($R$6,$R34,2))*(2*$S34))),IF('Forward Curve'!$D$14=DataValidation!$A$2,$Y34*(1+(SQRT(YEARFRAC($R$6,$R34,2))*(2*$S34))),IF('Forward Curve'!$D$14=DataValidation!$A$3,$Z34*(1+(SQRT(YEARFRAC($R$6,$R34,2))*(2*$S34))),""))))))))</f>
        <v>6.7227429095065877E-2</v>
      </c>
      <c r="AL34" s="112">
        <v>3.4374999999999996E-2</v>
      </c>
      <c r="AM34" s="2">
        <f>IF('Forward Curve'!$D$14=DataValidation!$A$5,Vols!$AL34,IF('Forward Curve'!$D$14=DataValidation!$A$6,Vols!$AL34+(Vols!$V34-Vols!$U34),IF('Forward Curve'!$D$14=DataValidation!$A$8,Vols!$AL34+(Vols!$X34-Vols!$U34),IF('Forward Curve'!$D$14=DataValidation!$A$4,Vols!$AL34+(Vols!$AE34-Vols!$U34),IF('Forward Curve'!$D$14=DataValidation!$A$7,Vols!$AL34+(Vols!$W34-Vols!$U34),IF('Forward Curve'!$D$14=DataValidation!$A$9,Vols!$AL34+(Vols!$AW34-Vols!$U34),IF('Forward Curve'!$D$14=DataValidation!$A$2,Vols!$AL34+($Y34-Vols!$U34),IF('Forward Curve'!$D$14=DataValidation!$A$3,Vols!$AL34+($Z34-Vols!$U34)))))))))</f>
        <v>3.32118E-2</v>
      </c>
      <c r="AN34" s="2">
        <f>IF('Forward Curve'!$D$14=DataValidation!$A$5,$U34+0.0025,IF('Forward Curve'!$D$14=DataValidation!$A$6,$V34+0.0025,IF('Forward Curve'!$D$14=DataValidation!$A$8,Vols!$X34+0.0025,IF('Forward Curve'!$D$14=DataValidation!$A$4,Vols!$AE34+0.0025,IF('Forward Curve'!$D$14=DataValidation!$A$7,Vols!$W34+0.0025,IF('Forward Curve'!$D$14=DataValidation!$A$9,Vols!$AW34+0.0025,IF('Forward Curve'!$D$14=DataValidation!$A$2,$Y34+0.0025,IF('Forward Curve'!$D$14=DataValidation!$A$3,$Z34+0.0025,""))))))))</f>
        <v>2.84681E-2</v>
      </c>
      <c r="AO34" s="2">
        <f>IF('Forward Curve'!$D$14=DataValidation!$A$5,$U34+0.005,IF('Forward Curve'!$D$14=DataValidation!$A$6,$V34+0.005,IF('Forward Curve'!$D$14=DataValidation!$A$8,Vols!$X34+0.005,IF('Forward Curve'!$D$14=DataValidation!$A$4,Vols!$AE34+0.005,IF('Forward Curve'!$D$14=DataValidation!$A$7,Vols!$W34+0.005,IF('Forward Curve'!$D$14=DataValidation!$A$9,Vols!$AW34+0.005,IF('Forward Curve'!$D$14=DataValidation!$A$2,$Y34+0.005,IF('Forward Curve'!$D$14=DataValidation!$A$3,$Z34+0.005,""))))))))</f>
        <v>3.0968100000000002E-2</v>
      </c>
      <c r="AQ34" s="57">
        <f>IF('Forward Curve'!$E$15=DataValidation!$B$2,Vols!$AJ34,IF('Forward Curve'!$E$15=DataValidation!$B$3,Vols!$AI34,IF('Forward Curve'!$E$15=DataValidation!$B$4,Vols!$AH34,IF('Forward Curve'!$E$15=DataValidation!$B$5,Vols!$AG34,IF('Forward Curve'!$E$15=DataValidation!$B$7,$AM34,IF('Forward Curve'!$E$15=DataValidation!$B$8,Vols!$AN34,IF('Forward Curve'!$E$15=DataValidation!$B$9,Vols!$AO34,"ERROR")))))))</f>
        <v>4.6597764547532942E-2</v>
      </c>
      <c r="AR34" s="57"/>
      <c r="AS34" s="58"/>
      <c r="AT34" s="67">
        <v>29</v>
      </c>
      <c r="AU34" s="68">
        <f t="shared" si="18"/>
        <v>45593</v>
      </c>
      <c r="AW34" s="2">
        <f t="shared" si="7"/>
        <v>3.0475501779847342E-2</v>
      </c>
      <c r="AY34" s="3">
        <f t="shared" si="8"/>
        <v>2.5475501779847341E-2</v>
      </c>
      <c r="AZ34" s="3">
        <f t="shared" si="9"/>
        <v>2.7975501779847343E-2</v>
      </c>
      <c r="BA34" s="3">
        <f t="shared" si="10"/>
        <v>3.2975501779847344E-2</v>
      </c>
      <c r="BB34" s="3">
        <f t="shared" si="11"/>
        <v>3.5475501779847339E-2</v>
      </c>
      <c r="BD34" s="2">
        <f>IF('Forward Curve'!$D$16=DataValidation!$B$11,Vols!AY34,IF('Forward Curve'!$D$16=DataValidation!$B$12,Vols!AZ34,IF('Forward Curve'!$D$16=DataValidation!$B$13,Vols!BA34,IF('Forward Curve'!$D$16=DataValidation!$B$14,Vols!BB34,""))))</f>
        <v>3.2975501779847344E-2</v>
      </c>
    </row>
    <row r="35" spans="2:56" x14ac:dyDescent="0.25">
      <c r="B35" s="69">
        <f t="shared" si="12"/>
        <v>45624</v>
      </c>
      <c r="C35" s="76">
        <v>51.71</v>
      </c>
      <c r="D35" s="2"/>
      <c r="E35" s="124">
        <v>2.7132399999999999</v>
      </c>
      <c r="F35" s="77">
        <v>2.6108500000000001</v>
      </c>
      <c r="G35" s="103">
        <v>2.77935</v>
      </c>
      <c r="H35" s="103">
        <v>5.7357399999999998</v>
      </c>
      <c r="I35" s="81"/>
      <c r="J35" s="117">
        <f t="shared" si="15"/>
        <v>45593</v>
      </c>
      <c r="K35" s="78">
        <v>2.5968100000000001</v>
      </c>
      <c r="L35" s="81"/>
      <c r="M35" s="115">
        <v>44771</v>
      </c>
      <c r="N35" s="123">
        <v>2.1880000000000002</v>
      </c>
      <c r="O35" s="81"/>
      <c r="P35" s="81"/>
      <c r="R35" s="69">
        <f>'Forward Curve'!$G35</f>
        <v>45624</v>
      </c>
      <c r="S35" s="82">
        <f t="shared" si="0"/>
        <v>0.5171</v>
      </c>
      <c r="T35" s="57"/>
      <c r="U35" s="57">
        <f t="shared" si="1"/>
        <v>2.7132399999999997E-2</v>
      </c>
      <c r="V35" s="57">
        <f t="shared" si="2"/>
        <v>2.61085E-2</v>
      </c>
      <c r="W35" s="57">
        <f t="shared" si="3"/>
        <v>2.7793499999999999E-2</v>
      </c>
      <c r="X35" s="84">
        <f t="shared" si="4"/>
        <v>5.7357399999999996E-2</v>
      </c>
      <c r="Y35" s="84">
        <f t="shared" si="5"/>
        <v>2.5969099999999998E-2</v>
      </c>
      <c r="Z35" s="84">
        <f t="shared" si="6"/>
        <v>2.5968100000000001E-2</v>
      </c>
      <c r="AA35" s="84"/>
      <c r="AB35" s="108">
        <f t="shared" si="16"/>
        <v>44771</v>
      </c>
      <c r="AC35" s="109">
        <f t="shared" si="13"/>
        <v>2.188E-2</v>
      </c>
      <c r="AD35" s="108">
        <f t="shared" si="17"/>
        <v>45624</v>
      </c>
      <c r="AE35" s="110">
        <f t="shared" si="14"/>
        <v>2.6253259999999997E-2</v>
      </c>
      <c r="AF35" s="3"/>
      <c r="AG35" s="2">
        <f>IF('Forward Curve'!$D$14=DataValidation!$A$5,Vols!$U35*(1-(SQRT(YEARFRAC($R$6,$R35,2))*(2*$S35))),IF('Forward Curve'!$D$14=DataValidation!$A$6,Vols!$V35*(1-(SQRT(YEARFRAC($R$6,$R35,2))*(2*$S35))),IF('Forward Curve'!$D$14=DataValidation!$A$8,Vols!$U35*(1-(SQRT(YEARFRAC($R$6,$R35,2))*(2*$S35)))+0.03,IF('Forward Curve'!$D$14=DataValidation!$A$4,Vols!$AE35*(1-(SQRT(YEARFRAC($R$6,$R35,2))*(2*$S35))),IF('Forward Curve'!$D$14=DataValidation!$A$7,Vols!$W35*(1-(SQRT(YEARFRAC($R$6,$R35,2))*(2*$S35))),IF('Forward Curve'!$D$14=DataValidation!$A$9,Vols!$AW35*(1-(SQRT(YEARFRAC($R$6,$R35,2))*(2*$S35))),IF('Forward Curve'!$D$14=DataValidation!$A$2,$Y35*(1-(SQRT(YEARFRAC($R$6,$R35,2))*(2*$S35))),IF('Forward Curve'!$D$14=DataValidation!$A$3,$Z35*(1-(SQRT(YEARFRAC($R$6,$R35,2))*(2*$S35))),""))))))))</f>
        <v>-1.6069135069715735E-2</v>
      </c>
      <c r="AH35" s="2">
        <f>IF('Forward Curve'!$D$14=DataValidation!$A$5,Vols!$U35*(1-(SQRT(YEARFRAC($R$6,$R35,2))*(1*$S35))),IF('Forward Curve'!$D$14=DataValidation!$A$6,Vols!$V35*(1-(SQRT(YEARFRAC($R$6,$R35,2))*(1*$S35))),IF('Forward Curve'!$D$14=DataValidation!$A$8,Vols!$U35*(1-(SQRT(YEARFRAC($R$6,$R35,2))*(1*$S35)))+0.03,IF('Forward Curve'!$D$14=DataValidation!$A$4,Vols!$AE35*(1-(SQRT(YEARFRAC($R$6,$R35,2))*(1*$S35))),IF('Forward Curve'!$D$14=DataValidation!$A$7,Vols!$W35*(1-(SQRT(YEARFRAC($R$6,$R35,2))*(1*$S35))),IF('Forward Curve'!$D$14=DataValidation!$A$9,Vols!$AW35*(1-(SQRT(YEARFRAC($R$6,$R35,2))*(1*$S35))),IF('Forward Curve'!$D$14=DataValidation!$A$2,$Y35*(1-(SQRT(YEARFRAC($R$6,$R35,2))*(1*$S35))),IF('Forward Curve'!$D$14=DataValidation!$A$3,$Z35*(1-(SQRT(YEARFRAC($R$6,$R35,2))*(1*$S35))),""))))))))</f>
        <v>4.9499824651421309E-3</v>
      </c>
      <c r="AI35" s="2">
        <f>IF('Forward Curve'!$D$14=DataValidation!$A$5,Vols!$U35*(1+(SQRT(YEARFRAC($R$6,$R35,2))*(1*$S35))),IF('Forward Curve'!$D$14=DataValidation!$A$6,Vols!$V35*(1+(SQRT(YEARFRAC($R$6,$R35,2))*(1*$S35))),IF('Forward Curve'!$D$14=DataValidation!$A$8,Vols!$U35*(1+(SQRT(YEARFRAC($R$6,$R35,2))*(1*$S35)))+0.03,IF('Forward Curve'!$D$14=DataValidation!$A$4,Vols!$AE35*(1+(SQRT(YEARFRAC($R$6,$R35,2))*(1*$S35))),IF('Forward Curve'!$D$14=DataValidation!$A$7,Vols!$W35*(1+(SQRT(YEARFRAC($R$6,$R35,2))*(1*$S35))),IF('Forward Curve'!$D$14=DataValidation!$A$9,Vols!$AW35*(1+(SQRT(YEARFRAC($R$6,$R35,2))*(1*$S35))),IF('Forward Curve'!$D$14=DataValidation!$A$2,$Y35*(1+(SQRT(YEARFRAC($R$6,$R35,2))*(1*$S35))),IF('Forward Curve'!$D$14=DataValidation!$A$3,$Z35*(1+(SQRT(YEARFRAC($R$6,$R35,2))*(1*$S35))),""))))))))</f>
        <v>4.6988217534857865E-2</v>
      </c>
      <c r="AJ35" s="2">
        <f>IF('Forward Curve'!$D$14=DataValidation!$A$5,Vols!$U35*(1+(SQRT(YEARFRAC($R$6,$R35,2))*(2*$S35))),IF('Forward Curve'!$D$14=DataValidation!$A$6,Vols!$V35*(1+(SQRT(YEARFRAC($R$6,$R35,2))*(2*$S35))),IF('Forward Curve'!$D$14=DataValidation!$A$8,Vols!$U35*(1+(SQRT(YEARFRAC($R$6,$R35,2))*(2*$S35)))+0.03,IF('Forward Curve'!$D$14=DataValidation!$A$4,Vols!$AE35*(1+(SQRT(YEARFRAC($R$6,$R35,2))*(2*$S35))),IF('Forward Curve'!$D$14=DataValidation!$A$7,Vols!$W35*(1+(SQRT(YEARFRAC($R$6,$R35,2))*(2*$S35))),IF('Forward Curve'!$D$14=DataValidation!$A$9,Vols!$AW35*(1+(SQRT(YEARFRAC($R$6,$R35,2))*(2*$S35))),IF('Forward Curve'!$D$14=DataValidation!$A$2,$Y35*(1+(SQRT(YEARFRAC($R$6,$R35,2))*(2*$S35))),IF('Forward Curve'!$D$14=DataValidation!$A$3,$Z35*(1+(SQRT(YEARFRAC($R$6,$R35,2))*(2*$S35))),""))))))))</f>
        <v>6.8007335069715735E-2</v>
      </c>
      <c r="AL35" s="112">
        <v>3.4062499999999996E-2</v>
      </c>
      <c r="AM35" s="2">
        <f>IF('Forward Curve'!$D$14=DataValidation!$A$5,Vols!$AL35,IF('Forward Curve'!$D$14=DataValidation!$A$6,Vols!$AL35+(Vols!$V35-Vols!$U35),IF('Forward Curve'!$D$14=DataValidation!$A$8,Vols!$AL35+(Vols!$X35-Vols!$U35),IF('Forward Curve'!$D$14=DataValidation!$A$4,Vols!$AL35+(Vols!$AE35-Vols!$U35),IF('Forward Curve'!$D$14=DataValidation!$A$7,Vols!$AL35+(Vols!$W35-Vols!$U35),IF('Forward Curve'!$D$14=DataValidation!$A$9,Vols!$AL35+(Vols!$AW35-Vols!$U35),IF('Forward Curve'!$D$14=DataValidation!$A$2,Vols!$AL35+($Y35-Vols!$U35),IF('Forward Curve'!$D$14=DataValidation!$A$3,Vols!$AL35+($Z35-Vols!$U35)))))))))</f>
        <v>3.2899199999999997E-2</v>
      </c>
      <c r="AN35" s="2">
        <f>IF('Forward Curve'!$D$14=DataValidation!$A$5,$U35+0.0025,IF('Forward Curve'!$D$14=DataValidation!$A$6,$V35+0.0025,IF('Forward Curve'!$D$14=DataValidation!$A$8,Vols!$X35+0.0025,IF('Forward Curve'!$D$14=DataValidation!$A$4,Vols!$AE35+0.0025,IF('Forward Curve'!$D$14=DataValidation!$A$7,Vols!$W35+0.0025,IF('Forward Curve'!$D$14=DataValidation!$A$9,Vols!$AW35+0.0025,IF('Forward Curve'!$D$14=DataValidation!$A$2,$Y35+0.0025,IF('Forward Curve'!$D$14=DataValidation!$A$3,$Z35+0.0025,""))))))))</f>
        <v>2.8469099999999997E-2</v>
      </c>
      <c r="AO35" s="2">
        <f>IF('Forward Curve'!$D$14=DataValidation!$A$5,$U35+0.005,IF('Forward Curve'!$D$14=DataValidation!$A$6,$V35+0.005,IF('Forward Curve'!$D$14=DataValidation!$A$8,Vols!$X35+0.005,IF('Forward Curve'!$D$14=DataValidation!$A$4,Vols!$AE35+0.005,IF('Forward Curve'!$D$14=DataValidation!$A$7,Vols!$W35+0.005,IF('Forward Curve'!$D$14=DataValidation!$A$9,Vols!$AW35+0.005,IF('Forward Curve'!$D$14=DataValidation!$A$2,$Y35+0.005,IF('Forward Curve'!$D$14=DataValidation!$A$3,$Z35+0.005,""))))))))</f>
        <v>3.0969099999999999E-2</v>
      </c>
      <c r="AQ35" s="57">
        <f>IF('Forward Curve'!$E$15=DataValidation!$B$2,Vols!$AJ35,IF('Forward Curve'!$E$15=DataValidation!$B$3,Vols!$AI35,IF('Forward Curve'!$E$15=DataValidation!$B$4,Vols!$AH35,IF('Forward Curve'!$E$15=DataValidation!$B$5,Vols!$AG35,IF('Forward Curve'!$E$15=DataValidation!$B$7,$AM35,IF('Forward Curve'!$E$15=DataValidation!$B$8,Vols!$AN35,IF('Forward Curve'!$E$15=DataValidation!$B$9,Vols!$AO35,"ERROR")))))))</f>
        <v>4.6988217534857865E-2</v>
      </c>
      <c r="AR35" s="57"/>
      <c r="AS35" s="58"/>
      <c r="AT35" s="67">
        <v>30</v>
      </c>
      <c r="AU35" s="68">
        <f t="shared" si="18"/>
        <v>45624</v>
      </c>
      <c r="AW35" s="2">
        <f t="shared" si="7"/>
        <v>3.0484174123768516E-2</v>
      </c>
      <c r="AY35" s="3">
        <f t="shared" si="8"/>
        <v>2.5484174123768515E-2</v>
      </c>
      <c r="AZ35" s="3">
        <f t="shared" si="9"/>
        <v>2.7984174123768517E-2</v>
      </c>
      <c r="BA35" s="3">
        <f t="shared" si="10"/>
        <v>3.2984174123768514E-2</v>
      </c>
      <c r="BB35" s="3">
        <f t="shared" si="11"/>
        <v>3.5484174123768517E-2</v>
      </c>
      <c r="BD35" s="2">
        <f>IF('Forward Curve'!$D$16=DataValidation!$B$11,Vols!AY35,IF('Forward Curve'!$D$16=DataValidation!$B$12,Vols!AZ35,IF('Forward Curve'!$D$16=DataValidation!$B$13,Vols!BA35,IF('Forward Curve'!$D$16=DataValidation!$B$14,Vols!BB35,""))))</f>
        <v>3.2984174123768514E-2</v>
      </c>
    </row>
    <row r="36" spans="2:56" x14ac:dyDescent="0.25">
      <c r="B36" s="69">
        <f t="shared" si="12"/>
        <v>45654</v>
      </c>
      <c r="C36" s="76">
        <v>51.77</v>
      </c>
      <c r="D36" s="2"/>
      <c r="E36" s="124">
        <v>2.7132399999999999</v>
      </c>
      <c r="F36" s="77">
        <v>2.6112199999999999</v>
      </c>
      <c r="G36" s="103">
        <v>2.77935</v>
      </c>
      <c r="H36" s="103">
        <v>5.7568200000000003</v>
      </c>
      <c r="I36" s="81"/>
      <c r="J36" s="117">
        <f t="shared" si="15"/>
        <v>45624</v>
      </c>
      <c r="K36" s="78">
        <v>2.5969099999999998</v>
      </c>
      <c r="L36" s="81"/>
      <c r="M36" s="115">
        <v>44772</v>
      </c>
      <c r="N36" s="123">
        <v>2.1880000000000002</v>
      </c>
      <c r="O36" s="81"/>
      <c r="P36" s="81"/>
      <c r="R36" s="69">
        <f>'Forward Curve'!$G36</f>
        <v>45654</v>
      </c>
      <c r="S36" s="82">
        <f t="shared" si="0"/>
        <v>0.51770000000000005</v>
      </c>
      <c r="T36" s="57"/>
      <c r="U36" s="57">
        <f t="shared" si="1"/>
        <v>2.7132399999999997E-2</v>
      </c>
      <c r="V36" s="57">
        <f t="shared" si="2"/>
        <v>2.6112199999999999E-2</v>
      </c>
      <c r="W36" s="57">
        <f t="shared" si="3"/>
        <v>2.7793499999999999E-2</v>
      </c>
      <c r="X36" s="84">
        <f t="shared" si="4"/>
        <v>5.75682E-2</v>
      </c>
      <c r="Y36" s="84">
        <f t="shared" si="5"/>
        <v>2.5969099999999998E-2</v>
      </c>
      <c r="Z36" s="84">
        <f t="shared" si="6"/>
        <v>2.5969099999999998E-2</v>
      </c>
      <c r="AA36" s="84"/>
      <c r="AB36" s="108">
        <f t="shared" si="16"/>
        <v>44772</v>
      </c>
      <c r="AC36" s="109">
        <f t="shared" si="13"/>
        <v>2.188E-2</v>
      </c>
      <c r="AD36" s="108">
        <f t="shared" si="17"/>
        <v>45654</v>
      </c>
      <c r="AE36" s="110">
        <f t="shared" si="14"/>
        <v>2.6253199999999997E-2</v>
      </c>
      <c r="AF36" s="3"/>
      <c r="AG36" s="2">
        <f>IF('Forward Curve'!$D$14=DataValidation!$A$5,Vols!$U36*(1-(SQRT(YEARFRAC($R$6,$R36,2))*(2*$S36))),IF('Forward Curve'!$D$14=DataValidation!$A$6,Vols!$V36*(1-(SQRT(YEARFRAC($R$6,$R36,2))*(2*$S36))),IF('Forward Curve'!$D$14=DataValidation!$A$8,Vols!$U36*(1-(SQRT(YEARFRAC($R$6,$R36,2))*(2*$S36)))+0.03,IF('Forward Curve'!$D$14=DataValidation!$A$4,Vols!$AE36*(1-(SQRT(YEARFRAC($R$6,$R36,2))*(2*$S36))),IF('Forward Curve'!$D$14=DataValidation!$A$7,Vols!$W36*(1-(SQRT(YEARFRAC($R$6,$R36,2))*(2*$S36))),IF('Forward Curve'!$D$14=DataValidation!$A$9,Vols!$AW36*(1-(SQRT(YEARFRAC($R$6,$R36,2))*(2*$S36))),IF('Forward Curve'!$D$14=DataValidation!$A$2,$Y36*(1-(SQRT(YEARFRAC($R$6,$R36,2))*(2*$S36))),IF('Forward Curve'!$D$14=DataValidation!$A$3,$Z36*(1-(SQRT(YEARFRAC($R$6,$R36,2))*(2*$S36))),""))))))))</f>
        <v>-1.6827693197999007E-2</v>
      </c>
      <c r="AH36" s="2">
        <f>IF('Forward Curve'!$D$14=DataValidation!$A$5,Vols!$U36*(1-(SQRT(YEARFRAC($R$6,$R36,2))*(1*$S36))),IF('Forward Curve'!$D$14=DataValidation!$A$6,Vols!$V36*(1-(SQRT(YEARFRAC($R$6,$R36,2))*(1*$S36))),IF('Forward Curve'!$D$14=DataValidation!$A$8,Vols!$U36*(1-(SQRT(YEARFRAC($R$6,$R36,2))*(1*$S36)))+0.03,IF('Forward Curve'!$D$14=DataValidation!$A$4,Vols!$AE36*(1-(SQRT(YEARFRAC($R$6,$R36,2))*(1*$S36))),IF('Forward Curve'!$D$14=DataValidation!$A$7,Vols!$W36*(1-(SQRT(YEARFRAC($R$6,$R36,2))*(1*$S36))),IF('Forward Curve'!$D$14=DataValidation!$A$9,Vols!$AW36*(1-(SQRT(YEARFRAC($R$6,$R36,2))*(1*$S36))),IF('Forward Curve'!$D$14=DataValidation!$A$2,$Y36*(1-(SQRT(YEARFRAC($R$6,$R36,2))*(1*$S36))),IF('Forward Curve'!$D$14=DataValidation!$A$3,$Z36*(1-(SQRT(YEARFRAC($R$6,$R36,2))*(1*$S36))),""))))))))</f>
        <v>4.5707034010004956E-3</v>
      </c>
      <c r="AI36" s="2">
        <f>IF('Forward Curve'!$D$14=DataValidation!$A$5,Vols!$U36*(1+(SQRT(YEARFRAC($R$6,$R36,2))*(1*$S36))),IF('Forward Curve'!$D$14=DataValidation!$A$6,Vols!$V36*(1+(SQRT(YEARFRAC($R$6,$R36,2))*(1*$S36))),IF('Forward Curve'!$D$14=DataValidation!$A$8,Vols!$U36*(1+(SQRT(YEARFRAC($R$6,$R36,2))*(1*$S36)))+0.03,IF('Forward Curve'!$D$14=DataValidation!$A$4,Vols!$AE36*(1+(SQRT(YEARFRAC($R$6,$R36,2))*(1*$S36))),IF('Forward Curve'!$D$14=DataValidation!$A$7,Vols!$W36*(1+(SQRT(YEARFRAC($R$6,$R36,2))*(1*$S36))),IF('Forward Curve'!$D$14=DataValidation!$A$9,Vols!$AW36*(1+(SQRT(YEARFRAC($R$6,$R36,2))*(1*$S36))),IF('Forward Curve'!$D$14=DataValidation!$A$2,$Y36*(1+(SQRT(YEARFRAC($R$6,$R36,2))*(1*$S36))),IF('Forward Curve'!$D$14=DataValidation!$A$3,$Z36*(1+(SQRT(YEARFRAC($R$6,$R36,2))*(1*$S36))),""))))))))</f>
        <v>4.7367496598999498E-2</v>
      </c>
      <c r="AJ36" s="2">
        <f>IF('Forward Curve'!$D$14=DataValidation!$A$5,Vols!$U36*(1+(SQRT(YEARFRAC($R$6,$R36,2))*(2*$S36))),IF('Forward Curve'!$D$14=DataValidation!$A$6,Vols!$V36*(1+(SQRT(YEARFRAC($R$6,$R36,2))*(2*$S36))),IF('Forward Curve'!$D$14=DataValidation!$A$8,Vols!$U36*(1+(SQRT(YEARFRAC($R$6,$R36,2))*(2*$S36)))+0.03,IF('Forward Curve'!$D$14=DataValidation!$A$4,Vols!$AE36*(1+(SQRT(YEARFRAC($R$6,$R36,2))*(2*$S36))),IF('Forward Curve'!$D$14=DataValidation!$A$7,Vols!$W36*(1+(SQRT(YEARFRAC($R$6,$R36,2))*(2*$S36))),IF('Forward Curve'!$D$14=DataValidation!$A$9,Vols!$AW36*(1+(SQRT(YEARFRAC($R$6,$R36,2))*(2*$S36))),IF('Forward Curve'!$D$14=DataValidation!$A$2,$Y36*(1+(SQRT(YEARFRAC($R$6,$R36,2))*(2*$S36))),IF('Forward Curve'!$D$14=DataValidation!$A$3,$Z36*(1+(SQRT(YEARFRAC($R$6,$R36,2))*(2*$S36))),""))))))))</f>
        <v>6.8765893197999001E-2</v>
      </c>
      <c r="AL36" s="112">
        <v>3.3750000000000002E-2</v>
      </c>
      <c r="AM36" s="2">
        <f>IF('Forward Curve'!$D$14=DataValidation!$A$5,Vols!$AL36,IF('Forward Curve'!$D$14=DataValidation!$A$6,Vols!$AL36+(Vols!$V36-Vols!$U36),IF('Forward Curve'!$D$14=DataValidation!$A$8,Vols!$AL36+(Vols!$X36-Vols!$U36),IF('Forward Curve'!$D$14=DataValidation!$A$4,Vols!$AL36+(Vols!$AE36-Vols!$U36),IF('Forward Curve'!$D$14=DataValidation!$A$7,Vols!$AL36+(Vols!$W36-Vols!$U36),IF('Forward Curve'!$D$14=DataValidation!$A$9,Vols!$AL36+(Vols!$AW36-Vols!$U36),IF('Forward Curve'!$D$14=DataValidation!$A$2,Vols!$AL36+($Y36-Vols!$U36),IF('Forward Curve'!$D$14=DataValidation!$A$3,Vols!$AL36+($Z36-Vols!$U36)))))))))</f>
        <v>3.2586700000000003E-2</v>
      </c>
      <c r="AN36" s="2">
        <f>IF('Forward Curve'!$D$14=DataValidation!$A$5,$U36+0.0025,IF('Forward Curve'!$D$14=DataValidation!$A$6,$V36+0.0025,IF('Forward Curve'!$D$14=DataValidation!$A$8,Vols!$X36+0.0025,IF('Forward Curve'!$D$14=DataValidation!$A$4,Vols!$AE36+0.0025,IF('Forward Curve'!$D$14=DataValidation!$A$7,Vols!$W36+0.0025,IF('Forward Curve'!$D$14=DataValidation!$A$9,Vols!$AW36+0.0025,IF('Forward Curve'!$D$14=DataValidation!$A$2,$Y36+0.0025,IF('Forward Curve'!$D$14=DataValidation!$A$3,$Z36+0.0025,""))))))))</f>
        <v>2.8469099999999997E-2</v>
      </c>
      <c r="AO36" s="2">
        <f>IF('Forward Curve'!$D$14=DataValidation!$A$5,$U36+0.005,IF('Forward Curve'!$D$14=DataValidation!$A$6,$V36+0.005,IF('Forward Curve'!$D$14=DataValidation!$A$8,Vols!$X36+0.005,IF('Forward Curve'!$D$14=DataValidation!$A$4,Vols!$AE36+0.005,IF('Forward Curve'!$D$14=DataValidation!$A$7,Vols!$W36+0.005,IF('Forward Curve'!$D$14=DataValidation!$A$9,Vols!$AW36+0.005,IF('Forward Curve'!$D$14=DataValidation!$A$2,$Y36+0.005,IF('Forward Curve'!$D$14=DataValidation!$A$3,$Z36+0.005,""))))))))</f>
        <v>3.0969099999999999E-2</v>
      </c>
      <c r="AQ36" s="57">
        <f>IF('Forward Curve'!$E$15=DataValidation!$B$2,Vols!$AJ36,IF('Forward Curve'!$E$15=DataValidation!$B$3,Vols!$AI36,IF('Forward Curve'!$E$15=DataValidation!$B$4,Vols!$AH36,IF('Forward Curve'!$E$15=DataValidation!$B$5,Vols!$AG36,IF('Forward Curve'!$E$15=DataValidation!$B$7,$AM36,IF('Forward Curve'!$E$15=DataValidation!$B$8,Vols!$AN36,IF('Forward Curve'!$E$15=DataValidation!$B$9,Vols!$AO36,"ERROR")))))))</f>
        <v>4.7367496598999498E-2</v>
      </c>
      <c r="AR36" s="57"/>
      <c r="AS36" s="58"/>
      <c r="AT36" s="67">
        <v>31</v>
      </c>
      <c r="AU36" s="68">
        <f t="shared" si="18"/>
        <v>45654</v>
      </c>
      <c r="AW36" s="2">
        <f t="shared" si="7"/>
        <v>3.049256700438191E-2</v>
      </c>
      <c r="AY36" s="3">
        <f t="shared" si="8"/>
        <v>2.5492567004381909E-2</v>
      </c>
      <c r="AZ36" s="3">
        <f t="shared" si="9"/>
        <v>2.7992567004381911E-2</v>
      </c>
      <c r="BA36" s="3">
        <f t="shared" si="10"/>
        <v>3.2992567004381912E-2</v>
      </c>
      <c r="BB36" s="3">
        <f t="shared" si="11"/>
        <v>3.5492567004381907E-2</v>
      </c>
      <c r="BD36" s="2">
        <f>IF('Forward Curve'!$D$16=DataValidation!$B$11,Vols!AY36,IF('Forward Curve'!$D$16=DataValidation!$B$12,Vols!AZ36,IF('Forward Curve'!$D$16=DataValidation!$B$13,Vols!BA36,IF('Forward Curve'!$D$16=DataValidation!$B$14,Vols!BB36,""))))</f>
        <v>3.2992567004381912E-2</v>
      </c>
    </row>
    <row r="37" spans="2:56" x14ac:dyDescent="0.25">
      <c r="B37" s="69">
        <f t="shared" si="12"/>
        <v>45685</v>
      </c>
      <c r="C37" s="76">
        <v>51.82</v>
      </c>
      <c r="D37" s="2"/>
      <c r="E37" s="124">
        <v>2.7129300000000001</v>
      </c>
      <c r="F37" s="77">
        <v>2.6118999999999999</v>
      </c>
      <c r="G37" s="103">
        <v>2.7790300000000001</v>
      </c>
      <c r="H37" s="103">
        <v>5.7396099999999999</v>
      </c>
      <c r="I37" s="81"/>
      <c r="J37" s="117">
        <f t="shared" si="15"/>
        <v>45654</v>
      </c>
      <c r="K37" s="78">
        <v>2.5969099999999998</v>
      </c>
      <c r="L37" s="81"/>
      <c r="M37" s="115">
        <v>44773</v>
      </c>
      <c r="N37" s="123">
        <v>2.1881300000000001</v>
      </c>
      <c r="O37" s="81"/>
      <c r="P37" s="81"/>
      <c r="R37" s="69">
        <f>'Forward Curve'!$G37</f>
        <v>45685</v>
      </c>
      <c r="S37" s="82">
        <f t="shared" si="0"/>
        <v>0.51819999999999999</v>
      </c>
      <c r="T37" s="57"/>
      <c r="U37" s="57">
        <f t="shared" si="1"/>
        <v>2.7129300000000002E-2</v>
      </c>
      <c r="V37" s="57">
        <f t="shared" si="2"/>
        <v>2.6119E-2</v>
      </c>
      <c r="W37" s="57">
        <f t="shared" si="3"/>
        <v>2.77903E-2</v>
      </c>
      <c r="X37" s="84">
        <f t="shared" si="4"/>
        <v>5.7396099999999999E-2</v>
      </c>
      <c r="Y37" s="84">
        <f t="shared" si="5"/>
        <v>2.5966300000000001E-2</v>
      </c>
      <c r="Z37" s="84">
        <f t="shared" si="6"/>
        <v>2.5969099999999998E-2</v>
      </c>
      <c r="AA37" s="84"/>
      <c r="AB37" s="108">
        <f t="shared" si="16"/>
        <v>44773</v>
      </c>
      <c r="AC37" s="109">
        <f t="shared" si="13"/>
        <v>2.1881300000000003E-2</v>
      </c>
      <c r="AD37" s="108">
        <f t="shared" si="17"/>
        <v>45685</v>
      </c>
      <c r="AE37" s="110">
        <f t="shared" si="14"/>
        <v>2.6253199999999997E-2</v>
      </c>
      <c r="AF37" s="3"/>
      <c r="AG37" s="2">
        <f>IF('Forward Curve'!$D$14=DataValidation!$A$5,Vols!$U37*(1-(SQRT(YEARFRAC($R$6,$R37,2))*(2*$S37))),IF('Forward Curve'!$D$14=DataValidation!$A$6,Vols!$V37*(1-(SQRT(YEARFRAC($R$6,$R37,2))*(2*$S37))),IF('Forward Curve'!$D$14=DataValidation!$A$8,Vols!$U37*(1-(SQRT(YEARFRAC($R$6,$R37,2))*(2*$S37)))+0.03,IF('Forward Curve'!$D$14=DataValidation!$A$4,Vols!$AE37*(1-(SQRT(YEARFRAC($R$6,$R37,2))*(2*$S37))),IF('Forward Curve'!$D$14=DataValidation!$A$7,Vols!$W37*(1-(SQRT(YEARFRAC($R$6,$R37,2))*(2*$S37))),IF('Forward Curve'!$D$14=DataValidation!$A$9,Vols!$AW37*(1-(SQRT(YEARFRAC($R$6,$R37,2))*(2*$S37))),IF('Forward Curve'!$D$14=DataValidation!$A$2,$Y37*(1-(SQRT(YEARFRAC($R$6,$R37,2))*(2*$S37))),IF('Forward Curve'!$D$14=DataValidation!$A$3,$Z37*(1-(SQRT(YEARFRAC($R$6,$R37,2))*(2*$S37))),""))))))))</f>
        <v>-1.7589106433984453E-2</v>
      </c>
      <c r="AH37" s="2">
        <f>IF('Forward Curve'!$D$14=DataValidation!$A$5,Vols!$U37*(1-(SQRT(YEARFRAC($R$6,$R37,2))*(1*$S37))),IF('Forward Curve'!$D$14=DataValidation!$A$6,Vols!$V37*(1-(SQRT(YEARFRAC($R$6,$R37,2))*(1*$S37))),IF('Forward Curve'!$D$14=DataValidation!$A$8,Vols!$U37*(1-(SQRT(YEARFRAC($R$6,$R37,2))*(1*$S37)))+0.03,IF('Forward Curve'!$D$14=DataValidation!$A$4,Vols!$AE37*(1-(SQRT(YEARFRAC($R$6,$R37,2))*(1*$S37))),IF('Forward Curve'!$D$14=DataValidation!$A$7,Vols!$W37*(1-(SQRT(YEARFRAC($R$6,$R37,2))*(1*$S37))),IF('Forward Curve'!$D$14=DataValidation!$A$9,Vols!$AW37*(1-(SQRT(YEARFRAC($R$6,$R37,2))*(1*$S37))),IF('Forward Curve'!$D$14=DataValidation!$A$2,$Y37*(1-(SQRT(YEARFRAC($R$6,$R37,2))*(1*$S37))),IF('Forward Curve'!$D$14=DataValidation!$A$3,$Z37*(1-(SQRT(YEARFRAC($R$6,$R37,2))*(1*$S37))),""))))))))</f>
        <v>4.1885967830077742E-3</v>
      </c>
      <c r="AI37" s="2">
        <f>IF('Forward Curve'!$D$14=DataValidation!$A$5,Vols!$U37*(1+(SQRT(YEARFRAC($R$6,$R37,2))*(1*$S37))),IF('Forward Curve'!$D$14=DataValidation!$A$6,Vols!$V37*(1+(SQRT(YEARFRAC($R$6,$R37,2))*(1*$S37))),IF('Forward Curve'!$D$14=DataValidation!$A$8,Vols!$U37*(1+(SQRT(YEARFRAC($R$6,$R37,2))*(1*$S37)))+0.03,IF('Forward Curve'!$D$14=DataValidation!$A$4,Vols!$AE37*(1+(SQRT(YEARFRAC($R$6,$R37,2))*(1*$S37))),IF('Forward Curve'!$D$14=DataValidation!$A$7,Vols!$W37*(1+(SQRT(YEARFRAC($R$6,$R37,2))*(1*$S37))),IF('Forward Curve'!$D$14=DataValidation!$A$9,Vols!$AW37*(1+(SQRT(YEARFRAC($R$6,$R37,2))*(1*$S37))),IF('Forward Curve'!$D$14=DataValidation!$A$2,$Y37*(1+(SQRT(YEARFRAC($R$6,$R37,2))*(1*$S37))),IF('Forward Curve'!$D$14=DataValidation!$A$3,$Z37*(1+(SQRT(YEARFRAC($R$6,$R37,2))*(1*$S37))),""))))))))</f>
        <v>4.774400321699223E-2</v>
      </c>
      <c r="AJ37" s="2">
        <f>IF('Forward Curve'!$D$14=DataValidation!$A$5,Vols!$U37*(1+(SQRT(YEARFRAC($R$6,$R37,2))*(2*$S37))),IF('Forward Curve'!$D$14=DataValidation!$A$6,Vols!$V37*(1+(SQRT(YEARFRAC($R$6,$R37,2))*(2*$S37))),IF('Forward Curve'!$D$14=DataValidation!$A$8,Vols!$U37*(1+(SQRT(YEARFRAC($R$6,$R37,2))*(2*$S37)))+0.03,IF('Forward Curve'!$D$14=DataValidation!$A$4,Vols!$AE37*(1+(SQRT(YEARFRAC($R$6,$R37,2))*(2*$S37))),IF('Forward Curve'!$D$14=DataValidation!$A$7,Vols!$W37*(1+(SQRT(YEARFRAC($R$6,$R37,2))*(2*$S37))),IF('Forward Curve'!$D$14=DataValidation!$A$9,Vols!$AW37*(1+(SQRT(YEARFRAC($R$6,$R37,2))*(2*$S37))),IF('Forward Curve'!$D$14=DataValidation!$A$2,$Y37*(1+(SQRT(YEARFRAC($R$6,$R37,2))*(2*$S37))),IF('Forward Curve'!$D$14=DataValidation!$A$3,$Z37*(1+(SQRT(YEARFRAC($R$6,$R37,2))*(2*$S37))),""))))))))</f>
        <v>6.9521706433984462E-2</v>
      </c>
      <c r="AL37" s="112">
        <v>3.3020833333333333E-2</v>
      </c>
      <c r="AM37" s="2">
        <f>IF('Forward Curve'!$D$14=DataValidation!$A$5,Vols!$AL37,IF('Forward Curve'!$D$14=DataValidation!$A$6,Vols!$AL37+(Vols!$V37-Vols!$U37),IF('Forward Curve'!$D$14=DataValidation!$A$8,Vols!$AL37+(Vols!$X37-Vols!$U37),IF('Forward Curve'!$D$14=DataValidation!$A$4,Vols!$AL37+(Vols!$AE37-Vols!$U37),IF('Forward Curve'!$D$14=DataValidation!$A$7,Vols!$AL37+(Vols!$W37-Vols!$U37),IF('Forward Curve'!$D$14=DataValidation!$A$9,Vols!$AL37+(Vols!$AW37-Vols!$U37),IF('Forward Curve'!$D$14=DataValidation!$A$2,Vols!$AL37+($Y37-Vols!$U37),IF('Forward Curve'!$D$14=DataValidation!$A$3,Vols!$AL37+($Z37-Vols!$U37)))))))))</f>
        <v>3.1857833333333335E-2</v>
      </c>
      <c r="AN37" s="2">
        <f>IF('Forward Curve'!$D$14=DataValidation!$A$5,$U37+0.0025,IF('Forward Curve'!$D$14=DataValidation!$A$6,$V37+0.0025,IF('Forward Curve'!$D$14=DataValidation!$A$8,Vols!$X37+0.0025,IF('Forward Curve'!$D$14=DataValidation!$A$4,Vols!$AE37+0.0025,IF('Forward Curve'!$D$14=DataValidation!$A$7,Vols!$W37+0.0025,IF('Forward Curve'!$D$14=DataValidation!$A$9,Vols!$AW37+0.0025,IF('Forward Curve'!$D$14=DataValidation!$A$2,$Y37+0.0025,IF('Forward Curve'!$D$14=DataValidation!$A$3,$Z37+0.0025,""))))))))</f>
        <v>2.84663E-2</v>
      </c>
      <c r="AO37" s="2">
        <f>IF('Forward Curve'!$D$14=DataValidation!$A$5,$U37+0.005,IF('Forward Curve'!$D$14=DataValidation!$A$6,$V37+0.005,IF('Forward Curve'!$D$14=DataValidation!$A$8,Vols!$X37+0.005,IF('Forward Curve'!$D$14=DataValidation!$A$4,Vols!$AE37+0.005,IF('Forward Curve'!$D$14=DataValidation!$A$7,Vols!$W37+0.005,IF('Forward Curve'!$D$14=DataValidation!$A$9,Vols!$AW37+0.005,IF('Forward Curve'!$D$14=DataValidation!$A$2,$Y37+0.005,IF('Forward Curve'!$D$14=DataValidation!$A$3,$Z37+0.005,""))))))))</f>
        <v>3.0966300000000002E-2</v>
      </c>
      <c r="AQ37" s="57">
        <f>IF('Forward Curve'!$E$15=DataValidation!$B$2,Vols!$AJ37,IF('Forward Curve'!$E$15=DataValidation!$B$3,Vols!$AI37,IF('Forward Curve'!$E$15=DataValidation!$B$4,Vols!$AH37,IF('Forward Curve'!$E$15=DataValidation!$B$5,Vols!$AG37,IF('Forward Curve'!$E$15=DataValidation!$B$7,$AM37,IF('Forward Curve'!$E$15=DataValidation!$B$8,Vols!$AN37,IF('Forward Curve'!$E$15=DataValidation!$B$9,Vols!$AO37,"ERROR")))))))</f>
        <v>4.774400321699223E-2</v>
      </c>
      <c r="AR37" s="57"/>
      <c r="AS37" s="58"/>
      <c r="AT37" s="67">
        <v>32</v>
      </c>
      <c r="AU37" s="68">
        <f t="shared" si="18"/>
        <v>45685</v>
      </c>
      <c r="AW37" s="2">
        <f t="shared" si="7"/>
        <v>3.0501240991238444E-2</v>
      </c>
      <c r="AY37" s="3">
        <f t="shared" si="8"/>
        <v>2.5501240991238443E-2</v>
      </c>
      <c r="AZ37" s="3">
        <f t="shared" si="9"/>
        <v>2.8001240991238446E-2</v>
      </c>
      <c r="BA37" s="3">
        <f t="shared" si="10"/>
        <v>3.3001240991238447E-2</v>
      </c>
      <c r="BB37" s="3">
        <f t="shared" si="11"/>
        <v>3.5501240991238442E-2</v>
      </c>
      <c r="BD37" s="2">
        <f>IF('Forward Curve'!$D$16=DataValidation!$B$11,Vols!AY37,IF('Forward Curve'!$D$16=DataValidation!$B$12,Vols!AZ37,IF('Forward Curve'!$D$16=DataValidation!$B$13,Vols!BA37,IF('Forward Curve'!$D$16=DataValidation!$B$14,Vols!BB37,""))))</f>
        <v>3.3001240991238447E-2</v>
      </c>
    </row>
    <row r="38" spans="2:56" x14ac:dyDescent="0.25">
      <c r="B38" s="69">
        <f t="shared" si="12"/>
        <v>45716</v>
      </c>
      <c r="C38" s="76">
        <v>51.86</v>
      </c>
      <c r="D38" s="2"/>
      <c r="E38" s="124">
        <v>2.7132399999999999</v>
      </c>
      <c r="F38" s="77">
        <v>2.61191</v>
      </c>
      <c r="G38" s="103">
        <v>2.77935</v>
      </c>
      <c r="H38" s="103">
        <v>5.7312900000000004</v>
      </c>
      <c r="I38" s="81"/>
      <c r="J38" s="117">
        <f t="shared" si="15"/>
        <v>45685</v>
      </c>
      <c r="K38" s="78">
        <v>2.5966300000000002</v>
      </c>
      <c r="L38" s="81"/>
      <c r="M38" s="115">
        <v>44774</v>
      </c>
      <c r="N38" s="123">
        <v>2.1880000000000002</v>
      </c>
      <c r="O38" s="81"/>
      <c r="P38" s="81"/>
      <c r="R38" s="69">
        <f>'Forward Curve'!$G38</f>
        <v>45716</v>
      </c>
      <c r="S38" s="82">
        <f t="shared" ref="S38:S69" si="19">C38/100</f>
        <v>0.51859999999999995</v>
      </c>
      <c r="T38" s="57"/>
      <c r="U38" s="57">
        <f t="shared" si="1"/>
        <v>2.7132399999999997E-2</v>
      </c>
      <c r="V38" s="57">
        <f t="shared" si="2"/>
        <v>2.6119099999999999E-2</v>
      </c>
      <c r="W38" s="57">
        <f t="shared" ref="W38:W69" si="20">G38/100</f>
        <v>2.7793499999999999E-2</v>
      </c>
      <c r="X38" s="84">
        <f t="shared" ref="X38:X69" si="21">H38/100</f>
        <v>5.7312900000000007E-2</v>
      </c>
      <c r="Y38" s="84">
        <f t="shared" si="5"/>
        <v>2.5969099999999998E-2</v>
      </c>
      <c r="Z38" s="84">
        <f t="shared" ref="Z38:Z69" si="22">K38/100</f>
        <v>2.5966300000000001E-2</v>
      </c>
      <c r="AA38" s="84"/>
      <c r="AB38" s="108">
        <f t="shared" si="16"/>
        <v>44774</v>
      </c>
      <c r="AC38" s="109">
        <f t="shared" si="13"/>
        <v>2.188E-2</v>
      </c>
      <c r="AD38" s="108">
        <f t="shared" si="17"/>
        <v>45716</v>
      </c>
      <c r="AE38" s="110">
        <f t="shared" si="14"/>
        <v>2.6253356666666661E-2</v>
      </c>
      <c r="AF38" s="3"/>
      <c r="AG38" s="2">
        <f>IF('Forward Curve'!$D$14=DataValidation!$A$5,Vols!$U38*(1-(SQRT(YEARFRAC($R$6,$R38,2))*(2*$S38))),IF('Forward Curve'!$D$14=DataValidation!$A$6,Vols!$V38*(1-(SQRT(YEARFRAC($R$6,$R38,2))*(2*$S38))),IF('Forward Curve'!$D$14=DataValidation!$A$8,Vols!$U38*(1-(SQRT(YEARFRAC($R$6,$R38,2))*(2*$S38)))+0.03,IF('Forward Curve'!$D$14=DataValidation!$A$4,Vols!$AE38*(1-(SQRT(YEARFRAC($R$6,$R38,2))*(2*$S38))),IF('Forward Curve'!$D$14=DataValidation!$A$7,Vols!$W38*(1-(SQRT(YEARFRAC($R$6,$R38,2))*(2*$S38))),IF('Forward Curve'!$D$14=DataValidation!$A$9,Vols!$AW38*(1-(SQRT(YEARFRAC($R$6,$R38,2))*(2*$S38))),IF('Forward Curve'!$D$14=DataValidation!$A$2,$Y38*(1-(SQRT(YEARFRAC($R$6,$R38,2))*(2*$S38))),IF('Forward Curve'!$D$14=DataValidation!$A$3,$Z38*(1-(SQRT(YEARFRAC($R$6,$R38,2))*(2*$S38))),""))))))))</f>
        <v>-1.8335379108373347E-2</v>
      </c>
      <c r="AH38" s="2">
        <f>IF('Forward Curve'!$D$14=DataValidation!$A$5,Vols!$U38*(1-(SQRT(YEARFRAC($R$6,$R38,2))*(1*$S38))),IF('Forward Curve'!$D$14=DataValidation!$A$6,Vols!$V38*(1-(SQRT(YEARFRAC($R$6,$R38,2))*(1*$S38))),IF('Forward Curve'!$D$14=DataValidation!$A$8,Vols!$U38*(1-(SQRT(YEARFRAC($R$6,$R38,2))*(1*$S38)))+0.03,IF('Forward Curve'!$D$14=DataValidation!$A$4,Vols!$AE38*(1-(SQRT(YEARFRAC($R$6,$R38,2))*(1*$S38))),IF('Forward Curve'!$D$14=DataValidation!$A$7,Vols!$W38*(1-(SQRT(YEARFRAC($R$6,$R38,2))*(1*$S38))),IF('Forward Curve'!$D$14=DataValidation!$A$9,Vols!$AW38*(1-(SQRT(YEARFRAC($R$6,$R38,2))*(1*$S38))),IF('Forward Curve'!$D$14=DataValidation!$A$2,$Y38*(1-(SQRT(YEARFRAC($R$6,$R38,2))*(1*$S38))),IF('Forward Curve'!$D$14=DataValidation!$A$3,$Z38*(1-(SQRT(YEARFRAC($R$6,$R38,2))*(1*$S38))),""))))))))</f>
        <v>3.8168604458133247E-3</v>
      </c>
      <c r="AI38" s="2">
        <f>IF('Forward Curve'!$D$14=DataValidation!$A$5,Vols!$U38*(1+(SQRT(YEARFRAC($R$6,$R38,2))*(1*$S38))),IF('Forward Curve'!$D$14=DataValidation!$A$6,Vols!$V38*(1+(SQRT(YEARFRAC($R$6,$R38,2))*(1*$S38))),IF('Forward Curve'!$D$14=DataValidation!$A$8,Vols!$U38*(1+(SQRT(YEARFRAC($R$6,$R38,2))*(1*$S38)))+0.03,IF('Forward Curve'!$D$14=DataValidation!$A$4,Vols!$AE38*(1+(SQRT(YEARFRAC($R$6,$R38,2))*(1*$S38))),IF('Forward Curve'!$D$14=DataValidation!$A$7,Vols!$W38*(1+(SQRT(YEARFRAC($R$6,$R38,2))*(1*$S38))),IF('Forward Curve'!$D$14=DataValidation!$A$9,Vols!$AW38*(1+(SQRT(YEARFRAC($R$6,$R38,2))*(1*$S38))),IF('Forward Curve'!$D$14=DataValidation!$A$2,$Y38*(1+(SQRT(YEARFRAC($R$6,$R38,2))*(1*$S38))),IF('Forward Curve'!$D$14=DataValidation!$A$3,$Z38*(1+(SQRT(YEARFRAC($R$6,$R38,2))*(1*$S38))),""))))))))</f>
        <v>4.8121339554186675E-2</v>
      </c>
      <c r="AJ38" s="2">
        <f>IF('Forward Curve'!$D$14=DataValidation!$A$5,Vols!$U38*(1+(SQRT(YEARFRAC($R$6,$R38,2))*(2*$S38))),IF('Forward Curve'!$D$14=DataValidation!$A$6,Vols!$V38*(1+(SQRT(YEARFRAC($R$6,$R38,2))*(2*$S38))),IF('Forward Curve'!$D$14=DataValidation!$A$8,Vols!$U38*(1+(SQRT(YEARFRAC($R$6,$R38,2))*(2*$S38)))+0.03,IF('Forward Curve'!$D$14=DataValidation!$A$4,Vols!$AE38*(1+(SQRT(YEARFRAC($R$6,$R38,2))*(2*$S38))),IF('Forward Curve'!$D$14=DataValidation!$A$7,Vols!$W38*(1+(SQRT(YEARFRAC($R$6,$R38,2))*(2*$S38))),IF('Forward Curve'!$D$14=DataValidation!$A$9,Vols!$AW38*(1+(SQRT(YEARFRAC($R$6,$R38,2))*(2*$S38))),IF('Forward Curve'!$D$14=DataValidation!$A$2,$Y38*(1+(SQRT(YEARFRAC($R$6,$R38,2))*(2*$S38))),IF('Forward Curve'!$D$14=DataValidation!$A$3,$Z38*(1+(SQRT(YEARFRAC($R$6,$R38,2))*(2*$S38))),""))))))))</f>
        <v>7.0273579108373341E-2</v>
      </c>
      <c r="AL38" s="112">
        <v>3.2291666666666663E-2</v>
      </c>
      <c r="AM38" s="2">
        <f>IF('Forward Curve'!$D$14=DataValidation!$A$5,Vols!$AL38,IF('Forward Curve'!$D$14=DataValidation!$A$6,Vols!$AL38+(Vols!$V38-Vols!$U38),IF('Forward Curve'!$D$14=DataValidation!$A$8,Vols!$AL38+(Vols!$X38-Vols!$U38),IF('Forward Curve'!$D$14=DataValidation!$A$4,Vols!$AL38+(Vols!$AE38-Vols!$U38),IF('Forward Curve'!$D$14=DataValidation!$A$7,Vols!$AL38+(Vols!$W38-Vols!$U38),IF('Forward Curve'!$D$14=DataValidation!$A$9,Vols!$AL38+(Vols!$AW38-Vols!$U38),IF('Forward Curve'!$D$14=DataValidation!$A$2,Vols!$AL38+($Y38-Vols!$U38),IF('Forward Curve'!$D$14=DataValidation!$A$3,Vols!$AL38+($Z38-Vols!$U38)))))))))</f>
        <v>3.1128366666666664E-2</v>
      </c>
      <c r="AN38" s="2">
        <f>IF('Forward Curve'!$D$14=DataValidation!$A$5,$U38+0.0025,IF('Forward Curve'!$D$14=DataValidation!$A$6,$V38+0.0025,IF('Forward Curve'!$D$14=DataValidation!$A$8,Vols!$X38+0.0025,IF('Forward Curve'!$D$14=DataValidation!$A$4,Vols!$AE38+0.0025,IF('Forward Curve'!$D$14=DataValidation!$A$7,Vols!$W38+0.0025,IF('Forward Curve'!$D$14=DataValidation!$A$9,Vols!$AW38+0.0025,IF('Forward Curve'!$D$14=DataValidation!$A$2,$Y38+0.0025,IF('Forward Curve'!$D$14=DataValidation!$A$3,$Z38+0.0025,""))))))))</f>
        <v>2.8469099999999997E-2</v>
      </c>
      <c r="AO38" s="2">
        <f>IF('Forward Curve'!$D$14=DataValidation!$A$5,$U38+0.005,IF('Forward Curve'!$D$14=DataValidation!$A$6,$V38+0.005,IF('Forward Curve'!$D$14=DataValidation!$A$8,Vols!$X38+0.005,IF('Forward Curve'!$D$14=DataValidation!$A$4,Vols!$AE38+0.005,IF('Forward Curve'!$D$14=DataValidation!$A$7,Vols!$W38+0.005,IF('Forward Curve'!$D$14=DataValidation!$A$9,Vols!$AW38+0.005,IF('Forward Curve'!$D$14=DataValidation!$A$2,$Y38+0.005,IF('Forward Curve'!$D$14=DataValidation!$A$3,$Z38+0.005,""))))))))</f>
        <v>3.0969099999999999E-2</v>
      </c>
      <c r="AQ38" s="57">
        <f>IF('Forward Curve'!$E$15=DataValidation!$B$2,Vols!$AJ38,IF('Forward Curve'!$E$15=DataValidation!$B$3,Vols!$AI38,IF('Forward Curve'!$E$15=DataValidation!$B$4,Vols!$AH38,IF('Forward Curve'!$E$15=DataValidation!$B$5,Vols!$AG38,IF('Forward Curve'!$E$15=DataValidation!$B$7,$AM38,IF('Forward Curve'!$E$15=DataValidation!$B$8,Vols!$AN38,IF('Forward Curve'!$E$15=DataValidation!$B$9,Vols!$AO38,"ERROR")))))))</f>
        <v>4.8121339554186675E-2</v>
      </c>
      <c r="AR38" s="57"/>
      <c r="AS38" s="58"/>
      <c r="AT38" s="67">
        <v>33</v>
      </c>
      <c r="AU38" s="68">
        <f t="shared" si="18"/>
        <v>45716</v>
      </c>
      <c r="AW38" s="2">
        <f t="shared" ref="AW38:AW69" si="23">AVERAGEIFS($AC$6:$AC$7670,$AB$6:$AB$7670,"&gt;="&amp;AU38,$AB$6:$AB$7670,"&lt;"&amp;EDATE(AU38,120))-$K$2</f>
        <v>3.0509914403067585E-2</v>
      </c>
      <c r="AY38" s="3">
        <f t="shared" ref="AY38:AY69" si="24">AW38-0.5%</f>
        <v>2.5509914403067584E-2</v>
      </c>
      <c r="AZ38" s="3">
        <f t="shared" ref="AZ38:AZ69" si="25">AW38-0.25%</f>
        <v>2.8009914403067587E-2</v>
      </c>
      <c r="BA38" s="3">
        <f t="shared" ref="BA38:BA69" si="26">AW38+0.25%</f>
        <v>3.3009914403067588E-2</v>
      </c>
      <c r="BB38" s="3">
        <f t="shared" ref="BB38:BB69" si="27">AW38+0.5%</f>
        <v>3.5509914403067583E-2</v>
      </c>
      <c r="BD38" s="2">
        <f>IF('Forward Curve'!$D$16=DataValidation!$B$11,Vols!AY38,IF('Forward Curve'!$D$16=DataValidation!$B$12,Vols!AZ38,IF('Forward Curve'!$D$16=DataValidation!$B$13,Vols!BA38,IF('Forward Curve'!$D$16=DataValidation!$B$14,Vols!BB38,""))))</f>
        <v>3.3009914403067588E-2</v>
      </c>
    </row>
    <row r="39" spans="2:56" x14ac:dyDescent="0.25">
      <c r="B39" s="69">
        <f t="shared" si="12"/>
        <v>45744</v>
      </c>
      <c r="C39" s="76">
        <v>51.91</v>
      </c>
      <c r="D39" s="2"/>
      <c r="E39" s="124">
        <v>2.71313</v>
      </c>
      <c r="F39" s="77">
        <v>2.6125099999999999</v>
      </c>
      <c r="G39" s="103">
        <v>2.7792400000000002</v>
      </c>
      <c r="H39" s="103">
        <v>5.7749600000000001</v>
      </c>
      <c r="I39" s="81"/>
      <c r="J39" s="117">
        <f t="shared" si="15"/>
        <v>45716</v>
      </c>
      <c r="K39" s="78">
        <v>2.5969099999999998</v>
      </c>
      <c r="L39" s="81"/>
      <c r="M39" s="115">
        <v>44775</v>
      </c>
      <c r="N39" s="123">
        <v>2.1880000000000002</v>
      </c>
      <c r="O39" s="81"/>
      <c r="P39" s="81"/>
      <c r="R39" s="69">
        <f>'Forward Curve'!$G39</f>
        <v>45744</v>
      </c>
      <c r="S39" s="82">
        <f t="shared" si="19"/>
        <v>0.51910000000000001</v>
      </c>
      <c r="T39" s="57"/>
      <c r="U39" s="57">
        <f t="shared" si="1"/>
        <v>2.7131300000000001E-2</v>
      </c>
      <c r="V39" s="57">
        <f t="shared" si="2"/>
        <v>2.6125099999999998E-2</v>
      </c>
      <c r="W39" s="57">
        <f t="shared" si="20"/>
        <v>2.7792400000000002E-2</v>
      </c>
      <c r="X39" s="84">
        <f t="shared" si="21"/>
        <v>5.7749599999999998E-2</v>
      </c>
      <c r="Y39" s="84">
        <f t="shared" si="5"/>
        <v>2.5968100000000001E-2</v>
      </c>
      <c r="Z39" s="84">
        <f t="shared" si="22"/>
        <v>2.5969099999999998E-2</v>
      </c>
      <c r="AA39" s="84"/>
      <c r="AB39" s="108">
        <f t="shared" si="16"/>
        <v>44775</v>
      </c>
      <c r="AC39" s="109">
        <f t="shared" si="13"/>
        <v>2.188E-2</v>
      </c>
      <c r="AD39" s="108">
        <f t="shared" si="17"/>
        <v>45744</v>
      </c>
      <c r="AE39" s="110">
        <f t="shared" si="14"/>
        <v>2.6869013333333323E-2</v>
      </c>
      <c r="AF39" s="3"/>
      <c r="AG39" s="2">
        <f>IF('Forward Curve'!$D$14=DataValidation!$A$5,Vols!$U39*(1-(SQRT(YEARFRAC($R$6,$R39,2))*(2*$S39))),IF('Forward Curve'!$D$14=DataValidation!$A$6,Vols!$V39*(1-(SQRT(YEARFRAC($R$6,$R39,2))*(2*$S39))),IF('Forward Curve'!$D$14=DataValidation!$A$8,Vols!$U39*(1-(SQRT(YEARFRAC($R$6,$R39,2))*(2*$S39)))+0.03,IF('Forward Curve'!$D$14=DataValidation!$A$4,Vols!$AE39*(1-(SQRT(YEARFRAC($R$6,$R39,2))*(2*$S39))),IF('Forward Curve'!$D$14=DataValidation!$A$7,Vols!$W39*(1-(SQRT(YEARFRAC($R$6,$R39,2))*(2*$S39))),IF('Forward Curve'!$D$14=DataValidation!$A$9,Vols!$AW39*(1-(SQRT(YEARFRAC($R$6,$R39,2))*(2*$S39))),IF('Forward Curve'!$D$14=DataValidation!$A$2,$Y39*(1-(SQRT(YEARFRAC($R$6,$R39,2))*(2*$S39))),IF('Forward Curve'!$D$14=DataValidation!$A$3,$Z39*(1-(SQRT(YEARFRAC($R$6,$R39,2))*(2*$S39))),""))))))))</f>
        <v>-1.9010280058070841E-2</v>
      </c>
      <c r="AH39" s="2">
        <f>IF('Forward Curve'!$D$14=DataValidation!$A$5,Vols!$U39*(1-(SQRT(YEARFRAC($R$6,$R39,2))*(1*$S39))),IF('Forward Curve'!$D$14=DataValidation!$A$6,Vols!$V39*(1-(SQRT(YEARFRAC($R$6,$R39,2))*(1*$S39))),IF('Forward Curve'!$D$14=DataValidation!$A$8,Vols!$U39*(1-(SQRT(YEARFRAC($R$6,$R39,2))*(1*$S39)))+0.03,IF('Forward Curve'!$D$14=DataValidation!$A$4,Vols!$AE39*(1-(SQRT(YEARFRAC($R$6,$R39,2))*(1*$S39))),IF('Forward Curve'!$D$14=DataValidation!$A$7,Vols!$W39*(1-(SQRT(YEARFRAC($R$6,$R39,2))*(1*$S39))),IF('Forward Curve'!$D$14=DataValidation!$A$9,Vols!$AW39*(1-(SQRT(YEARFRAC($R$6,$R39,2))*(1*$S39))),IF('Forward Curve'!$D$14=DataValidation!$A$2,$Y39*(1-(SQRT(YEARFRAC($R$6,$R39,2))*(1*$S39))),IF('Forward Curve'!$D$14=DataValidation!$A$3,$Z39*(1-(SQRT(YEARFRAC($R$6,$R39,2))*(1*$S39))),""))))))))</f>
        <v>3.4789099709645801E-3</v>
      </c>
      <c r="AI39" s="2">
        <f>IF('Forward Curve'!$D$14=DataValidation!$A$5,Vols!$U39*(1+(SQRT(YEARFRAC($R$6,$R39,2))*(1*$S39))),IF('Forward Curve'!$D$14=DataValidation!$A$6,Vols!$V39*(1+(SQRT(YEARFRAC($R$6,$R39,2))*(1*$S39))),IF('Forward Curve'!$D$14=DataValidation!$A$8,Vols!$U39*(1+(SQRT(YEARFRAC($R$6,$R39,2))*(1*$S39)))+0.03,IF('Forward Curve'!$D$14=DataValidation!$A$4,Vols!$AE39*(1+(SQRT(YEARFRAC($R$6,$R39,2))*(1*$S39))),IF('Forward Curve'!$D$14=DataValidation!$A$7,Vols!$W39*(1+(SQRT(YEARFRAC($R$6,$R39,2))*(1*$S39))),IF('Forward Curve'!$D$14=DataValidation!$A$9,Vols!$AW39*(1+(SQRT(YEARFRAC($R$6,$R39,2))*(1*$S39))),IF('Forward Curve'!$D$14=DataValidation!$A$2,$Y39*(1+(SQRT(YEARFRAC($R$6,$R39,2))*(1*$S39))),IF('Forward Curve'!$D$14=DataValidation!$A$3,$Z39*(1+(SQRT(YEARFRAC($R$6,$R39,2))*(1*$S39))),""))))))))</f>
        <v>4.845729002903542E-2</v>
      </c>
      <c r="AJ39" s="2">
        <f>IF('Forward Curve'!$D$14=DataValidation!$A$5,Vols!$U39*(1+(SQRT(YEARFRAC($R$6,$R39,2))*(2*$S39))),IF('Forward Curve'!$D$14=DataValidation!$A$6,Vols!$V39*(1+(SQRT(YEARFRAC($R$6,$R39,2))*(2*$S39))),IF('Forward Curve'!$D$14=DataValidation!$A$8,Vols!$U39*(1+(SQRT(YEARFRAC($R$6,$R39,2))*(2*$S39)))+0.03,IF('Forward Curve'!$D$14=DataValidation!$A$4,Vols!$AE39*(1+(SQRT(YEARFRAC($R$6,$R39,2))*(2*$S39))),IF('Forward Curve'!$D$14=DataValidation!$A$7,Vols!$W39*(1+(SQRT(YEARFRAC($R$6,$R39,2))*(2*$S39))),IF('Forward Curve'!$D$14=DataValidation!$A$9,Vols!$AW39*(1+(SQRT(YEARFRAC($R$6,$R39,2))*(2*$S39))),IF('Forward Curve'!$D$14=DataValidation!$A$2,$Y39*(1+(SQRT(YEARFRAC($R$6,$R39,2))*(2*$S39))),IF('Forward Curve'!$D$14=DataValidation!$A$3,$Z39*(1+(SQRT(YEARFRAC($R$6,$R39,2))*(2*$S39))),""))))))))</f>
        <v>7.0946480058070846E-2</v>
      </c>
      <c r="AL39" s="112">
        <v>3.1562499999999993E-2</v>
      </c>
      <c r="AM39" s="2">
        <f>IF('Forward Curve'!$D$14=DataValidation!$A$5,Vols!$AL39,IF('Forward Curve'!$D$14=DataValidation!$A$6,Vols!$AL39+(Vols!$V39-Vols!$U39),IF('Forward Curve'!$D$14=DataValidation!$A$8,Vols!$AL39+(Vols!$X39-Vols!$U39),IF('Forward Curve'!$D$14=DataValidation!$A$4,Vols!$AL39+(Vols!$AE39-Vols!$U39),IF('Forward Curve'!$D$14=DataValidation!$A$7,Vols!$AL39+(Vols!$W39-Vols!$U39),IF('Forward Curve'!$D$14=DataValidation!$A$9,Vols!$AL39+(Vols!$AW39-Vols!$U39),IF('Forward Curve'!$D$14=DataValidation!$A$2,Vols!$AL39+($Y39-Vols!$U39),IF('Forward Curve'!$D$14=DataValidation!$A$3,Vols!$AL39+($Z39-Vols!$U39)))))))))</f>
        <v>3.0399299999999994E-2</v>
      </c>
      <c r="AN39" s="2">
        <f>IF('Forward Curve'!$D$14=DataValidation!$A$5,$U39+0.0025,IF('Forward Curve'!$D$14=DataValidation!$A$6,$V39+0.0025,IF('Forward Curve'!$D$14=DataValidation!$A$8,Vols!$X39+0.0025,IF('Forward Curve'!$D$14=DataValidation!$A$4,Vols!$AE39+0.0025,IF('Forward Curve'!$D$14=DataValidation!$A$7,Vols!$W39+0.0025,IF('Forward Curve'!$D$14=DataValidation!$A$9,Vols!$AW39+0.0025,IF('Forward Curve'!$D$14=DataValidation!$A$2,$Y39+0.0025,IF('Forward Curve'!$D$14=DataValidation!$A$3,$Z39+0.0025,""))))))))</f>
        <v>2.84681E-2</v>
      </c>
      <c r="AO39" s="2">
        <f>IF('Forward Curve'!$D$14=DataValidation!$A$5,$U39+0.005,IF('Forward Curve'!$D$14=DataValidation!$A$6,$V39+0.005,IF('Forward Curve'!$D$14=DataValidation!$A$8,Vols!$X39+0.005,IF('Forward Curve'!$D$14=DataValidation!$A$4,Vols!$AE39+0.005,IF('Forward Curve'!$D$14=DataValidation!$A$7,Vols!$W39+0.005,IF('Forward Curve'!$D$14=DataValidation!$A$9,Vols!$AW39+0.005,IF('Forward Curve'!$D$14=DataValidation!$A$2,$Y39+0.005,IF('Forward Curve'!$D$14=DataValidation!$A$3,$Z39+0.005,""))))))))</f>
        <v>3.0968100000000002E-2</v>
      </c>
      <c r="AQ39" s="57">
        <f>IF('Forward Curve'!$E$15=DataValidation!$B$2,Vols!$AJ39,IF('Forward Curve'!$E$15=DataValidation!$B$3,Vols!$AI39,IF('Forward Curve'!$E$15=DataValidation!$B$4,Vols!$AH39,IF('Forward Curve'!$E$15=DataValidation!$B$5,Vols!$AG39,IF('Forward Curve'!$E$15=DataValidation!$B$7,$AM39,IF('Forward Curve'!$E$15=DataValidation!$B$8,Vols!$AN39,IF('Forward Curve'!$E$15=DataValidation!$B$9,Vols!$AO39,"ERROR")))))))</f>
        <v>4.845729002903542E-2</v>
      </c>
      <c r="AR39" s="57"/>
      <c r="AS39" s="58"/>
      <c r="AT39" s="67">
        <v>34</v>
      </c>
      <c r="AU39" s="68">
        <f t="shared" si="18"/>
        <v>45744</v>
      </c>
      <c r="AW39" s="2">
        <f t="shared" si="23"/>
        <v>3.0517747234392906E-2</v>
      </c>
      <c r="AY39" s="3">
        <f t="shared" si="24"/>
        <v>2.5517747234392905E-2</v>
      </c>
      <c r="AZ39" s="3">
        <f t="shared" si="25"/>
        <v>2.8017747234392907E-2</v>
      </c>
      <c r="BA39" s="3">
        <f t="shared" si="26"/>
        <v>3.3017747234392908E-2</v>
      </c>
      <c r="BB39" s="3">
        <f t="shared" si="27"/>
        <v>3.5517747234392903E-2</v>
      </c>
      <c r="BD39" s="2">
        <f>IF('Forward Curve'!$D$16=DataValidation!$B$11,Vols!AY39,IF('Forward Curve'!$D$16=DataValidation!$B$12,Vols!AZ39,IF('Forward Curve'!$D$16=DataValidation!$B$13,Vols!BA39,IF('Forward Curve'!$D$16=DataValidation!$B$14,Vols!BB39,""))))</f>
        <v>3.3017747234392908E-2</v>
      </c>
    </row>
    <row r="40" spans="2:56" x14ac:dyDescent="0.25">
      <c r="B40" s="69">
        <f t="shared" si="12"/>
        <v>45775</v>
      </c>
      <c r="C40" s="76">
        <v>51.64</v>
      </c>
      <c r="D40" s="2"/>
      <c r="E40" s="124">
        <v>2.7132399999999999</v>
      </c>
      <c r="F40" s="77">
        <v>2.6181199999999998</v>
      </c>
      <c r="G40" s="103">
        <v>2.77935</v>
      </c>
      <c r="H40" s="103">
        <v>5.77691</v>
      </c>
      <c r="I40" s="81"/>
      <c r="J40" s="117">
        <f t="shared" si="15"/>
        <v>45744</v>
      </c>
      <c r="K40" s="78">
        <v>2.5968100000000001</v>
      </c>
      <c r="L40" s="81"/>
      <c r="M40" s="115">
        <v>44776</v>
      </c>
      <c r="N40" s="123">
        <v>2.1880000000000002</v>
      </c>
      <c r="O40" s="81"/>
      <c r="P40" s="81"/>
      <c r="R40" s="69">
        <f>'Forward Curve'!$G40</f>
        <v>45775</v>
      </c>
      <c r="S40" s="82">
        <f t="shared" si="19"/>
        <v>0.51639999999999997</v>
      </c>
      <c r="T40" s="57"/>
      <c r="U40" s="57">
        <f t="shared" si="1"/>
        <v>2.7132399999999997E-2</v>
      </c>
      <c r="V40" s="57">
        <f t="shared" si="2"/>
        <v>2.6181199999999998E-2</v>
      </c>
      <c r="W40" s="57">
        <f t="shared" si="20"/>
        <v>2.7793499999999999E-2</v>
      </c>
      <c r="X40" s="84">
        <f t="shared" si="21"/>
        <v>5.7769099999999997E-2</v>
      </c>
      <c r="Y40" s="84">
        <f t="shared" si="5"/>
        <v>2.5969099999999998E-2</v>
      </c>
      <c r="Z40" s="84">
        <f t="shared" si="22"/>
        <v>2.5968100000000001E-2</v>
      </c>
      <c r="AA40" s="84"/>
      <c r="AB40" s="108">
        <f t="shared" si="16"/>
        <v>44776</v>
      </c>
      <c r="AC40" s="109">
        <f t="shared" si="13"/>
        <v>2.188E-2</v>
      </c>
      <c r="AD40" s="108">
        <f t="shared" si="17"/>
        <v>45775</v>
      </c>
      <c r="AE40" s="110">
        <f t="shared" si="14"/>
        <v>2.6913033333333322E-2</v>
      </c>
      <c r="AF40" s="3"/>
      <c r="AG40" s="2">
        <f>IF('Forward Curve'!$D$14=DataValidation!$A$5,Vols!$U40*(1-(SQRT(YEARFRAC($R$6,$R40,2))*(2*$S40))),IF('Forward Curve'!$D$14=DataValidation!$A$6,Vols!$V40*(1-(SQRT(YEARFRAC($R$6,$R40,2))*(2*$S40))),IF('Forward Curve'!$D$14=DataValidation!$A$8,Vols!$U40*(1-(SQRT(YEARFRAC($R$6,$R40,2))*(2*$S40)))+0.03,IF('Forward Curve'!$D$14=DataValidation!$A$4,Vols!$AE40*(1-(SQRT(YEARFRAC($R$6,$R40,2))*(2*$S40))),IF('Forward Curve'!$D$14=DataValidation!$A$7,Vols!$W40*(1-(SQRT(YEARFRAC($R$6,$R40,2))*(2*$S40))),IF('Forward Curve'!$D$14=DataValidation!$A$9,Vols!$AW40*(1-(SQRT(YEARFRAC($R$6,$R40,2))*(2*$S40))),IF('Forward Curve'!$D$14=DataValidation!$A$2,$Y40*(1-(SQRT(YEARFRAC($R$6,$R40,2))*(2*$S40))),IF('Forward Curve'!$D$14=DataValidation!$A$3,$Z40*(1-(SQRT(YEARFRAC($R$6,$R40,2))*(2*$S40))),""))))))))</f>
        <v>-1.9463965234442455E-2</v>
      </c>
      <c r="AH40" s="2">
        <f>IF('Forward Curve'!$D$14=DataValidation!$A$5,Vols!$U40*(1-(SQRT(YEARFRAC($R$6,$R40,2))*(1*$S40))),IF('Forward Curve'!$D$14=DataValidation!$A$6,Vols!$V40*(1-(SQRT(YEARFRAC($R$6,$R40,2))*(1*$S40))),IF('Forward Curve'!$D$14=DataValidation!$A$8,Vols!$U40*(1-(SQRT(YEARFRAC($R$6,$R40,2))*(1*$S40)))+0.03,IF('Forward Curve'!$D$14=DataValidation!$A$4,Vols!$AE40*(1-(SQRT(YEARFRAC($R$6,$R40,2))*(1*$S40))),IF('Forward Curve'!$D$14=DataValidation!$A$7,Vols!$W40*(1-(SQRT(YEARFRAC($R$6,$R40,2))*(1*$S40))),IF('Forward Curve'!$D$14=DataValidation!$A$9,Vols!$AW40*(1-(SQRT(YEARFRAC($R$6,$R40,2))*(1*$S40))),IF('Forward Curve'!$D$14=DataValidation!$A$2,$Y40*(1-(SQRT(YEARFRAC($R$6,$R40,2))*(1*$S40))),IF('Forward Curve'!$D$14=DataValidation!$A$3,$Z40*(1-(SQRT(YEARFRAC($R$6,$R40,2))*(1*$S40))),""))))))))</f>
        <v>3.2525673827787718E-3</v>
      </c>
      <c r="AI40" s="2">
        <f>IF('Forward Curve'!$D$14=DataValidation!$A$5,Vols!$U40*(1+(SQRT(YEARFRAC($R$6,$R40,2))*(1*$S40))),IF('Forward Curve'!$D$14=DataValidation!$A$6,Vols!$V40*(1+(SQRT(YEARFRAC($R$6,$R40,2))*(1*$S40))),IF('Forward Curve'!$D$14=DataValidation!$A$8,Vols!$U40*(1+(SQRT(YEARFRAC($R$6,$R40,2))*(1*$S40)))+0.03,IF('Forward Curve'!$D$14=DataValidation!$A$4,Vols!$AE40*(1+(SQRT(YEARFRAC($R$6,$R40,2))*(1*$S40))),IF('Forward Curve'!$D$14=DataValidation!$A$7,Vols!$W40*(1+(SQRT(YEARFRAC($R$6,$R40,2))*(1*$S40))),IF('Forward Curve'!$D$14=DataValidation!$A$9,Vols!$AW40*(1+(SQRT(YEARFRAC($R$6,$R40,2))*(1*$S40))),IF('Forward Curve'!$D$14=DataValidation!$A$2,$Y40*(1+(SQRT(YEARFRAC($R$6,$R40,2))*(1*$S40))),IF('Forward Curve'!$D$14=DataValidation!$A$3,$Z40*(1+(SQRT(YEARFRAC($R$6,$R40,2))*(1*$S40))),""))))))))</f>
        <v>4.8685632617221225E-2</v>
      </c>
      <c r="AJ40" s="2">
        <f>IF('Forward Curve'!$D$14=DataValidation!$A$5,Vols!$U40*(1+(SQRT(YEARFRAC($R$6,$R40,2))*(2*$S40))),IF('Forward Curve'!$D$14=DataValidation!$A$6,Vols!$V40*(1+(SQRT(YEARFRAC($R$6,$R40,2))*(2*$S40))),IF('Forward Curve'!$D$14=DataValidation!$A$8,Vols!$U40*(1+(SQRT(YEARFRAC($R$6,$R40,2))*(2*$S40)))+0.03,IF('Forward Curve'!$D$14=DataValidation!$A$4,Vols!$AE40*(1+(SQRT(YEARFRAC($R$6,$R40,2))*(2*$S40))),IF('Forward Curve'!$D$14=DataValidation!$A$7,Vols!$W40*(1+(SQRT(YEARFRAC($R$6,$R40,2))*(2*$S40))),IF('Forward Curve'!$D$14=DataValidation!$A$9,Vols!$AW40*(1+(SQRT(YEARFRAC($R$6,$R40,2))*(2*$S40))),IF('Forward Curve'!$D$14=DataValidation!$A$2,$Y40*(1+(SQRT(YEARFRAC($R$6,$R40,2))*(2*$S40))),IF('Forward Curve'!$D$14=DataValidation!$A$3,$Z40*(1+(SQRT(YEARFRAC($R$6,$R40,2))*(2*$S40))),""))))))))</f>
        <v>7.1402165234442455E-2</v>
      </c>
      <c r="AL40" s="112">
        <v>3.0833333333333327E-2</v>
      </c>
      <c r="AM40" s="2">
        <f>IF('Forward Curve'!$D$14=DataValidation!$A$5,Vols!$AL40,IF('Forward Curve'!$D$14=DataValidation!$A$6,Vols!$AL40+(Vols!$V40-Vols!$U40),IF('Forward Curve'!$D$14=DataValidation!$A$8,Vols!$AL40+(Vols!$X40-Vols!$U40),IF('Forward Curve'!$D$14=DataValidation!$A$4,Vols!$AL40+(Vols!$AE40-Vols!$U40),IF('Forward Curve'!$D$14=DataValidation!$A$7,Vols!$AL40+(Vols!$W40-Vols!$U40),IF('Forward Curve'!$D$14=DataValidation!$A$9,Vols!$AL40+(Vols!$AW40-Vols!$U40),IF('Forward Curve'!$D$14=DataValidation!$A$2,Vols!$AL40+($Y40-Vols!$U40),IF('Forward Curve'!$D$14=DataValidation!$A$3,Vols!$AL40+($Z40-Vols!$U40)))))))))</f>
        <v>2.9670033333333328E-2</v>
      </c>
      <c r="AN40" s="2">
        <f>IF('Forward Curve'!$D$14=DataValidation!$A$5,$U40+0.0025,IF('Forward Curve'!$D$14=DataValidation!$A$6,$V40+0.0025,IF('Forward Curve'!$D$14=DataValidation!$A$8,Vols!$X40+0.0025,IF('Forward Curve'!$D$14=DataValidation!$A$4,Vols!$AE40+0.0025,IF('Forward Curve'!$D$14=DataValidation!$A$7,Vols!$W40+0.0025,IF('Forward Curve'!$D$14=DataValidation!$A$9,Vols!$AW40+0.0025,IF('Forward Curve'!$D$14=DataValidation!$A$2,$Y40+0.0025,IF('Forward Curve'!$D$14=DataValidation!$A$3,$Z40+0.0025,""))))))))</f>
        <v>2.8469099999999997E-2</v>
      </c>
      <c r="AO40" s="2">
        <f>IF('Forward Curve'!$D$14=DataValidation!$A$5,$U40+0.005,IF('Forward Curve'!$D$14=DataValidation!$A$6,$V40+0.005,IF('Forward Curve'!$D$14=DataValidation!$A$8,Vols!$X40+0.005,IF('Forward Curve'!$D$14=DataValidation!$A$4,Vols!$AE40+0.005,IF('Forward Curve'!$D$14=DataValidation!$A$7,Vols!$W40+0.005,IF('Forward Curve'!$D$14=DataValidation!$A$9,Vols!$AW40+0.005,IF('Forward Curve'!$D$14=DataValidation!$A$2,$Y40+0.005,IF('Forward Curve'!$D$14=DataValidation!$A$3,$Z40+0.005,""))))))))</f>
        <v>3.0969099999999999E-2</v>
      </c>
      <c r="AQ40" s="57">
        <f>IF('Forward Curve'!$E$15=DataValidation!$B$2,Vols!$AJ40,IF('Forward Curve'!$E$15=DataValidation!$B$3,Vols!$AI40,IF('Forward Curve'!$E$15=DataValidation!$B$4,Vols!$AH40,IF('Forward Curve'!$E$15=DataValidation!$B$5,Vols!$AG40,IF('Forward Curve'!$E$15=DataValidation!$B$7,$AM40,IF('Forward Curve'!$E$15=DataValidation!$B$8,Vols!$AN40,IF('Forward Curve'!$E$15=DataValidation!$B$9,Vols!$AO40,"ERROR")))))))</f>
        <v>4.8685632617221225E-2</v>
      </c>
      <c r="AR40" s="57"/>
      <c r="AS40" s="58"/>
      <c r="AT40" s="67">
        <v>35</v>
      </c>
      <c r="AU40" s="68">
        <f t="shared" si="18"/>
        <v>45775</v>
      </c>
      <c r="AW40" s="2">
        <f t="shared" si="23"/>
        <v>3.0521180722892369E-2</v>
      </c>
      <c r="AY40" s="3">
        <f t="shared" si="24"/>
        <v>2.5521180722892368E-2</v>
      </c>
      <c r="AZ40" s="3">
        <f t="shared" si="25"/>
        <v>2.8021180722892371E-2</v>
      </c>
      <c r="BA40" s="3">
        <f t="shared" si="26"/>
        <v>3.3021180722892368E-2</v>
      </c>
      <c r="BB40" s="3">
        <f t="shared" si="27"/>
        <v>3.552118072289237E-2</v>
      </c>
      <c r="BD40" s="2">
        <f>IF('Forward Curve'!$D$16=DataValidation!$B$11,Vols!AY40,IF('Forward Curve'!$D$16=DataValidation!$B$12,Vols!AZ40,IF('Forward Curve'!$D$16=DataValidation!$B$13,Vols!BA40,IF('Forward Curve'!$D$16=DataValidation!$B$14,Vols!BB40,""))))</f>
        <v>3.3021180722892368E-2</v>
      </c>
    </row>
    <row r="41" spans="2:56" x14ac:dyDescent="0.25">
      <c r="B41" s="69">
        <f t="shared" si="12"/>
        <v>45805</v>
      </c>
      <c r="C41" s="76">
        <v>51.34</v>
      </c>
      <c r="D41" s="2"/>
      <c r="E41" s="124">
        <v>2.71313</v>
      </c>
      <c r="F41" s="77">
        <v>2.6240899999999998</v>
      </c>
      <c r="G41" s="103">
        <v>2.7792400000000002</v>
      </c>
      <c r="H41" s="103">
        <v>5.7358700000000002</v>
      </c>
      <c r="I41" s="81"/>
      <c r="J41" s="117">
        <f t="shared" si="15"/>
        <v>45775</v>
      </c>
      <c r="K41" s="78">
        <v>2.5969099999999998</v>
      </c>
      <c r="L41" s="81"/>
      <c r="M41" s="115">
        <v>44777</v>
      </c>
      <c r="N41" s="123">
        <v>2.1880000000000002</v>
      </c>
      <c r="O41" s="81"/>
      <c r="P41" s="81"/>
      <c r="R41" s="69">
        <f>'Forward Curve'!$G41</f>
        <v>45805</v>
      </c>
      <c r="S41" s="82">
        <f t="shared" si="19"/>
        <v>0.51340000000000008</v>
      </c>
      <c r="T41" s="57"/>
      <c r="U41" s="57">
        <f t="shared" si="1"/>
        <v>2.7131300000000001E-2</v>
      </c>
      <c r="V41" s="57">
        <f t="shared" si="2"/>
        <v>2.6240899999999998E-2</v>
      </c>
      <c r="W41" s="57">
        <f t="shared" si="20"/>
        <v>2.7792400000000002E-2</v>
      </c>
      <c r="X41" s="84">
        <f t="shared" si="21"/>
        <v>5.7358700000000006E-2</v>
      </c>
      <c r="Y41" s="84">
        <f t="shared" si="5"/>
        <v>2.5968100000000001E-2</v>
      </c>
      <c r="Z41" s="84">
        <f t="shared" si="22"/>
        <v>2.5969099999999998E-2</v>
      </c>
      <c r="AA41" s="84"/>
      <c r="AB41" s="108">
        <f t="shared" si="16"/>
        <v>44777</v>
      </c>
      <c r="AC41" s="109">
        <f t="shared" si="13"/>
        <v>2.188E-2</v>
      </c>
      <c r="AD41" s="108">
        <f t="shared" si="17"/>
        <v>45805</v>
      </c>
      <c r="AE41" s="110">
        <f t="shared" si="14"/>
        <v>2.6913066666666659E-2</v>
      </c>
      <c r="AF41" s="3"/>
      <c r="AG41" s="2">
        <f>IF('Forward Curve'!$D$14=DataValidation!$A$5,Vols!$U41*(1-(SQRT(YEARFRAC($R$6,$R41,2))*(2*$S41))),IF('Forward Curve'!$D$14=DataValidation!$A$6,Vols!$V41*(1-(SQRT(YEARFRAC($R$6,$R41,2))*(2*$S41))),IF('Forward Curve'!$D$14=DataValidation!$A$8,Vols!$U41*(1-(SQRT(YEARFRAC($R$6,$R41,2))*(2*$S41)))+0.03,IF('Forward Curve'!$D$14=DataValidation!$A$4,Vols!$AE41*(1-(SQRT(YEARFRAC($R$6,$R41,2))*(2*$S41))),IF('Forward Curve'!$D$14=DataValidation!$A$7,Vols!$W41*(1-(SQRT(YEARFRAC($R$6,$R41,2))*(2*$S41))),IF('Forward Curve'!$D$14=DataValidation!$A$9,Vols!$AW41*(1-(SQRT(YEARFRAC($R$6,$R41,2))*(2*$S41))),IF('Forward Curve'!$D$14=DataValidation!$A$2,$Y41*(1-(SQRT(YEARFRAC($R$6,$R41,2))*(2*$S41))),IF('Forward Curve'!$D$14=DataValidation!$A$3,$Z41*(1-(SQRT(YEARFRAC($R$6,$R41,2))*(2*$S41))),""))))))))</f>
        <v>-1.9850457979941491E-2</v>
      </c>
      <c r="AH41" s="2">
        <f>IF('Forward Curve'!$D$14=DataValidation!$A$5,Vols!$U41*(1-(SQRT(YEARFRAC($R$6,$R41,2))*(1*$S41))),IF('Forward Curve'!$D$14=DataValidation!$A$6,Vols!$V41*(1-(SQRT(YEARFRAC($R$6,$R41,2))*(1*$S41))),IF('Forward Curve'!$D$14=DataValidation!$A$8,Vols!$U41*(1-(SQRT(YEARFRAC($R$6,$R41,2))*(1*$S41)))+0.03,IF('Forward Curve'!$D$14=DataValidation!$A$4,Vols!$AE41*(1-(SQRT(YEARFRAC($R$6,$R41,2))*(1*$S41))),IF('Forward Curve'!$D$14=DataValidation!$A$7,Vols!$W41*(1-(SQRT(YEARFRAC($R$6,$R41,2))*(1*$S41))),IF('Forward Curve'!$D$14=DataValidation!$A$9,Vols!$AW41*(1-(SQRT(YEARFRAC($R$6,$R41,2))*(1*$S41))),IF('Forward Curve'!$D$14=DataValidation!$A$2,$Y41*(1-(SQRT(YEARFRAC($R$6,$R41,2))*(1*$S41))),IF('Forward Curve'!$D$14=DataValidation!$A$3,$Z41*(1-(SQRT(YEARFRAC($R$6,$R41,2))*(1*$S41))),""))))))))</f>
        <v>3.0588210100292545E-3</v>
      </c>
      <c r="AI41" s="2">
        <f>IF('Forward Curve'!$D$14=DataValidation!$A$5,Vols!$U41*(1+(SQRT(YEARFRAC($R$6,$R41,2))*(1*$S41))),IF('Forward Curve'!$D$14=DataValidation!$A$6,Vols!$V41*(1+(SQRT(YEARFRAC($R$6,$R41,2))*(1*$S41))),IF('Forward Curve'!$D$14=DataValidation!$A$8,Vols!$U41*(1+(SQRT(YEARFRAC($R$6,$R41,2))*(1*$S41)))+0.03,IF('Forward Curve'!$D$14=DataValidation!$A$4,Vols!$AE41*(1+(SQRT(YEARFRAC($R$6,$R41,2))*(1*$S41))),IF('Forward Curve'!$D$14=DataValidation!$A$7,Vols!$W41*(1+(SQRT(YEARFRAC($R$6,$R41,2))*(1*$S41))),IF('Forward Curve'!$D$14=DataValidation!$A$9,Vols!$AW41*(1+(SQRT(YEARFRAC($R$6,$R41,2))*(1*$S41))),IF('Forward Curve'!$D$14=DataValidation!$A$2,$Y41*(1+(SQRT(YEARFRAC($R$6,$R41,2))*(1*$S41))),IF('Forward Curve'!$D$14=DataValidation!$A$3,$Z41*(1+(SQRT(YEARFRAC($R$6,$R41,2))*(1*$S41))),""))))))))</f>
        <v>4.8877378989970743E-2</v>
      </c>
      <c r="AJ41" s="2">
        <f>IF('Forward Curve'!$D$14=DataValidation!$A$5,Vols!$U41*(1+(SQRT(YEARFRAC($R$6,$R41,2))*(2*$S41))),IF('Forward Curve'!$D$14=DataValidation!$A$6,Vols!$V41*(1+(SQRT(YEARFRAC($R$6,$R41,2))*(2*$S41))),IF('Forward Curve'!$D$14=DataValidation!$A$8,Vols!$U41*(1+(SQRT(YEARFRAC($R$6,$R41,2))*(2*$S41)))+0.03,IF('Forward Curve'!$D$14=DataValidation!$A$4,Vols!$AE41*(1+(SQRT(YEARFRAC($R$6,$R41,2))*(2*$S41))),IF('Forward Curve'!$D$14=DataValidation!$A$7,Vols!$W41*(1+(SQRT(YEARFRAC($R$6,$R41,2))*(2*$S41))),IF('Forward Curve'!$D$14=DataValidation!$A$9,Vols!$AW41*(1+(SQRT(YEARFRAC($R$6,$R41,2))*(2*$S41))),IF('Forward Curve'!$D$14=DataValidation!$A$2,$Y41*(1+(SQRT(YEARFRAC($R$6,$R41,2))*(2*$S41))),IF('Forward Curve'!$D$14=DataValidation!$A$3,$Z41*(1+(SQRT(YEARFRAC($R$6,$R41,2))*(2*$S41))),""))))))))</f>
        <v>7.1786657979941493E-2</v>
      </c>
      <c r="AL41" s="112">
        <v>3.0104166666666661E-2</v>
      </c>
      <c r="AM41" s="2">
        <f>IF('Forward Curve'!$D$14=DataValidation!$A$5,Vols!$AL41,IF('Forward Curve'!$D$14=DataValidation!$A$6,Vols!$AL41+(Vols!$V41-Vols!$U41),IF('Forward Curve'!$D$14=DataValidation!$A$8,Vols!$AL41+(Vols!$X41-Vols!$U41),IF('Forward Curve'!$D$14=DataValidation!$A$4,Vols!$AL41+(Vols!$AE41-Vols!$U41),IF('Forward Curve'!$D$14=DataValidation!$A$7,Vols!$AL41+(Vols!$W41-Vols!$U41),IF('Forward Curve'!$D$14=DataValidation!$A$9,Vols!$AL41+(Vols!$AW41-Vols!$U41),IF('Forward Curve'!$D$14=DataValidation!$A$2,Vols!$AL41+($Y41-Vols!$U41),IF('Forward Curve'!$D$14=DataValidation!$A$3,Vols!$AL41+($Z41-Vols!$U41)))))))))</f>
        <v>2.8940966666666661E-2</v>
      </c>
      <c r="AN41" s="2">
        <f>IF('Forward Curve'!$D$14=DataValidation!$A$5,$U41+0.0025,IF('Forward Curve'!$D$14=DataValidation!$A$6,$V41+0.0025,IF('Forward Curve'!$D$14=DataValidation!$A$8,Vols!$X41+0.0025,IF('Forward Curve'!$D$14=DataValidation!$A$4,Vols!$AE41+0.0025,IF('Forward Curve'!$D$14=DataValidation!$A$7,Vols!$W41+0.0025,IF('Forward Curve'!$D$14=DataValidation!$A$9,Vols!$AW41+0.0025,IF('Forward Curve'!$D$14=DataValidation!$A$2,$Y41+0.0025,IF('Forward Curve'!$D$14=DataValidation!$A$3,$Z41+0.0025,""))))))))</f>
        <v>2.84681E-2</v>
      </c>
      <c r="AO41" s="2">
        <f>IF('Forward Curve'!$D$14=DataValidation!$A$5,$U41+0.005,IF('Forward Curve'!$D$14=DataValidation!$A$6,$V41+0.005,IF('Forward Curve'!$D$14=DataValidation!$A$8,Vols!$X41+0.005,IF('Forward Curve'!$D$14=DataValidation!$A$4,Vols!$AE41+0.005,IF('Forward Curve'!$D$14=DataValidation!$A$7,Vols!$W41+0.005,IF('Forward Curve'!$D$14=DataValidation!$A$9,Vols!$AW41+0.005,IF('Forward Curve'!$D$14=DataValidation!$A$2,$Y41+0.005,IF('Forward Curve'!$D$14=DataValidation!$A$3,$Z41+0.005,""))))))))</f>
        <v>3.0968100000000002E-2</v>
      </c>
      <c r="AQ41" s="57">
        <f>IF('Forward Curve'!$E$15=DataValidation!$B$2,Vols!$AJ41,IF('Forward Curve'!$E$15=DataValidation!$B$3,Vols!$AI41,IF('Forward Curve'!$E$15=DataValidation!$B$4,Vols!$AH41,IF('Forward Curve'!$E$15=DataValidation!$B$5,Vols!$AG41,IF('Forward Curve'!$E$15=DataValidation!$B$7,$AM41,IF('Forward Curve'!$E$15=DataValidation!$B$8,Vols!$AN41,IF('Forward Curve'!$E$15=DataValidation!$B$9,Vols!$AO41,"ERROR")))))))</f>
        <v>4.8877378989970743E-2</v>
      </c>
      <c r="AR41" s="57"/>
      <c r="AS41" s="58"/>
      <c r="AT41" s="67">
        <v>36</v>
      </c>
      <c r="AU41" s="68">
        <f t="shared" si="18"/>
        <v>45805</v>
      </c>
      <c r="AW41" s="2">
        <f t="shared" si="23"/>
        <v>3.0524154627602131E-2</v>
      </c>
      <c r="AY41" s="3">
        <f t="shared" si="24"/>
        <v>2.552415462760213E-2</v>
      </c>
      <c r="AZ41" s="3">
        <f t="shared" si="25"/>
        <v>2.8024154627602132E-2</v>
      </c>
      <c r="BA41" s="3">
        <f t="shared" si="26"/>
        <v>3.302415462760213E-2</v>
      </c>
      <c r="BB41" s="3">
        <f t="shared" si="27"/>
        <v>3.5524154627602132E-2</v>
      </c>
      <c r="BD41" s="2">
        <f>IF('Forward Curve'!$D$16=DataValidation!$B$11,Vols!AY41,IF('Forward Curve'!$D$16=DataValidation!$B$12,Vols!AZ41,IF('Forward Curve'!$D$16=DataValidation!$B$13,Vols!BA41,IF('Forward Curve'!$D$16=DataValidation!$B$14,Vols!BB41,""))))</f>
        <v>3.302415462760213E-2</v>
      </c>
    </row>
    <row r="42" spans="2:56" x14ac:dyDescent="0.25">
      <c r="B42" s="69">
        <f t="shared" si="12"/>
        <v>45836</v>
      </c>
      <c r="C42" s="76">
        <v>50.85</v>
      </c>
      <c r="D42" s="2"/>
      <c r="E42" s="124">
        <v>2.72315</v>
      </c>
      <c r="F42" s="77">
        <v>2.63022</v>
      </c>
      <c r="G42" s="103">
        <v>2.8033999999999999</v>
      </c>
      <c r="H42" s="103">
        <v>5.77773</v>
      </c>
      <c r="I42" s="81"/>
      <c r="J42" s="117">
        <f t="shared" si="15"/>
        <v>45805</v>
      </c>
      <c r="K42" s="78">
        <v>2.5968100000000001</v>
      </c>
      <c r="L42" s="81"/>
      <c r="M42" s="115">
        <v>44778</v>
      </c>
      <c r="N42" s="123">
        <v>2.1881300000000001</v>
      </c>
      <c r="O42" s="81"/>
      <c r="P42" s="81"/>
      <c r="R42" s="69">
        <f>'Forward Curve'!$G42</f>
        <v>45836</v>
      </c>
      <c r="S42" s="82">
        <f t="shared" si="19"/>
        <v>0.50850000000000006</v>
      </c>
      <c r="T42" s="57"/>
      <c r="U42" s="57">
        <f t="shared" si="1"/>
        <v>2.7231499999999999E-2</v>
      </c>
      <c r="V42" s="57">
        <f t="shared" si="2"/>
        <v>2.6302200000000001E-2</v>
      </c>
      <c r="W42" s="57">
        <f t="shared" si="20"/>
        <v>2.8034E-2</v>
      </c>
      <c r="X42" s="84">
        <f t="shared" si="21"/>
        <v>5.7777300000000004E-2</v>
      </c>
      <c r="Y42" s="84">
        <f t="shared" si="5"/>
        <v>2.6114999999999999E-2</v>
      </c>
      <c r="Z42" s="84">
        <f t="shared" si="22"/>
        <v>2.5968100000000001E-2</v>
      </c>
      <c r="AA42" s="84"/>
      <c r="AB42" s="108">
        <f t="shared" si="16"/>
        <v>44778</v>
      </c>
      <c r="AC42" s="109">
        <f t="shared" si="13"/>
        <v>2.1881300000000003E-2</v>
      </c>
      <c r="AD42" s="108">
        <f t="shared" si="17"/>
        <v>45836</v>
      </c>
      <c r="AE42" s="110">
        <f t="shared" si="14"/>
        <v>2.6913066666666659E-2</v>
      </c>
      <c r="AF42" s="3"/>
      <c r="AG42" s="2">
        <f>IF('Forward Curve'!$D$14=DataValidation!$A$5,Vols!$U42*(1-(SQRT(YEARFRAC($R$6,$R42,2))*(2*$S42))),IF('Forward Curve'!$D$14=DataValidation!$A$6,Vols!$V42*(1-(SQRT(YEARFRAC($R$6,$R42,2))*(2*$S42))),IF('Forward Curve'!$D$14=DataValidation!$A$8,Vols!$U42*(1-(SQRT(YEARFRAC($R$6,$R42,2))*(2*$S42)))+0.03,IF('Forward Curve'!$D$14=DataValidation!$A$4,Vols!$AE42*(1-(SQRT(YEARFRAC($R$6,$R42,2))*(2*$S42))),IF('Forward Curve'!$D$14=DataValidation!$A$7,Vols!$W42*(1-(SQRT(YEARFRAC($R$6,$R42,2))*(2*$S42))),IF('Forward Curve'!$D$14=DataValidation!$A$9,Vols!$AW42*(1-(SQRT(YEARFRAC($R$6,$R42,2))*(2*$S42))),IF('Forward Curve'!$D$14=DataValidation!$A$2,$Y42*(1-(SQRT(YEARFRAC($R$6,$R42,2))*(2*$S42))),IF('Forward Curve'!$D$14=DataValidation!$A$3,$Z42*(1-(SQRT(YEARFRAC($R$6,$R42,2))*(2*$S42))),""))))))))</f>
        <v>-2.0183657024471609E-2</v>
      </c>
      <c r="AH42" s="2">
        <f>IF('Forward Curve'!$D$14=DataValidation!$A$5,Vols!$U42*(1-(SQRT(YEARFRAC($R$6,$R42,2))*(1*$S42))),IF('Forward Curve'!$D$14=DataValidation!$A$6,Vols!$V42*(1-(SQRT(YEARFRAC($R$6,$R42,2))*(1*$S42))),IF('Forward Curve'!$D$14=DataValidation!$A$8,Vols!$U42*(1-(SQRT(YEARFRAC($R$6,$R42,2))*(1*$S42)))+0.03,IF('Forward Curve'!$D$14=DataValidation!$A$4,Vols!$AE42*(1-(SQRT(YEARFRAC($R$6,$R42,2))*(1*$S42))),IF('Forward Curve'!$D$14=DataValidation!$A$7,Vols!$W42*(1-(SQRT(YEARFRAC($R$6,$R42,2))*(1*$S42))),IF('Forward Curve'!$D$14=DataValidation!$A$9,Vols!$AW42*(1-(SQRT(YEARFRAC($R$6,$R42,2))*(1*$S42))),IF('Forward Curve'!$D$14=DataValidation!$A$2,$Y42*(1-(SQRT(YEARFRAC($R$6,$R42,2))*(1*$S42))),IF('Forward Curve'!$D$14=DataValidation!$A$3,$Z42*(1-(SQRT(YEARFRAC($R$6,$R42,2))*(1*$S42))),""))))))))</f>
        <v>2.9656714877641949E-3</v>
      </c>
      <c r="AI42" s="2">
        <f>IF('Forward Curve'!$D$14=DataValidation!$A$5,Vols!$U42*(1+(SQRT(YEARFRAC($R$6,$R42,2))*(1*$S42))),IF('Forward Curve'!$D$14=DataValidation!$A$6,Vols!$V42*(1+(SQRT(YEARFRAC($R$6,$R42,2))*(1*$S42))),IF('Forward Curve'!$D$14=DataValidation!$A$8,Vols!$U42*(1+(SQRT(YEARFRAC($R$6,$R42,2))*(1*$S42)))+0.03,IF('Forward Curve'!$D$14=DataValidation!$A$4,Vols!$AE42*(1+(SQRT(YEARFRAC($R$6,$R42,2))*(1*$S42))),IF('Forward Curve'!$D$14=DataValidation!$A$7,Vols!$W42*(1+(SQRT(YEARFRAC($R$6,$R42,2))*(1*$S42))),IF('Forward Curve'!$D$14=DataValidation!$A$9,Vols!$AW42*(1+(SQRT(YEARFRAC($R$6,$R42,2))*(1*$S42))),IF('Forward Curve'!$D$14=DataValidation!$A$2,$Y42*(1+(SQRT(YEARFRAC($R$6,$R42,2))*(1*$S42))),IF('Forward Curve'!$D$14=DataValidation!$A$3,$Z42*(1+(SQRT(YEARFRAC($R$6,$R42,2))*(1*$S42))),""))))))))</f>
        <v>4.9264328512235805E-2</v>
      </c>
      <c r="AJ42" s="2">
        <f>IF('Forward Curve'!$D$14=DataValidation!$A$5,Vols!$U42*(1+(SQRT(YEARFRAC($R$6,$R42,2))*(2*$S42))),IF('Forward Curve'!$D$14=DataValidation!$A$6,Vols!$V42*(1+(SQRT(YEARFRAC($R$6,$R42,2))*(2*$S42))),IF('Forward Curve'!$D$14=DataValidation!$A$8,Vols!$U42*(1+(SQRT(YEARFRAC($R$6,$R42,2))*(2*$S42)))+0.03,IF('Forward Curve'!$D$14=DataValidation!$A$4,Vols!$AE42*(1+(SQRT(YEARFRAC($R$6,$R42,2))*(2*$S42))),IF('Forward Curve'!$D$14=DataValidation!$A$7,Vols!$W42*(1+(SQRT(YEARFRAC($R$6,$R42,2))*(2*$S42))),IF('Forward Curve'!$D$14=DataValidation!$A$9,Vols!$AW42*(1+(SQRT(YEARFRAC($R$6,$R42,2))*(2*$S42))),IF('Forward Curve'!$D$14=DataValidation!$A$2,$Y42*(1+(SQRT(YEARFRAC($R$6,$R42,2))*(2*$S42))),IF('Forward Curve'!$D$14=DataValidation!$A$3,$Z42*(1+(SQRT(YEARFRAC($R$6,$R42,2))*(2*$S42))),""))))))))</f>
        <v>7.2413657024471612E-2</v>
      </c>
      <c r="AL42" s="112">
        <v>2.9374999999999995E-2</v>
      </c>
      <c r="AM42" s="2">
        <f>IF('Forward Curve'!$D$14=DataValidation!$A$5,Vols!$AL42,IF('Forward Curve'!$D$14=DataValidation!$A$6,Vols!$AL42+(Vols!$V42-Vols!$U42),IF('Forward Curve'!$D$14=DataValidation!$A$8,Vols!$AL42+(Vols!$X42-Vols!$U42),IF('Forward Curve'!$D$14=DataValidation!$A$4,Vols!$AL42+(Vols!$AE42-Vols!$U42),IF('Forward Curve'!$D$14=DataValidation!$A$7,Vols!$AL42+(Vols!$W42-Vols!$U42),IF('Forward Curve'!$D$14=DataValidation!$A$9,Vols!$AL42+(Vols!$AW42-Vols!$U42),IF('Forward Curve'!$D$14=DataValidation!$A$2,Vols!$AL42+($Y42-Vols!$U42),IF('Forward Curve'!$D$14=DataValidation!$A$3,Vols!$AL42+($Z42-Vols!$U42)))))))))</f>
        <v>2.8258499999999995E-2</v>
      </c>
      <c r="AN42" s="2">
        <f>IF('Forward Curve'!$D$14=DataValidation!$A$5,$U42+0.0025,IF('Forward Curve'!$D$14=DataValidation!$A$6,$V42+0.0025,IF('Forward Curve'!$D$14=DataValidation!$A$8,Vols!$X42+0.0025,IF('Forward Curve'!$D$14=DataValidation!$A$4,Vols!$AE42+0.0025,IF('Forward Curve'!$D$14=DataValidation!$A$7,Vols!$W42+0.0025,IF('Forward Curve'!$D$14=DataValidation!$A$9,Vols!$AW42+0.0025,IF('Forward Curve'!$D$14=DataValidation!$A$2,$Y42+0.0025,IF('Forward Curve'!$D$14=DataValidation!$A$3,$Z42+0.0025,""))))))))</f>
        <v>2.8614999999999998E-2</v>
      </c>
      <c r="AO42" s="2">
        <f>IF('Forward Curve'!$D$14=DataValidation!$A$5,$U42+0.005,IF('Forward Curve'!$D$14=DataValidation!$A$6,$V42+0.005,IF('Forward Curve'!$D$14=DataValidation!$A$8,Vols!$X42+0.005,IF('Forward Curve'!$D$14=DataValidation!$A$4,Vols!$AE42+0.005,IF('Forward Curve'!$D$14=DataValidation!$A$7,Vols!$W42+0.005,IF('Forward Curve'!$D$14=DataValidation!$A$9,Vols!$AW42+0.005,IF('Forward Curve'!$D$14=DataValidation!$A$2,$Y42+0.005,IF('Forward Curve'!$D$14=DataValidation!$A$3,$Z42+0.005,""))))))))</f>
        <v>3.1115E-2</v>
      </c>
      <c r="AQ42" s="57">
        <f>IF('Forward Curve'!$E$15=DataValidation!$B$2,Vols!$AJ42,IF('Forward Curve'!$E$15=DataValidation!$B$3,Vols!$AI42,IF('Forward Curve'!$E$15=DataValidation!$B$4,Vols!$AH42,IF('Forward Curve'!$E$15=DataValidation!$B$5,Vols!$AG42,IF('Forward Curve'!$E$15=DataValidation!$B$7,$AM42,IF('Forward Curve'!$E$15=DataValidation!$B$8,Vols!$AN42,IF('Forward Curve'!$E$15=DataValidation!$B$9,Vols!$AO42,"ERROR")))))))</f>
        <v>4.9264328512235805E-2</v>
      </c>
      <c r="AR42" s="57"/>
      <c r="AS42" s="58"/>
      <c r="AT42" s="67">
        <v>37</v>
      </c>
      <c r="AU42" s="68">
        <f t="shared" si="18"/>
        <v>45836</v>
      </c>
      <c r="AW42" s="2">
        <f t="shared" si="23"/>
        <v>3.0527226232202352E-2</v>
      </c>
      <c r="AY42" s="3">
        <f t="shared" si="24"/>
        <v>2.5527226232202351E-2</v>
      </c>
      <c r="AZ42" s="3">
        <f t="shared" si="25"/>
        <v>2.8027226232202353E-2</v>
      </c>
      <c r="BA42" s="3">
        <f t="shared" si="26"/>
        <v>3.3027226232202354E-2</v>
      </c>
      <c r="BB42" s="3">
        <f t="shared" si="27"/>
        <v>3.552722623220235E-2</v>
      </c>
      <c r="BD42" s="2">
        <f>IF('Forward Curve'!$D$16=DataValidation!$B$11,Vols!AY42,IF('Forward Curve'!$D$16=DataValidation!$B$12,Vols!AZ42,IF('Forward Curve'!$D$16=DataValidation!$B$13,Vols!BA42,IF('Forward Curve'!$D$16=DataValidation!$B$14,Vols!BB42,""))))</f>
        <v>3.3027226232202354E-2</v>
      </c>
    </row>
    <row r="43" spans="2:56" x14ac:dyDescent="0.25">
      <c r="B43" s="69">
        <f t="shared" si="12"/>
        <v>45866</v>
      </c>
      <c r="C43" s="76">
        <v>50.87</v>
      </c>
      <c r="D43" s="2"/>
      <c r="E43" s="124">
        <v>2.7246800000000002</v>
      </c>
      <c r="F43" s="77">
        <v>2.6323099999999999</v>
      </c>
      <c r="G43" s="103">
        <v>2.8074400000000002</v>
      </c>
      <c r="H43" s="103">
        <v>5.75807</v>
      </c>
      <c r="I43" s="81"/>
      <c r="J43" s="117">
        <f t="shared" si="15"/>
        <v>45836</v>
      </c>
      <c r="K43" s="78">
        <v>2.6114999999999999</v>
      </c>
      <c r="L43" s="81"/>
      <c r="M43" s="115">
        <v>44779</v>
      </c>
      <c r="N43" s="123">
        <v>2.1880000000000002</v>
      </c>
      <c r="O43" s="81"/>
      <c r="P43" s="81"/>
      <c r="R43" s="69">
        <f>'Forward Curve'!$G43</f>
        <v>45866</v>
      </c>
      <c r="S43" s="82">
        <f t="shared" si="19"/>
        <v>0.50869999999999993</v>
      </c>
      <c r="T43" s="57"/>
      <c r="U43" s="57">
        <f t="shared" si="1"/>
        <v>2.7246800000000002E-2</v>
      </c>
      <c r="V43" s="57">
        <f t="shared" si="2"/>
        <v>2.6323099999999999E-2</v>
      </c>
      <c r="W43" s="57">
        <f t="shared" si="20"/>
        <v>2.8074400000000003E-2</v>
      </c>
      <c r="X43" s="84">
        <f t="shared" si="21"/>
        <v>5.7580699999999999E-2</v>
      </c>
      <c r="Y43" s="84">
        <f t="shared" si="5"/>
        <v>2.6151799999999999E-2</v>
      </c>
      <c r="Z43" s="84">
        <f t="shared" si="22"/>
        <v>2.6114999999999999E-2</v>
      </c>
      <c r="AA43" s="84"/>
      <c r="AB43" s="108">
        <f t="shared" si="16"/>
        <v>44779</v>
      </c>
      <c r="AC43" s="109">
        <f t="shared" si="13"/>
        <v>2.188E-2</v>
      </c>
      <c r="AD43" s="108">
        <f t="shared" si="17"/>
        <v>45866</v>
      </c>
      <c r="AE43" s="110">
        <f t="shared" si="14"/>
        <v>2.6913066666666655E-2</v>
      </c>
      <c r="AF43" s="3"/>
      <c r="AG43" s="2">
        <f>IF('Forward Curve'!$D$14=DataValidation!$A$5,Vols!$U43*(1-(SQRT(YEARFRAC($R$6,$R43,2))*(2*$S43))),IF('Forward Curve'!$D$14=DataValidation!$A$6,Vols!$V43*(1-(SQRT(YEARFRAC($R$6,$R43,2))*(2*$S43))),IF('Forward Curve'!$D$14=DataValidation!$A$8,Vols!$U43*(1-(SQRT(YEARFRAC($R$6,$R43,2))*(2*$S43)))+0.03,IF('Forward Curve'!$D$14=DataValidation!$A$4,Vols!$AE43*(1-(SQRT(YEARFRAC($R$6,$R43,2))*(2*$S43))),IF('Forward Curve'!$D$14=DataValidation!$A$7,Vols!$W43*(1-(SQRT(YEARFRAC($R$6,$R43,2))*(2*$S43))),IF('Forward Curve'!$D$14=DataValidation!$A$9,Vols!$AW43*(1-(SQRT(YEARFRAC($R$6,$R43,2))*(2*$S43))),IF('Forward Curve'!$D$14=DataValidation!$A$2,$Y43*(1-(SQRT(YEARFRAC($R$6,$R43,2))*(2*$S43))),IF('Forward Curve'!$D$14=DataValidation!$A$3,$Z43*(1-(SQRT(YEARFRAC($R$6,$R43,2))*(2*$S43))),""))))))))</f>
        <v>-2.086198585204465E-2</v>
      </c>
      <c r="AH43" s="2">
        <f>IF('Forward Curve'!$D$14=DataValidation!$A$5,Vols!$U43*(1-(SQRT(YEARFRAC($R$6,$R43,2))*(1*$S43))),IF('Forward Curve'!$D$14=DataValidation!$A$6,Vols!$V43*(1-(SQRT(YEARFRAC($R$6,$R43,2))*(1*$S43))),IF('Forward Curve'!$D$14=DataValidation!$A$8,Vols!$U43*(1-(SQRT(YEARFRAC($R$6,$R43,2))*(1*$S43)))+0.03,IF('Forward Curve'!$D$14=DataValidation!$A$4,Vols!$AE43*(1-(SQRT(YEARFRAC($R$6,$R43,2))*(1*$S43))),IF('Forward Curve'!$D$14=DataValidation!$A$7,Vols!$W43*(1-(SQRT(YEARFRAC($R$6,$R43,2))*(1*$S43))),IF('Forward Curve'!$D$14=DataValidation!$A$9,Vols!$AW43*(1-(SQRT(YEARFRAC($R$6,$R43,2))*(1*$S43))),IF('Forward Curve'!$D$14=DataValidation!$A$2,$Y43*(1-(SQRT(YEARFRAC($R$6,$R43,2))*(1*$S43))),IF('Forward Curve'!$D$14=DataValidation!$A$3,$Z43*(1-(SQRT(YEARFRAC($R$6,$R43,2))*(1*$S43))),""))))))))</f>
        <v>2.6449070739776744E-3</v>
      </c>
      <c r="AI43" s="2">
        <f>IF('Forward Curve'!$D$14=DataValidation!$A$5,Vols!$U43*(1+(SQRT(YEARFRAC($R$6,$R43,2))*(1*$S43))),IF('Forward Curve'!$D$14=DataValidation!$A$6,Vols!$V43*(1+(SQRT(YEARFRAC($R$6,$R43,2))*(1*$S43))),IF('Forward Curve'!$D$14=DataValidation!$A$8,Vols!$U43*(1+(SQRT(YEARFRAC($R$6,$R43,2))*(1*$S43)))+0.03,IF('Forward Curve'!$D$14=DataValidation!$A$4,Vols!$AE43*(1+(SQRT(YEARFRAC($R$6,$R43,2))*(1*$S43))),IF('Forward Curve'!$D$14=DataValidation!$A$7,Vols!$W43*(1+(SQRT(YEARFRAC($R$6,$R43,2))*(1*$S43))),IF('Forward Curve'!$D$14=DataValidation!$A$9,Vols!$AW43*(1+(SQRT(YEARFRAC($R$6,$R43,2))*(1*$S43))),IF('Forward Curve'!$D$14=DataValidation!$A$2,$Y43*(1+(SQRT(YEARFRAC($R$6,$R43,2))*(1*$S43))),IF('Forward Curve'!$D$14=DataValidation!$A$3,$Z43*(1+(SQRT(YEARFRAC($R$6,$R43,2))*(1*$S43))),""))))))))</f>
        <v>4.9658692926022319E-2</v>
      </c>
      <c r="AJ43" s="2">
        <f>IF('Forward Curve'!$D$14=DataValidation!$A$5,Vols!$U43*(1+(SQRT(YEARFRAC($R$6,$R43,2))*(2*$S43))),IF('Forward Curve'!$D$14=DataValidation!$A$6,Vols!$V43*(1+(SQRT(YEARFRAC($R$6,$R43,2))*(2*$S43))),IF('Forward Curve'!$D$14=DataValidation!$A$8,Vols!$U43*(1+(SQRT(YEARFRAC($R$6,$R43,2))*(2*$S43)))+0.03,IF('Forward Curve'!$D$14=DataValidation!$A$4,Vols!$AE43*(1+(SQRT(YEARFRAC($R$6,$R43,2))*(2*$S43))),IF('Forward Curve'!$D$14=DataValidation!$A$7,Vols!$W43*(1+(SQRT(YEARFRAC($R$6,$R43,2))*(2*$S43))),IF('Forward Curve'!$D$14=DataValidation!$A$9,Vols!$AW43*(1+(SQRT(YEARFRAC($R$6,$R43,2))*(2*$S43))),IF('Forward Curve'!$D$14=DataValidation!$A$2,$Y43*(1+(SQRT(YEARFRAC($R$6,$R43,2))*(2*$S43))),IF('Forward Curve'!$D$14=DataValidation!$A$3,$Z43*(1+(SQRT(YEARFRAC($R$6,$R43,2))*(2*$S43))),""))))))))</f>
        <v>7.3165585852044648E-2</v>
      </c>
      <c r="AL43" s="112">
        <v>2.8645833333333329E-2</v>
      </c>
      <c r="AM43" s="2">
        <f>IF('Forward Curve'!$D$14=DataValidation!$A$5,Vols!$AL43,IF('Forward Curve'!$D$14=DataValidation!$A$6,Vols!$AL43+(Vols!$V43-Vols!$U43),IF('Forward Curve'!$D$14=DataValidation!$A$8,Vols!$AL43+(Vols!$X43-Vols!$U43),IF('Forward Curve'!$D$14=DataValidation!$A$4,Vols!$AL43+(Vols!$AE43-Vols!$U43),IF('Forward Curve'!$D$14=DataValidation!$A$7,Vols!$AL43+(Vols!$W43-Vols!$U43),IF('Forward Curve'!$D$14=DataValidation!$A$9,Vols!$AL43+(Vols!$AW43-Vols!$U43),IF('Forward Curve'!$D$14=DataValidation!$A$2,Vols!$AL43+($Y43-Vols!$U43),IF('Forward Curve'!$D$14=DataValidation!$A$3,Vols!$AL43+($Z43-Vols!$U43)))))))))</f>
        <v>2.7550833333333326E-2</v>
      </c>
      <c r="AN43" s="2">
        <f>IF('Forward Curve'!$D$14=DataValidation!$A$5,$U43+0.0025,IF('Forward Curve'!$D$14=DataValidation!$A$6,$V43+0.0025,IF('Forward Curve'!$D$14=DataValidation!$A$8,Vols!$X43+0.0025,IF('Forward Curve'!$D$14=DataValidation!$A$4,Vols!$AE43+0.0025,IF('Forward Curve'!$D$14=DataValidation!$A$7,Vols!$W43+0.0025,IF('Forward Curve'!$D$14=DataValidation!$A$9,Vols!$AW43+0.0025,IF('Forward Curve'!$D$14=DataValidation!$A$2,$Y43+0.0025,IF('Forward Curve'!$D$14=DataValidation!$A$3,$Z43+0.0025,""))))))))</f>
        <v>2.8651799999999998E-2</v>
      </c>
      <c r="AO43" s="2">
        <f>IF('Forward Curve'!$D$14=DataValidation!$A$5,$U43+0.005,IF('Forward Curve'!$D$14=DataValidation!$A$6,$V43+0.005,IF('Forward Curve'!$D$14=DataValidation!$A$8,Vols!$X43+0.005,IF('Forward Curve'!$D$14=DataValidation!$A$4,Vols!$AE43+0.005,IF('Forward Curve'!$D$14=DataValidation!$A$7,Vols!$W43+0.005,IF('Forward Curve'!$D$14=DataValidation!$A$9,Vols!$AW43+0.005,IF('Forward Curve'!$D$14=DataValidation!$A$2,$Y43+0.005,IF('Forward Curve'!$D$14=DataValidation!$A$3,$Z43+0.005,""))))))))</f>
        <v>3.11518E-2</v>
      </c>
      <c r="AQ43" s="57">
        <f>IF('Forward Curve'!$E$15=DataValidation!$B$2,Vols!$AJ43,IF('Forward Curve'!$E$15=DataValidation!$B$3,Vols!$AI43,IF('Forward Curve'!$E$15=DataValidation!$B$4,Vols!$AH43,IF('Forward Curve'!$E$15=DataValidation!$B$5,Vols!$AG43,IF('Forward Curve'!$E$15=DataValidation!$B$7,$AM43,IF('Forward Curve'!$E$15=DataValidation!$B$8,Vols!$AN43,IF('Forward Curve'!$E$15=DataValidation!$B$9,Vols!$AO43,"ERROR")))))))</f>
        <v>4.9658692926022319E-2</v>
      </c>
      <c r="AR43" s="57"/>
      <c r="AS43" s="58"/>
      <c r="AT43" s="67">
        <v>38</v>
      </c>
      <c r="AU43" s="68">
        <f t="shared" si="18"/>
        <v>45866</v>
      </c>
      <c r="AW43" s="2">
        <f t="shared" si="23"/>
        <v>3.0530198740417003E-2</v>
      </c>
      <c r="AY43" s="3">
        <f t="shared" si="24"/>
        <v>2.5530198740417002E-2</v>
      </c>
      <c r="AZ43" s="3">
        <f t="shared" si="25"/>
        <v>2.8030198740417005E-2</v>
      </c>
      <c r="BA43" s="3">
        <f t="shared" si="26"/>
        <v>3.3030198740417002E-2</v>
      </c>
      <c r="BB43" s="3">
        <f t="shared" si="27"/>
        <v>3.5530198740417004E-2</v>
      </c>
      <c r="BD43" s="2">
        <f>IF('Forward Curve'!$D$16=DataValidation!$B$11,Vols!AY43,IF('Forward Curve'!$D$16=DataValidation!$B$12,Vols!AZ43,IF('Forward Curve'!$D$16=DataValidation!$B$13,Vols!BA43,IF('Forward Curve'!$D$16=DataValidation!$B$14,Vols!BB43,""))))</f>
        <v>3.3030198740417002E-2</v>
      </c>
    </row>
    <row r="44" spans="2:56" x14ac:dyDescent="0.25">
      <c r="B44" s="69">
        <f t="shared" si="12"/>
        <v>45897</v>
      </c>
      <c r="C44" s="76">
        <v>50.91</v>
      </c>
      <c r="D44" s="2"/>
      <c r="E44" s="124">
        <v>2.72458</v>
      </c>
      <c r="F44" s="77">
        <v>2.63184</v>
      </c>
      <c r="G44" s="103">
        <v>2.8073299999999999</v>
      </c>
      <c r="H44" s="103">
        <v>5.694</v>
      </c>
      <c r="I44" s="81"/>
      <c r="J44" s="117">
        <f t="shared" si="15"/>
        <v>45866</v>
      </c>
      <c r="K44" s="78">
        <v>2.6151800000000001</v>
      </c>
      <c r="L44" s="81"/>
      <c r="M44" s="115">
        <v>44780</v>
      </c>
      <c r="N44" s="123">
        <v>2.1880000000000002</v>
      </c>
      <c r="O44" s="81"/>
      <c r="P44" s="81"/>
      <c r="R44" s="69">
        <f>'Forward Curve'!$G44</f>
        <v>45897</v>
      </c>
      <c r="S44" s="82">
        <f t="shared" si="19"/>
        <v>0.5091</v>
      </c>
      <c r="T44" s="57"/>
      <c r="U44" s="57">
        <f t="shared" si="1"/>
        <v>2.7245800000000001E-2</v>
      </c>
      <c r="V44" s="57">
        <f t="shared" si="2"/>
        <v>2.6318399999999999E-2</v>
      </c>
      <c r="W44" s="57">
        <f t="shared" si="20"/>
        <v>2.8073299999999999E-2</v>
      </c>
      <c r="X44" s="84">
        <f t="shared" si="21"/>
        <v>5.6939999999999998E-2</v>
      </c>
      <c r="Y44" s="84">
        <f t="shared" si="5"/>
        <v>2.6150899999999998E-2</v>
      </c>
      <c r="Z44" s="84">
        <f t="shared" si="22"/>
        <v>2.6151799999999999E-2</v>
      </c>
      <c r="AA44" s="84"/>
      <c r="AB44" s="108">
        <f t="shared" si="16"/>
        <v>44780</v>
      </c>
      <c r="AC44" s="109">
        <f t="shared" si="13"/>
        <v>2.188E-2</v>
      </c>
      <c r="AD44" s="108">
        <f t="shared" si="17"/>
        <v>45897</v>
      </c>
      <c r="AE44" s="110">
        <f t="shared" si="14"/>
        <v>2.6913033333333326E-2</v>
      </c>
      <c r="AF44" s="3"/>
      <c r="AG44" s="2">
        <f>IF('Forward Curve'!$D$14=DataValidation!$A$5,Vols!$U44*(1-(SQRT(YEARFRAC($R$6,$R44,2))*(2*$S44))),IF('Forward Curve'!$D$14=DataValidation!$A$6,Vols!$V44*(1-(SQRT(YEARFRAC($R$6,$R44,2))*(2*$S44))),IF('Forward Curve'!$D$14=DataValidation!$A$8,Vols!$U44*(1-(SQRT(YEARFRAC($R$6,$R44,2))*(2*$S44)))+0.03,IF('Forward Curve'!$D$14=DataValidation!$A$4,Vols!$AE44*(1-(SQRT(YEARFRAC($R$6,$R44,2))*(2*$S44))),IF('Forward Curve'!$D$14=DataValidation!$A$7,Vols!$W44*(1-(SQRT(YEARFRAC($R$6,$R44,2))*(2*$S44))),IF('Forward Curve'!$D$14=DataValidation!$A$9,Vols!$AW44*(1-(SQRT(YEARFRAC($R$6,$R44,2))*(2*$S44))),IF('Forward Curve'!$D$14=DataValidation!$A$2,$Y44*(1-(SQRT(YEARFRAC($R$6,$R44,2))*(2*$S44))),IF('Forward Curve'!$D$14=DataValidation!$A$3,$Z44*(1-(SQRT(YEARFRAC($R$6,$R44,2))*(2*$S44))),""))))))))</f>
        <v>-2.154263074889419E-2</v>
      </c>
      <c r="AH44" s="2">
        <f>IF('Forward Curve'!$D$14=DataValidation!$A$5,Vols!$U44*(1-(SQRT(YEARFRAC($R$6,$R44,2))*(1*$S44))),IF('Forward Curve'!$D$14=DataValidation!$A$6,Vols!$V44*(1-(SQRT(YEARFRAC($R$6,$R44,2))*(1*$S44))),IF('Forward Curve'!$D$14=DataValidation!$A$8,Vols!$U44*(1-(SQRT(YEARFRAC($R$6,$R44,2))*(1*$S44)))+0.03,IF('Forward Curve'!$D$14=DataValidation!$A$4,Vols!$AE44*(1-(SQRT(YEARFRAC($R$6,$R44,2))*(1*$S44))),IF('Forward Curve'!$D$14=DataValidation!$A$7,Vols!$W44*(1-(SQRT(YEARFRAC($R$6,$R44,2))*(1*$S44))),IF('Forward Curve'!$D$14=DataValidation!$A$9,Vols!$AW44*(1-(SQRT(YEARFRAC($R$6,$R44,2))*(1*$S44))),IF('Forward Curve'!$D$14=DataValidation!$A$2,$Y44*(1-(SQRT(YEARFRAC($R$6,$R44,2))*(1*$S44))),IF('Forward Curve'!$D$14=DataValidation!$A$3,$Z44*(1-(SQRT(YEARFRAC($R$6,$R44,2))*(1*$S44))),""))))))))</f>
        <v>2.3041346255529048E-3</v>
      </c>
      <c r="AI44" s="2">
        <f>IF('Forward Curve'!$D$14=DataValidation!$A$5,Vols!$U44*(1+(SQRT(YEARFRAC($R$6,$R44,2))*(1*$S44))),IF('Forward Curve'!$D$14=DataValidation!$A$6,Vols!$V44*(1+(SQRT(YEARFRAC($R$6,$R44,2))*(1*$S44))),IF('Forward Curve'!$D$14=DataValidation!$A$8,Vols!$U44*(1+(SQRT(YEARFRAC($R$6,$R44,2))*(1*$S44)))+0.03,IF('Forward Curve'!$D$14=DataValidation!$A$4,Vols!$AE44*(1+(SQRT(YEARFRAC($R$6,$R44,2))*(1*$S44))),IF('Forward Curve'!$D$14=DataValidation!$A$7,Vols!$W44*(1+(SQRT(YEARFRAC($R$6,$R44,2))*(1*$S44))),IF('Forward Curve'!$D$14=DataValidation!$A$9,Vols!$AW44*(1+(SQRT(YEARFRAC($R$6,$R44,2))*(1*$S44))),IF('Forward Curve'!$D$14=DataValidation!$A$2,$Y44*(1+(SQRT(YEARFRAC($R$6,$R44,2))*(1*$S44))),IF('Forward Curve'!$D$14=DataValidation!$A$3,$Z44*(1+(SQRT(YEARFRAC($R$6,$R44,2))*(1*$S44))),""))))))))</f>
        <v>4.9997665374447088E-2</v>
      </c>
      <c r="AJ44" s="2">
        <f>IF('Forward Curve'!$D$14=DataValidation!$A$5,Vols!$U44*(1+(SQRT(YEARFRAC($R$6,$R44,2))*(2*$S44))),IF('Forward Curve'!$D$14=DataValidation!$A$6,Vols!$V44*(1+(SQRT(YEARFRAC($R$6,$R44,2))*(2*$S44))),IF('Forward Curve'!$D$14=DataValidation!$A$8,Vols!$U44*(1+(SQRT(YEARFRAC($R$6,$R44,2))*(2*$S44)))+0.03,IF('Forward Curve'!$D$14=DataValidation!$A$4,Vols!$AE44*(1+(SQRT(YEARFRAC($R$6,$R44,2))*(2*$S44))),IF('Forward Curve'!$D$14=DataValidation!$A$7,Vols!$W44*(1+(SQRT(YEARFRAC($R$6,$R44,2))*(2*$S44))),IF('Forward Curve'!$D$14=DataValidation!$A$9,Vols!$AW44*(1+(SQRT(YEARFRAC($R$6,$R44,2))*(2*$S44))),IF('Forward Curve'!$D$14=DataValidation!$A$2,$Y44*(1+(SQRT(YEARFRAC($R$6,$R44,2))*(2*$S44))),IF('Forward Curve'!$D$14=DataValidation!$A$3,$Z44*(1+(SQRT(YEARFRAC($R$6,$R44,2))*(2*$S44))),""))))))))</f>
        <v>7.3844430748894171E-2</v>
      </c>
      <c r="AL44" s="112">
        <v>2.7916666666666663E-2</v>
      </c>
      <c r="AM44" s="2">
        <f>IF('Forward Curve'!$D$14=DataValidation!$A$5,Vols!$AL44,IF('Forward Curve'!$D$14=DataValidation!$A$6,Vols!$AL44+(Vols!$V44-Vols!$U44),IF('Forward Curve'!$D$14=DataValidation!$A$8,Vols!$AL44+(Vols!$X44-Vols!$U44),IF('Forward Curve'!$D$14=DataValidation!$A$4,Vols!$AL44+(Vols!$AE44-Vols!$U44),IF('Forward Curve'!$D$14=DataValidation!$A$7,Vols!$AL44+(Vols!$W44-Vols!$U44),IF('Forward Curve'!$D$14=DataValidation!$A$9,Vols!$AL44+(Vols!$AW44-Vols!$U44),IF('Forward Curve'!$D$14=DataValidation!$A$2,Vols!$AL44+($Y44-Vols!$U44),IF('Forward Curve'!$D$14=DataValidation!$A$3,Vols!$AL44+($Z44-Vols!$U44)))))))))</f>
        <v>2.682176666666666E-2</v>
      </c>
      <c r="AN44" s="2">
        <f>IF('Forward Curve'!$D$14=DataValidation!$A$5,$U44+0.0025,IF('Forward Curve'!$D$14=DataValidation!$A$6,$V44+0.0025,IF('Forward Curve'!$D$14=DataValidation!$A$8,Vols!$X44+0.0025,IF('Forward Curve'!$D$14=DataValidation!$A$4,Vols!$AE44+0.0025,IF('Forward Curve'!$D$14=DataValidation!$A$7,Vols!$W44+0.0025,IF('Forward Curve'!$D$14=DataValidation!$A$9,Vols!$AW44+0.0025,IF('Forward Curve'!$D$14=DataValidation!$A$2,$Y44+0.0025,IF('Forward Curve'!$D$14=DataValidation!$A$3,$Z44+0.0025,""))))))))</f>
        <v>2.8650899999999997E-2</v>
      </c>
      <c r="AO44" s="2">
        <f>IF('Forward Curve'!$D$14=DataValidation!$A$5,$U44+0.005,IF('Forward Curve'!$D$14=DataValidation!$A$6,$V44+0.005,IF('Forward Curve'!$D$14=DataValidation!$A$8,Vols!$X44+0.005,IF('Forward Curve'!$D$14=DataValidation!$A$4,Vols!$AE44+0.005,IF('Forward Curve'!$D$14=DataValidation!$A$7,Vols!$W44+0.005,IF('Forward Curve'!$D$14=DataValidation!$A$9,Vols!$AW44+0.005,IF('Forward Curve'!$D$14=DataValidation!$A$2,$Y44+0.005,IF('Forward Curve'!$D$14=DataValidation!$A$3,$Z44+0.005,""))))))))</f>
        <v>3.1150899999999999E-2</v>
      </c>
      <c r="AQ44" s="57">
        <f>IF('Forward Curve'!$E$15=DataValidation!$B$2,Vols!$AJ44,IF('Forward Curve'!$E$15=DataValidation!$B$3,Vols!$AI44,IF('Forward Curve'!$E$15=DataValidation!$B$4,Vols!$AH44,IF('Forward Curve'!$E$15=DataValidation!$B$5,Vols!$AG44,IF('Forward Curve'!$E$15=DataValidation!$B$7,$AM44,IF('Forward Curve'!$E$15=DataValidation!$B$8,Vols!$AN44,IF('Forward Curve'!$E$15=DataValidation!$B$9,Vols!$AO44,"ERROR")))))))</f>
        <v>4.9997665374447088E-2</v>
      </c>
      <c r="AR44" s="57"/>
      <c r="AS44" s="58"/>
      <c r="AT44" s="67">
        <v>39</v>
      </c>
      <c r="AU44" s="68">
        <f t="shared" si="18"/>
        <v>45897</v>
      </c>
      <c r="AW44" s="2">
        <f t="shared" si="23"/>
        <v>3.0533270372399449E-2</v>
      </c>
      <c r="AY44" s="3">
        <f t="shared" si="24"/>
        <v>2.5533270372399448E-2</v>
      </c>
      <c r="AZ44" s="3">
        <f t="shared" si="25"/>
        <v>2.8033270372399451E-2</v>
      </c>
      <c r="BA44" s="3">
        <f t="shared" si="26"/>
        <v>3.3033270372399448E-2</v>
      </c>
      <c r="BB44" s="3">
        <f t="shared" si="27"/>
        <v>3.553327037239945E-2</v>
      </c>
      <c r="BD44" s="2">
        <f>IF('Forward Curve'!$D$16=DataValidation!$B$11,Vols!AY44,IF('Forward Curve'!$D$16=DataValidation!$B$12,Vols!AZ44,IF('Forward Curve'!$D$16=DataValidation!$B$13,Vols!BA44,IF('Forward Curve'!$D$16=DataValidation!$B$14,Vols!BB44,""))))</f>
        <v>3.3033270372399448E-2</v>
      </c>
    </row>
    <row r="45" spans="2:56" x14ac:dyDescent="0.25">
      <c r="B45" s="69">
        <f t="shared" si="12"/>
        <v>45928</v>
      </c>
      <c r="C45" s="76">
        <v>50.96</v>
      </c>
      <c r="D45" s="2"/>
      <c r="E45" s="124">
        <v>2.72479</v>
      </c>
      <c r="F45" s="77">
        <v>2.63245</v>
      </c>
      <c r="G45" s="103">
        <v>2.80755</v>
      </c>
      <c r="H45" s="103">
        <v>5.7556799999999999</v>
      </c>
      <c r="I45" s="81"/>
      <c r="J45" s="117">
        <f t="shared" si="15"/>
        <v>45897</v>
      </c>
      <c r="K45" s="78">
        <v>2.6150899999999999</v>
      </c>
      <c r="L45" s="81"/>
      <c r="M45" s="115">
        <v>44781</v>
      </c>
      <c r="N45" s="123">
        <v>2.1880000000000002</v>
      </c>
      <c r="O45" s="81"/>
      <c r="P45" s="81"/>
      <c r="R45" s="69">
        <f>'Forward Curve'!$G45</f>
        <v>45928</v>
      </c>
      <c r="S45" s="82">
        <f t="shared" si="19"/>
        <v>0.50960000000000005</v>
      </c>
      <c r="T45" s="57"/>
      <c r="U45" s="57">
        <f t="shared" si="1"/>
        <v>2.7247900000000002E-2</v>
      </c>
      <c r="V45" s="57">
        <f t="shared" si="2"/>
        <v>2.6324500000000001E-2</v>
      </c>
      <c r="W45" s="57">
        <f t="shared" si="20"/>
        <v>2.80755E-2</v>
      </c>
      <c r="X45" s="84">
        <f t="shared" si="21"/>
        <v>5.7556799999999998E-2</v>
      </c>
      <c r="Y45" s="84">
        <f t="shared" si="5"/>
        <v>2.6152799999999997E-2</v>
      </c>
      <c r="Z45" s="84">
        <f t="shared" si="22"/>
        <v>2.6150899999999998E-2</v>
      </c>
      <c r="AA45" s="84"/>
      <c r="AB45" s="108">
        <f t="shared" si="16"/>
        <v>44781</v>
      </c>
      <c r="AC45" s="109">
        <f t="shared" si="13"/>
        <v>2.188E-2</v>
      </c>
      <c r="AD45" s="108">
        <f t="shared" si="17"/>
        <v>45928</v>
      </c>
      <c r="AE45" s="110">
        <f t="shared" si="14"/>
        <v>2.6912999999999989E-2</v>
      </c>
      <c r="AF45" s="3"/>
      <c r="AG45" s="2">
        <f>IF('Forward Curve'!$D$14=DataValidation!$A$5,Vols!$U45*(1-(SQRT(YEARFRAC($R$6,$R45,2))*(2*$S45))),IF('Forward Curve'!$D$14=DataValidation!$A$6,Vols!$V45*(1-(SQRT(YEARFRAC($R$6,$R45,2))*(2*$S45))),IF('Forward Curve'!$D$14=DataValidation!$A$8,Vols!$U45*(1-(SQRT(YEARFRAC($R$6,$R45,2))*(2*$S45)))+0.03,IF('Forward Curve'!$D$14=DataValidation!$A$4,Vols!$AE45*(1-(SQRT(YEARFRAC($R$6,$R45,2))*(2*$S45))),IF('Forward Curve'!$D$14=DataValidation!$A$7,Vols!$W45*(1-(SQRT(YEARFRAC($R$6,$R45,2))*(2*$S45))),IF('Forward Curve'!$D$14=DataValidation!$A$9,Vols!$AW45*(1-(SQRT(YEARFRAC($R$6,$R45,2))*(2*$S45))),IF('Forward Curve'!$D$14=DataValidation!$A$2,$Y45*(1-(SQRT(YEARFRAC($R$6,$R45,2))*(2*$S45))),IF('Forward Curve'!$D$14=DataValidation!$A$3,$Z45*(1-(SQRT(YEARFRAC($R$6,$R45,2))*(2*$S45))),""))))))))</f>
        <v>-2.2227516118675943E-2</v>
      </c>
      <c r="AH45" s="2">
        <f>IF('Forward Curve'!$D$14=DataValidation!$A$5,Vols!$U45*(1-(SQRT(YEARFRAC($R$6,$R45,2))*(1*$S45))),IF('Forward Curve'!$D$14=DataValidation!$A$6,Vols!$V45*(1-(SQRT(YEARFRAC($R$6,$R45,2))*(1*$S45))),IF('Forward Curve'!$D$14=DataValidation!$A$8,Vols!$U45*(1-(SQRT(YEARFRAC($R$6,$R45,2))*(1*$S45)))+0.03,IF('Forward Curve'!$D$14=DataValidation!$A$4,Vols!$AE45*(1-(SQRT(YEARFRAC($R$6,$R45,2))*(1*$S45))),IF('Forward Curve'!$D$14=DataValidation!$A$7,Vols!$W45*(1-(SQRT(YEARFRAC($R$6,$R45,2))*(1*$S45))),IF('Forward Curve'!$D$14=DataValidation!$A$9,Vols!$AW45*(1-(SQRT(YEARFRAC($R$6,$R45,2))*(1*$S45))),IF('Forward Curve'!$D$14=DataValidation!$A$2,$Y45*(1-(SQRT(YEARFRAC($R$6,$R45,2))*(1*$S45))),IF('Forward Curve'!$D$14=DataValidation!$A$3,$Z45*(1-(SQRT(YEARFRAC($R$6,$R45,2))*(1*$S45))),""))))))))</f>
        <v>1.9626419406620263E-3</v>
      </c>
      <c r="AI45" s="2">
        <f>IF('Forward Curve'!$D$14=DataValidation!$A$5,Vols!$U45*(1+(SQRT(YEARFRAC($R$6,$R45,2))*(1*$S45))),IF('Forward Curve'!$D$14=DataValidation!$A$6,Vols!$V45*(1+(SQRT(YEARFRAC($R$6,$R45,2))*(1*$S45))),IF('Forward Curve'!$D$14=DataValidation!$A$8,Vols!$U45*(1+(SQRT(YEARFRAC($R$6,$R45,2))*(1*$S45)))+0.03,IF('Forward Curve'!$D$14=DataValidation!$A$4,Vols!$AE45*(1+(SQRT(YEARFRAC($R$6,$R45,2))*(1*$S45))),IF('Forward Curve'!$D$14=DataValidation!$A$7,Vols!$W45*(1+(SQRT(YEARFRAC($R$6,$R45,2))*(1*$S45))),IF('Forward Curve'!$D$14=DataValidation!$A$9,Vols!$AW45*(1+(SQRT(YEARFRAC($R$6,$R45,2))*(1*$S45))),IF('Forward Curve'!$D$14=DataValidation!$A$2,$Y45*(1+(SQRT(YEARFRAC($R$6,$R45,2))*(1*$S45))),IF('Forward Curve'!$D$14=DataValidation!$A$3,$Z45*(1+(SQRT(YEARFRAC($R$6,$R45,2))*(1*$S45))),""))))))))</f>
        <v>5.0342958059337972E-2</v>
      </c>
      <c r="AJ45" s="2">
        <f>IF('Forward Curve'!$D$14=DataValidation!$A$5,Vols!$U45*(1+(SQRT(YEARFRAC($R$6,$R45,2))*(2*$S45))),IF('Forward Curve'!$D$14=DataValidation!$A$6,Vols!$V45*(1+(SQRT(YEARFRAC($R$6,$R45,2))*(2*$S45))),IF('Forward Curve'!$D$14=DataValidation!$A$8,Vols!$U45*(1+(SQRT(YEARFRAC($R$6,$R45,2))*(2*$S45)))+0.03,IF('Forward Curve'!$D$14=DataValidation!$A$4,Vols!$AE45*(1+(SQRT(YEARFRAC($R$6,$R45,2))*(2*$S45))),IF('Forward Curve'!$D$14=DataValidation!$A$7,Vols!$W45*(1+(SQRT(YEARFRAC($R$6,$R45,2))*(2*$S45))),IF('Forward Curve'!$D$14=DataValidation!$A$9,Vols!$AW45*(1+(SQRT(YEARFRAC($R$6,$R45,2))*(2*$S45))),IF('Forward Curve'!$D$14=DataValidation!$A$2,$Y45*(1+(SQRT(YEARFRAC($R$6,$R45,2))*(2*$S45))),IF('Forward Curve'!$D$14=DataValidation!$A$3,$Z45*(1+(SQRT(YEARFRAC($R$6,$R45,2))*(2*$S45))),""))))))))</f>
        <v>7.4533116118675941E-2</v>
      </c>
      <c r="AL45" s="112">
        <v>2.7187499999999996E-2</v>
      </c>
      <c r="AM45" s="2">
        <f>IF('Forward Curve'!$D$14=DataValidation!$A$5,Vols!$AL45,IF('Forward Curve'!$D$14=DataValidation!$A$6,Vols!$AL45+(Vols!$V45-Vols!$U45),IF('Forward Curve'!$D$14=DataValidation!$A$8,Vols!$AL45+(Vols!$X45-Vols!$U45),IF('Forward Curve'!$D$14=DataValidation!$A$4,Vols!$AL45+(Vols!$AE45-Vols!$U45),IF('Forward Curve'!$D$14=DataValidation!$A$7,Vols!$AL45+(Vols!$W45-Vols!$U45),IF('Forward Curve'!$D$14=DataValidation!$A$9,Vols!$AL45+(Vols!$AW45-Vols!$U45),IF('Forward Curve'!$D$14=DataValidation!$A$2,Vols!$AL45+($Y45-Vols!$U45),IF('Forward Curve'!$D$14=DataValidation!$A$3,Vols!$AL45+($Z45-Vols!$U45)))))))))</f>
        <v>2.6092399999999991E-2</v>
      </c>
      <c r="AN45" s="2">
        <f>IF('Forward Curve'!$D$14=DataValidation!$A$5,$U45+0.0025,IF('Forward Curve'!$D$14=DataValidation!$A$6,$V45+0.0025,IF('Forward Curve'!$D$14=DataValidation!$A$8,Vols!$X45+0.0025,IF('Forward Curve'!$D$14=DataValidation!$A$4,Vols!$AE45+0.0025,IF('Forward Curve'!$D$14=DataValidation!$A$7,Vols!$W45+0.0025,IF('Forward Curve'!$D$14=DataValidation!$A$9,Vols!$AW45+0.0025,IF('Forward Curve'!$D$14=DataValidation!$A$2,$Y45+0.0025,IF('Forward Curve'!$D$14=DataValidation!$A$3,$Z45+0.0025,""))))))))</f>
        <v>2.8652799999999996E-2</v>
      </c>
      <c r="AO45" s="2">
        <f>IF('Forward Curve'!$D$14=DataValidation!$A$5,$U45+0.005,IF('Forward Curve'!$D$14=DataValidation!$A$6,$V45+0.005,IF('Forward Curve'!$D$14=DataValidation!$A$8,Vols!$X45+0.005,IF('Forward Curve'!$D$14=DataValidation!$A$4,Vols!$AE45+0.005,IF('Forward Curve'!$D$14=DataValidation!$A$7,Vols!$W45+0.005,IF('Forward Curve'!$D$14=DataValidation!$A$9,Vols!$AW45+0.005,IF('Forward Curve'!$D$14=DataValidation!$A$2,$Y45+0.005,IF('Forward Curve'!$D$14=DataValidation!$A$3,$Z45+0.005,""))))))))</f>
        <v>3.1152799999999998E-2</v>
      </c>
      <c r="AQ45" s="57">
        <f>IF('Forward Curve'!$E$15=DataValidation!$B$2,Vols!$AJ45,IF('Forward Curve'!$E$15=DataValidation!$B$3,Vols!$AI45,IF('Forward Curve'!$E$15=DataValidation!$B$4,Vols!$AH45,IF('Forward Curve'!$E$15=DataValidation!$B$5,Vols!$AG45,IF('Forward Curve'!$E$15=DataValidation!$B$7,$AM45,IF('Forward Curve'!$E$15=DataValidation!$B$8,Vols!$AN45,IF('Forward Curve'!$E$15=DataValidation!$B$9,Vols!$AO45,"ERROR")))))))</f>
        <v>5.0342958059337972E-2</v>
      </c>
      <c r="AR45" s="57"/>
      <c r="AS45" s="58"/>
      <c r="AT45" s="67">
        <v>40</v>
      </c>
      <c r="AU45" s="68">
        <f t="shared" si="18"/>
        <v>45928</v>
      </c>
      <c r="AW45" s="2">
        <f t="shared" si="23"/>
        <v>3.0536342798467352E-2</v>
      </c>
      <c r="AY45" s="3">
        <f t="shared" si="24"/>
        <v>2.5536342798467351E-2</v>
      </c>
      <c r="AZ45" s="3">
        <f t="shared" si="25"/>
        <v>2.8036342798467354E-2</v>
      </c>
      <c r="BA45" s="3">
        <f t="shared" si="26"/>
        <v>3.3036342798467351E-2</v>
      </c>
      <c r="BB45" s="3">
        <f t="shared" si="27"/>
        <v>3.5536342798467353E-2</v>
      </c>
      <c r="BD45" s="2">
        <f>IF('Forward Curve'!$D$16=DataValidation!$B$11,Vols!AY45,IF('Forward Curve'!$D$16=DataValidation!$B$12,Vols!AZ45,IF('Forward Curve'!$D$16=DataValidation!$B$13,Vols!BA45,IF('Forward Curve'!$D$16=DataValidation!$B$14,Vols!BB45,""))))</f>
        <v>3.3036342798467351E-2</v>
      </c>
    </row>
    <row r="46" spans="2:56" x14ac:dyDescent="0.25">
      <c r="B46" s="69">
        <f t="shared" si="12"/>
        <v>45958</v>
      </c>
      <c r="C46" s="76">
        <v>51.01</v>
      </c>
      <c r="D46" s="2"/>
      <c r="E46" s="124">
        <v>2.72458</v>
      </c>
      <c r="F46" s="77">
        <v>2.6333700000000002</v>
      </c>
      <c r="G46" s="103">
        <v>2.8073299999999999</v>
      </c>
      <c r="H46" s="103">
        <v>5.7193699999999996</v>
      </c>
      <c r="I46" s="81"/>
      <c r="J46" s="117">
        <f t="shared" si="15"/>
        <v>45928</v>
      </c>
      <c r="K46" s="78">
        <v>2.6152799999999998</v>
      </c>
      <c r="L46" s="81"/>
      <c r="M46" s="115">
        <v>44782</v>
      </c>
      <c r="N46" s="123">
        <v>2.1880000000000002</v>
      </c>
      <c r="O46" s="81"/>
      <c r="P46" s="81"/>
      <c r="R46" s="69">
        <f>'Forward Curve'!$G46</f>
        <v>45958</v>
      </c>
      <c r="S46" s="82">
        <f t="shared" si="19"/>
        <v>0.5101</v>
      </c>
      <c r="T46" s="57"/>
      <c r="U46" s="57">
        <f t="shared" si="1"/>
        <v>2.7245800000000001E-2</v>
      </c>
      <c r="V46" s="57">
        <f t="shared" si="2"/>
        <v>2.6333700000000002E-2</v>
      </c>
      <c r="W46" s="57">
        <f t="shared" si="20"/>
        <v>2.8073299999999999E-2</v>
      </c>
      <c r="X46" s="84">
        <f t="shared" si="21"/>
        <v>5.7193699999999993E-2</v>
      </c>
      <c r="Y46" s="84">
        <f t="shared" si="5"/>
        <v>2.6150899999999998E-2</v>
      </c>
      <c r="Z46" s="84">
        <f t="shared" si="22"/>
        <v>2.6152799999999997E-2</v>
      </c>
      <c r="AA46" s="84"/>
      <c r="AB46" s="108">
        <f t="shared" si="16"/>
        <v>44782</v>
      </c>
      <c r="AC46" s="109">
        <f t="shared" si="13"/>
        <v>2.188E-2</v>
      </c>
      <c r="AD46" s="108">
        <f t="shared" si="17"/>
        <v>45958</v>
      </c>
      <c r="AE46" s="110">
        <f t="shared" si="14"/>
        <v>2.6913133333333325E-2</v>
      </c>
      <c r="AF46" s="3"/>
      <c r="AG46" s="2">
        <f>IF('Forward Curve'!$D$14=DataValidation!$A$5,Vols!$U46*(1-(SQRT(YEARFRAC($R$6,$R46,2))*(2*$S46))),IF('Forward Curve'!$D$14=DataValidation!$A$6,Vols!$V46*(1-(SQRT(YEARFRAC($R$6,$R46,2))*(2*$S46))),IF('Forward Curve'!$D$14=DataValidation!$A$8,Vols!$U46*(1-(SQRT(YEARFRAC($R$6,$R46,2))*(2*$S46)))+0.03,IF('Forward Curve'!$D$14=DataValidation!$A$4,Vols!$AE46*(1-(SQRT(YEARFRAC($R$6,$R46,2))*(2*$S46))),IF('Forward Curve'!$D$14=DataValidation!$A$7,Vols!$W46*(1-(SQRT(YEARFRAC($R$6,$R46,2))*(2*$S46))),IF('Forward Curve'!$D$14=DataValidation!$A$9,Vols!$AW46*(1-(SQRT(YEARFRAC($R$6,$R46,2))*(2*$S46))),IF('Forward Curve'!$D$14=DataValidation!$A$2,$Y46*(1-(SQRT(YEARFRAC($R$6,$R46,2))*(2*$S46))),IF('Forward Curve'!$D$14=DataValidation!$A$3,$Z46*(1-(SQRT(YEARFRAC($R$6,$R46,2))*(2*$S46))),""))))))))</f>
        <v>-2.2881990556981213E-2</v>
      </c>
      <c r="AH46" s="2">
        <f>IF('Forward Curve'!$D$14=DataValidation!$A$5,Vols!$U46*(1-(SQRT(YEARFRAC($R$6,$R46,2))*(1*$S46))),IF('Forward Curve'!$D$14=DataValidation!$A$6,Vols!$V46*(1-(SQRT(YEARFRAC($R$6,$R46,2))*(1*$S46))),IF('Forward Curve'!$D$14=DataValidation!$A$8,Vols!$U46*(1-(SQRT(YEARFRAC($R$6,$R46,2))*(1*$S46)))+0.03,IF('Forward Curve'!$D$14=DataValidation!$A$4,Vols!$AE46*(1-(SQRT(YEARFRAC($R$6,$R46,2))*(1*$S46))),IF('Forward Curve'!$D$14=DataValidation!$A$7,Vols!$W46*(1-(SQRT(YEARFRAC($R$6,$R46,2))*(1*$S46))),IF('Forward Curve'!$D$14=DataValidation!$A$9,Vols!$AW46*(1-(SQRT(YEARFRAC($R$6,$R46,2))*(1*$S46))),IF('Forward Curve'!$D$14=DataValidation!$A$2,$Y46*(1-(SQRT(YEARFRAC($R$6,$R46,2))*(1*$S46))),IF('Forward Curve'!$D$14=DataValidation!$A$3,$Z46*(1-(SQRT(YEARFRAC($R$6,$R46,2))*(1*$S46))),""))))))))</f>
        <v>1.6344547215093924E-3</v>
      </c>
      <c r="AI46" s="2">
        <f>IF('Forward Curve'!$D$14=DataValidation!$A$5,Vols!$U46*(1+(SQRT(YEARFRAC($R$6,$R46,2))*(1*$S46))),IF('Forward Curve'!$D$14=DataValidation!$A$6,Vols!$V46*(1+(SQRT(YEARFRAC($R$6,$R46,2))*(1*$S46))),IF('Forward Curve'!$D$14=DataValidation!$A$8,Vols!$U46*(1+(SQRT(YEARFRAC($R$6,$R46,2))*(1*$S46)))+0.03,IF('Forward Curve'!$D$14=DataValidation!$A$4,Vols!$AE46*(1+(SQRT(YEARFRAC($R$6,$R46,2))*(1*$S46))),IF('Forward Curve'!$D$14=DataValidation!$A$7,Vols!$W46*(1+(SQRT(YEARFRAC($R$6,$R46,2))*(1*$S46))),IF('Forward Curve'!$D$14=DataValidation!$A$9,Vols!$AW46*(1+(SQRT(YEARFRAC($R$6,$R46,2))*(1*$S46))),IF('Forward Curve'!$D$14=DataValidation!$A$2,$Y46*(1+(SQRT(YEARFRAC($R$6,$R46,2))*(1*$S46))),IF('Forward Curve'!$D$14=DataValidation!$A$3,$Z46*(1+(SQRT(YEARFRAC($R$6,$R46,2))*(1*$S46))),""))))))))</f>
        <v>5.0667345278490608E-2</v>
      </c>
      <c r="AJ46" s="2">
        <f>IF('Forward Curve'!$D$14=DataValidation!$A$5,Vols!$U46*(1+(SQRT(YEARFRAC($R$6,$R46,2))*(2*$S46))),IF('Forward Curve'!$D$14=DataValidation!$A$6,Vols!$V46*(1+(SQRT(YEARFRAC($R$6,$R46,2))*(2*$S46))),IF('Forward Curve'!$D$14=DataValidation!$A$8,Vols!$U46*(1+(SQRT(YEARFRAC($R$6,$R46,2))*(2*$S46)))+0.03,IF('Forward Curve'!$D$14=DataValidation!$A$4,Vols!$AE46*(1+(SQRT(YEARFRAC($R$6,$R46,2))*(2*$S46))),IF('Forward Curve'!$D$14=DataValidation!$A$7,Vols!$W46*(1+(SQRT(YEARFRAC($R$6,$R46,2))*(2*$S46))),IF('Forward Curve'!$D$14=DataValidation!$A$9,Vols!$AW46*(1+(SQRT(YEARFRAC($R$6,$R46,2))*(2*$S46))),IF('Forward Curve'!$D$14=DataValidation!$A$2,$Y46*(1+(SQRT(YEARFRAC($R$6,$R46,2))*(2*$S46))),IF('Forward Curve'!$D$14=DataValidation!$A$3,$Z46*(1+(SQRT(YEARFRAC($R$6,$R46,2))*(2*$S46))),""))))))))</f>
        <v>7.5183790556981211E-2</v>
      </c>
      <c r="AL46" s="112">
        <v>2.645833333333333E-2</v>
      </c>
      <c r="AM46" s="2">
        <f>IF('Forward Curve'!$D$14=DataValidation!$A$5,Vols!$AL46,IF('Forward Curve'!$D$14=DataValidation!$A$6,Vols!$AL46+(Vols!$V46-Vols!$U46),IF('Forward Curve'!$D$14=DataValidation!$A$8,Vols!$AL46+(Vols!$X46-Vols!$U46),IF('Forward Curve'!$D$14=DataValidation!$A$4,Vols!$AL46+(Vols!$AE46-Vols!$U46),IF('Forward Curve'!$D$14=DataValidation!$A$7,Vols!$AL46+(Vols!$W46-Vols!$U46),IF('Forward Curve'!$D$14=DataValidation!$A$9,Vols!$AL46+(Vols!$AW46-Vols!$U46),IF('Forward Curve'!$D$14=DataValidation!$A$2,Vols!$AL46+($Y46-Vols!$U46),IF('Forward Curve'!$D$14=DataValidation!$A$3,Vols!$AL46+($Z46-Vols!$U46)))))))))</f>
        <v>2.5363433333333327E-2</v>
      </c>
      <c r="AN46" s="2">
        <f>IF('Forward Curve'!$D$14=DataValidation!$A$5,$U46+0.0025,IF('Forward Curve'!$D$14=DataValidation!$A$6,$V46+0.0025,IF('Forward Curve'!$D$14=DataValidation!$A$8,Vols!$X46+0.0025,IF('Forward Curve'!$D$14=DataValidation!$A$4,Vols!$AE46+0.0025,IF('Forward Curve'!$D$14=DataValidation!$A$7,Vols!$W46+0.0025,IF('Forward Curve'!$D$14=DataValidation!$A$9,Vols!$AW46+0.0025,IF('Forward Curve'!$D$14=DataValidation!$A$2,$Y46+0.0025,IF('Forward Curve'!$D$14=DataValidation!$A$3,$Z46+0.0025,""))))))))</f>
        <v>2.8650899999999997E-2</v>
      </c>
      <c r="AO46" s="2">
        <f>IF('Forward Curve'!$D$14=DataValidation!$A$5,$U46+0.005,IF('Forward Curve'!$D$14=DataValidation!$A$6,$V46+0.005,IF('Forward Curve'!$D$14=DataValidation!$A$8,Vols!$X46+0.005,IF('Forward Curve'!$D$14=DataValidation!$A$4,Vols!$AE46+0.005,IF('Forward Curve'!$D$14=DataValidation!$A$7,Vols!$W46+0.005,IF('Forward Curve'!$D$14=DataValidation!$A$9,Vols!$AW46+0.005,IF('Forward Curve'!$D$14=DataValidation!$A$2,$Y46+0.005,IF('Forward Curve'!$D$14=DataValidation!$A$3,$Z46+0.005,""))))))))</f>
        <v>3.1150899999999999E-2</v>
      </c>
      <c r="AQ46" s="57">
        <f>IF('Forward Curve'!$E$15=DataValidation!$B$2,Vols!$AJ46,IF('Forward Curve'!$E$15=DataValidation!$B$3,Vols!$AI46,IF('Forward Curve'!$E$15=DataValidation!$B$4,Vols!$AH46,IF('Forward Curve'!$E$15=DataValidation!$B$5,Vols!$AG46,IF('Forward Curve'!$E$15=DataValidation!$B$7,$AM46,IF('Forward Curve'!$E$15=DataValidation!$B$8,Vols!$AN46,IF('Forward Curve'!$E$15=DataValidation!$B$9,Vols!$AO46,"ERROR")))))))</f>
        <v>5.0667345278490608E-2</v>
      </c>
      <c r="AR46" s="57"/>
      <c r="AS46" s="58"/>
      <c r="AT46" s="67">
        <v>41</v>
      </c>
      <c r="AU46" s="68">
        <f t="shared" si="18"/>
        <v>45958</v>
      </c>
      <c r="AW46" s="2">
        <f t="shared" si="23"/>
        <v>3.053931725082222E-2</v>
      </c>
      <c r="AY46" s="3">
        <f t="shared" si="24"/>
        <v>2.553931725082222E-2</v>
      </c>
      <c r="AZ46" s="3">
        <f t="shared" si="25"/>
        <v>2.8039317250822222E-2</v>
      </c>
      <c r="BA46" s="3">
        <f t="shared" si="26"/>
        <v>3.3039317250822223E-2</v>
      </c>
      <c r="BB46" s="3">
        <f t="shared" si="27"/>
        <v>3.5539317250822218E-2</v>
      </c>
      <c r="BD46" s="2">
        <f>IF('Forward Curve'!$D$16=DataValidation!$B$11,Vols!AY46,IF('Forward Curve'!$D$16=DataValidation!$B$12,Vols!AZ46,IF('Forward Curve'!$D$16=DataValidation!$B$13,Vols!BA46,IF('Forward Curve'!$D$16=DataValidation!$B$14,Vols!BB46,""))))</f>
        <v>3.3039317250822223E-2</v>
      </c>
    </row>
    <row r="47" spans="2:56" x14ac:dyDescent="0.25">
      <c r="B47" s="69">
        <f t="shared" si="12"/>
        <v>45989</v>
      </c>
      <c r="C47" s="76">
        <v>51.06</v>
      </c>
      <c r="D47" s="2"/>
      <c r="E47" s="124">
        <v>2.7246800000000002</v>
      </c>
      <c r="F47" s="77">
        <v>2.6324700000000001</v>
      </c>
      <c r="G47" s="103">
        <v>2.8074400000000002</v>
      </c>
      <c r="H47" s="103">
        <v>5.7072500000000002</v>
      </c>
      <c r="I47" s="81"/>
      <c r="J47" s="117">
        <f t="shared" si="15"/>
        <v>45958</v>
      </c>
      <c r="K47" s="78">
        <v>2.6150899999999999</v>
      </c>
      <c r="L47" s="81"/>
      <c r="M47" s="115">
        <v>44783</v>
      </c>
      <c r="N47" s="123">
        <v>2.1881300000000001</v>
      </c>
      <c r="O47" s="81"/>
      <c r="P47" s="81"/>
      <c r="R47" s="69">
        <f>'Forward Curve'!$G47</f>
        <v>45989</v>
      </c>
      <c r="S47" s="82">
        <f t="shared" si="19"/>
        <v>0.51060000000000005</v>
      </c>
      <c r="T47" s="57"/>
      <c r="U47" s="57">
        <f t="shared" si="1"/>
        <v>2.7246800000000002E-2</v>
      </c>
      <c r="V47" s="57">
        <f t="shared" si="2"/>
        <v>2.6324699999999999E-2</v>
      </c>
      <c r="W47" s="57">
        <f t="shared" si="20"/>
        <v>2.8074400000000003E-2</v>
      </c>
      <c r="X47" s="84">
        <f t="shared" si="21"/>
        <v>5.7072499999999998E-2</v>
      </c>
      <c r="Y47" s="84">
        <f t="shared" si="5"/>
        <v>2.6151799999999999E-2</v>
      </c>
      <c r="Z47" s="84">
        <f t="shared" si="22"/>
        <v>2.6150899999999998E-2</v>
      </c>
      <c r="AA47" s="84"/>
      <c r="AB47" s="108">
        <f t="shared" si="16"/>
        <v>44783</v>
      </c>
      <c r="AC47" s="109">
        <f t="shared" si="13"/>
        <v>2.1881300000000003E-2</v>
      </c>
      <c r="AD47" s="108">
        <f t="shared" si="17"/>
        <v>45989</v>
      </c>
      <c r="AE47" s="110">
        <f t="shared" si="14"/>
        <v>2.7128090000000014E-2</v>
      </c>
      <c r="AF47" s="3"/>
      <c r="AG47" s="2">
        <f>IF('Forward Curve'!$D$14=DataValidation!$A$5,Vols!$U47*(1-(SQRT(YEARFRAC($R$6,$R47,2))*(2*$S47))),IF('Forward Curve'!$D$14=DataValidation!$A$6,Vols!$V47*(1-(SQRT(YEARFRAC($R$6,$R47,2))*(2*$S47))),IF('Forward Curve'!$D$14=DataValidation!$A$8,Vols!$U47*(1-(SQRT(YEARFRAC($R$6,$R47,2))*(2*$S47)))+0.03,IF('Forward Curve'!$D$14=DataValidation!$A$4,Vols!$AE47*(1-(SQRT(YEARFRAC($R$6,$R47,2))*(2*$S47))),IF('Forward Curve'!$D$14=DataValidation!$A$7,Vols!$W47*(1-(SQRT(YEARFRAC($R$6,$R47,2))*(2*$S47))),IF('Forward Curve'!$D$14=DataValidation!$A$9,Vols!$AW47*(1-(SQRT(YEARFRAC($R$6,$R47,2))*(2*$S47))),IF('Forward Curve'!$D$14=DataValidation!$A$2,$Y47*(1-(SQRT(YEARFRAC($R$6,$R47,2))*(2*$S47))),IF('Forward Curve'!$D$14=DataValidation!$A$3,$Z47*(1-(SQRT(YEARFRAC($R$6,$R47,2))*(2*$S47))),""))))))))</f>
        <v>-2.3552546563976113E-2</v>
      </c>
      <c r="AH47" s="2">
        <f>IF('Forward Curve'!$D$14=DataValidation!$A$5,Vols!$U47*(1-(SQRT(YEARFRAC($R$6,$R47,2))*(1*$S47))),IF('Forward Curve'!$D$14=DataValidation!$A$6,Vols!$V47*(1-(SQRT(YEARFRAC($R$6,$R47,2))*(1*$S47))),IF('Forward Curve'!$D$14=DataValidation!$A$8,Vols!$U47*(1-(SQRT(YEARFRAC($R$6,$R47,2))*(1*$S47)))+0.03,IF('Forward Curve'!$D$14=DataValidation!$A$4,Vols!$AE47*(1-(SQRT(YEARFRAC($R$6,$R47,2))*(1*$S47))),IF('Forward Curve'!$D$14=DataValidation!$A$7,Vols!$W47*(1-(SQRT(YEARFRAC($R$6,$R47,2))*(1*$S47))),IF('Forward Curve'!$D$14=DataValidation!$A$9,Vols!$AW47*(1-(SQRT(YEARFRAC($R$6,$R47,2))*(1*$S47))),IF('Forward Curve'!$D$14=DataValidation!$A$2,$Y47*(1-(SQRT(YEARFRAC($R$6,$R47,2))*(1*$S47))),IF('Forward Curve'!$D$14=DataValidation!$A$3,$Z47*(1-(SQRT(YEARFRAC($R$6,$R47,2))*(1*$S47))),""))))))))</f>
        <v>1.2996267180119439E-3</v>
      </c>
      <c r="AI47" s="2">
        <f>IF('Forward Curve'!$D$14=DataValidation!$A$5,Vols!$U47*(1+(SQRT(YEARFRAC($R$6,$R47,2))*(1*$S47))),IF('Forward Curve'!$D$14=DataValidation!$A$6,Vols!$V47*(1+(SQRT(YEARFRAC($R$6,$R47,2))*(1*$S47))),IF('Forward Curve'!$D$14=DataValidation!$A$8,Vols!$U47*(1+(SQRT(YEARFRAC($R$6,$R47,2))*(1*$S47)))+0.03,IF('Forward Curve'!$D$14=DataValidation!$A$4,Vols!$AE47*(1+(SQRT(YEARFRAC($R$6,$R47,2))*(1*$S47))),IF('Forward Curve'!$D$14=DataValidation!$A$7,Vols!$W47*(1+(SQRT(YEARFRAC($R$6,$R47,2))*(1*$S47))),IF('Forward Curve'!$D$14=DataValidation!$A$9,Vols!$AW47*(1+(SQRT(YEARFRAC($R$6,$R47,2))*(1*$S47))),IF('Forward Curve'!$D$14=DataValidation!$A$2,$Y47*(1+(SQRT(YEARFRAC($R$6,$R47,2))*(1*$S47))),IF('Forward Curve'!$D$14=DataValidation!$A$3,$Z47*(1+(SQRT(YEARFRAC($R$6,$R47,2))*(1*$S47))),""))))))))</f>
        <v>5.1003973281988059E-2</v>
      </c>
      <c r="AJ47" s="2">
        <f>IF('Forward Curve'!$D$14=DataValidation!$A$5,Vols!$U47*(1+(SQRT(YEARFRAC($R$6,$R47,2))*(2*$S47))),IF('Forward Curve'!$D$14=DataValidation!$A$6,Vols!$V47*(1+(SQRT(YEARFRAC($R$6,$R47,2))*(2*$S47))),IF('Forward Curve'!$D$14=DataValidation!$A$8,Vols!$U47*(1+(SQRT(YEARFRAC($R$6,$R47,2))*(2*$S47)))+0.03,IF('Forward Curve'!$D$14=DataValidation!$A$4,Vols!$AE47*(1+(SQRT(YEARFRAC($R$6,$R47,2))*(2*$S47))),IF('Forward Curve'!$D$14=DataValidation!$A$7,Vols!$W47*(1+(SQRT(YEARFRAC($R$6,$R47,2))*(2*$S47))),IF('Forward Curve'!$D$14=DataValidation!$A$9,Vols!$AW47*(1+(SQRT(YEARFRAC($R$6,$R47,2))*(2*$S47))),IF('Forward Curve'!$D$14=DataValidation!$A$2,$Y47*(1+(SQRT(YEARFRAC($R$6,$R47,2))*(2*$S47))),IF('Forward Curve'!$D$14=DataValidation!$A$3,$Z47*(1+(SQRT(YEARFRAC($R$6,$R47,2))*(2*$S47))),""))))))))</f>
        <v>7.5856146563976115E-2</v>
      </c>
      <c r="AL47" s="112">
        <v>2.5729166666666664E-2</v>
      </c>
      <c r="AM47" s="2">
        <f>IF('Forward Curve'!$D$14=DataValidation!$A$5,Vols!$AL47,IF('Forward Curve'!$D$14=DataValidation!$A$6,Vols!$AL47+(Vols!$V47-Vols!$U47),IF('Forward Curve'!$D$14=DataValidation!$A$8,Vols!$AL47+(Vols!$X47-Vols!$U47),IF('Forward Curve'!$D$14=DataValidation!$A$4,Vols!$AL47+(Vols!$AE47-Vols!$U47),IF('Forward Curve'!$D$14=DataValidation!$A$7,Vols!$AL47+(Vols!$W47-Vols!$U47),IF('Forward Curve'!$D$14=DataValidation!$A$9,Vols!$AL47+(Vols!$AW47-Vols!$U47),IF('Forward Curve'!$D$14=DataValidation!$A$2,Vols!$AL47+($Y47-Vols!$U47),IF('Forward Curve'!$D$14=DataValidation!$A$3,Vols!$AL47+($Z47-Vols!$U47)))))))))</f>
        <v>2.4634166666666662E-2</v>
      </c>
      <c r="AN47" s="2">
        <f>IF('Forward Curve'!$D$14=DataValidation!$A$5,$U47+0.0025,IF('Forward Curve'!$D$14=DataValidation!$A$6,$V47+0.0025,IF('Forward Curve'!$D$14=DataValidation!$A$8,Vols!$X47+0.0025,IF('Forward Curve'!$D$14=DataValidation!$A$4,Vols!$AE47+0.0025,IF('Forward Curve'!$D$14=DataValidation!$A$7,Vols!$W47+0.0025,IF('Forward Curve'!$D$14=DataValidation!$A$9,Vols!$AW47+0.0025,IF('Forward Curve'!$D$14=DataValidation!$A$2,$Y47+0.0025,IF('Forward Curve'!$D$14=DataValidation!$A$3,$Z47+0.0025,""))))))))</f>
        <v>2.8651799999999998E-2</v>
      </c>
      <c r="AO47" s="2">
        <f>IF('Forward Curve'!$D$14=DataValidation!$A$5,$U47+0.005,IF('Forward Curve'!$D$14=DataValidation!$A$6,$V47+0.005,IF('Forward Curve'!$D$14=DataValidation!$A$8,Vols!$X47+0.005,IF('Forward Curve'!$D$14=DataValidation!$A$4,Vols!$AE47+0.005,IF('Forward Curve'!$D$14=DataValidation!$A$7,Vols!$W47+0.005,IF('Forward Curve'!$D$14=DataValidation!$A$9,Vols!$AW47+0.005,IF('Forward Curve'!$D$14=DataValidation!$A$2,$Y47+0.005,IF('Forward Curve'!$D$14=DataValidation!$A$3,$Z47+0.005,""))))))))</f>
        <v>3.11518E-2</v>
      </c>
      <c r="AQ47" s="57">
        <f>IF('Forward Curve'!$E$15=DataValidation!$B$2,Vols!$AJ47,IF('Forward Curve'!$E$15=DataValidation!$B$3,Vols!$AI47,IF('Forward Curve'!$E$15=DataValidation!$B$4,Vols!$AH47,IF('Forward Curve'!$E$15=DataValidation!$B$5,Vols!$AG47,IF('Forward Curve'!$E$15=DataValidation!$B$7,$AM47,IF('Forward Curve'!$E$15=DataValidation!$B$8,Vols!$AN47,IF('Forward Curve'!$E$15=DataValidation!$B$9,Vols!$AO47,"ERROR")))))))</f>
        <v>5.1003973281988059E-2</v>
      </c>
      <c r="AR47" s="57"/>
      <c r="AS47" s="58"/>
      <c r="AT47" s="67">
        <v>42</v>
      </c>
      <c r="AU47" s="68">
        <f t="shared" si="18"/>
        <v>45989</v>
      </c>
      <c r="AW47" s="2">
        <f t="shared" si="23"/>
        <v>3.0542389430449821E-2</v>
      </c>
      <c r="AY47" s="3">
        <f t="shared" si="24"/>
        <v>2.554238943044982E-2</v>
      </c>
      <c r="AZ47" s="3">
        <f t="shared" si="25"/>
        <v>2.8042389430449823E-2</v>
      </c>
      <c r="BA47" s="3">
        <f t="shared" si="26"/>
        <v>3.304238943044982E-2</v>
      </c>
      <c r="BB47" s="3">
        <f t="shared" si="27"/>
        <v>3.5542389430449822E-2</v>
      </c>
      <c r="BD47" s="2">
        <f>IF('Forward Curve'!$D$16=DataValidation!$B$11,Vols!AY47,IF('Forward Curve'!$D$16=DataValidation!$B$12,Vols!AZ47,IF('Forward Curve'!$D$16=DataValidation!$B$13,Vols!BA47,IF('Forward Curve'!$D$16=DataValidation!$B$14,Vols!BB47,""))))</f>
        <v>3.304238943044982E-2</v>
      </c>
    </row>
    <row r="48" spans="2:56" x14ac:dyDescent="0.25">
      <c r="B48" s="69">
        <f t="shared" si="12"/>
        <v>46019</v>
      </c>
      <c r="C48" s="76">
        <v>51.11</v>
      </c>
      <c r="D48" s="2"/>
      <c r="E48" s="124">
        <v>2.7246800000000002</v>
      </c>
      <c r="F48" s="77">
        <v>2.6333899999999999</v>
      </c>
      <c r="G48" s="103">
        <v>2.8074400000000002</v>
      </c>
      <c r="H48" s="103">
        <v>5.7333400000000001</v>
      </c>
      <c r="I48" s="81"/>
      <c r="J48" s="117">
        <f t="shared" si="15"/>
        <v>45989</v>
      </c>
      <c r="K48" s="78">
        <v>2.6151800000000001</v>
      </c>
      <c r="L48" s="81"/>
      <c r="M48" s="115">
        <v>44784</v>
      </c>
      <c r="N48" s="123">
        <v>2.1880000000000002</v>
      </c>
      <c r="O48" s="81"/>
      <c r="P48" s="81"/>
      <c r="R48" s="69">
        <f>'Forward Curve'!$G48</f>
        <v>46019</v>
      </c>
      <c r="S48" s="82">
        <f t="shared" si="19"/>
        <v>0.5111</v>
      </c>
      <c r="T48" s="57"/>
      <c r="U48" s="57">
        <f t="shared" si="1"/>
        <v>2.7246800000000002E-2</v>
      </c>
      <c r="V48" s="57">
        <f t="shared" si="2"/>
        <v>2.63339E-2</v>
      </c>
      <c r="W48" s="57">
        <f t="shared" si="20"/>
        <v>2.8074400000000003E-2</v>
      </c>
      <c r="X48" s="84">
        <f t="shared" si="21"/>
        <v>5.73334E-2</v>
      </c>
      <c r="Y48" s="84">
        <f t="shared" si="5"/>
        <v>2.6151799999999999E-2</v>
      </c>
      <c r="Z48" s="84">
        <f t="shared" si="22"/>
        <v>2.6151799999999999E-2</v>
      </c>
      <c r="AA48" s="84"/>
      <c r="AB48" s="108">
        <f t="shared" si="16"/>
        <v>44784</v>
      </c>
      <c r="AC48" s="109">
        <f t="shared" si="13"/>
        <v>2.188E-2</v>
      </c>
      <c r="AD48" s="108">
        <f t="shared" si="17"/>
        <v>46019</v>
      </c>
      <c r="AE48" s="110">
        <f t="shared" si="14"/>
        <v>2.7181853333333346E-2</v>
      </c>
      <c r="AF48" s="3"/>
      <c r="AG48" s="2">
        <f>IF('Forward Curve'!$D$14=DataValidation!$A$5,Vols!$U48*(1-(SQRT(YEARFRAC($R$6,$R48,2))*(2*$S48))),IF('Forward Curve'!$D$14=DataValidation!$A$6,Vols!$V48*(1-(SQRT(YEARFRAC($R$6,$R48,2))*(2*$S48))),IF('Forward Curve'!$D$14=DataValidation!$A$8,Vols!$U48*(1-(SQRT(YEARFRAC($R$6,$R48,2))*(2*$S48)))+0.03,IF('Forward Curve'!$D$14=DataValidation!$A$4,Vols!$AE48*(1-(SQRT(YEARFRAC($R$6,$R48,2))*(2*$S48))),IF('Forward Curve'!$D$14=DataValidation!$A$7,Vols!$W48*(1-(SQRT(YEARFRAC($R$6,$R48,2))*(2*$S48))),IF('Forward Curve'!$D$14=DataValidation!$A$9,Vols!$AW48*(1-(SQRT(YEARFRAC($R$6,$R48,2))*(2*$S48))),IF('Forward Curve'!$D$14=DataValidation!$A$2,$Y48*(1-(SQRT(YEARFRAC($R$6,$R48,2))*(2*$S48))),IF('Forward Curve'!$D$14=DataValidation!$A$3,$Z48*(1-(SQRT(YEARFRAC($R$6,$R48,2))*(2*$S48))),""))))))))</f>
        <v>-2.4196134799784386E-2</v>
      </c>
      <c r="AH48" s="2">
        <f>IF('Forward Curve'!$D$14=DataValidation!$A$5,Vols!$U48*(1-(SQRT(YEARFRAC($R$6,$R48,2))*(1*$S48))),IF('Forward Curve'!$D$14=DataValidation!$A$6,Vols!$V48*(1-(SQRT(YEARFRAC($R$6,$R48,2))*(1*$S48))),IF('Forward Curve'!$D$14=DataValidation!$A$8,Vols!$U48*(1-(SQRT(YEARFRAC($R$6,$R48,2))*(1*$S48)))+0.03,IF('Forward Curve'!$D$14=DataValidation!$A$4,Vols!$AE48*(1-(SQRT(YEARFRAC($R$6,$R48,2))*(1*$S48))),IF('Forward Curve'!$D$14=DataValidation!$A$7,Vols!$W48*(1-(SQRT(YEARFRAC($R$6,$R48,2))*(1*$S48))),IF('Forward Curve'!$D$14=DataValidation!$A$9,Vols!$AW48*(1-(SQRT(YEARFRAC($R$6,$R48,2))*(1*$S48))),IF('Forward Curve'!$D$14=DataValidation!$A$2,$Y48*(1-(SQRT(YEARFRAC($R$6,$R48,2))*(1*$S48))),IF('Forward Curve'!$D$14=DataValidation!$A$3,$Z48*(1-(SQRT(YEARFRAC($R$6,$R48,2))*(1*$S48))),""))))))))</f>
        <v>9.7783260010780664E-4</v>
      </c>
      <c r="AI48" s="2">
        <f>IF('Forward Curve'!$D$14=DataValidation!$A$5,Vols!$U48*(1+(SQRT(YEARFRAC($R$6,$R48,2))*(1*$S48))),IF('Forward Curve'!$D$14=DataValidation!$A$6,Vols!$V48*(1+(SQRT(YEARFRAC($R$6,$R48,2))*(1*$S48))),IF('Forward Curve'!$D$14=DataValidation!$A$8,Vols!$U48*(1+(SQRT(YEARFRAC($R$6,$R48,2))*(1*$S48)))+0.03,IF('Forward Curve'!$D$14=DataValidation!$A$4,Vols!$AE48*(1+(SQRT(YEARFRAC($R$6,$R48,2))*(1*$S48))),IF('Forward Curve'!$D$14=DataValidation!$A$7,Vols!$W48*(1+(SQRT(YEARFRAC($R$6,$R48,2))*(1*$S48))),IF('Forward Curve'!$D$14=DataValidation!$A$9,Vols!$AW48*(1+(SQRT(YEARFRAC($R$6,$R48,2))*(1*$S48))),IF('Forward Curve'!$D$14=DataValidation!$A$2,$Y48*(1+(SQRT(YEARFRAC($R$6,$R48,2))*(1*$S48))),IF('Forward Curve'!$D$14=DataValidation!$A$3,$Z48*(1+(SQRT(YEARFRAC($R$6,$R48,2))*(1*$S48))),""))))))))</f>
        <v>5.132576739989219E-2</v>
      </c>
      <c r="AJ48" s="2">
        <f>IF('Forward Curve'!$D$14=DataValidation!$A$5,Vols!$U48*(1+(SQRT(YEARFRAC($R$6,$R48,2))*(2*$S48))),IF('Forward Curve'!$D$14=DataValidation!$A$6,Vols!$V48*(1+(SQRT(YEARFRAC($R$6,$R48,2))*(2*$S48))),IF('Forward Curve'!$D$14=DataValidation!$A$8,Vols!$U48*(1+(SQRT(YEARFRAC($R$6,$R48,2))*(2*$S48)))+0.03,IF('Forward Curve'!$D$14=DataValidation!$A$4,Vols!$AE48*(1+(SQRT(YEARFRAC($R$6,$R48,2))*(2*$S48))),IF('Forward Curve'!$D$14=DataValidation!$A$7,Vols!$W48*(1+(SQRT(YEARFRAC($R$6,$R48,2))*(2*$S48))),IF('Forward Curve'!$D$14=DataValidation!$A$9,Vols!$AW48*(1+(SQRT(YEARFRAC($R$6,$R48,2))*(2*$S48))),IF('Forward Curve'!$D$14=DataValidation!$A$2,$Y48*(1+(SQRT(YEARFRAC($R$6,$R48,2))*(2*$S48))),IF('Forward Curve'!$D$14=DataValidation!$A$3,$Z48*(1+(SQRT(YEARFRAC($R$6,$R48,2))*(2*$S48))),""))))))))</f>
        <v>7.6499734799784377E-2</v>
      </c>
      <c r="AL48" s="112">
        <v>2.5000000000000001E-2</v>
      </c>
      <c r="AM48" s="2">
        <f>IF('Forward Curve'!$D$14=DataValidation!$A$5,Vols!$AL48,IF('Forward Curve'!$D$14=DataValidation!$A$6,Vols!$AL48+(Vols!$V48-Vols!$U48),IF('Forward Curve'!$D$14=DataValidation!$A$8,Vols!$AL48+(Vols!$X48-Vols!$U48),IF('Forward Curve'!$D$14=DataValidation!$A$4,Vols!$AL48+(Vols!$AE48-Vols!$U48),IF('Forward Curve'!$D$14=DataValidation!$A$7,Vols!$AL48+(Vols!$W48-Vols!$U48),IF('Forward Curve'!$D$14=DataValidation!$A$9,Vols!$AL48+(Vols!$AW48-Vols!$U48),IF('Forward Curve'!$D$14=DataValidation!$A$2,Vols!$AL48+($Y48-Vols!$U48),IF('Forward Curve'!$D$14=DataValidation!$A$3,Vols!$AL48+($Z48-Vols!$U48)))))))))</f>
        <v>2.3904999999999999E-2</v>
      </c>
      <c r="AN48" s="2">
        <f>IF('Forward Curve'!$D$14=DataValidation!$A$5,$U48+0.0025,IF('Forward Curve'!$D$14=DataValidation!$A$6,$V48+0.0025,IF('Forward Curve'!$D$14=DataValidation!$A$8,Vols!$X48+0.0025,IF('Forward Curve'!$D$14=DataValidation!$A$4,Vols!$AE48+0.0025,IF('Forward Curve'!$D$14=DataValidation!$A$7,Vols!$W48+0.0025,IF('Forward Curve'!$D$14=DataValidation!$A$9,Vols!$AW48+0.0025,IF('Forward Curve'!$D$14=DataValidation!$A$2,$Y48+0.0025,IF('Forward Curve'!$D$14=DataValidation!$A$3,$Z48+0.0025,""))))))))</f>
        <v>2.8651799999999998E-2</v>
      </c>
      <c r="AO48" s="2">
        <f>IF('Forward Curve'!$D$14=DataValidation!$A$5,$U48+0.005,IF('Forward Curve'!$D$14=DataValidation!$A$6,$V48+0.005,IF('Forward Curve'!$D$14=DataValidation!$A$8,Vols!$X48+0.005,IF('Forward Curve'!$D$14=DataValidation!$A$4,Vols!$AE48+0.005,IF('Forward Curve'!$D$14=DataValidation!$A$7,Vols!$W48+0.005,IF('Forward Curve'!$D$14=DataValidation!$A$9,Vols!$AW48+0.005,IF('Forward Curve'!$D$14=DataValidation!$A$2,$Y48+0.005,IF('Forward Curve'!$D$14=DataValidation!$A$3,$Z48+0.005,""))))))))</f>
        <v>3.11518E-2</v>
      </c>
      <c r="AQ48" s="57">
        <f>IF('Forward Curve'!$E$15=DataValidation!$B$2,Vols!$AJ48,IF('Forward Curve'!$E$15=DataValidation!$B$3,Vols!$AI48,IF('Forward Curve'!$E$15=DataValidation!$B$4,Vols!$AH48,IF('Forward Curve'!$E$15=DataValidation!$B$5,Vols!$AG48,IF('Forward Curve'!$E$15=DataValidation!$B$7,$AM48,IF('Forward Curve'!$E$15=DataValidation!$B$8,Vols!$AN48,IF('Forward Curve'!$E$15=DataValidation!$B$9,Vols!$AO48,"ERROR")))))))</f>
        <v>5.132576739989219E-2</v>
      </c>
      <c r="AR48" s="57"/>
      <c r="AS48" s="58"/>
      <c r="AT48" s="67">
        <v>43</v>
      </c>
      <c r="AU48" s="68">
        <f t="shared" si="18"/>
        <v>46019</v>
      </c>
      <c r="AW48" s="2">
        <f t="shared" si="23"/>
        <v>3.0543595865280056E-2</v>
      </c>
      <c r="AY48" s="3">
        <f t="shared" si="24"/>
        <v>2.5543595865280055E-2</v>
      </c>
      <c r="AZ48" s="3">
        <f t="shared" si="25"/>
        <v>2.8043595865280057E-2</v>
      </c>
      <c r="BA48" s="3">
        <f t="shared" si="26"/>
        <v>3.3043595865280058E-2</v>
      </c>
      <c r="BB48" s="3">
        <f t="shared" si="27"/>
        <v>3.5543595865280053E-2</v>
      </c>
      <c r="BD48" s="2">
        <f>IF('Forward Curve'!$D$16=DataValidation!$B$11,Vols!AY48,IF('Forward Curve'!$D$16=DataValidation!$B$12,Vols!AZ48,IF('Forward Curve'!$D$16=DataValidation!$B$13,Vols!BA48,IF('Forward Curve'!$D$16=DataValidation!$B$14,Vols!BB48,""))))</f>
        <v>3.3043595865280058E-2</v>
      </c>
    </row>
    <row r="49" spans="2:56" x14ac:dyDescent="0.25">
      <c r="B49" s="69">
        <f t="shared" si="12"/>
        <v>46050</v>
      </c>
      <c r="C49" s="76">
        <v>51.16</v>
      </c>
      <c r="D49" s="2"/>
      <c r="E49" s="124">
        <v>2.72437</v>
      </c>
      <c r="F49" s="77">
        <v>2.6340400000000002</v>
      </c>
      <c r="G49" s="103">
        <v>2.8071100000000002</v>
      </c>
      <c r="H49" s="103">
        <v>5.7148700000000003</v>
      </c>
      <c r="I49" s="81"/>
      <c r="J49" s="117">
        <f t="shared" si="15"/>
        <v>46019</v>
      </c>
      <c r="K49" s="78">
        <v>2.6151800000000001</v>
      </c>
      <c r="L49" s="81"/>
      <c r="M49" s="115">
        <v>44785</v>
      </c>
      <c r="N49" s="123">
        <v>2.1880000000000002</v>
      </c>
      <c r="O49" s="81"/>
      <c r="P49" s="81"/>
      <c r="R49" s="69">
        <f>'Forward Curve'!$G49</f>
        <v>46050</v>
      </c>
      <c r="S49" s="82">
        <f t="shared" si="19"/>
        <v>0.51159999999999994</v>
      </c>
      <c r="T49" s="57"/>
      <c r="U49" s="57">
        <f t="shared" si="1"/>
        <v>2.7243699999999999E-2</v>
      </c>
      <c r="V49" s="57">
        <f t="shared" si="2"/>
        <v>2.63404E-2</v>
      </c>
      <c r="W49" s="57">
        <f t="shared" si="20"/>
        <v>2.8071100000000002E-2</v>
      </c>
      <c r="X49" s="84">
        <f t="shared" si="21"/>
        <v>5.7148700000000004E-2</v>
      </c>
      <c r="Y49" s="84">
        <f t="shared" si="5"/>
        <v>2.6148999999999999E-2</v>
      </c>
      <c r="Z49" s="84">
        <f t="shared" si="22"/>
        <v>2.6151799999999999E-2</v>
      </c>
      <c r="AA49" s="84"/>
      <c r="AB49" s="108">
        <f t="shared" si="16"/>
        <v>44785</v>
      </c>
      <c r="AC49" s="109">
        <f t="shared" si="13"/>
        <v>2.188E-2</v>
      </c>
      <c r="AD49" s="108">
        <f t="shared" si="17"/>
        <v>46050</v>
      </c>
      <c r="AE49" s="110">
        <f t="shared" si="14"/>
        <v>2.7181923333333347E-2</v>
      </c>
      <c r="AF49" s="3"/>
      <c r="AG49" s="2">
        <f>IF('Forward Curve'!$D$14=DataValidation!$A$5,Vols!$U49*(1-(SQRT(YEARFRAC($R$6,$R49,2))*(2*$S49))),IF('Forward Curve'!$D$14=DataValidation!$A$6,Vols!$V49*(1-(SQRT(YEARFRAC($R$6,$R49,2))*(2*$S49))),IF('Forward Curve'!$D$14=DataValidation!$A$8,Vols!$U49*(1-(SQRT(YEARFRAC($R$6,$R49,2))*(2*$S49)))+0.03,IF('Forward Curve'!$D$14=DataValidation!$A$4,Vols!$AE49*(1-(SQRT(YEARFRAC($R$6,$R49,2))*(2*$S49))),IF('Forward Curve'!$D$14=DataValidation!$A$7,Vols!$W49*(1-(SQRT(YEARFRAC($R$6,$R49,2))*(2*$S49))),IF('Forward Curve'!$D$14=DataValidation!$A$9,Vols!$AW49*(1-(SQRT(YEARFRAC($R$6,$R49,2))*(2*$S49))),IF('Forward Curve'!$D$14=DataValidation!$A$2,$Y49*(1-(SQRT(YEARFRAC($R$6,$R49,2))*(2*$S49))),IF('Forward Curve'!$D$14=DataValidation!$A$3,$Z49*(1-(SQRT(YEARFRAC($R$6,$R49,2))*(2*$S49))),""))))))))</f>
        <v>-2.4850772423391943E-2</v>
      </c>
      <c r="AH49" s="2">
        <f>IF('Forward Curve'!$D$14=DataValidation!$A$5,Vols!$U49*(1-(SQRT(YEARFRAC($R$6,$R49,2))*(1*$S49))),IF('Forward Curve'!$D$14=DataValidation!$A$6,Vols!$V49*(1-(SQRT(YEARFRAC($R$6,$R49,2))*(1*$S49))),IF('Forward Curve'!$D$14=DataValidation!$A$8,Vols!$U49*(1-(SQRT(YEARFRAC($R$6,$R49,2))*(1*$S49)))+0.03,IF('Forward Curve'!$D$14=DataValidation!$A$4,Vols!$AE49*(1-(SQRT(YEARFRAC($R$6,$R49,2))*(1*$S49))),IF('Forward Curve'!$D$14=DataValidation!$A$7,Vols!$W49*(1-(SQRT(YEARFRAC($R$6,$R49,2))*(1*$S49))),IF('Forward Curve'!$D$14=DataValidation!$A$9,Vols!$AW49*(1-(SQRT(YEARFRAC($R$6,$R49,2))*(1*$S49))),IF('Forward Curve'!$D$14=DataValidation!$A$2,$Y49*(1-(SQRT(YEARFRAC($R$6,$R49,2))*(1*$S49))),IF('Forward Curve'!$D$14=DataValidation!$A$3,$Z49*(1-(SQRT(YEARFRAC($R$6,$R49,2))*(1*$S49))),""))))))))</f>
        <v>6.4911378830402697E-4</v>
      </c>
      <c r="AI49" s="2">
        <f>IF('Forward Curve'!$D$14=DataValidation!$A$5,Vols!$U49*(1+(SQRT(YEARFRAC($R$6,$R49,2))*(1*$S49))),IF('Forward Curve'!$D$14=DataValidation!$A$6,Vols!$V49*(1+(SQRT(YEARFRAC($R$6,$R49,2))*(1*$S49))),IF('Forward Curve'!$D$14=DataValidation!$A$8,Vols!$U49*(1+(SQRT(YEARFRAC($R$6,$R49,2))*(1*$S49)))+0.03,IF('Forward Curve'!$D$14=DataValidation!$A$4,Vols!$AE49*(1+(SQRT(YEARFRAC($R$6,$R49,2))*(1*$S49))),IF('Forward Curve'!$D$14=DataValidation!$A$7,Vols!$W49*(1+(SQRT(YEARFRAC($R$6,$R49,2))*(1*$S49))),IF('Forward Curve'!$D$14=DataValidation!$A$9,Vols!$AW49*(1+(SQRT(YEARFRAC($R$6,$R49,2))*(1*$S49))),IF('Forward Curve'!$D$14=DataValidation!$A$2,$Y49*(1+(SQRT(YEARFRAC($R$6,$R49,2))*(1*$S49))),IF('Forward Curve'!$D$14=DataValidation!$A$3,$Z49*(1+(SQRT(YEARFRAC($R$6,$R49,2))*(1*$S49))),""))))))))</f>
        <v>5.1648886211695971E-2</v>
      </c>
      <c r="AJ49" s="2">
        <f>IF('Forward Curve'!$D$14=DataValidation!$A$5,Vols!$U49*(1+(SQRT(YEARFRAC($R$6,$R49,2))*(2*$S49))),IF('Forward Curve'!$D$14=DataValidation!$A$6,Vols!$V49*(1+(SQRT(YEARFRAC($R$6,$R49,2))*(2*$S49))),IF('Forward Curve'!$D$14=DataValidation!$A$8,Vols!$U49*(1+(SQRT(YEARFRAC($R$6,$R49,2))*(2*$S49)))+0.03,IF('Forward Curve'!$D$14=DataValidation!$A$4,Vols!$AE49*(1+(SQRT(YEARFRAC($R$6,$R49,2))*(2*$S49))),IF('Forward Curve'!$D$14=DataValidation!$A$7,Vols!$W49*(1+(SQRT(YEARFRAC($R$6,$R49,2))*(2*$S49))),IF('Forward Curve'!$D$14=DataValidation!$A$9,Vols!$AW49*(1+(SQRT(YEARFRAC($R$6,$R49,2))*(2*$S49))),IF('Forward Curve'!$D$14=DataValidation!$A$2,$Y49*(1+(SQRT(YEARFRAC($R$6,$R49,2))*(2*$S49))),IF('Forward Curve'!$D$14=DataValidation!$A$3,$Z49*(1+(SQRT(YEARFRAC($R$6,$R49,2))*(2*$S49))),""))))))))</f>
        <v>7.7148772423391951E-2</v>
      </c>
      <c r="AL49" s="112">
        <v>2.5000000000000001E-2</v>
      </c>
      <c r="AM49" s="2">
        <f>IF('Forward Curve'!$D$14=DataValidation!$A$5,Vols!$AL49,IF('Forward Curve'!$D$14=DataValidation!$A$6,Vols!$AL49+(Vols!$V49-Vols!$U49),IF('Forward Curve'!$D$14=DataValidation!$A$8,Vols!$AL49+(Vols!$X49-Vols!$U49),IF('Forward Curve'!$D$14=DataValidation!$A$4,Vols!$AL49+(Vols!$AE49-Vols!$U49),IF('Forward Curve'!$D$14=DataValidation!$A$7,Vols!$AL49+(Vols!$W49-Vols!$U49),IF('Forward Curve'!$D$14=DataValidation!$A$9,Vols!$AL49+(Vols!$AW49-Vols!$U49),IF('Forward Curve'!$D$14=DataValidation!$A$2,Vols!$AL49+($Y49-Vols!$U49),IF('Forward Curve'!$D$14=DataValidation!$A$3,Vols!$AL49+($Z49-Vols!$U49)))))))))</f>
        <v>2.3905300000000001E-2</v>
      </c>
      <c r="AN49" s="2">
        <f>IF('Forward Curve'!$D$14=DataValidation!$A$5,$U49+0.0025,IF('Forward Curve'!$D$14=DataValidation!$A$6,$V49+0.0025,IF('Forward Curve'!$D$14=DataValidation!$A$8,Vols!$X49+0.0025,IF('Forward Curve'!$D$14=DataValidation!$A$4,Vols!$AE49+0.0025,IF('Forward Curve'!$D$14=DataValidation!$A$7,Vols!$W49+0.0025,IF('Forward Curve'!$D$14=DataValidation!$A$9,Vols!$AW49+0.0025,IF('Forward Curve'!$D$14=DataValidation!$A$2,$Y49+0.0025,IF('Forward Curve'!$D$14=DataValidation!$A$3,$Z49+0.0025,""))))))))</f>
        <v>2.8648999999999997E-2</v>
      </c>
      <c r="AO49" s="2">
        <f>IF('Forward Curve'!$D$14=DataValidation!$A$5,$U49+0.005,IF('Forward Curve'!$D$14=DataValidation!$A$6,$V49+0.005,IF('Forward Curve'!$D$14=DataValidation!$A$8,Vols!$X49+0.005,IF('Forward Curve'!$D$14=DataValidation!$A$4,Vols!$AE49+0.005,IF('Forward Curve'!$D$14=DataValidation!$A$7,Vols!$W49+0.005,IF('Forward Curve'!$D$14=DataValidation!$A$9,Vols!$AW49+0.005,IF('Forward Curve'!$D$14=DataValidation!$A$2,$Y49+0.005,IF('Forward Curve'!$D$14=DataValidation!$A$3,$Z49+0.005,""))))))))</f>
        <v>3.1149E-2</v>
      </c>
      <c r="AQ49" s="57">
        <f>IF('Forward Curve'!$E$15=DataValidation!$B$2,Vols!$AJ49,IF('Forward Curve'!$E$15=DataValidation!$B$3,Vols!$AI49,IF('Forward Curve'!$E$15=DataValidation!$B$4,Vols!$AH49,IF('Forward Curve'!$E$15=DataValidation!$B$5,Vols!$AG49,IF('Forward Curve'!$E$15=DataValidation!$B$7,$AM49,IF('Forward Curve'!$E$15=DataValidation!$B$8,Vols!$AN49,IF('Forward Curve'!$E$15=DataValidation!$B$9,Vols!$AO49,"ERROR")))))))</f>
        <v>5.1648886211695971E-2</v>
      </c>
      <c r="AR49" s="57"/>
      <c r="AS49" s="58"/>
      <c r="AT49" s="67">
        <v>44</v>
      </c>
      <c r="AU49" s="68">
        <f t="shared" si="18"/>
        <v>46050</v>
      </c>
      <c r="AW49" s="2">
        <f t="shared" si="23"/>
        <v>3.0544385870756502E-2</v>
      </c>
      <c r="AY49" s="3">
        <f t="shared" si="24"/>
        <v>2.5544385870756501E-2</v>
      </c>
      <c r="AZ49" s="3">
        <f t="shared" si="25"/>
        <v>2.8044385870756503E-2</v>
      </c>
      <c r="BA49" s="3">
        <f t="shared" si="26"/>
        <v>3.3044385870756504E-2</v>
      </c>
      <c r="BB49" s="3">
        <f t="shared" si="27"/>
        <v>3.5544385870756499E-2</v>
      </c>
      <c r="BD49" s="2">
        <f>IF('Forward Curve'!$D$16=DataValidation!$B$11,Vols!AY49,IF('Forward Curve'!$D$16=DataValidation!$B$12,Vols!AZ49,IF('Forward Curve'!$D$16=DataValidation!$B$13,Vols!BA49,IF('Forward Curve'!$D$16=DataValidation!$B$14,Vols!BB49,""))))</f>
        <v>3.3044385870756504E-2</v>
      </c>
    </row>
    <row r="50" spans="2:56" x14ac:dyDescent="0.25">
      <c r="B50" s="69">
        <f t="shared" si="12"/>
        <v>46081</v>
      </c>
      <c r="C50" s="76">
        <v>51.2</v>
      </c>
      <c r="D50" s="2"/>
      <c r="E50" s="124">
        <v>2.7250899999999998</v>
      </c>
      <c r="F50" s="77">
        <v>2.6335199999999999</v>
      </c>
      <c r="G50" s="103">
        <v>2.8074400000000002</v>
      </c>
      <c r="H50" s="103">
        <v>5.7042200000000003</v>
      </c>
      <c r="I50" s="81"/>
      <c r="J50" s="117">
        <f t="shared" si="15"/>
        <v>46050</v>
      </c>
      <c r="K50" s="78">
        <v>2.6149</v>
      </c>
      <c r="L50" s="81"/>
      <c r="M50" s="115">
        <v>44786</v>
      </c>
      <c r="N50" s="123">
        <v>2.1880000000000002</v>
      </c>
      <c r="O50" s="81"/>
      <c r="P50" s="81"/>
      <c r="R50" s="69">
        <f>'Forward Curve'!$G50</f>
        <v>46081</v>
      </c>
      <c r="S50" s="82">
        <f t="shared" si="19"/>
        <v>0.51200000000000001</v>
      </c>
      <c r="T50" s="57"/>
      <c r="U50" s="57">
        <f t="shared" si="1"/>
        <v>2.7250899999999998E-2</v>
      </c>
      <c r="V50" s="57">
        <f t="shared" si="2"/>
        <v>2.63352E-2</v>
      </c>
      <c r="W50" s="57">
        <f t="shared" si="20"/>
        <v>2.8074400000000003E-2</v>
      </c>
      <c r="X50" s="84">
        <f t="shared" si="21"/>
        <v>5.7042200000000001E-2</v>
      </c>
      <c r="Y50" s="84">
        <f t="shared" si="5"/>
        <v>2.6151799999999999E-2</v>
      </c>
      <c r="Z50" s="84">
        <f t="shared" si="22"/>
        <v>2.6148999999999999E-2</v>
      </c>
      <c r="AA50" s="84"/>
      <c r="AB50" s="108">
        <f t="shared" si="16"/>
        <v>44786</v>
      </c>
      <c r="AC50" s="109">
        <f t="shared" si="13"/>
        <v>2.188E-2</v>
      </c>
      <c r="AD50" s="108">
        <f t="shared" si="17"/>
        <v>46081</v>
      </c>
      <c r="AE50" s="110">
        <f t="shared" si="14"/>
        <v>2.7181893333333349E-2</v>
      </c>
      <c r="AF50" s="3"/>
      <c r="AG50" s="2">
        <f>IF('Forward Curve'!$D$14=DataValidation!$A$5,Vols!$U50*(1-(SQRT(YEARFRAC($R$6,$R50,2))*(2*$S50))),IF('Forward Curve'!$D$14=DataValidation!$A$6,Vols!$V50*(1-(SQRT(YEARFRAC($R$6,$R50,2))*(2*$S50))),IF('Forward Curve'!$D$14=DataValidation!$A$8,Vols!$U50*(1-(SQRT(YEARFRAC($R$6,$R50,2))*(2*$S50)))+0.03,IF('Forward Curve'!$D$14=DataValidation!$A$4,Vols!$AE50*(1-(SQRT(YEARFRAC($R$6,$R50,2))*(2*$S50))),IF('Forward Curve'!$D$14=DataValidation!$A$7,Vols!$W50*(1-(SQRT(YEARFRAC($R$6,$R50,2))*(2*$S50))),IF('Forward Curve'!$D$14=DataValidation!$A$9,Vols!$AW50*(1-(SQRT(YEARFRAC($R$6,$R50,2))*(2*$S50))),IF('Forward Curve'!$D$14=DataValidation!$A$2,$Y50*(1-(SQRT(YEARFRAC($R$6,$R50,2))*(2*$S50))),IF('Forward Curve'!$D$14=DataValidation!$A$3,$Z50*(1-(SQRT(YEARFRAC($R$6,$R50,2))*(2*$S50))),""))))))))</f>
        <v>-2.5494662610893011E-2</v>
      </c>
      <c r="AH50" s="2">
        <f>IF('Forward Curve'!$D$14=DataValidation!$A$5,Vols!$U50*(1-(SQRT(YEARFRAC($R$6,$R50,2))*(1*$S50))),IF('Forward Curve'!$D$14=DataValidation!$A$6,Vols!$V50*(1-(SQRT(YEARFRAC($R$6,$R50,2))*(1*$S50))),IF('Forward Curve'!$D$14=DataValidation!$A$8,Vols!$U50*(1-(SQRT(YEARFRAC($R$6,$R50,2))*(1*$S50)))+0.03,IF('Forward Curve'!$D$14=DataValidation!$A$4,Vols!$AE50*(1-(SQRT(YEARFRAC($R$6,$R50,2))*(1*$S50))),IF('Forward Curve'!$D$14=DataValidation!$A$7,Vols!$W50*(1-(SQRT(YEARFRAC($R$6,$R50,2))*(1*$S50))),IF('Forward Curve'!$D$14=DataValidation!$A$9,Vols!$AW50*(1-(SQRT(YEARFRAC($R$6,$R50,2))*(1*$S50))),IF('Forward Curve'!$D$14=DataValidation!$A$2,$Y50*(1-(SQRT(YEARFRAC($R$6,$R50,2))*(1*$S50))),IF('Forward Curve'!$D$14=DataValidation!$A$3,$Z50*(1-(SQRT(YEARFRAC($R$6,$R50,2))*(1*$S50))),""))))))))</f>
        <v>3.2856869455349409E-4</v>
      </c>
      <c r="AI50" s="2">
        <f>IF('Forward Curve'!$D$14=DataValidation!$A$5,Vols!$U50*(1+(SQRT(YEARFRAC($R$6,$R50,2))*(1*$S50))),IF('Forward Curve'!$D$14=DataValidation!$A$6,Vols!$V50*(1+(SQRT(YEARFRAC($R$6,$R50,2))*(1*$S50))),IF('Forward Curve'!$D$14=DataValidation!$A$8,Vols!$U50*(1+(SQRT(YEARFRAC($R$6,$R50,2))*(1*$S50)))+0.03,IF('Forward Curve'!$D$14=DataValidation!$A$4,Vols!$AE50*(1+(SQRT(YEARFRAC($R$6,$R50,2))*(1*$S50))),IF('Forward Curve'!$D$14=DataValidation!$A$7,Vols!$W50*(1+(SQRT(YEARFRAC($R$6,$R50,2))*(1*$S50))),IF('Forward Curve'!$D$14=DataValidation!$A$9,Vols!$AW50*(1+(SQRT(YEARFRAC($R$6,$R50,2))*(1*$S50))),IF('Forward Curve'!$D$14=DataValidation!$A$2,$Y50*(1+(SQRT(YEARFRAC($R$6,$R50,2))*(1*$S50))),IF('Forward Curve'!$D$14=DataValidation!$A$3,$Z50*(1+(SQRT(YEARFRAC($R$6,$R50,2))*(1*$S50))),""))))))))</f>
        <v>5.1975031305446506E-2</v>
      </c>
      <c r="AJ50" s="2">
        <f>IF('Forward Curve'!$D$14=DataValidation!$A$5,Vols!$U50*(1+(SQRT(YEARFRAC($R$6,$R50,2))*(2*$S50))),IF('Forward Curve'!$D$14=DataValidation!$A$6,Vols!$V50*(1+(SQRT(YEARFRAC($R$6,$R50,2))*(2*$S50))),IF('Forward Curve'!$D$14=DataValidation!$A$8,Vols!$U50*(1+(SQRT(YEARFRAC($R$6,$R50,2))*(2*$S50)))+0.03,IF('Forward Curve'!$D$14=DataValidation!$A$4,Vols!$AE50*(1+(SQRT(YEARFRAC($R$6,$R50,2))*(2*$S50))),IF('Forward Curve'!$D$14=DataValidation!$A$7,Vols!$W50*(1+(SQRT(YEARFRAC($R$6,$R50,2))*(2*$S50))),IF('Forward Curve'!$D$14=DataValidation!$A$9,Vols!$AW50*(1+(SQRT(YEARFRAC($R$6,$R50,2))*(2*$S50))),IF('Forward Curve'!$D$14=DataValidation!$A$2,$Y50*(1+(SQRT(YEARFRAC($R$6,$R50,2))*(2*$S50))),IF('Forward Curve'!$D$14=DataValidation!$A$3,$Z50*(1+(SQRT(YEARFRAC($R$6,$R50,2))*(2*$S50))),""))))))))</f>
        <v>7.779826261089301E-2</v>
      </c>
      <c r="AL50" s="112">
        <v>2.5000000000000001E-2</v>
      </c>
      <c r="AM50" s="2">
        <f>IF('Forward Curve'!$D$14=DataValidation!$A$5,Vols!$AL50,IF('Forward Curve'!$D$14=DataValidation!$A$6,Vols!$AL50+(Vols!$V50-Vols!$U50),IF('Forward Curve'!$D$14=DataValidation!$A$8,Vols!$AL50+(Vols!$X50-Vols!$U50),IF('Forward Curve'!$D$14=DataValidation!$A$4,Vols!$AL50+(Vols!$AE50-Vols!$U50),IF('Forward Curve'!$D$14=DataValidation!$A$7,Vols!$AL50+(Vols!$W50-Vols!$U50),IF('Forward Curve'!$D$14=DataValidation!$A$9,Vols!$AL50+(Vols!$AW50-Vols!$U50),IF('Forward Curve'!$D$14=DataValidation!$A$2,Vols!$AL50+($Y50-Vols!$U50),IF('Forward Curve'!$D$14=DataValidation!$A$3,Vols!$AL50+($Z50-Vols!$U50)))))))))</f>
        <v>2.3900900000000003E-2</v>
      </c>
      <c r="AN50" s="2">
        <f>IF('Forward Curve'!$D$14=DataValidation!$A$5,$U50+0.0025,IF('Forward Curve'!$D$14=DataValidation!$A$6,$V50+0.0025,IF('Forward Curve'!$D$14=DataValidation!$A$8,Vols!$X50+0.0025,IF('Forward Curve'!$D$14=DataValidation!$A$4,Vols!$AE50+0.0025,IF('Forward Curve'!$D$14=DataValidation!$A$7,Vols!$W50+0.0025,IF('Forward Curve'!$D$14=DataValidation!$A$9,Vols!$AW50+0.0025,IF('Forward Curve'!$D$14=DataValidation!$A$2,$Y50+0.0025,IF('Forward Curve'!$D$14=DataValidation!$A$3,$Z50+0.0025,""))))))))</f>
        <v>2.8651799999999998E-2</v>
      </c>
      <c r="AO50" s="2">
        <f>IF('Forward Curve'!$D$14=DataValidation!$A$5,$U50+0.005,IF('Forward Curve'!$D$14=DataValidation!$A$6,$V50+0.005,IF('Forward Curve'!$D$14=DataValidation!$A$8,Vols!$X50+0.005,IF('Forward Curve'!$D$14=DataValidation!$A$4,Vols!$AE50+0.005,IF('Forward Curve'!$D$14=DataValidation!$A$7,Vols!$W50+0.005,IF('Forward Curve'!$D$14=DataValidation!$A$9,Vols!$AW50+0.005,IF('Forward Curve'!$D$14=DataValidation!$A$2,$Y50+0.005,IF('Forward Curve'!$D$14=DataValidation!$A$3,$Z50+0.005,""))))))))</f>
        <v>3.11518E-2</v>
      </c>
      <c r="AQ50" s="57">
        <f>IF('Forward Curve'!$E$15=DataValidation!$B$2,Vols!$AJ50,IF('Forward Curve'!$E$15=DataValidation!$B$3,Vols!$AI50,IF('Forward Curve'!$E$15=DataValidation!$B$4,Vols!$AH50,IF('Forward Curve'!$E$15=DataValidation!$B$5,Vols!$AG50,IF('Forward Curve'!$E$15=DataValidation!$B$7,$AM50,IF('Forward Curve'!$E$15=DataValidation!$B$8,Vols!$AN50,IF('Forward Curve'!$E$15=DataValidation!$B$9,Vols!$AO50,"ERROR")))))))</f>
        <v>5.1975031305446506E-2</v>
      </c>
      <c r="AR50" s="57"/>
      <c r="AS50" s="58"/>
      <c r="AT50" s="67">
        <v>45</v>
      </c>
      <c r="AU50" s="68">
        <f t="shared" si="18"/>
        <v>46081</v>
      </c>
      <c r="AW50" s="2">
        <f t="shared" si="23"/>
        <v>3.0546642524644774E-2</v>
      </c>
      <c r="AY50" s="3">
        <f t="shared" si="24"/>
        <v>2.5546642524644773E-2</v>
      </c>
      <c r="AZ50" s="3">
        <f t="shared" si="25"/>
        <v>2.8046642524644776E-2</v>
      </c>
      <c r="BA50" s="3">
        <f t="shared" si="26"/>
        <v>3.3046642524644773E-2</v>
      </c>
      <c r="BB50" s="3">
        <f t="shared" si="27"/>
        <v>3.5546642524644775E-2</v>
      </c>
      <c r="BD50" s="2">
        <f>IF('Forward Curve'!$D$16=DataValidation!$B$11,Vols!AY50,IF('Forward Curve'!$D$16=DataValidation!$B$12,Vols!AZ50,IF('Forward Curve'!$D$16=DataValidation!$B$13,Vols!BA50,IF('Forward Curve'!$D$16=DataValidation!$B$14,Vols!BB50,""))))</f>
        <v>3.3046642524644773E-2</v>
      </c>
    </row>
    <row r="51" spans="2:56" x14ac:dyDescent="0.25">
      <c r="B51" s="69">
        <f t="shared" si="12"/>
        <v>46109</v>
      </c>
      <c r="C51" s="76">
        <v>51.26</v>
      </c>
      <c r="D51" s="2"/>
      <c r="E51" s="124">
        <v>2.7248899999999998</v>
      </c>
      <c r="F51" s="77">
        <v>2.63449</v>
      </c>
      <c r="G51" s="103">
        <v>2.80755</v>
      </c>
      <c r="H51" s="103">
        <v>5.7531299999999996</v>
      </c>
      <c r="I51" s="81"/>
      <c r="J51" s="117">
        <f t="shared" si="15"/>
        <v>46081</v>
      </c>
      <c r="K51" s="78">
        <v>2.6151800000000001</v>
      </c>
      <c r="L51" s="81"/>
      <c r="M51" s="115">
        <v>44787</v>
      </c>
      <c r="N51" s="123">
        <v>2.1880000000000002</v>
      </c>
      <c r="O51" s="81"/>
      <c r="P51" s="81"/>
      <c r="R51" s="69">
        <f>'Forward Curve'!$G51</f>
        <v>46109</v>
      </c>
      <c r="S51" s="82">
        <f t="shared" si="19"/>
        <v>0.51259999999999994</v>
      </c>
      <c r="T51" s="57"/>
      <c r="U51" s="57">
        <f t="shared" si="1"/>
        <v>2.72489E-2</v>
      </c>
      <c r="V51" s="57">
        <f t="shared" si="2"/>
        <v>2.6344900000000001E-2</v>
      </c>
      <c r="W51" s="57">
        <f t="shared" si="20"/>
        <v>2.80755E-2</v>
      </c>
      <c r="X51" s="84">
        <f t="shared" si="21"/>
        <v>5.7531299999999994E-2</v>
      </c>
      <c r="Y51" s="84">
        <f t="shared" si="5"/>
        <v>2.6152799999999997E-2</v>
      </c>
      <c r="Z51" s="84">
        <f t="shared" si="22"/>
        <v>2.6151799999999999E-2</v>
      </c>
      <c r="AA51" s="84"/>
      <c r="AB51" s="108">
        <f t="shared" si="16"/>
        <v>44787</v>
      </c>
      <c r="AC51" s="109">
        <f t="shared" si="13"/>
        <v>2.188E-2</v>
      </c>
      <c r="AD51" s="108">
        <f t="shared" si="17"/>
        <v>46109</v>
      </c>
      <c r="AE51" s="110">
        <f t="shared" si="14"/>
        <v>2.7181886666666676E-2</v>
      </c>
      <c r="AF51" s="3"/>
      <c r="AG51" s="2">
        <f>IF('Forward Curve'!$D$14=DataValidation!$A$5,Vols!$U51*(1-(SQRT(YEARFRAC($R$6,$R51,2))*(2*$S51))),IF('Forward Curve'!$D$14=DataValidation!$A$6,Vols!$V51*(1-(SQRT(YEARFRAC($R$6,$R51,2))*(2*$S51))),IF('Forward Curve'!$D$14=DataValidation!$A$8,Vols!$U51*(1-(SQRT(YEARFRAC($R$6,$R51,2))*(2*$S51)))+0.03,IF('Forward Curve'!$D$14=DataValidation!$A$4,Vols!$AE51*(1-(SQRT(YEARFRAC($R$6,$R51,2))*(2*$S51))),IF('Forward Curve'!$D$14=DataValidation!$A$7,Vols!$W51*(1-(SQRT(YEARFRAC($R$6,$R51,2))*(2*$S51))),IF('Forward Curve'!$D$14=DataValidation!$A$9,Vols!$AW51*(1-(SQRT(YEARFRAC($R$6,$R51,2))*(2*$S51))),IF('Forward Curve'!$D$14=DataValidation!$A$2,$Y51*(1-(SQRT(YEARFRAC($R$6,$R51,2))*(2*$S51))),IF('Forward Curve'!$D$14=DataValidation!$A$3,$Z51*(1-(SQRT(YEARFRAC($R$6,$R51,2))*(2*$S51))),""))))))))</f>
        <v>-2.6094012149630835E-2</v>
      </c>
      <c r="AH51" s="2">
        <f>IF('Forward Curve'!$D$14=DataValidation!$A$5,Vols!$U51*(1-(SQRT(YEARFRAC($R$6,$R51,2))*(1*$S51))),IF('Forward Curve'!$D$14=DataValidation!$A$6,Vols!$V51*(1-(SQRT(YEARFRAC($R$6,$R51,2))*(1*$S51))),IF('Forward Curve'!$D$14=DataValidation!$A$8,Vols!$U51*(1-(SQRT(YEARFRAC($R$6,$R51,2))*(1*$S51)))+0.03,IF('Forward Curve'!$D$14=DataValidation!$A$4,Vols!$AE51*(1-(SQRT(YEARFRAC($R$6,$R51,2))*(1*$S51))),IF('Forward Curve'!$D$14=DataValidation!$A$7,Vols!$W51*(1-(SQRT(YEARFRAC($R$6,$R51,2))*(1*$S51))),IF('Forward Curve'!$D$14=DataValidation!$A$9,Vols!$AW51*(1-(SQRT(YEARFRAC($R$6,$R51,2))*(1*$S51))),IF('Forward Curve'!$D$14=DataValidation!$A$2,$Y51*(1-(SQRT(YEARFRAC($R$6,$R51,2))*(1*$S51))),IF('Forward Curve'!$D$14=DataValidation!$A$3,$Z51*(1-(SQRT(YEARFRAC($R$6,$R51,2))*(1*$S51))),""))))))))</f>
        <v>2.9393925184580407E-5</v>
      </c>
      <c r="AI51" s="2">
        <f>IF('Forward Curve'!$D$14=DataValidation!$A$5,Vols!$U51*(1+(SQRT(YEARFRAC($R$6,$R51,2))*(1*$S51))),IF('Forward Curve'!$D$14=DataValidation!$A$6,Vols!$V51*(1+(SQRT(YEARFRAC($R$6,$R51,2))*(1*$S51))),IF('Forward Curve'!$D$14=DataValidation!$A$8,Vols!$U51*(1+(SQRT(YEARFRAC($R$6,$R51,2))*(1*$S51)))+0.03,IF('Forward Curve'!$D$14=DataValidation!$A$4,Vols!$AE51*(1+(SQRT(YEARFRAC($R$6,$R51,2))*(1*$S51))),IF('Forward Curve'!$D$14=DataValidation!$A$7,Vols!$W51*(1+(SQRT(YEARFRAC($R$6,$R51,2))*(1*$S51))),IF('Forward Curve'!$D$14=DataValidation!$A$9,Vols!$AW51*(1+(SQRT(YEARFRAC($R$6,$R51,2))*(1*$S51))),IF('Forward Curve'!$D$14=DataValidation!$A$2,$Y51*(1+(SQRT(YEARFRAC($R$6,$R51,2))*(1*$S51))),IF('Forward Curve'!$D$14=DataValidation!$A$3,$Z51*(1+(SQRT(YEARFRAC($R$6,$R51,2))*(1*$S51))),""))))))))</f>
        <v>5.2276206074815409E-2</v>
      </c>
      <c r="AJ51" s="2">
        <f>IF('Forward Curve'!$D$14=DataValidation!$A$5,Vols!$U51*(1+(SQRT(YEARFRAC($R$6,$R51,2))*(2*$S51))),IF('Forward Curve'!$D$14=DataValidation!$A$6,Vols!$V51*(1+(SQRT(YEARFRAC($R$6,$R51,2))*(2*$S51))),IF('Forward Curve'!$D$14=DataValidation!$A$8,Vols!$U51*(1+(SQRT(YEARFRAC($R$6,$R51,2))*(2*$S51)))+0.03,IF('Forward Curve'!$D$14=DataValidation!$A$4,Vols!$AE51*(1+(SQRT(YEARFRAC($R$6,$R51,2))*(2*$S51))),IF('Forward Curve'!$D$14=DataValidation!$A$7,Vols!$W51*(1+(SQRT(YEARFRAC($R$6,$R51,2))*(2*$S51))),IF('Forward Curve'!$D$14=DataValidation!$A$9,Vols!$AW51*(1+(SQRT(YEARFRAC($R$6,$R51,2))*(2*$S51))),IF('Forward Curve'!$D$14=DataValidation!$A$2,$Y51*(1+(SQRT(YEARFRAC($R$6,$R51,2))*(2*$S51))),IF('Forward Curve'!$D$14=DataValidation!$A$3,$Z51*(1+(SQRT(YEARFRAC($R$6,$R51,2))*(2*$S51))),""))))))))</f>
        <v>7.8399612149630829E-2</v>
      </c>
      <c r="AL51" s="112">
        <v>2.5000000000000001E-2</v>
      </c>
      <c r="AM51" s="2">
        <f>IF('Forward Curve'!$D$14=DataValidation!$A$5,Vols!$AL51,IF('Forward Curve'!$D$14=DataValidation!$A$6,Vols!$AL51+(Vols!$V51-Vols!$U51),IF('Forward Curve'!$D$14=DataValidation!$A$8,Vols!$AL51+(Vols!$X51-Vols!$U51),IF('Forward Curve'!$D$14=DataValidation!$A$4,Vols!$AL51+(Vols!$AE51-Vols!$U51),IF('Forward Curve'!$D$14=DataValidation!$A$7,Vols!$AL51+(Vols!$W51-Vols!$U51),IF('Forward Curve'!$D$14=DataValidation!$A$9,Vols!$AL51+(Vols!$AW51-Vols!$U51),IF('Forward Curve'!$D$14=DataValidation!$A$2,Vols!$AL51+($Y51-Vols!$U51),IF('Forward Curve'!$D$14=DataValidation!$A$3,Vols!$AL51+($Z51-Vols!$U51)))))))))</f>
        <v>2.3903899999999999E-2</v>
      </c>
      <c r="AN51" s="2">
        <f>IF('Forward Curve'!$D$14=DataValidation!$A$5,$U51+0.0025,IF('Forward Curve'!$D$14=DataValidation!$A$6,$V51+0.0025,IF('Forward Curve'!$D$14=DataValidation!$A$8,Vols!$X51+0.0025,IF('Forward Curve'!$D$14=DataValidation!$A$4,Vols!$AE51+0.0025,IF('Forward Curve'!$D$14=DataValidation!$A$7,Vols!$W51+0.0025,IF('Forward Curve'!$D$14=DataValidation!$A$9,Vols!$AW51+0.0025,IF('Forward Curve'!$D$14=DataValidation!$A$2,$Y51+0.0025,IF('Forward Curve'!$D$14=DataValidation!$A$3,$Z51+0.0025,""))))))))</f>
        <v>2.8652799999999996E-2</v>
      </c>
      <c r="AO51" s="2">
        <f>IF('Forward Curve'!$D$14=DataValidation!$A$5,$U51+0.005,IF('Forward Curve'!$D$14=DataValidation!$A$6,$V51+0.005,IF('Forward Curve'!$D$14=DataValidation!$A$8,Vols!$X51+0.005,IF('Forward Curve'!$D$14=DataValidation!$A$4,Vols!$AE51+0.005,IF('Forward Curve'!$D$14=DataValidation!$A$7,Vols!$W51+0.005,IF('Forward Curve'!$D$14=DataValidation!$A$9,Vols!$AW51+0.005,IF('Forward Curve'!$D$14=DataValidation!$A$2,$Y51+0.005,IF('Forward Curve'!$D$14=DataValidation!$A$3,$Z51+0.005,""))))))))</f>
        <v>3.1152799999999998E-2</v>
      </c>
      <c r="AQ51" s="57">
        <f>IF('Forward Curve'!$E$15=DataValidation!$B$2,Vols!$AJ51,IF('Forward Curve'!$E$15=DataValidation!$B$3,Vols!$AI51,IF('Forward Curve'!$E$15=DataValidation!$B$4,Vols!$AH51,IF('Forward Curve'!$E$15=DataValidation!$B$5,Vols!$AG51,IF('Forward Curve'!$E$15=DataValidation!$B$7,$AM51,IF('Forward Curve'!$E$15=DataValidation!$B$8,Vols!$AN51,IF('Forward Curve'!$E$15=DataValidation!$B$9,Vols!$AO51,"ERROR")))))))</f>
        <v>5.2276206074815409E-2</v>
      </c>
      <c r="AR51" s="57"/>
      <c r="AS51" s="58"/>
      <c r="AT51" s="67">
        <v>46</v>
      </c>
      <c r="AU51" s="68">
        <f t="shared" si="18"/>
        <v>46109</v>
      </c>
      <c r="AW51" s="2">
        <f t="shared" si="23"/>
        <v>3.0554493156310564E-2</v>
      </c>
      <c r="AY51" s="3">
        <f t="shared" si="24"/>
        <v>2.5554493156310563E-2</v>
      </c>
      <c r="AZ51" s="3">
        <f t="shared" si="25"/>
        <v>2.8054493156310565E-2</v>
      </c>
      <c r="BA51" s="3">
        <f t="shared" si="26"/>
        <v>3.3054493156310566E-2</v>
      </c>
      <c r="BB51" s="3">
        <f t="shared" si="27"/>
        <v>3.5554493156310561E-2</v>
      </c>
      <c r="BD51" s="2">
        <f>IF('Forward Curve'!$D$16=DataValidation!$B$11,Vols!AY51,IF('Forward Curve'!$D$16=DataValidation!$B$12,Vols!AZ51,IF('Forward Curve'!$D$16=DataValidation!$B$13,Vols!BA51,IF('Forward Curve'!$D$16=DataValidation!$B$14,Vols!BB51,""))))</f>
        <v>3.3054493156310566E-2</v>
      </c>
    </row>
    <row r="52" spans="2:56" x14ac:dyDescent="0.25">
      <c r="B52" s="69">
        <f t="shared" si="12"/>
        <v>46140</v>
      </c>
      <c r="C52" s="76">
        <v>50.04</v>
      </c>
      <c r="D52" s="2"/>
      <c r="E52" s="124">
        <v>2.7246800000000002</v>
      </c>
      <c r="F52" s="77">
        <v>2.65524</v>
      </c>
      <c r="G52" s="103">
        <v>2.8074400000000002</v>
      </c>
      <c r="H52" s="103">
        <v>5.7556799999999999</v>
      </c>
      <c r="I52" s="81"/>
      <c r="J52" s="117">
        <f t="shared" si="15"/>
        <v>46109</v>
      </c>
      <c r="K52" s="78">
        <v>2.6152799999999998</v>
      </c>
      <c r="L52" s="81"/>
      <c r="M52" s="115">
        <v>44788</v>
      </c>
      <c r="N52" s="123">
        <v>2.1882000000000001</v>
      </c>
      <c r="O52" s="81"/>
      <c r="P52" s="81"/>
      <c r="R52" s="69">
        <f>'Forward Curve'!$G52</f>
        <v>46140</v>
      </c>
      <c r="S52" s="82">
        <f t="shared" si="19"/>
        <v>0.50039999999999996</v>
      </c>
      <c r="T52" s="57"/>
      <c r="U52" s="57">
        <f t="shared" si="1"/>
        <v>2.7246800000000002E-2</v>
      </c>
      <c r="V52" s="57">
        <f t="shared" si="2"/>
        <v>2.65524E-2</v>
      </c>
      <c r="W52" s="57">
        <f t="shared" si="20"/>
        <v>2.8074400000000003E-2</v>
      </c>
      <c r="X52" s="84">
        <f t="shared" si="21"/>
        <v>5.7556799999999998E-2</v>
      </c>
      <c r="Y52" s="84">
        <f t="shared" si="5"/>
        <v>2.6151799999999999E-2</v>
      </c>
      <c r="Z52" s="84">
        <f t="shared" si="22"/>
        <v>2.6152799999999997E-2</v>
      </c>
      <c r="AA52" s="84"/>
      <c r="AB52" s="108">
        <f t="shared" si="16"/>
        <v>44788</v>
      </c>
      <c r="AC52" s="109">
        <f t="shared" si="13"/>
        <v>2.1882000000000002E-2</v>
      </c>
      <c r="AD52" s="108">
        <f t="shared" si="17"/>
        <v>46140</v>
      </c>
      <c r="AE52" s="110">
        <f t="shared" si="14"/>
        <v>2.7181923333333347E-2</v>
      </c>
      <c r="AF52" s="3"/>
      <c r="AG52" s="2">
        <f>IF('Forward Curve'!$D$14=DataValidation!$A$5,Vols!$U52*(1-(SQRT(YEARFRAC($R$6,$R52,2))*(2*$S52))),IF('Forward Curve'!$D$14=DataValidation!$A$6,Vols!$V52*(1-(SQRT(YEARFRAC($R$6,$R52,2))*(2*$S52))),IF('Forward Curve'!$D$14=DataValidation!$A$8,Vols!$U52*(1-(SQRT(YEARFRAC($R$6,$R52,2))*(2*$S52)))+0.03,IF('Forward Curve'!$D$14=DataValidation!$A$4,Vols!$AE52*(1-(SQRT(YEARFRAC($R$6,$R52,2))*(2*$S52))),IF('Forward Curve'!$D$14=DataValidation!$A$7,Vols!$W52*(1-(SQRT(YEARFRAC($R$6,$R52,2))*(2*$S52))),IF('Forward Curve'!$D$14=DataValidation!$A$9,Vols!$AW52*(1-(SQRT(YEARFRAC($R$6,$R52,2))*(2*$S52))),IF('Forward Curve'!$D$14=DataValidation!$A$2,$Y52*(1-(SQRT(YEARFRAC($R$6,$R52,2))*(2*$S52))),IF('Forward Curve'!$D$14=DataValidation!$A$3,$Z52*(1-(SQRT(YEARFRAC($R$6,$R52,2))*(2*$S52))),""))))))))</f>
        <v>-2.5424622905750531E-2</v>
      </c>
      <c r="AH52" s="2">
        <f>IF('Forward Curve'!$D$14=DataValidation!$A$5,Vols!$U52*(1-(SQRT(YEARFRAC($R$6,$R52,2))*(1*$S52))),IF('Forward Curve'!$D$14=DataValidation!$A$6,Vols!$V52*(1-(SQRT(YEARFRAC($R$6,$R52,2))*(1*$S52))),IF('Forward Curve'!$D$14=DataValidation!$A$8,Vols!$U52*(1-(SQRT(YEARFRAC($R$6,$R52,2))*(1*$S52)))+0.03,IF('Forward Curve'!$D$14=DataValidation!$A$4,Vols!$AE52*(1-(SQRT(YEARFRAC($R$6,$R52,2))*(1*$S52))),IF('Forward Curve'!$D$14=DataValidation!$A$7,Vols!$W52*(1-(SQRT(YEARFRAC($R$6,$R52,2))*(1*$S52))),IF('Forward Curve'!$D$14=DataValidation!$A$9,Vols!$AW52*(1-(SQRT(YEARFRAC($R$6,$R52,2))*(1*$S52))),IF('Forward Curve'!$D$14=DataValidation!$A$2,$Y52*(1-(SQRT(YEARFRAC($R$6,$R52,2))*(1*$S52))),IF('Forward Curve'!$D$14=DataValidation!$A$3,$Z52*(1-(SQRT(YEARFRAC($R$6,$R52,2))*(1*$S52))),""))))))))</f>
        <v>3.6358854712473471E-4</v>
      </c>
      <c r="AI52" s="2">
        <f>IF('Forward Curve'!$D$14=DataValidation!$A$5,Vols!$U52*(1+(SQRT(YEARFRAC($R$6,$R52,2))*(1*$S52))),IF('Forward Curve'!$D$14=DataValidation!$A$6,Vols!$V52*(1+(SQRT(YEARFRAC($R$6,$R52,2))*(1*$S52))),IF('Forward Curve'!$D$14=DataValidation!$A$8,Vols!$U52*(1+(SQRT(YEARFRAC($R$6,$R52,2))*(1*$S52)))+0.03,IF('Forward Curve'!$D$14=DataValidation!$A$4,Vols!$AE52*(1+(SQRT(YEARFRAC($R$6,$R52,2))*(1*$S52))),IF('Forward Curve'!$D$14=DataValidation!$A$7,Vols!$W52*(1+(SQRT(YEARFRAC($R$6,$R52,2))*(1*$S52))),IF('Forward Curve'!$D$14=DataValidation!$A$9,Vols!$AW52*(1+(SQRT(YEARFRAC($R$6,$R52,2))*(1*$S52))),IF('Forward Curve'!$D$14=DataValidation!$A$2,$Y52*(1+(SQRT(YEARFRAC($R$6,$R52,2))*(1*$S52))),IF('Forward Curve'!$D$14=DataValidation!$A$3,$Z52*(1+(SQRT(YEARFRAC($R$6,$R52,2))*(1*$S52))),""))))))))</f>
        <v>5.1940011452875259E-2</v>
      </c>
      <c r="AJ52" s="2">
        <f>IF('Forward Curve'!$D$14=DataValidation!$A$5,Vols!$U52*(1+(SQRT(YEARFRAC($R$6,$R52,2))*(2*$S52))),IF('Forward Curve'!$D$14=DataValidation!$A$6,Vols!$V52*(1+(SQRT(YEARFRAC($R$6,$R52,2))*(2*$S52))),IF('Forward Curve'!$D$14=DataValidation!$A$8,Vols!$U52*(1+(SQRT(YEARFRAC($R$6,$R52,2))*(2*$S52)))+0.03,IF('Forward Curve'!$D$14=DataValidation!$A$4,Vols!$AE52*(1+(SQRT(YEARFRAC($R$6,$R52,2))*(2*$S52))),IF('Forward Curve'!$D$14=DataValidation!$A$7,Vols!$W52*(1+(SQRT(YEARFRAC($R$6,$R52,2))*(2*$S52))),IF('Forward Curve'!$D$14=DataValidation!$A$9,Vols!$AW52*(1+(SQRT(YEARFRAC($R$6,$R52,2))*(2*$S52))),IF('Forward Curve'!$D$14=DataValidation!$A$2,$Y52*(1+(SQRT(YEARFRAC($R$6,$R52,2))*(2*$S52))),IF('Forward Curve'!$D$14=DataValidation!$A$3,$Z52*(1+(SQRT(YEARFRAC($R$6,$R52,2))*(2*$S52))),""))))))))</f>
        <v>7.7728222905750516E-2</v>
      </c>
      <c r="AL52" s="112">
        <v>2.5000000000000001E-2</v>
      </c>
      <c r="AM52" s="2">
        <f>IF('Forward Curve'!$D$14=DataValidation!$A$5,Vols!$AL52,IF('Forward Curve'!$D$14=DataValidation!$A$6,Vols!$AL52+(Vols!$V52-Vols!$U52),IF('Forward Curve'!$D$14=DataValidation!$A$8,Vols!$AL52+(Vols!$X52-Vols!$U52),IF('Forward Curve'!$D$14=DataValidation!$A$4,Vols!$AL52+(Vols!$AE52-Vols!$U52),IF('Forward Curve'!$D$14=DataValidation!$A$7,Vols!$AL52+(Vols!$W52-Vols!$U52),IF('Forward Curve'!$D$14=DataValidation!$A$9,Vols!$AL52+(Vols!$AW52-Vols!$U52),IF('Forward Curve'!$D$14=DataValidation!$A$2,Vols!$AL52+($Y52-Vols!$U52),IF('Forward Curve'!$D$14=DataValidation!$A$3,Vols!$AL52+($Z52-Vols!$U52)))))))))</f>
        <v>2.3904999999999999E-2</v>
      </c>
      <c r="AN52" s="2">
        <f>IF('Forward Curve'!$D$14=DataValidation!$A$5,$U52+0.0025,IF('Forward Curve'!$D$14=DataValidation!$A$6,$V52+0.0025,IF('Forward Curve'!$D$14=DataValidation!$A$8,Vols!$X52+0.0025,IF('Forward Curve'!$D$14=DataValidation!$A$4,Vols!$AE52+0.0025,IF('Forward Curve'!$D$14=DataValidation!$A$7,Vols!$W52+0.0025,IF('Forward Curve'!$D$14=DataValidation!$A$9,Vols!$AW52+0.0025,IF('Forward Curve'!$D$14=DataValidation!$A$2,$Y52+0.0025,IF('Forward Curve'!$D$14=DataValidation!$A$3,$Z52+0.0025,""))))))))</f>
        <v>2.8651799999999998E-2</v>
      </c>
      <c r="AO52" s="2">
        <f>IF('Forward Curve'!$D$14=DataValidation!$A$5,$U52+0.005,IF('Forward Curve'!$D$14=DataValidation!$A$6,$V52+0.005,IF('Forward Curve'!$D$14=DataValidation!$A$8,Vols!$X52+0.005,IF('Forward Curve'!$D$14=DataValidation!$A$4,Vols!$AE52+0.005,IF('Forward Curve'!$D$14=DataValidation!$A$7,Vols!$W52+0.005,IF('Forward Curve'!$D$14=DataValidation!$A$9,Vols!$AW52+0.005,IF('Forward Curve'!$D$14=DataValidation!$A$2,$Y52+0.005,IF('Forward Curve'!$D$14=DataValidation!$A$3,$Z52+0.005,""))))))))</f>
        <v>3.11518E-2</v>
      </c>
      <c r="AQ52" s="57">
        <f>IF('Forward Curve'!$E$15=DataValidation!$B$2,Vols!$AJ52,IF('Forward Curve'!$E$15=DataValidation!$B$3,Vols!$AI52,IF('Forward Curve'!$E$15=DataValidation!$B$4,Vols!$AH52,IF('Forward Curve'!$E$15=DataValidation!$B$5,Vols!$AG52,IF('Forward Curve'!$E$15=DataValidation!$B$7,$AM52,IF('Forward Curve'!$E$15=DataValidation!$B$8,Vols!$AN52,IF('Forward Curve'!$E$15=DataValidation!$B$9,Vols!$AO52,"ERROR")))))))</f>
        <v>5.1940011452875259E-2</v>
      </c>
      <c r="AR52" s="57"/>
      <c r="AS52" s="58"/>
      <c r="AT52" s="67">
        <v>47</v>
      </c>
      <c r="AU52" s="68">
        <f t="shared" si="18"/>
        <v>46140</v>
      </c>
      <c r="AW52" s="2">
        <f t="shared" si="23"/>
        <v>3.0563285929373751E-2</v>
      </c>
      <c r="AY52" s="3">
        <f t="shared" si="24"/>
        <v>2.556328592937375E-2</v>
      </c>
      <c r="AZ52" s="3">
        <f t="shared" si="25"/>
        <v>2.8063285929373752E-2</v>
      </c>
      <c r="BA52" s="3">
        <f t="shared" si="26"/>
        <v>3.3063285929373749E-2</v>
      </c>
      <c r="BB52" s="3">
        <f t="shared" si="27"/>
        <v>3.5563285929373752E-2</v>
      </c>
      <c r="BD52" s="2">
        <f>IF('Forward Curve'!$D$16=DataValidation!$B$11,Vols!AY52,IF('Forward Curve'!$D$16=DataValidation!$B$12,Vols!AZ52,IF('Forward Curve'!$D$16=DataValidation!$B$13,Vols!BA52,IF('Forward Curve'!$D$16=DataValidation!$B$14,Vols!BB52,""))))</f>
        <v>3.3063285929373749E-2</v>
      </c>
    </row>
    <row r="53" spans="2:56" x14ac:dyDescent="0.25">
      <c r="B53" s="69">
        <f t="shared" si="12"/>
        <v>46170</v>
      </c>
      <c r="C53" s="76">
        <v>48.77</v>
      </c>
      <c r="D53" s="2"/>
      <c r="E53" s="124">
        <v>2.72458</v>
      </c>
      <c r="F53" s="77">
        <v>2.6768999999999998</v>
      </c>
      <c r="G53" s="103">
        <v>2.8073299999999999</v>
      </c>
      <c r="H53" s="103">
        <v>5.7141599999999997</v>
      </c>
      <c r="I53" s="81"/>
      <c r="J53" s="117">
        <f t="shared" si="15"/>
        <v>46140</v>
      </c>
      <c r="K53" s="78">
        <v>2.6151800000000001</v>
      </c>
      <c r="L53" s="81"/>
      <c r="M53" s="115">
        <v>44789</v>
      </c>
      <c r="N53" s="123">
        <v>2.4366400000000001</v>
      </c>
      <c r="O53" s="81"/>
      <c r="P53" s="81"/>
      <c r="R53" s="69">
        <f>'Forward Curve'!$G53</f>
        <v>46170</v>
      </c>
      <c r="S53" s="82">
        <f t="shared" si="19"/>
        <v>0.48770000000000002</v>
      </c>
      <c r="T53" s="57"/>
      <c r="U53" s="57">
        <f t="shared" si="1"/>
        <v>2.7245800000000001E-2</v>
      </c>
      <c r="V53" s="57">
        <f t="shared" si="2"/>
        <v>2.6768999999999998E-2</v>
      </c>
      <c r="W53" s="57">
        <f t="shared" si="20"/>
        <v>2.8073299999999999E-2</v>
      </c>
      <c r="X53" s="84">
        <f t="shared" si="21"/>
        <v>5.7141599999999994E-2</v>
      </c>
      <c r="Y53" s="84">
        <f t="shared" si="5"/>
        <v>2.6150899999999998E-2</v>
      </c>
      <c r="Z53" s="84">
        <f t="shared" si="22"/>
        <v>2.6151799999999999E-2</v>
      </c>
      <c r="AA53" s="84"/>
      <c r="AB53" s="108">
        <f t="shared" si="16"/>
        <v>44789</v>
      </c>
      <c r="AC53" s="109">
        <f t="shared" si="13"/>
        <v>2.43664E-2</v>
      </c>
      <c r="AD53" s="108">
        <f t="shared" si="17"/>
        <v>46170</v>
      </c>
      <c r="AE53" s="110">
        <f t="shared" si="14"/>
        <v>2.7181853333333346E-2</v>
      </c>
      <c r="AF53" s="3"/>
      <c r="AG53" s="2">
        <f>IF('Forward Curve'!$D$14=DataValidation!$A$5,Vols!$U53*(1-(SQRT(YEARFRAC($R$6,$R53,2))*(2*$S53))),IF('Forward Curve'!$D$14=DataValidation!$A$6,Vols!$V53*(1-(SQRT(YEARFRAC($R$6,$R53,2))*(2*$S53))),IF('Forward Curve'!$D$14=DataValidation!$A$8,Vols!$U53*(1-(SQRT(YEARFRAC($R$6,$R53,2))*(2*$S53)))+0.03,IF('Forward Curve'!$D$14=DataValidation!$A$4,Vols!$AE53*(1-(SQRT(YEARFRAC($R$6,$R53,2))*(2*$S53))),IF('Forward Curve'!$D$14=DataValidation!$A$7,Vols!$W53*(1-(SQRT(YEARFRAC($R$6,$R53,2))*(2*$S53))),IF('Forward Curve'!$D$14=DataValidation!$A$9,Vols!$AW53*(1-(SQRT(YEARFRAC($R$6,$R53,2))*(2*$S53))),IF('Forward Curve'!$D$14=DataValidation!$A$2,$Y53*(1-(SQRT(YEARFRAC($R$6,$R53,2))*(2*$S53))),IF('Forward Curve'!$D$14=DataValidation!$A$3,$Z53*(1-(SQRT(YEARFRAC($R$6,$R53,2))*(2*$S53))),""))))))))</f>
        <v>-2.465126779293272E-2</v>
      </c>
      <c r="AH53" s="2">
        <f>IF('Forward Curve'!$D$14=DataValidation!$A$5,Vols!$U53*(1-(SQRT(YEARFRAC($R$6,$R53,2))*(1*$S53))),IF('Forward Curve'!$D$14=DataValidation!$A$6,Vols!$V53*(1-(SQRT(YEARFRAC($R$6,$R53,2))*(1*$S53))),IF('Forward Curve'!$D$14=DataValidation!$A$8,Vols!$U53*(1-(SQRT(YEARFRAC($R$6,$R53,2))*(1*$S53)))+0.03,IF('Forward Curve'!$D$14=DataValidation!$A$4,Vols!$AE53*(1-(SQRT(YEARFRAC($R$6,$R53,2))*(1*$S53))),IF('Forward Curve'!$D$14=DataValidation!$A$7,Vols!$W53*(1-(SQRT(YEARFRAC($R$6,$R53,2))*(1*$S53))),IF('Forward Curve'!$D$14=DataValidation!$A$9,Vols!$AW53*(1-(SQRT(YEARFRAC($R$6,$R53,2))*(1*$S53))),IF('Forward Curve'!$D$14=DataValidation!$A$2,$Y53*(1-(SQRT(YEARFRAC($R$6,$R53,2))*(1*$S53))),IF('Forward Curve'!$D$14=DataValidation!$A$3,$Z53*(1-(SQRT(YEARFRAC($R$6,$R53,2))*(1*$S53))),""))))))))</f>
        <v>7.4981610353363863E-4</v>
      </c>
      <c r="AI53" s="2">
        <f>IF('Forward Curve'!$D$14=DataValidation!$A$5,Vols!$U53*(1+(SQRT(YEARFRAC($R$6,$R53,2))*(1*$S53))),IF('Forward Curve'!$D$14=DataValidation!$A$6,Vols!$V53*(1+(SQRT(YEARFRAC($R$6,$R53,2))*(1*$S53))),IF('Forward Curve'!$D$14=DataValidation!$A$8,Vols!$U53*(1+(SQRT(YEARFRAC($R$6,$R53,2))*(1*$S53)))+0.03,IF('Forward Curve'!$D$14=DataValidation!$A$4,Vols!$AE53*(1+(SQRT(YEARFRAC($R$6,$R53,2))*(1*$S53))),IF('Forward Curve'!$D$14=DataValidation!$A$7,Vols!$W53*(1+(SQRT(YEARFRAC($R$6,$R53,2))*(1*$S53))),IF('Forward Curve'!$D$14=DataValidation!$A$9,Vols!$AW53*(1+(SQRT(YEARFRAC($R$6,$R53,2))*(1*$S53))),IF('Forward Curve'!$D$14=DataValidation!$A$2,$Y53*(1+(SQRT(YEARFRAC($R$6,$R53,2))*(1*$S53))),IF('Forward Curve'!$D$14=DataValidation!$A$3,$Z53*(1+(SQRT(YEARFRAC($R$6,$R53,2))*(1*$S53))),""))))))))</f>
        <v>5.1551983896466362E-2</v>
      </c>
      <c r="AJ53" s="2">
        <f>IF('Forward Curve'!$D$14=DataValidation!$A$5,Vols!$U53*(1+(SQRT(YEARFRAC($R$6,$R53,2))*(2*$S53))),IF('Forward Curve'!$D$14=DataValidation!$A$6,Vols!$V53*(1+(SQRT(YEARFRAC($R$6,$R53,2))*(2*$S53))),IF('Forward Curve'!$D$14=DataValidation!$A$8,Vols!$U53*(1+(SQRT(YEARFRAC($R$6,$R53,2))*(2*$S53)))+0.03,IF('Forward Curve'!$D$14=DataValidation!$A$4,Vols!$AE53*(1+(SQRT(YEARFRAC($R$6,$R53,2))*(2*$S53))),IF('Forward Curve'!$D$14=DataValidation!$A$7,Vols!$W53*(1+(SQRT(YEARFRAC($R$6,$R53,2))*(2*$S53))),IF('Forward Curve'!$D$14=DataValidation!$A$9,Vols!$AW53*(1+(SQRT(YEARFRAC($R$6,$R53,2))*(2*$S53))),IF('Forward Curve'!$D$14=DataValidation!$A$2,$Y53*(1+(SQRT(YEARFRAC($R$6,$R53,2))*(2*$S53))),IF('Forward Curve'!$D$14=DataValidation!$A$3,$Z53*(1+(SQRT(YEARFRAC($R$6,$R53,2))*(2*$S53))),""))))))))</f>
        <v>7.6953067792932719E-2</v>
      </c>
      <c r="AL53" s="112">
        <v>2.5000000000000001E-2</v>
      </c>
      <c r="AM53" s="2">
        <f>IF('Forward Curve'!$D$14=DataValidation!$A$5,Vols!$AL53,IF('Forward Curve'!$D$14=DataValidation!$A$6,Vols!$AL53+(Vols!$V53-Vols!$U53),IF('Forward Curve'!$D$14=DataValidation!$A$8,Vols!$AL53+(Vols!$X53-Vols!$U53),IF('Forward Curve'!$D$14=DataValidation!$A$4,Vols!$AL53+(Vols!$AE53-Vols!$U53),IF('Forward Curve'!$D$14=DataValidation!$A$7,Vols!$AL53+(Vols!$W53-Vols!$U53),IF('Forward Curve'!$D$14=DataValidation!$A$9,Vols!$AL53+(Vols!$AW53-Vols!$U53),IF('Forward Curve'!$D$14=DataValidation!$A$2,Vols!$AL53+($Y53-Vols!$U53),IF('Forward Curve'!$D$14=DataValidation!$A$3,Vols!$AL53+($Z53-Vols!$U53)))))))))</f>
        <v>2.3905099999999999E-2</v>
      </c>
      <c r="AN53" s="2">
        <f>IF('Forward Curve'!$D$14=DataValidation!$A$5,$U53+0.0025,IF('Forward Curve'!$D$14=DataValidation!$A$6,$V53+0.0025,IF('Forward Curve'!$D$14=DataValidation!$A$8,Vols!$X53+0.0025,IF('Forward Curve'!$D$14=DataValidation!$A$4,Vols!$AE53+0.0025,IF('Forward Curve'!$D$14=DataValidation!$A$7,Vols!$W53+0.0025,IF('Forward Curve'!$D$14=DataValidation!$A$9,Vols!$AW53+0.0025,IF('Forward Curve'!$D$14=DataValidation!$A$2,$Y53+0.0025,IF('Forward Curve'!$D$14=DataValidation!$A$3,$Z53+0.0025,""))))))))</f>
        <v>2.8650899999999997E-2</v>
      </c>
      <c r="AO53" s="2">
        <f>IF('Forward Curve'!$D$14=DataValidation!$A$5,$U53+0.005,IF('Forward Curve'!$D$14=DataValidation!$A$6,$V53+0.005,IF('Forward Curve'!$D$14=DataValidation!$A$8,Vols!$X53+0.005,IF('Forward Curve'!$D$14=DataValidation!$A$4,Vols!$AE53+0.005,IF('Forward Curve'!$D$14=DataValidation!$A$7,Vols!$W53+0.005,IF('Forward Curve'!$D$14=DataValidation!$A$9,Vols!$AW53+0.005,IF('Forward Curve'!$D$14=DataValidation!$A$2,$Y53+0.005,IF('Forward Curve'!$D$14=DataValidation!$A$3,$Z53+0.005,""))))))))</f>
        <v>3.1150899999999999E-2</v>
      </c>
      <c r="AQ53" s="57">
        <f>IF('Forward Curve'!$E$15=DataValidation!$B$2,Vols!$AJ53,IF('Forward Curve'!$E$15=DataValidation!$B$3,Vols!$AI53,IF('Forward Curve'!$E$15=DataValidation!$B$4,Vols!$AH53,IF('Forward Curve'!$E$15=DataValidation!$B$5,Vols!$AG53,IF('Forward Curve'!$E$15=DataValidation!$B$7,$AM53,IF('Forward Curve'!$E$15=DataValidation!$B$8,Vols!$AN53,IF('Forward Curve'!$E$15=DataValidation!$B$9,Vols!$AO53,"ERROR")))))))</f>
        <v>5.1551983896466362E-2</v>
      </c>
      <c r="AR53" s="57"/>
      <c r="AS53" s="58"/>
      <c r="AT53" s="67">
        <v>48</v>
      </c>
      <c r="AU53" s="68">
        <f t="shared" si="18"/>
        <v>46170</v>
      </c>
      <c r="AW53" s="2">
        <f t="shared" si="23"/>
        <v>3.0571794634547525E-2</v>
      </c>
      <c r="AY53" s="3">
        <f t="shared" si="24"/>
        <v>2.5571794634547524E-2</v>
      </c>
      <c r="AZ53" s="3">
        <f t="shared" si="25"/>
        <v>2.8071794634547526E-2</v>
      </c>
      <c r="BA53" s="3">
        <f t="shared" si="26"/>
        <v>3.3071794634547527E-2</v>
      </c>
      <c r="BB53" s="3">
        <f t="shared" si="27"/>
        <v>3.5571794634547522E-2</v>
      </c>
      <c r="BD53" s="2">
        <f>IF('Forward Curve'!$D$16=DataValidation!$B$11,Vols!AY53,IF('Forward Curve'!$D$16=DataValidation!$B$12,Vols!AZ53,IF('Forward Curve'!$D$16=DataValidation!$B$13,Vols!BA53,IF('Forward Curve'!$D$16=DataValidation!$B$14,Vols!BB53,""))))</f>
        <v>3.3071794634547527E-2</v>
      </c>
    </row>
    <row r="54" spans="2:56" x14ac:dyDescent="0.25">
      <c r="B54" s="69">
        <f t="shared" si="12"/>
        <v>46201</v>
      </c>
      <c r="C54" s="76">
        <v>46.63</v>
      </c>
      <c r="D54" s="2"/>
      <c r="E54" s="124">
        <v>2.7896399999999999</v>
      </c>
      <c r="F54" s="77">
        <v>2.6994600000000002</v>
      </c>
      <c r="G54" s="103">
        <v>2.9140799999999998</v>
      </c>
      <c r="H54" s="103">
        <v>5.7581800000000003</v>
      </c>
      <c r="I54" s="81"/>
      <c r="J54" s="117">
        <f t="shared" si="15"/>
        <v>46170</v>
      </c>
      <c r="K54" s="78">
        <v>2.6150899999999999</v>
      </c>
      <c r="L54" s="81"/>
      <c r="M54" s="115">
        <v>44790</v>
      </c>
      <c r="N54" s="123">
        <v>2.4366400000000001</v>
      </c>
      <c r="O54" s="81"/>
      <c r="P54" s="81"/>
      <c r="R54" s="69">
        <f>'Forward Curve'!$G54</f>
        <v>46201</v>
      </c>
      <c r="S54" s="82">
        <f t="shared" si="19"/>
        <v>0.46630000000000005</v>
      </c>
      <c r="T54" s="57"/>
      <c r="U54" s="57">
        <f t="shared" si="1"/>
        <v>2.7896399999999998E-2</v>
      </c>
      <c r="V54" s="57">
        <f t="shared" si="2"/>
        <v>2.6994600000000001E-2</v>
      </c>
      <c r="W54" s="57">
        <f t="shared" si="20"/>
        <v>2.9140799999999998E-2</v>
      </c>
      <c r="X54" s="84">
        <f t="shared" si="21"/>
        <v>5.7581800000000002E-2</v>
      </c>
      <c r="Y54" s="84">
        <f t="shared" si="5"/>
        <v>2.67224E-2</v>
      </c>
      <c r="Z54" s="84">
        <f t="shared" si="22"/>
        <v>2.6150899999999998E-2</v>
      </c>
      <c r="AA54" s="84"/>
      <c r="AB54" s="108">
        <f t="shared" si="16"/>
        <v>44790</v>
      </c>
      <c r="AC54" s="109">
        <f t="shared" si="13"/>
        <v>2.43664E-2</v>
      </c>
      <c r="AD54" s="108">
        <f t="shared" si="17"/>
        <v>46201</v>
      </c>
      <c r="AE54" s="110">
        <f t="shared" si="14"/>
        <v>2.7181853333333346E-2</v>
      </c>
      <c r="AF54" s="3"/>
      <c r="AG54" s="2">
        <f>IF('Forward Curve'!$D$14=DataValidation!$A$5,Vols!$U54*(1-(SQRT(YEARFRAC($R$6,$R54,2))*(2*$S54))),IF('Forward Curve'!$D$14=DataValidation!$A$6,Vols!$V54*(1-(SQRT(YEARFRAC($R$6,$R54,2))*(2*$S54))),IF('Forward Curve'!$D$14=DataValidation!$A$8,Vols!$U54*(1-(SQRT(YEARFRAC($R$6,$R54,2))*(2*$S54)))+0.03,IF('Forward Curve'!$D$14=DataValidation!$A$4,Vols!$AE54*(1-(SQRT(YEARFRAC($R$6,$R54,2))*(2*$S54))),IF('Forward Curve'!$D$14=DataValidation!$A$7,Vols!$W54*(1-(SQRT(YEARFRAC($R$6,$R54,2))*(2*$S54))),IF('Forward Curve'!$D$14=DataValidation!$A$9,Vols!$AW54*(1-(SQRT(YEARFRAC($R$6,$R54,2))*(2*$S54))),IF('Forward Curve'!$D$14=DataValidation!$A$2,$Y54*(1-(SQRT(YEARFRAC($R$6,$R54,2))*(2*$S54))),IF('Forward Curve'!$D$14=DataValidation!$A$3,$Z54*(1-(SQRT(YEARFRAC($R$6,$R54,2))*(2*$S54))),""))))))))</f>
        <v>-2.3447965762023588E-2</v>
      </c>
      <c r="AH54" s="2">
        <f>IF('Forward Curve'!$D$14=DataValidation!$A$5,Vols!$U54*(1-(SQRT(YEARFRAC($R$6,$R54,2))*(1*$S54))),IF('Forward Curve'!$D$14=DataValidation!$A$6,Vols!$V54*(1-(SQRT(YEARFRAC($R$6,$R54,2))*(1*$S54))),IF('Forward Curve'!$D$14=DataValidation!$A$8,Vols!$U54*(1-(SQRT(YEARFRAC($R$6,$R54,2))*(1*$S54)))+0.03,IF('Forward Curve'!$D$14=DataValidation!$A$4,Vols!$AE54*(1-(SQRT(YEARFRAC($R$6,$R54,2))*(1*$S54))),IF('Forward Curve'!$D$14=DataValidation!$A$7,Vols!$W54*(1-(SQRT(YEARFRAC($R$6,$R54,2))*(1*$S54))),IF('Forward Curve'!$D$14=DataValidation!$A$9,Vols!$AW54*(1-(SQRT(YEARFRAC($R$6,$R54,2))*(1*$S54))),IF('Forward Curve'!$D$14=DataValidation!$A$2,$Y54*(1-(SQRT(YEARFRAC($R$6,$R54,2))*(1*$S54))),IF('Forward Curve'!$D$14=DataValidation!$A$3,$Z54*(1-(SQRT(YEARFRAC($R$6,$R54,2))*(1*$S54))),""))))))))</f>
        <v>1.6372171189882071E-3</v>
      </c>
      <c r="AI54" s="2">
        <f>IF('Forward Curve'!$D$14=DataValidation!$A$5,Vols!$U54*(1+(SQRT(YEARFRAC($R$6,$R54,2))*(1*$S54))),IF('Forward Curve'!$D$14=DataValidation!$A$6,Vols!$V54*(1+(SQRT(YEARFRAC($R$6,$R54,2))*(1*$S54))),IF('Forward Curve'!$D$14=DataValidation!$A$8,Vols!$U54*(1+(SQRT(YEARFRAC($R$6,$R54,2))*(1*$S54)))+0.03,IF('Forward Curve'!$D$14=DataValidation!$A$4,Vols!$AE54*(1+(SQRT(YEARFRAC($R$6,$R54,2))*(1*$S54))),IF('Forward Curve'!$D$14=DataValidation!$A$7,Vols!$W54*(1+(SQRT(YEARFRAC($R$6,$R54,2))*(1*$S54))),IF('Forward Curve'!$D$14=DataValidation!$A$9,Vols!$AW54*(1+(SQRT(YEARFRAC($R$6,$R54,2))*(1*$S54))),IF('Forward Curve'!$D$14=DataValidation!$A$2,$Y54*(1+(SQRT(YEARFRAC($R$6,$R54,2))*(1*$S54))),IF('Forward Curve'!$D$14=DataValidation!$A$3,$Z54*(1+(SQRT(YEARFRAC($R$6,$R54,2))*(1*$S54))),""))))))))</f>
        <v>5.1807582881011796E-2</v>
      </c>
      <c r="AJ54" s="2">
        <f>IF('Forward Curve'!$D$14=DataValidation!$A$5,Vols!$U54*(1+(SQRT(YEARFRAC($R$6,$R54,2))*(2*$S54))),IF('Forward Curve'!$D$14=DataValidation!$A$6,Vols!$V54*(1+(SQRT(YEARFRAC($R$6,$R54,2))*(2*$S54))),IF('Forward Curve'!$D$14=DataValidation!$A$8,Vols!$U54*(1+(SQRT(YEARFRAC($R$6,$R54,2))*(2*$S54)))+0.03,IF('Forward Curve'!$D$14=DataValidation!$A$4,Vols!$AE54*(1+(SQRT(YEARFRAC($R$6,$R54,2))*(2*$S54))),IF('Forward Curve'!$D$14=DataValidation!$A$7,Vols!$W54*(1+(SQRT(YEARFRAC($R$6,$R54,2))*(2*$S54))),IF('Forward Curve'!$D$14=DataValidation!$A$9,Vols!$AW54*(1+(SQRT(YEARFRAC($R$6,$R54,2))*(2*$S54))),IF('Forward Curve'!$D$14=DataValidation!$A$2,$Y54*(1+(SQRT(YEARFRAC($R$6,$R54,2))*(2*$S54))),IF('Forward Curve'!$D$14=DataValidation!$A$3,$Z54*(1+(SQRT(YEARFRAC($R$6,$R54,2))*(2*$S54))),""))))))))</f>
        <v>7.6892765762023599E-2</v>
      </c>
      <c r="AL54" s="112">
        <v>2.5000000000000001E-2</v>
      </c>
      <c r="AM54" s="2">
        <f>IF('Forward Curve'!$D$14=DataValidation!$A$5,Vols!$AL54,IF('Forward Curve'!$D$14=DataValidation!$A$6,Vols!$AL54+(Vols!$V54-Vols!$U54),IF('Forward Curve'!$D$14=DataValidation!$A$8,Vols!$AL54+(Vols!$X54-Vols!$U54),IF('Forward Curve'!$D$14=DataValidation!$A$4,Vols!$AL54+(Vols!$AE54-Vols!$U54),IF('Forward Curve'!$D$14=DataValidation!$A$7,Vols!$AL54+(Vols!$W54-Vols!$U54),IF('Forward Curve'!$D$14=DataValidation!$A$9,Vols!$AL54+(Vols!$AW54-Vols!$U54),IF('Forward Curve'!$D$14=DataValidation!$A$2,Vols!$AL54+($Y54-Vols!$U54),IF('Forward Curve'!$D$14=DataValidation!$A$3,Vols!$AL54+($Z54-Vols!$U54)))))))))</f>
        <v>2.3826000000000003E-2</v>
      </c>
      <c r="AN54" s="2">
        <f>IF('Forward Curve'!$D$14=DataValidation!$A$5,$U54+0.0025,IF('Forward Curve'!$D$14=DataValidation!$A$6,$V54+0.0025,IF('Forward Curve'!$D$14=DataValidation!$A$8,Vols!$X54+0.0025,IF('Forward Curve'!$D$14=DataValidation!$A$4,Vols!$AE54+0.0025,IF('Forward Curve'!$D$14=DataValidation!$A$7,Vols!$W54+0.0025,IF('Forward Curve'!$D$14=DataValidation!$A$9,Vols!$AW54+0.0025,IF('Forward Curve'!$D$14=DataValidation!$A$2,$Y54+0.0025,IF('Forward Curve'!$D$14=DataValidation!$A$3,$Z54+0.0025,""))))))))</f>
        <v>2.9222399999999999E-2</v>
      </c>
      <c r="AO54" s="2">
        <f>IF('Forward Curve'!$D$14=DataValidation!$A$5,$U54+0.005,IF('Forward Curve'!$D$14=DataValidation!$A$6,$V54+0.005,IF('Forward Curve'!$D$14=DataValidation!$A$8,Vols!$X54+0.005,IF('Forward Curve'!$D$14=DataValidation!$A$4,Vols!$AE54+0.005,IF('Forward Curve'!$D$14=DataValidation!$A$7,Vols!$W54+0.005,IF('Forward Curve'!$D$14=DataValidation!$A$9,Vols!$AW54+0.005,IF('Forward Curve'!$D$14=DataValidation!$A$2,$Y54+0.005,IF('Forward Curve'!$D$14=DataValidation!$A$3,$Z54+0.005,""))))))))</f>
        <v>3.1722399999999998E-2</v>
      </c>
      <c r="AQ54" s="57">
        <f>IF('Forward Curve'!$E$15=DataValidation!$B$2,Vols!$AJ54,IF('Forward Curve'!$E$15=DataValidation!$B$3,Vols!$AI54,IF('Forward Curve'!$E$15=DataValidation!$B$4,Vols!$AH54,IF('Forward Curve'!$E$15=DataValidation!$B$5,Vols!$AG54,IF('Forward Curve'!$E$15=DataValidation!$B$7,$AM54,IF('Forward Curve'!$E$15=DataValidation!$B$8,Vols!$AN54,IF('Forward Curve'!$E$15=DataValidation!$B$9,Vols!$AO54,"ERROR")))))))</f>
        <v>5.1807582881011796E-2</v>
      </c>
      <c r="AR54" s="57"/>
      <c r="AS54" s="58"/>
      <c r="AT54" s="67">
        <v>49</v>
      </c>
      <c r="AU54" s="68">
        <f t="shared" si="18"/>
        <v>46201</v>
      </c>
      <c r="AW54" s="2">
        <f t="shared" si="23"/>
        <v>3.0580587681358302E-2</v>
      </c>
      <c r="AY54" s="3">
        <f t="shared" si="24"/>
        <v>2.5580587681358301E-2</v>
      </c>
      <c r="AZ54" s="3">
        <f t="shared" si="25"/>
        <v>2.8080587681358304E-2</v>
      </c>
      <c r="BA54" s="3">
        <f t="shared" si="26"/>
        <v>3.3080587681358305E-2</v>
      </c>
      <c r="BB54" s="3">
        <f t="shared" si="27"/>
        <v>3.55805876813583E-2</v>
      </c>
      <c r="BD54" s="2">
        <f>IF('Forward Curve'!$D$16=DataValidation!$B$11,Vols!AY54,IF('Forward Curve'!$D$16=DataValidation!$B$12,Vols!AZ54,IF('Forward Curve'!$D$16=DataValidation!$B$13,Vols!BA54,IF('Forward Curve'!$D$16=DataValidation!$B$14,Vols!BB54,""))))</f>
        <v>3.3080587681358305E-2</v>
      </c>
    </row>
    <row r="55" spans="2:56" x14ac:dyDescent="0.25">
      <c r="B55" s="69">
        <f t="shared" si="12"/>
        <v>46231</v>
      </c>
      <c r="C55" s="76">
        <v>46.6</v>
      </c>
      <c r="D55" s="2"/>
      <c r="E55" s="124">
        <v>2.7988</v>
      </c>
      <c r="F55" s="77">
        <v>2.7042000000000002</v>
      </c>
      <c r="G55" s="103">
        <v>2.9291800000000001</v>
      </c>
      <c r="H55" s="103">
        <v>5.7470999999999997</v>
      </c>
      <c r="I55" s="81"/>
      <c r="J55" s="117">
        <f t="shared" si="15"/>
        <v>46201</v>
      </c>
      <c r="K55" s="78">
        <v>2.6722399999999999</v>
      </c>
      <c r="L55" s="81"/>
      <c r="M55" s="115">
        <v>44791</v>
      </c>
      <c r="N55" s="123">
        <v>2.4366400000000001</v>
      </c>
      <c r="O55" s="81"/>
      <c r="P55" s="81"/>
      <c r="R55" s="69">
        <f>'Forward Curve'!$G55</f>
        <v>46231</v>
      </c>
      <c r="S55" s="82">
        <f t="shared" si="19"/>
        <v>0.46600000000000003</v>
      </c>
      <c r="T55" s="57"/>
      <c r="U55" s="57">
        <f t="shared" si="1"/>
        <v>2.7987999999999999E-2</v>
      </c>
      <c r="V55" s="57">
        <f t="shared" si="2"/>
        <v>2.7042E-2</v>
      </c>
      <c r="W55" s="57">
        <f t="shared" si="20"/>
        <v>2.92918E-2</v>
      </c>
      <c r="X55" s="84">
        <f t="shared" si="21"/>
        <v>5.7470999999999994E-2</v>
      </c>
      <c r="Y55" s="84">
        <f t="shared" si="5"/>
        <v>2.68528E-2</v>
      </c>
      <c r="Z55" s="84">
        <f t="shared" si="22"/>
        <v>2.67224E-2</v>
      </c>
      <c r="AA55" s="84"/>
      <c r="AB55" s="108">
        <f t="shared" si="16"/>
        <v>44791</v>
      </c>
      <c r="AC55" s="109">
        <f t="shared" si="13"/>
        <v>2.43664E-2</v>
      </c>
      <c r="AD55" s="108">
        <f t="shared" si="17"/>
        <v>46231</v>
      </c>
      <c r="AE55" s="110">
        <f t="shared" si="14"/>
        <v>2.7213000000000008E-2</v>
      </c>
      <c r="AF55" s="3"/>
      <c r="AG55" s="2">
        <f>IF('Forward Curve'!$D$14=DataValidation!$A$5,Vols!$U55*(1-(SQRT(YEARFRAC($R$6,$R55,2))*(2*$S55))),IF('Forward Curve'!$D$14=DataValidation!$A$6,Vols!$V55*(1-(SQRT(YEARFRAC($R$6,$R55,2))*(2*$S55))),IF('Forward Curve'!$D$14=DataValidation!$A$8,Vols!$U55*(1-(SQRT(YEARFRAC($R$6,$R55,2))*(2*$S55)))+0.03,IF('Forward Curve'!$D$14=DataValidation!$A$4,Vols!$AE55*(1-(SQRT(YEARFRAC($R$6,$R55,2))*(2*$S55))),IF('Forward Curve'!$D$14=DataValidation!$A$7,Vols!$W55*(1-(SQRT(YEARFRAC($R$6,$R55,2))*(2*$S55))),IF('Forward Curve'!$D$14=DataValidation!$A$9,Vols!$AW55*(1-(SQRT(YEARFRAC($R$6,$R55,2))*(2*$S55))),IF('Forward Curve'!$D$14=DataValidation!$A$2,$Y55*(1-(SQRT(YEARFRAC($R$6,$R55,2))*(2*$S55))),IF('Forward Curve'!$D$14=DataValidation!$A$3,$Z55*(1-(SQRT(YEARFRAC($R$6,$R55,2))*(2*$S55))),""))))))))</f>
        <v>-2.4045302042372554E-2</v>
      </c>
      <c r="AH55" s="2">
        <f>IF('Forward Curve'!$D$14=DataValidation!$A$5,Vols!$U55*(1-(SQRT(YEARFRAC($R$6,$R55,2))*(1*$S55))),IF('Forward Curve'!$D$14=DataValidation!$A$6,Vols!$V55*(1-(SQRT(YEARFRAC($R$6,$R55,2))*(1*$S55))),IF('Forward Curve'!$D$14=DataValidation!$A$8,Vols!$U55*(1-(SQRT(YEARFRAC($R$6,$R55,2))*(1*$S55)))+0.03,IF('Forward Curve'!$D$14=DataValidation!$A$4,Vols!$AE55*(1-(SQRT(YEARFRAC($R$6,$R55,2))*(1*$S55))),IF('Forward Curve'!$D$14=DataValidation!$A$7,Vols!$W55*(1-(SQRT(YEARFRAC($R$6,$R55,2))*(1*$S55))),IF('Forward Curve'!$D$14=DataValidation!$A$9,Vols!$AW55*(1-(SQRT(YEARFRAC($R$6,$R55,2))*(1*$S55))),IF('Forward Curve'!$D$14=DataValidation!$A$2,$Y55*(1-(SQRT(YEARFRAC($R$6,$R55,2))*(1*$S55))),IF('Forward Curve'!$D$14=DataValidation!$A$3,$Z55*(1-(SQRT(YEARFRAC($R$6,$R55,2))*(1*$S55))),""))))))))</f>
        <v>1.4037489788137219E-3</v>
      </c>
      <c r="AI55" s="2">
        <f>IF('Forward Curve'!$D$14=DataValidation!$A$5,Vols!$U55*(1+(SQRT(YEARFRAC($R$6,$R55,2))*(1*$S55))),IF('Forward Curve'!$D$14=DataValidation!$A$6,Vols!$V55*(1+(SQRT(YEARFRAC($R$6,$R55,2))*(1*$S55))),IF('Forward Curve'!$D$14=DataValidation!$A$8,Vols!$U55*(1+(SQRT(YEARFRAC($R$6,$R55,2))*(1*$S55)))+0.03,IF('Forward Curve'!$D$14=DataValidation!$A$4,Vols!$AE55*(1+(SQRT(YEARFRAC($R$6,$R55,2))*(1*$S55))),IF('Forward Curve'!$D$14=DataValidation!$A$7,Vols!$W55*(1+(SQRT(YEARFRAC($R$6,$R55,2))*(1*$S55))),IF('Forward Curve'!$D$14=DataValidation!$A$9,Vols!$AW55*(1+(SQRT(YEARFRAC($R$6,$R55,2))*(1*$S55))),IF('Forward Curve'!$D$14=DataValidation!$A$2,$Y55*(1+(SQRT(YEARFRAC($R$6,$R55,2))*(1*$S55))),IF('Forward Curve'!$D$14=DataValidation!$A$3,$Z55*(1+(SQRT(YEARFRAC($R$6,$R55,2))*(1*$S55))),""))))))))</f>
        <v>5.2301851021186278E-2</v>
      </c>
      <c r="AJ55" s="2">
        <f>IF('Forward Curve'!$D$14=DataValidation!$A$5,Vols!$U55*(1+(SQRT(YEARFRAC($R$6,$R55,2))*(2*$S55))),IF('Forward Curve'!$D$14=DataValidation!$A$6,Vols!$V55*(1+(SQRT(YEARFRAC($R$6,$R55,2))*(2*$S55))),IF('Forward Curve'!$D$14=DataValidation!$A$8,Vols!$U55*(1+(SQRT(YEARFRAC($R$6,$R55,2))*(2*$S55)))+0.03,IF('Forward Curve'!$D$14=DataValidation!$A$4,Vols!$AE55*(1+(SQRT(YEARFRAC($R$6,$R55,2))*(2*$S55))),IF('Forward Curve'!$D$14=DataValidation!$A$7,Vols!$W55*(1+(SQRT(YEARFRAC($R$6,$R55,2))*(2*$S55))),IF('Forward Curve'!$D$14=DataValidation!$A$9,Vols!$AW55*(1+(SQRT(YEARFRAC($R$6,$R55,2))*(2*$S55))),IF('Forward Curve'!$D$14=DataValidation!$A$2,$Y55*(1+(SQRT(YEARFRAC($R$6,$R55,2))*(2*$S55))),IF('Forward Curve'!$D$14=DataValidation!$A$3,$Z55*(1+(SQRT(YEARFRAC($R$6,$R55,2))*(2*$S55))),""))))))))</f>
        <v>7.7750902042372561E-2</v>
      </c>
      <c r="AL55" s="112">
        <v>2.5000000000000001E-2</v>
      </c>
      <c r="AM55" s="2">
        <f>IF('Forward Curve'!$D$14=DataValidation!$A$5,Vols!$AL55,IF('Forward Curve'!$D$14=DataValidation!$A$6,Vols!$AL55+(Vols!$V55-Vols!$U55),IF('Forward Curve'!$D$14=DataValidation!$A$8,Vols!$AL55+(Vols!$X55-Vols!$U55),IF('Forward Curve'!$D$14=DataValidation!$A$4,Vols!$AL55+(Vols!$AE55-Vols!$U55),IF('Forward Curve'!$D$14=DataValidation!$A$7,Vols!$AL55+(Vols!$W55-Vols!$U55),IF('Forward Curve'!$D$14=DataValidation!$A$9,Vols!$AL55+(Vols!$AW55-Vols!$U55),IF('Forward Curve'!$D$14=DataValidation!$A$2,Vols!$AL55+($Y55-Vols!$U55),IF('Forward Curve'!$D$14=DataValidation!$A$3,Vols!$AL55+($Z55-Vols!$U55)))))))))</f>
        <v>2.3864800000000002E-2</v>
      </c>
      <c r="AN55" s="2">
        <f>IF('Forward Curve'!$D$14=DataValidation!$A$5,$U55+0.0025,IF('Forward Curve'!$D$14=DataValidation!$A$6,$V55+0.0025,IF('Forward Curve'!$D$14=DataValidation!$A$8,Vols!$X55+0.0025,IF('Forward Curve'!$D$14=DataValidation!$A$4,Vols!$AE55+0.0025,IF('Forward Curve'!$D$14=DataValidation!$A$7,Vols!$W55+0.0025,IF('Forward Curve'!$D$14=DataValidation!$A$9,Vols!$AW55+0.0025,IF('Forward Curve'!$D$14=DataValidation!$A$2,$Y55+0.0025,IF('Forward Curve'!$D$14=DataValidation!$A$3,$Z55+0.0025,""))))))))</f>
        <v>2.9352799999999998E-2</v>
      </c>
      <c r="AO55" s="2">
        <f>IF('Forward Curve'!$D$14=DataValidation!$A$5,$U55+0.005,IF('Forward Curve'!$D$14=DataValidation!$A$6,$V55+0.005,IF('Forward Curve'!$D$14=DataValidation!$A$8,Vols!$X55+0.005,IF('Forward Curve'!$D$14=DataValidation!$A$4,Vols!$AE55+0.005,IF('Forward Curve'!$D$14=DataValidation!$A$7,Vols!$W55+0.005,IF('Forward Curve'!$D$14=DataValidation!$A$9,Vols!$AW55+0.005,IF('Forward Curve'!$D$14=DataValidation!$A$2,$Y55+0.005,IF('Forward Curve'!$D$14=DataValidation!$A$3,$Z55+0.005,""))))))))</f>
        <v>3.1852800000000001E-2</v>
      </c>
      <c r="AQ55" s="57">
        <f>IF('Forward Curve'!$E$15=DataValidation!$B$2,Vols!$AJ55,IF('Forward Curve'!$E$15=DataValidation!$B$3,Vols!$AI55,IF('Forward Curve'!$E$15=DataValidation!$B$4,Vols!$AH55,IF('Forward Curve'!$E$15=DataValidation!$B$5,Vols!$AG55,IF('Forward Curve'!$E$15=DataValidation!$B$7,$AM55,IF('Forward Curve'!$E$15=DataValidation!$B$8,Vols!$AN55,IF('Forward Curve'!$E$15=DataValidation!$B$9,Vols!$AO55,"ERROR")))))))</f>
        <v>5.2301851021186278E-2</v>
      </c>
      <c r="AR55" s="57"/>
      <c r="AS55" s="58"/>
      <c r="AT55" s="67">
        <v>50</v>
      </c>
      <c r="AU55" s="68">
        <f t="shared" si="18"/>
        <v>46231</v>
      </c>
      <c r="AW55" s="2">
        <f t="shared" si="23"/>
        <v>3.0589096961402051E-2</v>
      </c>
      <c r="AY55" s="3">
        <f t="shared" si="24"/>
        <v>2.558909696140205E-2</v>
      </c>
      <c r="AZ55" s="3">
        <f t="shared" si="25"/>
        <v>2.8089096961402053E-2</v>
      </c>
      <c r="BA55" s="3">
        <f t="shared" si="26"/>
        <v>3.3089096961402054E-2</v>
      </c>
      <c r="BB55" s="3">
        <f t="shared" si="27"/>
        <v>3.5589096961402049E-2</v>
      </c>
      <c r="BD55" s="2">
        <f>IF('Forward Curve'!$D$16=DataValidation!$B$11,Vols!AY55,IF('Forward Curve'!$D$16=DataValidation!$B$12,Vols!AZ55,IF('Forward Curve'!$D$16=DataValidation!$B$13,Vols!BA55,IF('Forward Curve'!$D$16=DataValidation!$B$14,Vols!BB55,""))))</f>
        <v>3.3089096961402054E-2</v>
      </c>
    </row>
    <row r="56" spans="2:56" x14ac:dyDescent="0.25">
      <c r="B56" s="69">
        <f t="shared" si="12"/>
        <v>46262</v>
      </c>
      <c r="C56" s="76">
        <v>46.64</v>
      </c>
      <c r="D56" s="2"/>
      <c r="E56" s="124">
        <v>2.7986900000000001</v>
      </c>
      <c r="F56" s="77">
        <v>2.7046100000000002</v>
      </c>
      <c r="G56" s="103">
        <v>2.9290600000000002</v>
      </c>
      <c r="H56" s="103">
        <v>5.7367699999999999</v>
      </c>
      <c r="I56" s="81"/>
      <c r="J56" s="117">
        <f t="shared" si="15"/>
        <v>46231</v>
      </c>
      <c r="K56" s="78">
        <v>2.6852800000000001</v>
      </c>
      <c r="L56" s="81"/>
      <c r="M56" s="115">
        <v>44792</v>
      </c>
      <c r="N56" s="123">
        <v>2.4368099999999999</v>
      </c>
      <c r="O56" s="81"/>
      <c r="P56" s="81"/>
      <c r="R56" s="69">
        <f>'Forward Curve'!$G56</f>
        <v>46262</v>
      </c>
      <c r="S56" s="82">
        <f t="shared" si="19"/>
        <v>0.46639999999999998</v>
      </c>
      <c r="T56" s="57"/>
      <c r="U56" s="57">
        <f t="shared" si="1"/>
        <v>2.7986900000000002E-2</v>
      </c>
      <c r="V56" s="57">
        <f t="shared" si="2"/>
        <v>2.7046100000000003E-2</v>
      </c>
      <c r="W56" s="57">
        <f t="shared" si="20"/>
        <v>2.9290600000000003E-2</v>
      </c>
      <c r="X56" s="84">
        <f t="shared" si="21"/>
        <v>5.7367700000000001E-2</v>
      </c>
      <c r="Y56" s="84">
        <f t="shared" si="5"/>
        <v>2.6851799999999999E-2</v>
      </c>
      <c r="Z56" s="84">
        <f t="shared" si="22"/>
        <v>2.68528E-2</v>
      </c>
      <c r="AA56" s="84"/>
      <c r="AB56" s="108">
        <f t="shared" si="16"/>
        <v>44792</v>
      </c>
      <c r="AC56" s="109">
        <f t="shared" si="13"/>
        <v>2.43681E-2</v>
      </c>
      <c r="AD56" s="108">
        <f t="shared" si="17"/>
        <v>46262</v>
      </c>
      <c r="AE56" s="110">
        <f t="shared" si="14"/>
        <v>2.7240053333333337E-2</v>
      </c>
      <c r="AF56" s="3"/>
      <c r="AG56" s="2">
        <f>IF('Forward Curve'!$D$14=DataValidation!$A$5,Vols!$U56*(1-(SQRT(YEARFRAC($R$6,$R56,2))*(2*$S56))),IF('Forward Curve'!$D$14=DataValidation!$A$6,Vols!$V56*(1-(SQRT(YEARFRAC($R$6,$R56,2))*(2*$S56))),IF('Forward Curve'!$D$14=DataValidation!$A$8,Vols!$U56*(1-(SQRT(YEARFRAC($R$6,$R56,2))*(2*$S56)))+0.03,IF('Forward Curve'!$D$14=DataValidation!$A$4,Vols!$AE56*(1-(SQRT(YEARFRAC($R$6,$R56,2))*(2*$S56))),IF('Forward Curve'!$D$14=DataValidation!$A$7,Vols!$W56*(1-(SQRT(YEARFRAC($R$6,$R56,2))*(2*$S56))),IF('Forward Curve'!$D$14=DataValidation!$A$9,Vols!$AW56*(1-(SQRT(YEARFRAC($R$6,$R56,2))*(2*$S56))),IF('Forward Curve'!$D$14=DataValidation!$A$2,$Y56*(1-(SQRT(YEARFRAC($R$6,$R56,2))*(2*$S56))),IF('Forward Curve'!$D$14=DataValidation!$A$3,$Z56*(1-(SQRT(YEARFRAC($R$6,$R56,2))*(2*$S56))),""))))))))</f>
        <v>-2.4615630267855858E-2</v>
      </c>
      <c r="AH56" s="2">
        <f>IF('Forward Curve'!$D$14=DataValidation!$A$5,Vols!$U56*(1-(SQRT(YEARFRAC($R$6,$R56,2))*(1*$S56))),IF('Forward Curve'!$D$14=DataValidation!$A$6,Vols!$V56*(1-(SQRT(YEARFRAC($R$6,$R56,2))*(1*$S56))),IF('Forward Curve'!$D$14=DataValidation!$A$8,Vols!$U56*(1-(SQRT(YEARFRAC($R$6,$R56,2))*(1*$S56)))+0.03,IF('Forward Curve'!$D$14=DataValidation!$A$4,Vols!$AE56*(1-(SQRT(YEARFRAC($R$6,$R56,2))*(1*$S56))),IF('Forward Curve'!$D$14=DataValidation!$A$7,Vols!$W56*(1-(SQRT(YEARFRAC($R$6,$R56,2))*(1*$S56))),IF('Forward Curve'!$D$14=DataValidation!$A$9,Vols!$AW56*(1-(SQRT(YEARFRAC($R$6,$R56,2))*(1*$S56))),IF('Forward Curve'!$D$14=DataValidation!$A$2,$Y56*(1-(SQRT(YEARFRAC($R$6,$R56,2))*(1*$S56))),IF('Forward Curve'!$D$14=DataValidation!$A$3,$Z56*(1-(SQRT(YEARFRAC($R$6,$R56,2))*(1*$S56))),""))))))))</f>
        <v>1.1180848660720694E-3</v>
      </c>
      <c r="AI56" s="2">
        <f>IF('Forward Curve'!$D$14=DataValidation!$A$5,Vols!$U56*(1+(SQRT(YEARFRAC($R$6,$R56,2))*(1*$S56))),IF('Forward Curve'!$D$14=DataValidation!$A$6,Vols!$V56*(1+(SQRT(YEARFRAC($R$6,$R56,2))*(1*$S56))),IF('Forward Curve'!$D$14=DataValidation!$A$8,Vols!$U56*(1+(SQRT(YEARFRAC($R$6,$R56,2))*(1*$S56)))+0.03,IF('Forward Curve'!$D$14=DataValidation!$A$4,Vols!$AE56*(1+(SQRT(YEARFRAC($R$6,$R56,2))*(1*$S56))),IF('Forward Curve'!$D$14=DataValidation!$A$7,Vols!$W56*(1+(SQRT(YEARFRAC($R$6,$R56,2))*(1*$S56))),IF('Forward Curve'!$D$14=DataValidation!$A$9,Vols!$AW56*(1+(SQRT(YEARFRAC($R$6,$R56,2))*(1*$S56))),IF('Forward Curve'!$D$14=DataValidation!$A$2,$Y56*(1+(SQRT(YEARFRAC($R$6,$R56,2))*(1*$S56))),IF('Forward Curve'!$D$14=DataValidation!$A$3,$Z56*(1+(SQRT(YEARFRAC($R$6,$R56,2))*(1*$S56))),""))))))))</f>
        <v>5.2585515133927931E-2</v>
      </c>
      <c r="AJ56" s="2">
        <f>IF('Forward Curve'!$D$14=DataValidation!$A$5,Vols!$U56*(1+(SQRT(YEARFRAC($R$6,$R56,2))*(2*$S56))),IF('Forward Curve'!$D$14=DataValidation!$A$6,Vols!$V56*(1+(SQRT(YEARFRAC($R$6,$R56,2))*(2*$S56))),IF('Forward Curve'!$D$14=DataValidation!$A$8,Vols!$U56*(1+(SQRT(YEARFRAC($R$6,$R56,2))*(2*$S56)))+0.03,IF('Forward Curve'!$D$14=DataValidation!$A$4,Vols!$AE56*(1+(SQRT(YEARFRAC($R$6,$R56,2))*(2*$S56))),IF('Forward Curve'!$D$14=DataValidation!$A$7,Vols!$W56*(1+(SQRT(YEARFRAC($R$6,$R56,2))*(2*$S56))),IF('Forward Curve'!$D$14=DataValidation!$A$9,Vols!$AW56*(1+(SQRT(YEARFRAC($R$6,$R56,2))*(2*$S56))),IF('Forward Curve'!$D$14=DataValidation!$A$2,$Y56*(1+(SQRT(YEARFRAC($R$6,$R56,2))*(2*$S56))),IF('Forward Curve'!$D$14=DataValidation!$A$3,$Z56*(1+(SQRT(YEARFRAC($R$6,$R56,2))*(2*$S56))),""))))))))</f>
        <v>7.8319230267855852E-2</v>
      </c>
      <c r="AK56" s="15"/>
      <c r="AL56" s="112">
        <v>2.5000000000000001E-2</v>
      </c>
      <c r="AM56" s="2">
        <f>IF('Forward Curve'!$D$14=DataValidation!$A$5,Vols!$AL56,IF('Forward Curve'!$D$14=DataValidation!$A$6,Vols!$AL56+(Vols!$V56-Vols!$U56),IF('Forward Curve'!$D$14=DataValidation!$A$8,Vols!$AL56+(Vols!$X56-Vols!$U56),IF('Forward Curve'!$D$14=DataValidation!$A$4,Vols!$AL56+(Vols!$AE56-Vols!$U56),IF('Forward Curve'!$D$14=DataValidation!$A$7,Vols!$AL56+(Vols!$W56-Vols!$U56),IF('Forward Curve'!$D$14=DataValidation!$A$9,Vols!$AL56+(Vols!$AW56-Vols!$U56),IF('Forward Curve'!$D$14=DataValidation!$A$2,Vols!$AL56+($Y56-Vols!$U56),IF('Forward Curve'!$D$14=DataValidation!$A$3,Vols!$AL56+($Z56-Vols!$U56)))))))))</f>
        <v>2.3864899999999998E-2</v>
      </c>
      <c r="AN56" s="2">
        <f>IF('Forward Curve'!$D$14=DataValidation!$A$5,$U56+0.0025,IF('Forward Curve'!$D$14=DataValidation!$A$6,$V56+0.0025,IF('Forward Curve'!$D$14=DataValidation!$A$8,Vols!$X56+0.0025,IF('Forward Curve'!$D$14=DataValidation!$A$4,Vols!$AE56+0.0025,IF('Forward Curve'!$D$14=DataValidation!$A$7,Vols!$W56+0.0025,IF('Forward Curve'!$D$14=DataValidation!$A$9,Vols!$AW56+0.0025,IF('Forward Curve'!$D$14=DataValidation!$A$2,$Y56+0.0025,IF('Forward Curve'!$D$14=DataValidation!$A$3,$Z56+0.0025,""))))))))</f>
        <v>2.9351799999999997E-2</v>
      </c>
      <c r="AO56" s="2">
        <f>IF('Forward Curve'!$D$14=DataValidation!$A$5,$U56+0.005,IF('Forward Curve'!$D$14=DataValidation!$A$6,$V56+0.005,IF('Forward Curve'!$D$14=DataValidation!$A$8,Vols!$X56+0.005,IF('Forward Curve'!$D$14=DataValidation!$A$4,Vols!$AE56+0.005,IF('Forward Curve'!$D$14=DataValidation!$A$7,Vols!$W56+0.005,IF('Forward Curve'!$D$14=DataValidation!$A$9,Vols!$AW56+0.005,IF('Forward Curve'!$D$14=DataValidation!$A$2,$Y56+0.005,IF('Forward Curve'!$D$14=DataValidation!$A$3,$Z56+0.005,""))))))))</f>
        <v>3.18518E-2</v>
      </c>
      <c r="AQ56" s="57">
        <f>IF('Forward Curve'!$E$15=DataValidation!$B$2,Vols!$AJ56,IF('Forward Curve'!$E$15=DataValidation!$B$3,Vols!$AI56,IF('Forward Curve'!$E$15=DataValidation!$B$4,Vols!$AH56,IF('Forward Curve'!$E$15=DataValidation!$B$5,Vols!$AG56,IF('Forward Curve'!$E$15=DataValidation!$B$7,$AM56,IF('Forward Curve'!$E$15=DataValidation!$B$8,Vols!$AN56,IF('Forward Curve'!$E$15=DataValidation!$B$9,Vols!$AO56,"ERROR")))))))</f>
        <v>5.2585515133927931E-2</v>
      </c>
      <c r="AR56" s="57"/>
      <c r="AS56" s="58"/>
      <c r="AT56" s="67">
        <v>51</v>
      </c>
      <c r="AU56" s="68">
        <f t="shared" si="18"/>
        <v>46262</v>
      </c>
      <c r="AW56" s="2">
        <f t="shared" si="23"/>
        <v>3.0597618286340396E-2</v>
      </c>
      <c r="AY56" s="3">
        <f t="shared" si="24"/>
        <v>2.5597618286340395E-2</v>
      </c>
      <c r="AZ56" s="3">
        <f t="shared" si="25"/>
        <v>2.8097618286340397E-2</v>
      </c>
      <c r="BA56" s="3">
        <f t="shared" si="26"/>
        <v>3.3097618286340398E-2</v>
      </c>
      <c r="BB56" s="3">
        <f t="shared" si="27"/>
        <v>3.5597618286340393E-2</v>
      </c>
      <c r="BD56" s="2">
        <f>IF('Forward Curve'!$D$16=DataValidation!$B$11,Vols!AY56,IF('Forward Curve'!$D$16=DataValidation!$B$12,Vols!AZ56,IF('Forward Curve'!$D$16=DataValidation!$B$13,Vols!BA56,IF('Forward Curve'!$D$16=DataValidation!$B$14,Vols!BB56,""))))</f>
        <v>3.3097618286340398E-2</v>
      </c>
    </row>
    <row r="57" spans="2:56" x14ac:dyDescent="0.25">
      <c r="B57" s="69">
        <f t="shared" si="12"/>
        <v>46293</v>
      </c>
      <c r="C57" s="76">
        <v>46.68</v>
      </c>
      <c r="D57" s="2"/>
      <c r="E57" s="124">
        <v>2.7988</v>
      </c>
      <c r="F57" s="77">
        <v>2.7052</v>
      </c>
      <c r="G57" s="103">
        <v>2.9291800000000001</v>
      </c>
      <c r="H57" s="103">
        <v>5.7791499999999996</v>
      </c>
      <c r="I57" s="81"/>
      <c r="J57" s="117">
        <f t="shared" si="15"/>
        <v>46262</v>
      </c>
      <c r="K57" s="78">
        <v>2.6851799999999999</v>
      </c>
      <c r="L57" s="81"/>
      <c r="M57" s="115">
        <v>44793</v>
      </c>
      <c r="N57" s="123">
        <v>2.4366400000000001</v>
      </c>
      <c r="O57" s="81"/>
      <c r="P57" s="81"/>
      <c r="R57" s="69">
        <f>'Forward Curve'!$G57</f>
        <v>46293</v>
      </c>
      <c r="S57" s="82">
        <f t="shared" si="19"/>
        <v>0.46679999999999999</v>
      </c>
      <c r="T57" s="57"/>
      <c r="U57" s="57">
        <f t="shared" si="1"/>
        <v>2.7987999999999999E-2</v>
      </c>
      <c r="V57" s="57">
        <f t="shared" si="2"/>
        <v>2.7052E-2</v>
      </c>
      <c r="W57" s="57">
        <f t="shared" si="20"/>
        <v>2.92918E-2</v>
      </c>
      <c r="X57" s="84">
        <f t="shared" si="21"/>
        <v>5.7791499999999996E-2</v>
      </c>
      <c r="Y57" s="84">
        <f t="shared" si="5"/>
        <v>2.68528E-2</v>
      </c>
      <c r="Z57" s="84">
        <f t="shared" si="22"/>
        <v>2.6851799999999999E-2</v>
      </c>
      <c r="AA57" s="84"/>
      <c r="AB57" s="108">
        <f t="shared" si="16"/>
        <v>44793</v>
      </c>
      <c r="AC57" s="109">
        <f t="shared" si="13"/>
        <v>2.43664E-2</v>
      </c>
      <c r="AD57" s="108">
        <f t="shared" si="17"/>
        <v>46293</v>
      </c>
      <c r="AE57" s="110">
        <f t="shared" si="14"/>
        <v>2.724005333333334E-2</v>
      </c>
      <c r="AF57" s="3"/>
      <c r="AG57" s="2">
        <f>IF('Forward Curve'!$D$14=DataValidation!$A$5,Vols!$U57*(1-(SQRT(YEARFRAC($R$6,$R57,2))*(2*$S57))),IF('Forward Curve'!$D$14=DataValidation!$A$6,Vols!$V57*(1-(SQRT(YEARFRAC($R$6,$R57,2))*(2*$S57))),IF('Forward Curve'!$D$14=DataValidation!$A$8,Vols!$U57*(1-(SQRT(YEARFRAC($R$6,$R57,2))*(2*$S57)))+0.03,IF('Forward Curve'!$D$14=DataValidation!$A$4,Vols!$AE57*(1-(SQRT(YEARFRAC($R$6,$R57,2))*(2*$S57))),IF('Forward Curve'!$D$14=DataValidation!$A$7,Vols!$W57*(1-(SQRT(YEARFRAC($R$6,$R57,2))*(2*$S57))),IF('Forward Curve'!$D$14=DataValidation!$A$9,Vols!$AW57*(1-(SQRT(YEARFRAC($R$6,$R57,2))*(2*$S57))),IF('Forward Curve'!$D$14=DataValidation!$A$2,$Y57*(1-(SQRT(YEARFRAC($R$6,$R57,2))*(2*$S57))),IF('Forward Curve'!$D$14=DataValidation!$A$3,$Z57*(1-(SQRT(YEARFRAC($R$6,$R57,2))*(2*$S57))),""))))))))</f>
        <v>-2.5183339440320543E-2</v>
      </c>
      <c r="AH57" s="2">
        <f>IF('Forward Curve'!$D$14=DataValidation!$A$5,Vols!$U57*(1-(SQRT(YEARFRAC($R$6,$R57,2))*(1*$S57))),IF('Forward Curve'!$D$14=DataValidation!$A$6,Vols!$V57*(1-(SQRT(YEARFRAC($R$6,$R57,2))*(1*$S57))),IF('Forward Curve'!$D$14=DataValidation!$A$8,Vols!$U57*(1-(SQRT(YEARFRAC($R$6,$R57,2))*(1*$S57)))+0.03,IF('Forward Curve'!$D$14=DataValidation!$A$4,Vols!$AE57*(1-(SQRT(YEARFRAC($R$6,$R57,2))*(1*$S57))),IF('Forward Curve'!$D$14=DataValidation!$A$7,Vols!$W57*(1-(SQRT(YEARFRAC($R$6,$R57,2))*(1*$S57))),IF('Forward Curve'!$D$14=DataValidation!$A$9,Vols!$AW57*(1-(SQRT(YEARFRAC($R$6,$R57,2))*(1*$S57))),IF('Forward Curve'!$D$14=DataValidation!$A$2,$Y57*(1-(SQRT(YEARFRAC($R$6,$R57,2))*(1*$S57))),IF('Forward Curve'!$D$14=DataValidation!$A$3,$Z57*(1-(SQRT(YEARFRAC($R$6,$R57,2))*(1*$S57))),""))))))))</f>
        <v>8.3473027983972799E-4</v>
      </c>
      <c r="AI57" s="2">
        <f>IF('Forward Curve'!$D$14=DataValidation!$A$5,Vols!$U57*(1+(SQRT(YEARFRAC($R$6,$R57,2))*(1*$S57))),IF('Forward Curve'!$D$14=DataValidation!$A$6,Vols!$V57*(1+(SQRT(YEARFRAC($R$6,$R57,2))*(1*$S57))),IF('Forward Curve'!$D$14=DataValidation!$A$8,Vols!$U57*(1+(SQRT(YEARFRAC($R$6,$R57,2))*(1*$S57)))+0.03,IF('Forward Curve'!$D$14=DataValidation!$A$4,Vols!$AE57*(1+(SQRT(YEARFRAC($R$6,$R57,2))*(1*$S57))),IF('Forward Curve'!$D$14=DataValidation!$A$7,Vols!$W57*(1+(SQRT(YEARFRAC($R$6,$R57,2))*(1*$S57))),IF('Forward Curve'!$D$14=DataValidation!$A$9,Vols!$AW57*(1+(SQRT(YEARFRAC($R$6,$R57,2))*(1*$S57))),IF('Forward Curve'!$D$14=DataValidation!$A$2,$Y57*(1+(SQRT(YEARFRAC($R$6,$R57,2))*(1*$S57))),IF('Forward Curve'!$D$14=DataValidation!$A$3,$Z57*(1+(SQRT(YEARFRAC($R$6,$R57,2))*(1*$S57))),""))))))))</f>
        <v>5.2870869720160273E-2</v>
      </c>
      <c r="AJ57" s="2">
        <f>IF('Forward Curve'!$D$14=DataValidation!$A$5,Vols!$U57*(1+(SQRT(YEARFRAC($R$6,$R57,2))*(2*$S57))),IF('Forward Curve'!$D$14=DataValidation!$A$6,Vols!$V57*(1+(SQRT(YEARFRAC($R$6,$R57,2))*(2*$S57))),IF('Forward Curve'!$D$14=DataValidation!$A$8,Vols!$U57*(1+(SQRT(YEARFRAC($R$6,$R57,2))*(2*$S57)))+0.03,IF('Forward Curve'!$D$14=DataValidation!$A$4,Vols!$AE57*(1+(SQRT(YEARFRAC($R$6,$R57,2))*(2*$S57))),IF('Forward Curve'!$D$14=DataValidation!$A$7,Vols!$W57*(1+(SQRT(YEARFRAC($R$6,$R57,2))*(2*$S57))),IF('Forward Curve'!$D$14=DataValidation!$A$9,Vols!$AW57*(1+(SQRT(YEARFRAC($R$6,$R57,2))*(2*$S57))),IF('Forward Curve'!$D$14=DataValidation!$A$2,$Y57*(1+(SQRT(YEARFRAC($R$6,$R57,2))*(2*$S57))),IF('Forward Curve'!$D$14=DataValidation!$A$3,$Z57*(1+(SQRT(YEARFRAC($R$6,$R57,2))*(2*$S57))),""))))))))</f>
        <v>7.8888939440320549E-2</v>
      </c>
      <c r="AK57" s="15"/>
      <c r="AL57" s="112">
        <v>2.5000000000000001E-2</v>
      </c>
      <c r="AM57" s="2">
        <f>IF('Forward Curve'!$D$14=DataValidation!$A$5,Vols!$AL57,IF('Forward Curve'!$D$14=DataValidation!$A$6,Vols!$AL57+(Vols!$V57-Vols!$U57),IF('Forward Curve'!$D$14=DataValidation!$A$8,Vols!$AL57+(Vols!$X57-Vols!$U57),IF('Forward Curve'!$D$14=DataValidation!$A$4,Vols!$AL57+(Vols!$AE57-Vols!$U57),IF('Forward Curve'!$D$14=DataValidation!$A$7,Vols!$AL57+(Vols!$W57-Vols!$U57),IF('Forward Curve'!$D$14=DataValidation!$A$9,Vols!$AL57+(Vols!$AW57-Vols!$U57),IF('Forward Curve'!$D$14=DataValidation!$A$2,Vols!$AL57+($Y57-Vols!$U57),IF('Forward Curve'!$D$14=DataValidation!$A$3,Vols!$AL57+($Z57-Vols!$U57)))))))))</f>
        <v>2.3864800000000002E-2</v>
      </c>
      <c r="AN57" s="2">
        <f>IF('Forward Curve'!$D$14=DataValidation!$A$5,$U57+0.0025,IF('Forward Curve'!$D$14=DataValidation!$A$6,$V57+0.0025,IF('Forward Curve'!$D$14=DataValidation!$A$8,Vols!$X57+0.0025,IF('Forward Curve'!$D$14=DataValidation!$A$4,Vols!$AE57+0.0025,IF('Forward Curve'!$D$14=DataValidation!$A$7,Vols!$W57+0.0025,IF('Forward Curve'!$D$14=DataValidation!$A$9,Vols!$AW57+0.0025,IF('Forward Curve'!$D$14=DataValidation!$A$2,$Y57+0.0025,IF('Forward Curve'!$D$14=DataValidation!$A$3,$Z57+0.0025,""))))))))</f>
        <v>2.9352799999999998E-2</v>
      </c>
      <c r="AO57" s="2">
        <f>IF('Forward Curve'!$D$14=DataValidation!$A$5,$U57+0.005,IF('Forward Curve'!$D$14=DataValidation!$A$6,$V57+0.005,IF('Forward Curve'!$D$14=DataValidation!$A$8,Vols!$X57+0.005,IF('Forward Curve'!$D$14=DataValidation!$A$4,Vols!$AE57+0.005,IF('Forward Curve'!$D$14=DataValidation!$A$7,Vols!$W57+0.005,IF('Forward Curve'!$D$14=DataValidation!$A$9,Vols!$AW57+0.005,IF('Forward Curve'!$D$14=DataValidation!$A$2,$Y57+0.005,IF('Forward Curve'!$D$14=DataValidation!$A$3,$Z57+0.005,""))))))))</f>
        <v>3.1852800000000001E-2</v>
      </c>
      <c r="AQ57" s="57">
        <f>IF('Forward Curve'!$E$15=DataValidation!$B$2,Vols!$AJ57,IF('Forward Curve'!$E$15=DataValidation!$B$3,Vols!$AI57,IF('Forward Curve'!$E$15=DataValidation!$B$4,Vols!$AH57,IF('Forward Curve'!$E$15=DataValidation!$B$5,Vols!$AG57,IF('Forward Curve'!$E$15=DataValidation!$B$7,$AM57,IF('Forward Curve'!$E$15=DataValidation!$B$8,Vols!$AN57,IF('Forward Curve'!$E$15=DataValidation!$B$9,Vols!$AO57,"ERROR")))))))</f>
        <v>5.2870869720160273E-2</v>
      </c>
      <c r="AR57" s="57"/>
      <c r="AS57" s="58"/>
      <c r="AT57" s="67">
        <v>52</v>
      </c>
      <c r="AU57" s="68">
        <f t="shared" si="18"/>
        <v>46293</v>
      </c>
      <c r="AW57" s="2">
        <f t="shared" si="23"/>
        <v>3.0605917437722764E-2</v>
      </c>
      <c r="AY57" s="3">
        <f t="shared" si="24"/>
        <v>2.5605917437722763E-2</v>
      </c>
      <c r="AZ57" s="3">
        <f t="shared" si="25"/>
        <v>2.8105917437722765E-2</v>
      </c>
      <c r="BA57" s="3">
        <f t="shared" si="26"/>
        <v>3.3105917437722766E-2</v>
      </c>
      <c r="BB57" s="3">
        <f t="shared" si="27"/>
        <v>3.5605917437722762E-2</v>
      </c>
      <c r="BD57" s="2">
        <f>IF('Forward Curve'!$D$16=DataValidation!$B$11,Vols!AY57,IF('Forward Curve'!$D$16=DataValidation!$B$12,Vols!AZ57,IF('Forward Curve'!$D$16=DataValidation!$B$13,Vols!BA57,IF('Forward Curve'!$D$16=DataValidation!$B$14,Vols!BB57,""))))</f>
        <v>3.3105917437722766E-2</v>
      </c>
    </row>
    <row r="58" spans="2:56" x14ac:dyDescent="0.25">
      <c r="B58" s="69">
        <f t="shared" si="12"/>
        <v>46323</v>
      </c>
      <c r="C58" s="76">
        <v>46.71</v>
      </c>
      <c r="D58" s="2"/>
      <c r="E58" s="124">
        <v>2.7986900000000001</v>
      </c>
      <c r="F58" s="77">
        <v>2.70505</v>
      </c>
      <c r="G58" s="103">
        <v>2.9290600000000002</v>
      </c>
      <c r="H58" s="103">
        <v>5.7380599999999999</v>
      </c>
      <c r="I58" s="81"/>
      <c r="J58" s="117">
        <f t="shared" si="15"/>
        <v>46293</v>
      </c>
      <c r="K58" s="78">
        <v>2.6852800000000001</v>
      </c>
      <c r="L58" s="81"/>
      <c r="M58" s="115">
        <v>44794</v>
      </c>
      <c r="N58" s="123">
        <v>2.4366400000000001</v>
      </c>
      <c r="O58" s="81"/>
      <c r="P58" s="81"/>
      <c r="R58" s="69">
        <f>'Forward Curve'!$G58</f>
        <v>46323</v>
      </c>
      <c r="S58" s="82">
        <f t="shared" si="19"/>
        <v>0.46710000000000002</v>
      </c>
      <c r="T58" s="57"/>
      <c r="U58" s="57">
        <f t="shared" si="1"/>
        <v>2.7986900000000002E-2</v>
      </c>
      <c r="V58" s="57">
        <f t="shared" si="2"/>
        <v>2.7050499999999998E-2</v>
      </c>
      <c r="W58" s="57">
        <f t="shared" si="20"/>
        <v>2.9290600000000003E-2</v>
      </c>
      <c r="X58" s="84">
        <f t="shared" si="21"/>
        <v>5.7380599999999997E-2</v>
      </c>
      <c r="Y58" s="84">
        <f t="shared" si="5"/>
        <v>2.6851799999999999E-2</v>
      </c>
      <c r="Z58" s="84">
        <f t="shared" si="22"/>
        <v>2.68528E-2</v>
      </c>
      <c r="AA58" s="84"/>
      <c r="AB58" s="108">
        <f t="shared" si="16"/>
        <v>44794</v>
      </c>
      <c r="AC58" s="109">
        <f t="shared" si="13"/>
        <v>2.43664E-2</v>
      </c>
      <c r="AD58" s="108">
        <f t="shared" si="17"/>
        <v>46323</v>
      </c>
      <c r="AE58" s="110">
        <f t="shared" si="14"/>
        <v>2.7240126666666673E-2</v>
      </c>
      <c r="AF58" s="3"/>
      <c r="AG58" s="2">
        <f>IF('Forward Curve'!$D$14=DataValidation!$A$5,Vols!$U58*(1-(SQRT(YEARFRAC($R$6,$R58,2))*(2*$S58))),IF('Forward Curve'!$D$14=DataValidation!$A$6,Vols!$V58*(1-(SQRT(YEARFRAC($R$6,$R58,2))*(2*$S58))),IF('Forward Curve'!$D$14=DataValidation!$A$8,Vols!$U58*(1-(SQRT(YEARFRAC($R$6,$R58,2))*(2*$S58)))+0.03,IF('Forward Curve'!$D$14=DataValidation!$A$4,Vols!$AE58*(1-(SQRT(YEARFRAC($R$6,$R58,2))*(2*$S58))),IF('Forward Curve'!$D$14=DataValidation!$A$7,Vols!$W58*(1-(SQRT(YEARFRAC($R$6,$R58,2))*(2*$S58))),IF('Forward Curve'!$D$14=DataValidation!$A$9,Vols!$AW58*(1-(SQRT(YEARFRAC($R$6,$R58,2))*(2*$S58))),IF('Forward Curve'!$D$14=DataValidation!$A$2,$Y58*(1-(SQRT(YEARFRAC($R$6,$R58,2))*(2*$S58))),IF('Forward Curve'!$D$14=DataValidation!$A$3,$Z58*(1-(SQRT(YEARFRAC($R$6,$R58,2))*(2*$S58))),""))))))))</f>
        <v>-2.571698643283301E-2</v>
      </c>
      <c r="AH58" s="2">
        <f>IF('Forward Curve'!$D$14=DataValidation!$A$5,Vols!$U58*(1-(SQRT(YEARFRAC($R$6,$R58,2))*(1*$S58))),IF('Forward Curve'!$D$14=DataValidation!$A$6,Vols!$V58*(1-(SQRT(YEARFRAC($R$6,$R58,2))*(1*$S58))),IF('Forward Curve'!$D$14=DataValidation!$A$8,Vols!$U58*(1-(SQRT(YEARFRAC($R$6,$R58,2))*(1*$S58)))+0.03,IF('Forward Curve'!$D$14=DataValidation!$A$4,Vols!$AE58*(1-(SQRT(YEARFRAC($R$6,$R58,2))*(1*$S58))),IF('Forward Curve'!$D$14=DataValidation!$A$7,Vols!$W58*(1-(SQRT(YEARFRAC($R$6,$R58,2))*(1*$S58))),IF('Forward Curve'!$D$14=DataValidation!$A$9,Vols!$AW58*(1-(SQRT(YEARFRAC($R$6,$R58,2))*(1*$S58))),IF('Forward Curve'!$D$14=DataValidation!$A$2,$Y58*(1-(SQRT(YEARFRAC($R$6,$R58,2))*(1*$S58))),IF('Forward Curve'!$D$14=DataValidation!$A$3,$Z58*(1-(SQRT(YEARFRAC($R$6,$R58,2))*(1*$S58))),""))))))))</f>
        <v>5.6740678358349411E-4</v>
      </c>
      <c r="AI58" s="2">
        <f>IF('Forward Curve'!$D$14=DataValidation!$A$5,Vols!$U58*(1+(SQRT(YEARFRAC($R$6,$R58,2))*(1*$S58))),IF('Forward Curve'!$D$14=DataValidation!$A$6,Vols!$V58*(1+(SQRT(YEARFRAC($R$6,$R58,2))*(1*$S58))),IF('Forward Curve'!$D$14=DataValidation!$A$8,Vols!$U58*(1+(SQRT(YEARFRAC($R$6,$R58,2))*(1*$S58)))+0.03,IF('Forward Curve'!$D$14=DataValidation!$A$4,Vols!$AE58*(1+(SQRT(YEARFRAC($R$6,$R58,2))*(1*$S58))),IF('Forward Curve'!$D$14=DataValidation!$A$7,Vols!$W58*(1+(SQRT(YEARFRAC($R$6,$R58,2))*(1*$S58))),IF('Forward Curve'!$D$14=DataValidation!$A$9,Vols!$AW58*(1+(SQRT(YEARFRAC($R$6,$R58,2))*(1*$S58))),IF('Forward Curve'!$D$14=DataValidation!$A$2,$Y58*(1+(SQRT(YEARFRAC($R$6,$R58,2))*(1*$S58))),IF('Forward Curve'!$D$14=DataValidation!$A$3,$Z58*(1+(SQRT(YEARFRAC($R$6,$R58,2))*(1*$S58))),""))))))))</f>
        <v>5.3136193216416508E-2</v>
      </c>
      <c r="AJ58" s="2">
        <f>IF('Forward Curve'!$D$14=DataValidation!$A$5,Vols!$U58*(1+(SQRT(YEARFRAC($R$6,$R58,2))*(2*$S58))),IF('Forward Curve'!$D$14=DataValidation!$A$6,Vols!$V58*(1+(SQRT(YEARFRAC($R$6,$R58,2))*(2*$S58))),IF('Forward Curve'!$D$14=DataValidation!$A$8,Vols!$U58*(1+(SQRT(YEARFRAC($R$6,$R58,2))*(2*$S58)))+0.03,IF('Forward Curve'!$D$14=DataValidation!$A$4,Vols!$AE58*(1+(SQRT(YEARFRAC($R$6,$R58,2))*(2*$S58))),IF('Forward Curve'!$D$14=DataValidation!$A$7,Vols!$W58*(1+(SQRT(YEARFRAC($R$6,$R58,2))*(2*$S58))),IF('Forward Curve'!$D$14=DataValidation!$A$9,Vols!$AW58*(1+(SQRT(YEARFRAC($R$6,$R58,2))*(2*$S58))),IF('Forward Curve'!$D$14=DataValidation!$A$2,$Y58*(1+(SQRT(YEARFRAC($R$6,$R58,2))*(2*$S58))),IF('Forward Curve'!$D$14=DataValidation!$A$3,$Z58*(1+(SQRT(YEARFRAC($R$6,$R58,2))*(2*$S58))),""))))))))</f>
        <v>7.9420586432833007E-2</v>
      </c>
      <c r="AL58" s="112">
        <v>2.5000000000000001E-2</v>
      </c>
      <c r="AM58" s="2">
        <f>IF('Forward Curve'!$D$14=DataValidation!$A$5,Vols!$AL58,IF('Forward Curve'!$D$14=DataValidation!$A$6,Vols!$AL58+(Vols!$V58-Vols!$U58),IF('Forward Curve'!$D$14=DataValidation!$A$8,Vols!$AL58+(Vols!$X58-Vols!$U58),IF('Forward Curve'!$D$14=DataValidation!$A$4,Vols!$AL58+(Vols!$AE58-Vols!$U58),IF('Forward Curve'!$D$14=DataValidation!$A$7,Vols!$AL58+(Vols!$W58-Vols!$U58),IF('Forward Curve'!$D$14=DataValidation!$A$9,Vols!$AL58+(Vols!$AW58-Vols!$U58),IF('Forward Curve'!$D$14=DataValidation!$A$2,Vols!$AL58+($Y58-Vols!$U58),IF('Forward Curve'!$D$14=DataValidation!$A$3,Vols!$AL58+($Z58-Vols!$U58)))))))))</f>
        <v>2.3864899999999998E-2</v>
      </c>
      <c r="AN58" s="2">
        <f>IF('Forward Curve'!$D$14=DataValidation!$A$5,$U58+0.0025,IF('Forward Curve'!$D$14=DataValidation!$A$6,$V58+0.0025,IF('Forward Curve'!$D$14=DataValidation!$A$8,Vols!$X58+0.0025,IF('Forward Curve'!$D$14=DataValidation!$A$4,Vols!$AE58+0.0025,IF('Forward Curve'!$D$14=DataValidation!$A$7,Vols!$W58+0.0025,IF('Forward Curve'!$D$14=DataValidation!$A$9,Vols!$AW58+0.0025,IF('Forward Curve'!$D$14=DataValidation!$A$2,$Y58+0.0025,IF('Forward Curve'!$D$14=DataValidation!$A$3,$Z58+0.0025,""))))))))</f>
        <v>2.9351799999999997E-2</v>
      </c>
      <c r="AO58" s="2">
        <f>IF('Forward Curve'!$D$14=DataValidation!$A$5,$U58+0.005,IF('Forward Curve'!$D$14=DataValidation!$A$6,$V58+0.005,IF('Forward Curve'!$D$14=DataValidation!$A$8,Vols!$X58+0.005,IF('Forward Curve'!$D$14=DataValidation!$A$4,Vols!$AE58+0.005,IF('Forward Curve'!$D$14=DataValidation!$A$7,Vols!$W58+0.005,IF('Forward Curve'!$D$14=DataValidation!$A$9,Vols!$AW58+0.005,IF('Forward Curve'!$D$14=DataValidation!$A$2,$Y58+0.005,IF('Forward Curve'!$D$14=DataValidation!$A$3,$Z58+0.005,""))))))))</f>
        <v>3.18518E-2</v>
      </c>
      <c r="AQ58" s="57">
        <f>IF('Forward Curve'!$E$15=DataValidation!$B$2,Vols!$AJ58,IF('Forward Curve'!$E$15=DataValidation!$B$3,Vols!$AI58,IF('Forward Curve'!$E$15=DataValidation!$B$4,Vols!$AH58,IF('Forward Curve'!$E$15=DataValidation!$B$5,Vols!$AG58,IF('Forward Curve'!$E$15=DataValidation!$B$7,$AM58,IF('Forward Curve'!$E$15=DataValidation!$B$8,Vols!$AN58,IF('Forward Curve'!$E$15=DataValidation!$B$9,Vols!$AO58,"ERROR")))))))</f>
        <v>5.3136193216416508E-2</v>
      </c>
      <c r="AR58" s="57"/>
      <c r="AS58" s="58"/>
      <c r="AT58" s="67">
        <v>53</v>
      </c>
      <c r="AU58" s="68">
        <f t="shared" si="18"/>
        <v>46323</v>
      </c>
      <c r="AW58" s="2">
        <f t="shared" si="23"/>
        <v>3.0613948754448676E-2</v>
      </c>
      <c r="AY58" s="3">
        <f t="shared" si="24"/>
        <v>2.5613948754448675E-2</v>
      </c>
      <c r="AZ58" s="3">
        <f t="shared" si="25"/>
        <v>2.8113948754448677E-2</v>
      </c>
      <c r="BA58" s="3">
        <f t="shared" si="26"/>
        <v>3.3113948754448674E-2</v>
      </c>
      <c r="BB58" s="3">
        <f t="shared" si="27"/>
        <v>3.5613948754448677E-2</v>
      </c>
      <c r="BD58" s="2">
        <f>IF('Forward Curve'!$D$16=DataValidation!$B$11,Vols!AY58,IF('Forward Curve'!$D$16=DataValidation!$B$12,Vols!AZ58,IF('Forward Curve'!$D$16=DataValidation!$B$13,Vols!BA58,IF('Forward Curve'!$D$16=DataValidation!$B$14,Vols!BB58,""))))</f>
        <v>3.3113948754448674E-2</v>
      </c>
    </row>
    <row r="59" spans="2:56" x14ac:dyDescent="0.25">
      <c r="B59" s="69">
        <f t="shared" si="12"/>
        <v>46354</v>
      </c>
      <c r="C59" s="76">
        <v>46.75</v>
      </c>
      <c r="D59" s="2"/>
      <c r="E59" s="124">
        <v>2.79901</v>
      </c>
      <c r="F59" s="77">
        <v>2.7046800000000002</v>
      </c>
      <c r="G59" s="103">
        <v>2.9294199999999999</v>
      </c>
      <c r="H59" s="103">
        <v>5.7767900000000001</v>
      </c>
      <c r="I59" s="81"/>
      <c r="J59" s="117">
        <f t="shared" si="15"/>
        <v>46323</v>
      </c>
      <c r="K59" s="78">
        <v>2.6851799999999999</v>
      </c>
      <c r="L59" s="81"/>
      <c r="M59" s="115">
        <v>44795</v>
      </c>
      <c r="N59" s="123">
        <v>2.4366400000000001</v>
      </c>
      <c r="O59" s="81"/>
      <c r="P59" s="81"/>
      <c r="R59" s="69">
        <f>'Forward Curve'!$G59</f>
        <v>46354</v>
      </c>
      <c r="S59" s="82">
        <f t="shared" si="19"/>
        <v>0.46750000000000003</v>
      </c>
      <c r="T59" s="57"/>
      <c r="U59" s="57">
        <f t="shared" si="1"/>
        <v>2.79901E-2</v>
      </c>
      <c r="V59" s="57">
        <f t="shared" si="2"/>
        <v>2.7046800000000003E-2</v>
      </c>
      <c r="W59" s="57">
        <f t="shared" si="20"/>
        <v>2.9294199999999999E-2</v>
      </c>
      <c r="X59" s="84">
        <f t="shared" si="21"/>
        <v>5.7767900000000004E-2</v>
      </c>
      <c r="Y59" s="84">
        <f t="shared" si="5"/>
        <v>2.6854800000000002E-2</v>
      </c>
      <c r="Z59" s="84">
        <f t="shared" si="22"/>
        <v>2.6851799999999999E-2</v>
      </c>
      <c r="AA59" s="84"/>
      <c r="AB59" s="108">
        <f t="shared" si="16"/>
        <v>44795</v>
      </c>
      <c r="AC59" s="109">
        <f t="shared" si="13"/>
        <v>2.43664E-2</v>
      </c>
      <c r="AD59" s="108">
        <f t="shared" si="17"/>
        <v>46354</v>
      </c>
      <c r="AE59" s="110">
        <f t="shared" si="14"/>
        <v>2.7240120000000003E-2</v>
      </c>
      <c r="AF59" s="3"/>
      <c r="AG59" s="2">
        <f>IF('Forward Curve'!$D$14=DataValidation!$A$5,Vols!$U59*(1-(SQRT(YEARFRAC($R$6,$R59,2))*(2*$S59))),IF('Forward Curve'!$D$14=DataValidation!$A$6,Vols!$V59*(1-(SQRT(YEARFRAC($R$6,$R59,2))*(2*$S59))),IF('Forward Curve'!$D$14=DataValidation!$A$8,Vols!$U59*(1-(SQRT(YEARFRAC($R$6,$R59,2))*(2*$S59)))+0.03,IF('Forward Curve'!$D$14=DataValidation!$A$4,Vols!$AE59*(1-(SQRT(YEARFRAC($R$6,$R59,2))*(2*$S59))),IF('Forward Curve'!$D$14=DataValidation!$A$7,Vols!$W59*(1-(SQRT(YEARFRAC($R$6,$R59,2))*(2*$S59))),IF('Forward Curve'!$D$14=DataValidation!$A$9,Vols!$AW59*(1-(SQRT(YEARFRAC($R$6,$R59,2))*(2*$S59))),IF('Forward Curve'!$D$14=DataValidation!$A$2,$Y59*(1-(SQRT(YEARFRAC($R$6,$R59,2))*(2*$S59))),IF('Forward Curve'!$D$14=DataValidation!$A$3,$Z59*(1-(SQRT(YEARFRAC($R$6,$R59,2))*(2*$S59))),""))))))))</f>
        <v>-2.627825674071458E-2</v>
      </c>
      <c r="AH59" s="2">
        <f>IF('Forward Curve'!$D$14=DataValidation!$A$5,Vols!$U59*(1-(SQRT(YEARFRAC($R$6,$R59,2))*(1*$S59))),IF('Forward Curve'!$D$14=DataValidation!$A$6,Vols!$V59*(1-(SQRT(YEARFRAC($R$6,$R59,2))*(1*$S59))),IF('Forward Curve'!$D$14=DataValidation!$A$8,Vols!$U59*(1-(SQRT(YEARFRAC($R$6,$R59,2))*(1*$S59)))+0.03,IF('Forward Curve'!$D$14=DataValidation!$A$4,Vols!$AE59*(1-(SQRT(YEARFRAC($R$6,$R59,2))*(1*$S59))),IF('Forward Curve'!$D$14=DataValidation!$A$7,Vols!$W59*(1-(SQRT(YEARFRAC($R$6,$R59,2))*(1*$S59))),IF('Forward Curve'!$D$14=DataValidation!$A$9,Vols!$AW59*(1-(SQRT(YEARFRAC($R$6,$R59,2))*(1*$S59))),IF('Forward Curve'!$D$14=DataValidation!$A$2,$Y59*(1-(SQRT(YEARFRAC($R$6,$R59,2))*(1*$S59))),IF('Forward Curve'!$D$14=DataValidation!$A$3,$Z59*(1-(SQRT(YEARFRAC($R$6,$R59,2))*(1*$S59))),""))))))))</f>
        <v>2.8827162964271047E-4</v>
      </c>
      <c r="AI59" s="2">
        <f>IF('Forward Curve'!$D$14=DataValidation!$A$5,Vols!$U59*(1+(SQRT(YEARFRAC($R$6,$R59,2))*(1*$S59))),IF('Forward Curve'!$D$14=DataValidation!$A$6,Vols!$V59*(1+(SQRT(YEARFRAC($R$6,$R59,2))*(1*$S59))),IF('Forward Curve'!$D$14=DataValidation!$A$8,Vols!$U59*(1+(SQRT(YEARFRAC($R$6,$R59,2))*(1*$S59)))+0.03,IF('Forward Curve'!$D$14=DataValidation!$A$4,Vols!$AE59*(1+(SQRT(YEARFRAC($R$6,$R59,2))*(1*$S59))),IF('Forward Curve'!$D$14=DataValidation!$A$7,Vols!$W59*(1+(SQRT(YEARFRAC($R$6,$R59,2))*(1*$S59))),IF('Forward Curve'!$D$14=DataValidation!$A$9,Vols!$AW59*(1+(SQRT(YEARFRAC($R$6,$R59,2))*(1*$S59))),IF('Forward Curve'!$D$14=DataValidation!$A$2,$Y59*(1+(SQRT(YEARFRAC($R$6,$R59,2))*(1*$S59))),IF('Forward Curve'!$D$14=DataValidation!$A$3,$Z59*(1+(SQRT(YEARFRAC($R$6,$R59,2))*(1*$S59))),""))))))))</f>
        <v>5.3421328370357291E-2</v>
      </c>
      <c r="AJ59" s="2">
        <f>IF('Forward Curve'!$D$14=DataValidation!$A$5,Vols!$U59*(1+(SQRT(YEARFRAC($R$6,$R59,2))*(2*$S59))),IF('Forward Curve'!$D$14=DataValidation!$A$6,Vols!$V59*(1+(SQRT(YEARFRAC($R$6,$R59,2))*(2*$S59))),IF('Forward Curve'!$D$14=DataValidation!$A$8,Vols!$U59*(1+(SQRT(YEARFRAC($R$6,$R59,2))*(2*$S59)))+0.03,IF('Forward Curve'!$D$14=DataValidation!$A$4,Vols!$AE59*(1+(SQRT(YEARFRAC($R$6,$R59,2))*(2*$S59))),IF('Forward Curve'!$D$14=DataValidation!$A$7,Vols!$W59*(1+(SQRT(YEARFRAC($R$6,$R59,2))*(2*$S59))),IF('Forward Curve'!$D$14=DataValidation!$A$9,Vols!$AW59*(1+(SQRT(YEARFRAC($R$6,$R59,2))*(2*$S59))),IF('Forward Curve'!$D$14=DataValidation!$A$2,$Y59*(1+(SQRT(YEARFRAC($R$6,$R59,2))*(2*$S59))),IF('Forward Curve'!$D$14=DataValidation!$A$3,$Z59*(1+(SQRT(YEARFRAC($R$6,$R59,2))*(2*$S59))),""))))))))</f>
        <v>7.9987856740714583E-2</v>
      </c>
      <c r="AL59" s="112">
        <v>2.5000000000000001E-2</v>
      </c>
      <c r="AM59" s="2">
        <f>IF('Forward Curve'!$D$14=DataValidation!$A$5,Vols!$AL59,IF('Forward Curve'!$D$14=DataValidation!$A$6,Vols!$AL59+(Vols!$V59-Vols!$U59),IF('Forward Curve'!$D$14=DataValidation!$A$8,Vols!$AL59+(Vols!$X59-Vols!$U59),IF('Forward Curve'!$D$14=DataValidation!$A$4,Vols!$AL59+(Vols!$AE59-Vols!$U59),IF('Forward Curve'!$D$14=DataValidation!$A$7,Vols!$AL59+(Vols!$W59-Vols!$U59),IF('Forward Curve'!$D$14=DataValidation!$A$9,Vols!$AL59+(Vols!$AW59-Vols!$U59),IF('Forward Curve'!$D$14=DataValidation!$A$2,Vols!$AL59+($Y59-Vols!$U59),IF('Forward Curve'!$D$14=DataValidation!$A$3,Vols!$AL59+($Z59-Vols!$U59)))))))))</f>
        <v>2.3864700000000003E-2</v>
      </c>
      <c r="AN59" s="2">
        <f>IF('Forward Curve'!$D$14=DataValidation!$A$5,$U59+0.0025,IF('Forward Curve'!$D$14=DataValidation!$A$6,$V59+0.0025,IF('Forward Curve'!$D$14=DataValidation!$A$8,Vols!$X59+0.0025,IF('Forward Curve'!$D$14=DataValidation!$A$4,Vols!$AE59+0.0025,IF('Forward Curve'!$D$14=DataValidation!$A$7,Vols!$W59+0.0025,IF('Forward Curve'!$D$14=DataValidation!$A$9,Vols!$AW59+0.0025,IF('Forward Curve'!$D$14=DataValidation!$A$2,$Y59+0.0025,IF('Forward Curve'!$D$14=DataValidation!$A$3,$Z59+0.0025,""))))))))</f>
        <v>2.93548E-2</v>
      </c>
      <c r="AO59" s="2">
        <f>IF('Forward Curve'!$D$14=DataValidation!$A$5,$U59+0.005,IF('Forward Curve'!$D$14=DataValidation!$A$6,$V59+0.005,IF('Forward Curve'!$D$14=DataValidation!$A$8,Vols!$X59+0.005,IF('Forward Curve'!$D$14=DataValidation!$A$4,Vols!$AE59+0.005,IF('Forward Curve'!$D$14=DataValidation!$A$7,Vols!$W59+0.005,IF('Forward Curve'!$D$14=DataValidation!$A$9,Vols!$AW59+0.005,IF('Forward Curve'!$D$14=DataValidation!$A$2,$Y59+0.005,IF('Forward Curve'!$D$14=DataValidation!$A$3,$Z59+0.005,""))))))))</f>
        <v>3.1854800000000003E-2</v>
      </c>
      <c r="AQ59" s="57">
        <f>IF('Forward Curve'!$E$15=DataValidation!$B$2,Vols!$AJ59,IF('Forward Curve'!$E$15=DataValidation!$B$3,Vols!$AI59,IF('Forward Curve'!$E$15=DataValidation!$B$4,Vols!$AH59,IF('Forward Curve'!$E$15=DataValidation!$B$5,Vols!$AG59,IF('Forward Curve'!$E$15=DataValidation!$B$7,$AM59,IF('Forward Curve'!$E$15=DataValidation!$B$8,Vols!$AN59,IF('Forward Curve'!$E$15=DataValidation!$B$9,Vols!$AO59,"ERROR")))))))</f>
        <v>5.3421328370357291E-2</v>
      </c>
      <c r="AR59" s="57"/>
      <c r="AS59" s="58"/>
      <c r="AT59" s="67">
        <v>54</v>
      </c>
      <c r="AU59" s="68">
        <f t="shared" si="18"/>
        <v>46354</v>
      </c>
      <c r="AW59" s="2">
        <f t="shared" si="23"/>
        <v>3.0622247303586283E-2</v>
      </c>
      <c r="AY59" s="3">
        <f t="shared" si="24"/>
        <v>2.5622247303586282E-2</v>
      </c>
      <c r="AZ59" s="3">
        <f t="shared" si="25"/>
        <v>2.8122247303586284E-2</v>
      </c>
      <c r="BA59" s="3">
        <f t="shared" si="26"/>
        <v>3.3122247303586282E-2</v>
      </c>
      <c r="BB59" s="3">
        <f t="shared" si="27"/>
        <v>3.5622247303586284E-2</v>
      </c>
      <c r="BD59" s="2">
        <f>IF('Forward Curve'!$D$16=DataValidation!$B$11,Vols!AY59,IF('Forward Curve'!$D$16=DataValidation!$B$12,Vols!AZ59,IF('Forward Curve'!$D$16=DataValidation!$B$13,Vols!BA59,IF('Forward Curve'!$D$16=DataValidation!$B$14,Vols!BB59,""))))</f>
        <v>3.3122247303586282E-2</v>
      </c>
    </row>
    <row r="60" spans="2:56" x14ac:dyDescent="0.25">
      <c r="B60" s="69">
        <f t="shared" si="12"/>
        <v>46384</v>
      </c>
      <c r="C60" s="76">
        <v>46.79</v>
      </c>
      <c r="D60" s="2"/>
      <c r="E60" s="124">
        <v>2.7988</v>
      </c>
      <c r="F60" s="77">
        <v>2.7057500000000001</v>
      </c>
      <c r="G60" s="103">
        <v>2.9291800000000001</v>
      </c>
      <c r="H60" s="103">
        <v>5.7206900000000003</v>
      </c>
      <c r="I60" s="81"/>
      <c r="J60" s="117">
        <f t="shared" si="15"/>
        <v>46354</v>
      </c>
      <c r="K60" s="78">
        <v>2.6854800000000001</v>
      </c>
      <c r="L60" s="81"/>
      <c r="M60" s="115">
        <v>44796</v>
      </c>
      <c r="N60" s="123">
        <v>2.4366400000000001</v>
      </c>
      <c r="O60" s="81"/>
      <c r="P60" s="81"/>
      <c r="R60" s="69">
        <f>'Forward Curve'!$G60</f>
        <v>46384</v>
      </c>
      <c r="S60" s="82">
        <f t="shared" si="19"/>
        <v>0.46789999999999998</v>
      </c>
      <c r="T60" s="57"/>
      <c r="U60" s="57">
        <f t="shared" si="1"/>
        <v>2.7987999999999999E-2</v>
      </c>
      <c r="V60" s="57">
        <f t="shared" si="2"/>
        <v>2.7057500000000002E-2</v>
      </c>
      <c r="W60" s="57">
        <f t="shared" si="20"/>
        <v>2.92918E-2</v>
      </c>
      <c r="X60" s="84">
        <f t="shared" si="21"/>
        <v>5.7206900000000005E-2</v>
      </c>
      <c r="Y60" s="84">
        <f t="shared" si="5"/>
        <v>2.68528E-2</v>
      </c>
      <c r="Z60" s="84">
        <f t="shared" si="22"/>
        <v>2.6854800000000002E-2</v>
      </c>
      <c r="AA60" s="84"/>
      <c r="AB60" s="108">
        <f t="shared" si="16"/>
        <v>44796</v>
      </c>
      <c r="AC60" s="109">
        <f t="shared" si="13"/>
        <v>2.43664E-2</v>
      </c>
      <c r="AD60" s="108">
        <f t="shared" si="17"/>
        <v>46384</v>
      </c>
      <c r="AE60" s="110">
        <f t="shared" si="14"/>
        <v>2.7240123333333342E-2</v>
      </c>
      <c r="AF60" s="3"/>
      <c r="AG60" s="2">
        <f>IF('Forward Curve'!$D$14=DataValidation!$A$5,Vols!$U60*(1-(SQRT(YEARFRAC($R$6,$R60,2))*(2*$S60))),IF('Forward Curve'!$D$14=DataValidation!$A$6,Vols!$V60*(1-(SQRT(YEARFRAC($R$6,$R60,2))*(2*$S60))),IF('Forward Curve'!$D$14=DataValidation!$A$8,Vols!$U60*(1-(SQRT(YEARFRAC($R$6,$R60,2))*(2*$S60)))+0.03,IF('Forward Curve'!$D$14=DataValidation!$A$4,Vols!$AE60*(1-(SQRT(YEARFRAC($R$6,$R60,2))*(2*$S60))),IF('Forward Curve'!$D$14=DataValidation!$A$7,Vols!$W60*(1-(SQRT(YEARFRAC($R$6,$R60,2))*(2*$S60))),IF('Forward Curve'!$D$14=DataValidation!$A$9,Vols!$AW60*(1-(SQRT(YEARFRAC($R$6,$R60,2))*(2*$S60))),IF('Forward Curve'!$D$14=DataValidation!$A$2,$Y60*(1-(SQRT(YEARFRAC($R$6,$R60,2))*(2*$S60))),IF('Forward Curve'!$D$14=DataValidation!$A$3,$Z60*(1-(SQRT(YEARFRAC($R$6,$R60,2))*(2*$S60))),""))))))))</f>
        <v>-2.6814277271180246E-2</v>
      </c>
      <c r="AH60" s="2">
        <f>IF('Forward Curve'!$D$14=DataValidation!$A$5,Vols!$U60*(1-(SQRT(YEARFRAC($R$6,$R60,2))*(1*$S60))),IF('Forward Curve'!$D$14=DataValidation!$A$6,Vols!$V60*(1-(SQRT(YEARFRAC($R$6,$R60,2))*(1*$S60))),IF('Forward Curve'!$D$14=DataValidation!$A$8,Vols!$U60*(1-(SQRT(YEARFRAC($R$6,$R60,2))*(1*$S60)))+0.03,IF('Forward Curve'!$D$14=DataValidation!$A$4,Vols!$AE60*(1-(SQRT(YEARFRAC($R$6,$R60,2))*(1*$S60))),IF('Forward Curve'!$D$14=DataValidation!$A$7,Vols!$W60*(1-(SQRT(YEARFRAC($R$6,$R60,2))*(1*$S60))),IF('Forward Curve'!$D$14=DataValidation!$A$9,Vols!$AW60*(1-(SQRT(YEARFRAC($R$6,$R60,2))*(1*$S60))),IF('Forward Curve'!$D$14=DataValidation!$A$2,$Y60*(1-(SQRT(YEARFRAC($R$6,$R60,2))*(1*$S60))),IF('Forward Curve'!$D$14=DataValidation!$A$3,$Z60*(1-(SQRT(YEARFRAC($R$6,$R60,2))*(1*$S60))),""))))))))</f>
        <v>1.9261364409876119E-5</v>
      </c>
      <c r="AI60" s="2">
        <f>IF('Forward Curve'!$D$14=DataValidation!$A$5,Vols!$U60*(1+(SQRT(YEARFRAC($R$6,$R60,2))*(1*$S60))),IF('Forward Curve'!$D$14=DataValidation!$A$6,Vols!$V60*(1+(SQRT(YEARFRAC($R$6,$R60,2))*(1*$S60))),IF('Forward Curve'!$D$14=DataValidation!$A$8,Vols!$U60*(1+(SQRT(YEARFRAC($R$6,$R60,2))*(1*$S60)))+0.03,IF('Forward Curve'!$D$14=DataValidation!$A$4,Vols!$AE60*(1+(SQRT(YEARFRAC($R$6,$R60,2))*(1*$S60))),IF('Forward Curve'!$D$14=DataValidation!$A$7,Vols!$W60*(1+(SQRT(YEARFRAC($R$6,$R60,2))*(1*$S60))),IF('Forward Curve'!$D$14=DataValidation!$A$9,Vols!$AW60*(1+(SQRT(YEARFRAC($R$6,$R60,2))*(1*$S60))),IF('Forward Curve'!$D$14=DataValidation!$A$2,$Y60*(1+(SQRT(YEARFRAC($R$6,$R60,2))*(1*$S60))),IF('Forward Curve'!$D$14=DataValidation!$A$3,$Z60*(1+(SQRT(YEARFRAC($R$6,$R60,2))*(1*$S60))),""))))))))</f>
        <v>5.3686338635590122E-2</v>
      </c>
      <c r="AJ60" s="2">
        <f>IF('Forward Curve'!$D$14=DataValidation!$A$5,Vols!$U60*(1+(SQRT(YEARFRAC($R$6,$R60,2))*(2*$S60))),IF('Forward Curve'!$D$14=DataValidation!$A$6,Vols!$V60*(1+(SQRT(YEARFRAC($R$6,$R60,2))*(2*$S60))),IF('Forward Curve'!$D$14=DataValidation!$A$8,Vols!$U60*(1+(SQRT(YEARFRAC($R$6,$R60,2))*(2*$S60)))+0.03,IF('Forward Curve'!$D$14=DataValidation!$A$4,Vols!$AE60*(1+(SQRT(YEARFRAC($R$6,$R60,2))*(2*$S60))),IF('Forward Curve'!$D$14=DataValidation!$A$7,Vols!$W60*(1+(SQRT(YEARFRAC($R$6,$R60,2))*(2*$S60))),IF('Forward Curve'!$D$14=DataValidation!$A$9,Vols!$AW60*(1+(SQRT(YEARFRAC($R$6,$R60,2))*(2*$S60))),IF('Forward Curve'!$D$14=DataValidation!$A$2,$Y60*(1+(SQRT(YEARFRAC($R$6,$R60,2))*(2*$S60))),IF('Forward Curve'!$D$14=DataValidation!$A$3,$Z60*(1+(SQRT(YEARFRAC($R$6,$R60,2))*(2*$S60))),""))))))))</f>
        <v>8.0519877271180249E-2</v>
      </c>
      <c r="AL60" s="112">
        <v>2.5000000000000001E-2</v>
      </c>
      <c r="AM60" s="2">
        <f>IF('Forward Curve'!$D$14=DataValidation!$A$5,Vols!$AL60,IF('Forward Curve'!$D$14=DataValidation!$A$6,Vols!$AL60+(Vols!$V60-Vols!$U60),IF('Forward Curve'!$D$14=DataValidation!$A$8,Vols!$AL60+(Vols!$X60-Vols!$U60),IF('Forward Curve'!$D$14=DataValidation!$A$4,Vols!$AL60+(Vols!$AE60-Vols!$U60),IF('Forward Curve'!$D$14=DataValidation!$A$7,Vols!$AL60+(Vols!$W60-Vols!$U60),IF('Forward Curve'!$D$14=DataValidation!$A$9,Vols!$AL60+(Vols!$AW60-Vols!$U60),IF('Forward Curve'!$D$14=DataValidation!$A$2,Vols!$AL60+($Y60-Vols!$U60),IF('Forward Curve'!$D$14=DataValidation!$A$3,Vols!$AL60+($Z60-Vols!$U60)))))))))</f>
        <v>2.3864800000000002E-2</v>
      </c>
      <c r="AN60" s="2">
        <f>IF('Forward Curve'!$D$14=DataValidation!$A$5,$U60+0.0025,IF('Forward Curve'!$D$14=DataValidation!$A$6,$V60+0.0025,IF('Forward Curve'!$D$14=DataValidation!$A$8,Vols!$X60+0.0025,IF('Forward Curve'!$D$14=DataValidation!$A$4,Vols!$AE60+0.0025,IF('Forward Curve'!$D$14=DataValidation!$A$7,Vols!$W60+0.0025,IF('Forward Curve'!$D$14=DataValidation!$A$9,Vols!$AW60+0.0025,IF('Forward Curve'!$D$14=DataValidation!$A$2,$Y60+0.0025,IF('Forward Curve'!$D$14=DataValidation!$A$3,$Z60+0.0025,""))))))))</f>
        <v>2.9352799999999998E-2</v>
      </c>
      <c r="AO60" s="2">
        <f>IF('Forward Curve'!$D$14=DataValidation!$A$5,$U60+0.005,IF('Forward Curve'!$D$14=DataValidation!$A$6,$V60+0.005,IF('Forward Curve'!$D$14=DataValidation!$A$8,Vols!$X60+0.005,IF('Forward Curve'!$D$14=DataValidation!$A$4,Vols!$AE60+0.005,IF('Forward Curve'!$D$14=DataValidation!$A$7,Vols!$W60+0.005,IF('Forward Curve'!$D$14=DataValidation!$A$9,Vols!$AW60+0.005,IF('Forward Curve'!$D$14=DataValidation!$A$2,$Y60+0.005,IF('Forward Curve'!$D$14=DataValidation!$A$3,$Z60+0.005,""))))))))</f>
        <v>3.1852800000000001E-2</v>
      </c>
      <c r="AQ60" s="57">
        <f>IF('Forward Curve'!$E$15=DataValidation!$B$2,Vols!$AJ60,IF('Forward Curve'!$E$15=DataValidation!$B$3,Vols!$AI60,IF('Forward Curve'!$E$15=DataValidation!$B$4,Vols!$AH60,IF('Forward Curve'!$E$15=DataValidation!$B$5,Vols!$AG60,IF('Forward Curve'!$E$15=DataValidation!$B$7,$AM60,IF('Forward Curve'!$E$15=DataValidation!$B$8,Vols!$AN60,IF('Forward Curve'!$E$15=DataValidation!$B$9,Vols!$AO60,"ERROR")))))))</f>
        <v>5.3686338635590122E-2</v>
      </c>
      <c r="AR60" s="57"/>
      <c r="AS60" s="58"/>
      <c r="AT60" s="67">
        <v>55</v>
      </c>
      <c r="AU60" s="68">
        <f t="shared" si="18"/>
        <v>46384</v>
      </c>
      <c r="AW60" s="2">
        <f t="shared" si="23"/>
        <v>3.0630278072816961E-2</v>
      </c>
      <c r="AY60" s="3">
        <f t="shared" si="24"/>
        <v>2.563027807281696E-2</v>
      </c>
      <c r="AZ60" s="3">
        <f t="shared" si="25"/>
        <v>2.8130278072816962E-2</v>
      </c>
      <c r="BA60" s="3">
        <f t="shared" si="26"/>
        <v>3.313027807281696E-2</v>
      </c>
      <c r="BB60" s="3">
        <f t="shared" si="27"/>
        <v>3.5630278072816962E-2</v>
      </c>
      <c r="BD60" s="2">
        <f>IF('Forward Curve'!$D$16=DataValidation!$B$11,Vols!AY60,IF('Forward Curve'!$D$16=DataValidation!$B$12,Vols!AZ60,IF('Forward Curve'!$D$16=DataValidation!$B$13,Vols!BA60,IF('Forward Curve'!$D$16=DataValidation!$B$14,Vols!BB60,""))))</f>
        <v>3.313027807281696E-2</v>
      </c>
    </row>
    <row r="61" spans="2:56" x14ac:dyDescent="0.25">
      <c r="B61" s="69">
        <f t="shared" si="12"/>
        <v>46415</v>
      </c>
      <c r="C61" s="76">
        <v>46.83</v>
      </c>
      <c r="D61" s="2"/>
      <c r="E61" s="124">
        <v>2.79847</v>
      </c>
      <c r="F61" s="77">
        <v>2.70627</v>
      </c>
      <c r="G61" s="103">
        <v>2.92883</v>
      </c>
      <c r="H61" s="103">
        <v>5.7407199999999996</v>
      </c>
      <c r="I61" s="81"/>
      <c r="J61" s="117">
        <f t="shared" si="15"/>
        <v>46384</v>
      </c>
      <c r="K61" s="78">
        <v>2.6852800000000001</v>
      </c>
      <c r="L61" s="81"/>
      <c r="M61" s="115">
        <v>44797</v>
      </c>
      <c r="N61" s="123">
        <v>2.4368099999999999</v>
      </c>
      <c r="O61" s="81"/>
      <c r="P61" s="81"/>
      <c r="R61" s="69">
        <f>'Forward Curve'!$G61</f>
        <v>46415</v>
      </c>
      <c r="S61" s="82">
        <f t="shared" si="19"/>
        <v>0.46829999999999999</v>
      </c>
      <c r="T61" s="57"/>
      <c r="U61" s="57">
        <f t="shared" si="1"/>
        <v>2.7984700000000001E-2</v>
      </c>
      <c r="V61" s="57">
        <f t="shared" si="2"/>
        <v>2.7062699999999999E-2</v>
      </c>
      <c r="W61" s="57">
        <f t="shared" si="20"/>
        <v>2.92883E-2</v>
      </c>
      <c r="X61" s="84">
        <f t="shared" si="21"/>
        <v>5.7407199999999999E-2</v>
      </c>
      <c r="Y61" s="84">
        <f t="shared" si="5"/>
        <v>2.68498E-2</v>
      </c>
      <c r="Z61" s="84">
        <f t="shared" si="22"/>
        <v>2.68528E-2</v>
      </c>
      <c r="AA61" s="84"/>
      <c r="AB61" s="108">
        <f t="shared" si="16"/>
        <v>44797</v>
      </c>
      <c r="AC61" s="109">
        <f t="shared" si="13"/>
        <v>2.43681E-2</v>
      </c>
      <c r="AD61" s="108">
        <f t="shared" si="17"/>
        <v>46415</v>
      </c>
      <c r="AE61" s="110">
        <f t="shared" si="14"/>
        <v>2.724005333333334E-2</v>
      </c>
      <c r="AF61" s="3"/>
      <c r="AG61" s="2">
        <f>IF('Forward Curve'!$D$14=DataValidation!$A$5,Vols!$U61*(1-(SQRT(YEARFRAC($R$6,$R61,2))*(2*$S61))),IF('Forward Curve'!$D$14=DataValidation!$A$6,Vols!$V61*(1-(SQRT(YEARFRAC($R$6,$R61,2))*(2*$S61))),IF('Forward Curve'!$D$14=DataValidation!$A$8,Vols!$U61*(1-(SQRT(YEARFRAC($R$6,$R61,2))*(2*$S61)))+0.03,IF('Forward Curve'!$D$14=DataValidation!$A$4,Vols!$AE61*(1-(SQRT(YEARFRAC($R$6,$R61,2))*(2*$S61))),IF('Forward Curve'!$D$14=DataValidation!$A$7,Vols!$W61*(1-(SQRT(YEARFRAC($R$6,$R61,2))*(2*$S61))),IF('Forward Curve'!$D$14=DataValidation!$A$9,Vols!$AW61*(1-(SQRT(YEARFRAC($R$6,$R61,2))*(2*$S61))),IF('Forward Curve'!$D$14=DataValidation!$A$2,$Y61*(1-(SQRT(YEARFRAC($R$6,$R61,2))*(2*$S61))),IF('Forward Curve'!$D$14=DataValidation!$A$3,$Z61*(1-(SQRT(YEARFRAC($R$6,$R61,2))*(2*$S61))),""))))))))</f>
        <v>-2.7361762972776805E-2</v>
      </c>
      <c r="AH61" s="2">
        <f>IF('Forward Curve'!$D$14=DataValidation!$A$5,Vols!$U61*(1-(SQRT(YEARFRAC($R$6,$R61,2))*(1*$S61))),IF('Forward Curve'!$D$14=DataValidation!$A$6,Vols!$V61*(1-(SQRT(YEARFRAC($R$6,$R61,2))*(1*$S61))),IF('Forward Curve'!$D$14=DataValidation!$A$8,Vols!$U61*(1-(SQRT(YEARFRAC($R$6,$R61,2))*(1*$S61)))+0.03,IF('Forward Curve'!$D$14=DataValidation!$A$4,Vols!$AE61*(1-(SQRT(YEARFRAC($R$6,$R61,2))*(1*$S61))),IF('Forward Curve'!$D$14=DataValidation!$A$7,Vols!$W61*(1-(SQRT(YEARFRAC($R$6,$R61,2))*(1*$S61))),IF('Forward Curve'!$D$14=DataValidation!$A$9,Vols!$AW61*(1-(SQRT(YEARFRAC($R$6,$R61,2))*(1*$S61))),IF('Forward Curve'!$D$14=DataValidation!$A$2,$Y61*(1-(SQRT(YEARFRAC($R$6,$R61,2))*(1*$S61))),IF('Forward Curve'!$D$14=DataValidation!$A$3,$Z61*(1-(SQRT(YEARFRAC($R$6,$R61,2))*(1*$S61))),""))))))))</f>
        <v>-2.5598148638840185E-4</v>
      </c>
      <c r="AI61" s="2">
        <f>IF('Forward Curve'!$D$14=DataValidation!$A$5,Vols!$U61*(1+(SQRT(YEARFRAC($R$6,$R61,2))*(1*$S61))),IF('Forward Curve'!$D$14=DataValidation!$A$6,Vols!$V61*(1+(SQRT(YEARFRAC($R$6,$R61,2))*(1*$S61))),IF('Forward Curve'!$D$14=DataValidation!$A$8,Vols!$U61*(1+(SQRT(YEARFRAC($R$6,$R61,2))*(1*$S61)))+0.03,IF('Forward Curve'!$D$14=DataValidation!$A$4,Vols!$AE61*(1+(SQRT(YEARFRAC($R$6,$R61,2))*(1*$S61))),IF('Forward Curve'!$D$14=DataValidation!$A$7,Vols!$W61*(1+(SQRT(YEARFRAC($R$6,$R61,2))*(1*$S61))),IF('Forward Curve'!$D$14=DataValidation!$A$9,Vols!$AW61*(1+(SQRT(YEARFRAC($R$6,$R61,2))*(1*$S61))),IF('Forward Curve'!$D$14=DataValidation!$A$2,$Y61*(1+(SQRT(YEARFRAC($R$6,$R61,2))*(1*$S61))),IF('Forward Curve'!$D$14=DataValidation!$A$3,$Z61*(1+(SQRT(YEARFRAC($R$6,$R61,2))*(1*$S61))),""))))))))</f>
        <v>5.3955581486388404E-2</v>
      </c>
      <c r="AJ61" s="2">
        <f>IF('Forward Curve'!$D$14=DataValidation!$A$5,Vols!$U61*(1+(SQRT(YEARFRAC($R$6,$R61,2))*(2*$S61))),IF('Forward Curve'!$D$14=DataValidation!$A$6,Vols!$V61*(1+(SQRT(YEARFRAC($R$6,$R61,2))*(2*$S61))),IF('Forward Curve'!$D$14=DataValidation!$A$8,Vols!$U61*(1+(SQRT(YEARFRAC($R$6,$R61,2))*(2*$S61)))+0.03,IF('Forward Curve'!$D$14=DataValidation!$A$4,Vols!$AE61*(1+(SQRT(YEARFRAC($R$6,$R61,2))*(2*$S61))),IF('Forward Curve'!$D$14=DataValidation!$A$7,Vols!$W61*(1+(SQRT(YEARFRAC($R$6,$R61,2))*(2*$S61))),IF('Forward Curve'!$D$14=DataValidation!$A$9,Vols!$AW61*(1+(SQRT(YEARFRAC($R$6,$R61,2))*(2*$S61))),IF('Forward Curve'!$D$14=DataValidation!$A$2,$Y61*(1+(SQRT(YEARFRAC($R$6,$R61,2))*(2*$S61))),IF('Forward Curve'!$D$14=DataValidation!$A$3,$Z61*(1+(SQRT(YEARFRAC($R$6,$R61,2))*(2*$S61))),""))))))))</f>
        <v>8.1061362972776801E-2</v>
      </c>
      <c r="AL61" s="112">
        <v>2.5000000000000001E-2</v>
      </c>
      <c r="AM61" s="2">
        <f>IF('Forward Curve'!$D$14=DataValidation!$A$5,Vols!$AL61,IF('Forward Curve'!$D$14=DataValidation!$A$6,Vols!$AL61+(Vols!$V61-Vols!$U61),IF('Forward Curve'!$D$14=DataValidation!$A$8,Vols!$AL61+(Vols!$X61-Vols!$U61),IF('Forward Curve'!$D$14=DataValidation!$A$4,Vols!$AL61+(Vols!$AE61-Vols!$U61),IF('Forward Curve'!$D$14=DataValidation!$A$7,Vols!$AL61+(Vols!$W61-Vols!$U61),IF('Forward Curve'!$D$14=DataValidation!$A$9,Vols!$AL61+(Vols!$AW61-Vols!$U61),IF('Forward Curve'!$D$14=DataValidation!$A$2,Vols!$AL61+($Y61-Vols!$U61),IF('Forward Curve'!$D$14=DataValidation!$A$3,Vols!$AL61+($Z61-Vols!$U61)))))))))</f>
        <v>2.38651E-2</v>
      </c>
      <c r="AN61" s="2">
        <f>IF('Forward Curve'!$D$14=DataValidation!$A$5,$U61+0.0025,IF('Forward Curve'!$D$14=DataValidation!$A$6,$V61+0.0025,IF('Forward Curve'!$D$14=DataValidation!$A$8,Vols!$X61+0.0025,IF('Forward Curve'!$D$14=DataValidation!$A$4,Vols!$AE61+0.0025,IF('Forward Curve'!$D$14=DataValidation!$A$7,Vols!$W61+0.0025,IF('Forward Curve'!$D$14=DataValidation!$A$9,Vols!$AW61+0.0025,IF('Forward Curve'!$D$14=DataValidation!$A$2,$Y61+0.0025,IF('Forward Curve'!$D$14=DataValidation!$A$3,$Z61+0.0025,""))))))))</f>
        <v>2.9349799999999999E-2</v>
      </c>
      <c r="AO61" s="2">
        <f>IF('Forward Curve'!$D$14=DataValidation!$A$5,$U61+0.005,IF('Forward Curve'!$D$14=DataValidation!$A$6,$V61+0.005,IF('Forward Curve'!$D$14=DataValidation!$A$8,Vols!$X61+0.005,IF('Forward Curve'!$D$14=DataValidation!$A$4,Vols!$AE61+0.005,IF('Forward Curve'!$D$14=DataValidation!$A$7,Vols!$W61+0.005,IF('Forward Curve'!$D$14=DataValidation!$A$9,Vols!$AW61+0.005,IF('Forward Curve'!$D$14=DataValidation!$A$2,$Y61+0.005,IF('Forward Curve'!$D$14=DataValidation!$A$3,$Z61+0.005,""))))))))</f>
        <v>3.1849799999999998E-2</v>
      </c>
      <c r="AQ61" s="57">
        <f>IF('Forward Curve'!$E$15=DataValidation!$B$2,Vols!$AJ61,IF('Forward Curve'!$E$15=DataValidation!$B$3,Vols!$AI61,IF('Forward Curve'!$E$15=DataValidation!$B$4,Vols!$AH61,IF('Forward Curve'!$E$15=DataValidation!$B$5,Vols!$AG61,IF('Forward Curve'!$E$15=DataValidation!$B$7,$AM61,IF('Forward Curve'!$E$15=DataValidation!$B$8,Vols!$AN61,IF('Forward Curve'!$E$15=DataValidation!$B$9,Vols!$AO61,"ERROR")))))))</f>
        <v>5.3955581486388404E-2</v>
      </c>
      <c r="AR61" s="57"/>
      <c r="AS61" s="58"/>
      <c r="AT61" s="67">
        <v>56</v>
      </c>
      <c r="AU61" s="68">
        <f t="shared" si="18"/>
        <v>46415</v>
      </c>
      <c r="AW61" s="2">
        <f t="shared" si="23"/>
        <v>3.0638576649329334E-2</v>
      </c>
      <c r="AY61" s="3">
        <f t="shared" si="24"/>
        <v>2.5638576649329333E-2</v>
      </c>
      <c r="AZ61" s="3">
        <f t="shared" si="25"/>
        <v>2.8138576649329335E-2</v>
      </c>
      <c r="BA61" s="3">
        <f t="shared" si="26"/>
        <v>3.3138576649329336E-2</v>
      </c>
      <c r="BB61" s="3">
        <f t="shared" si="27"/>
        <v>3.5638576649329332E-2</v>
      </c>
      <c r="BD61" s="2">
        <f>IF('Forward Curve'!$D$16=DataValidation!$B$11,Vols!AY61,IF('Forward Curve'!$D$16=DataValidation!$B$12,Vols!AZ61,IF('Forward Curve'!$D$16=DataValidation!$B$13,Vols!BA61,IF('Forward Curve'!$D$16=DataValidation!$B$14,Vols!BB61,""))))</f>
        <v>3.3138576649329336E-2</v>
      </c>
    </row>
    <row r="62" spans="2:56" x14ac:dyDescent="0.25">
      <c r="B62" s="69">
        <f t="shared" si="12"/>
        <v>46446</v>
      </c>
      <c r="C62" s="76">
        <v>46.86</v>
      </c>
      <c r="D62" s="2"/>
      <c r="E62" s="124">
        <v>2.7988</v>
      </c>
      <c r="F62" s="77">
        <v>2.7053600000000002</v>
      </c>
      <c r="G62" s="103">
        <v>2.9291800000000001</v>
      </c>
      <c r="H62" s="103">
        <v>5.7291999999999996</v>
      </c>
      <c r="I62" s="81"/>
      <c r="J62" s="117">
        <f t="shared" si="15"/>
        <v>46415</v>
      </c>
      <c r="K62" s="78">
        <v>2.6849799999999999</v>
      </c>
      <c r="L62" s="81"/>
      <c r="M62" s="115">
        <v>44798</v>
      </c>
      <c r="N62" s="123">
        <v>2.4366400000000001</v>
      </c>
      <c r="O62" s="81"/>
      <c r="P62" s="81"/>
      <c r="R62" s="69">
        <f>'Forward Curve'!$G62</f>
        <v>46446</v>
      </c>
      <c r="S62" s="82">
        <f t="shared" si="19"/>
        <v>0.46860000000000002</v>
      </c>
      <c r="T62" s="57"/>
      <c r="U62" s="57">
        <f t="shared" si="1"/>
        <v>2.7987999999999999E-2</v>
      </c>
      <c r="V62" s="57">
        <f t="shared" si="2"/>
        <v>2.7053600000000001E-2</v>
      </c>
      <c r="W62" s="57">
        <f t="shared" si="20"/>
        <v>2.92918E-2</v>
      </c>
      <c r="X62" s="84">
        <f t="shared" si="21"/>
        <v>5.7291999999999996E-2</v>
      </c>
      <c r="Y62" s="84">
        <f t="shared" si="5"/>
        <v>2.68528E-2</v>
      </c>
      <c r="Z62" s="84">
        <f t="shared" si="22"/>
        <v>2.68498E-2</v>
      </c>
      <c r="AA62" s="84"/>
      <c r="AB62" s="108">
        <f t="shared" si="16"/>
        <v>44798</v>
      </c>
      <c r="AC62" s="109">
        <f t="shared" si="13"/>
        <v>2.43664E-2</v>
      </c>
      <c r="AD62" s="108">
        <f t="shared" si="17"/>
        <v>46446</v>
      </c>
      <c r="AE62" s="110">
        <f t="shared" si="14"/>
        <v>2.7240053333333337E-2</v>
      </c>
      <c r="AF62" s="3"/>
      <c r="AG62" s="2">
        <f>IF('Forward Curve'!$D$14=DataValidation!$A$5,Vols!$U62*(1-(SQRT(YEARFRAC($R$6,$R62,2))*(2*$S62))),IF('Forward Curve'!$D$14=DataValidation!$A$6,Vols!$V62*(1-(SQRT(YEARFRAC($R$6,$R62,2))*(2*$S62))),IF('Forward Curve'!$D$14=DataValidation!$A$8,Vols!$U62*(1-(SQRT(YEARFRAC($R$6,$R62,2))*(2*$S62)))+0.03,IF('Forward Curve'!$D$14=DataValidation!$A$4,Vols!$AE62*(1-(SQRT(YEARFRAC($R$6,$R62,2))*(2*$S62))),IF('Forward Curve'!$D$14=DataValidation!$A$7,Vols!$W62*(1-(SQRT(YEARFRAC($R$6,$R62,2))*(2*$S62))),IF('Forward Curve'!$D$14=DataValidation!$A$9,Vols!$AW62*(1-(SQRT(YEARFRAC($R$6,$R62,2))*(2*$S62))),IF('Forward Curve'!$D$14=DataValidation!$A$2,$Y62*(1-(SQRT(YEARFRAC($R$6,$R62,2))*(2*$S62))),IF('Forward Curve'!$D$14=DataValidation!$A$3,$Z62*(1-(SQRT(YEARFRAC($R$6,$R62,2))*(2*$S62))),""))))))))</f>
        <v>-2.7899882569134619E-2</v>
      </c>
      <c r="AH62" s="2">
        <f>IF('Forward Curve'!$D$14=DataValidation!$A$5,Vols!$U62*(1-(SQRT(YEARFRAC($R$6,$R62,2))*(1*$S62))),IF('Forward Curve'!$D$14=DataValidation!$A$6,Vols!$V62*(1-(SQRT(YEARFRAC($R$6,$R62,2))*(1*$S62))),IF('Forward Curve'!$D$14=DataValidation!$A$8,Vols!$U62*(1-(SQRT(YEARFRAC($R$6,$R62,2))*(1*$S62)))+0.03,IF('Forward Curve'!$D$14=DataValidation!$A$4,Vols!$AE62*(1-(SQRT(YEARFRAC($R$6,$R62,2))*(1*$S62))),IF('Forward Curve'!$D$14=DataValidation!$A$7,Vols!$W62*(1-(SQRT(YEARFRAC($R$6,$R62,2))*(1*$S62))),IF('Forward Curve'!$D$14=DataValidation!$A$9,Vols!$AW62*(1-(SQRT(YEARFRAC($R$6,$R62,2))*(1*$S62))),IF('Forward Curve'!$D$14=DataValidation!$A$2,$Y62*(1-(SQRT(YEARFRAC($R$6,$R62,2))*(1*$S62))),IF('Forward Curve'!$D$14=DataValidation!$A$3,$Z62*(1-(SQRT(YEARFRAC($R$6,$R62,2))*(1*$S62))),""))))))))</f>
        <v>-5.2354128456730937E-4</v>
      </c>
      <c r="AI62" s="2">
        <f>IF('Forward Curve'!$D$14=DataValidation!$A$5,Vols!$U62*(1+(SQRT(YEARFRAC($R$6,$R62,2))*(1*$S62))),IF('Forward Curve'!$D$14=DataValidation!$A$6,Vols!$V62*(1+(SQRT(YEARFRAC($R$6,$R62,2))*(1*$S62))),IF('Forward Curve'!$D$14=DataValidation!$A$8,Vols!$U62*(1+(SQRT(YEARFRAC($R$6,$R62,2))*(1*$S62)))+0.03,IF('Forward Curve'!$D$14=DataValidation!$A$4,Vols!$AE62*(1+(SQRT(YEARFRAC($R$6,$R62,2))*(1*$S62))),IF('Forward Curve'!$D$14=DataValidation!$A$7,Vols!$W62*(1+(SQRT(YEARFRAC($R$6,$R62,2))*(1*$S62))),IF('Forward Curve'!$D$14=DataValidation!$A$9,Vols!$AW62*(1+(SQRT(YEARFRAC($R$6,$R62,2))*(1*$S62))),IF('Forward Curve'!$D$14=DataValidation!$A$2,$Y62*(1+(SQRT(YEARFRAC($R$6,$R62,2))*(1*$S62))),IF('Forward Curve'!$D$14=DataValidation!$A$3,$Z62*(1+(SQRT(YEARFRAC($R$6,$R62,2))*(1*$S62))),""))))))))</f>
        <v>5.4229141284567302E-2</v>
      </c>
      <c r="AJ62" s="2">
        <f>IF('Forward Curve'!$D$14=DataValidation!$A$5,Vols!$U62*(1+(SQRT(YEARFRAC($R$6,$R62,2))*(2*$S62))),IF('Forward Curve'!$D$14=DataValidation!$A$6,Vols!$V62*(1+(SQRT(YEARFRAC($R$6,$R62,2))*(2*$S62))),IF('Forward Curve'!$D$14=DataValidation!$A$8,Vols!$U62*(1+(SQRT(YEARFRAC($R$6,$R62,2))*(2*$S62)))+0.03,IF('Forward Curve'!$D$14=DataValidation!$A$4,Vols!$AE62*(1+(SQRT(YEARFRAC($R$6,$R62,2))*(2*$S62))),IF('Forward Curve'!$D$14=DataValidation!$A$7,Vols!$W62*(1+(SQRT(YEARFRAC($R$6,$R62,2))*(2*$S62))),IF('Forward Curve'!$D$14=DataValidation!$A$9,Vols!$AW62*(1+(SQRT(YEARFRAC($R$6,$R62,2))*(2*$S62))),IF('Forward Curve'!$D$14=DataValidation!$A$2,$Y62*(1+(SQRT(YEARFRAC($R$6,$R62,2))*(2*$S62))),IF('Forward Curve'!$D$14=DataValidation!$A$3,$Z62*(1+(SQRT(YEARFRAC($R$6,$R62,2))*(2*$S62))),""))))))))</f>
        <v>8.1605482569134621E-2</v>
      </c>
      <c r="AL62" s="112">
        <v>2.5000000000000001E-2</v>
      </c>
      <c r="AM62" s="2">
        <f>IF('Forward Curve'!$D$14=DataValidation!$A$5,Vols!$AL62,IF('Forward Curve'!$D$14=DataValidation!$A$6,Vols!$AL62+(Vols!$V62-Vols!$U62),IF('Forward Curve'!$D$14=DataValidation!$A$8,Vols!$AL62+(Vols!$X62-Vols!$U62),IF('Forward Curve'!$D$14=DataValidation!$A$4,Vols!$AL62+(Vols!$AE62-Vols!$U62),IF('Forward Curve'!$D$14=DataValidation!$A$7,Vols!$AL62+(Vols!$W62-Vols!$U62),IF('Forward Curve'!$D$14=DataValidation!$A$9,Vols!$AL62+(Vols!$AW62-Vols!$U62),IF('Forward Curve'!$D$14=DataValidation!$A$2,Vols!$AL62+($Y62-Vols!$U62),IF('Forward Curve'!$D$14=DataValidation!$A$3,Vols!$AL62+($Z62-Vols!$U62)))))))))</f>
        <v>2.3864800000000002E-2</v>
      </c>
      <c r="AN62" s="2">
        <f>IF('Forward Curve'!$D$14=DataValidation!$A$5,$U62+0.0025,IF('Forward Curve'!$D$14=DataValidation!$A$6,$V62+0.0025,IF('Forward Curve'!$D$14=DataValidation!$A$8,Vols!$X62+0.0025,IF('Forward Curve'!$D$14=DataValidation!$A$4,Vols!$AE62+0.0025,IF('Forward Curve'!$D$14=DataValidation!$A$7,Vols!$W62+0.0025,IF('Forward Curve'!$D$14=DataValidation!$A$9,Vols!$AW62+0.0025,IF('Forward Curve'!$D$14=DataValidation!$A$2,$Y62+0.0025,IF('Forward Curve'!$D$14=DataValidation!$A$3,$Z62+0.0025,""))))))))</f>
        <v>2.9352799999999998E-2</v>
      </c>
      <c r="AO62" s="2">
        <f>IF('Forward Curve'!$D$14=DataValidation!$A$5,$U62+0.005,IF('Forward Curve'!$D$14=DataValidation!$A$6,$V62+0.005,IF('Forward Curve'!$D$14=DataValidation!$A$8,Vols!$X62+0.005,IF('Forward Curve'!$D$14=DataValidation!$A$4,Vols!$AE62+0.005,IF('Forward Curve'!$D$14=DataValidation!$A$7,Vols!$W62+0.005,IF('Forward Curve'!$D$14=DataValidation!$A$9,Vols!$AW62+0.005,IF('Forward Curve'!$D$14=DataValidation!$A$2,$Y62+0.005,IF('Forward Curve'!$D$14=DataValidation!$A$3,$Z62+0.005,""))))))))</f>
        <v>3.1852800000000001E-2</v>
      </c>
      <c r="AQ62" s="57">
        <f>IF('Forward Curve'!$E$15=DataValidation!$B$2,Vols!$AJ62,IF('Forward Curve'!$E$15=DataValidation!$B$3,Vols!$AI62,IF('Forward Curve'!$E$15=DataValidation!$B$4,Vols!$AH62,IF('Forward Curve'!$E$15=DataValidation!$B$5,Vols!$AG62,IF('Forward Curve'!$E$15=DataValidation!$B$7,$AM62,IF('Forward Curve'!$E$15=DataValidation!$B$8,Vols!$AN62,IF('Forward Curve'!$E$15=DataValidation!$B$9,Vols!$AO62,"ERROR")))))))</f>
        <v>5.4229141284567302E-2</v>
      </c>
      <c r="AR62" s="57"/>
      <c r="AS62" s="58"/>
      <c r="AT62" s="67">
        <v>57</v>
      </c>
      <c r="AU62" s="68">
        <f t="shared" si="18"/>
        <v>46446</v>
      </c>
      <c r="AW62" s="2">
        <f t="shared" si="23"/>
        <v>3.0646875800711668E-2</v>
      </c>
      <c r="AY62" s="3">
        <f t="shared" si="24"/>
        <v>2.5646875800711667E-2</v>
      </c>
      <c r="AZ62" s="3">
        <f t="shared" si="25"/>
        <v>2.8146875800711669E-2</v>
      </c>
      <c r="BA62" s="3">
        <f t="shared" si="26"/>
        <v>3.314687580071167E-2</v>
      </c>
      <c r="BB62" s="3">
        <f t="shared" si="27"/>
        <v>3.5646875800711665E-2</v>
      </c>
      <c r="BD62" s="2">
        <f>IF('Forward Curve'!$D$16=DataValidation!$B$11,Vols!AY62,IF('Forward Curve'!$D$16=DataValidation!$B$12,Vols!AZ62,IF('Forward Curve'!$D$16=DataValidation!$B$13,Vols!BA62,IF('Forward Curve'!$D$16=DataValidation!$B$14,Vols!BB62,""))))</f>
        <v>3.314687580071167E-2</v>
      </c>
    </row>
    <row r="63" spans="2:56" x14ac:dyDescent="0.25">
      <c r="B63" s="69">
        <f t="shared" si="12"/>
        <v>46474</v>
      </c>
      <c r="C63" s="76">
        <v>46.9</v>
      </c>
      <c r="D63" s="2"/>
      <c r="E63" s="124">
        <v>2.7989000000000002</v>
      </c>
      <c r="F63" s="77">
        <v>2.7066400000000002</v>
      </c>
      <c r="G63" s="103">
        <v>2.9291800000000001</v>
      </c>
      <c r="H63" s="103">
        <v>5.7768499999999996</v>
      </c>
      <c r="I63" s="81"/>
      <c r="J63" s="117">
        <f t="shared" si="15"/>
        <v>46446</v>
      </c>
      <c r="K63" s="78">
        <v>2.6852800000000001</v>
      </c>
      <c r="L63" s="81"/>
      <c r="M63" s="115">
        <v>44799</v>
      </c>
      <c r="N63" s="123">
        <v>2.4366400000000001</v>
      </c>
      <c r="O63" s="81"/>
      <c r="P63" s="81"/>
      <c r="R63" s="69">
        <f>'Forward Curve'!$G63</f>
        <v>46474</v>
      </c>
      <c r="S63" s="82">
        <f t="shared" si="19"/>
        <v>0.46899999999999997</v>
      </c>
      <c r="T63" s="57"/>
      <c r="U63" s="57">
        <f t="shared" si="1"/>
        <v>2.7989E-2</v>
      </c>
      <c r="V63" s="57">
        <f t="shared" si="2"/>
        <v>2.7066400000000001E-2</v>
      </c>
      <c r="W63" s="57">
        <f t="shared" si="20"/>
        <v>2.92918E-2</v>
      </c>
      <c r="X63" s="84">
        <f t="shared" si="21"/>
        <v>5.7768499999999993E-2</v>
      </c>
      <c r="Y63" s="84">
        <f t="shared" si="5"/>
        <v>2.68528E-2</v>
      </c>
      <c r="Z63" s="84">
        <f t="shared" si="22"/>
        <v>2.68528E-2</v>
      </c>
      <c r="AA63" s="84"/>
      <c r="AB63" s="108">
        <f t="shared" si="16"/>
        <v>44799</v>
      </c>
      <c r="AC63" s="109">
        <f t="shared" si="13"/>
        <v>2.43664E-2</v>
      </c>
      <c r="AD63" s="108">
        <f t="shared" si="17"/>
        <v>46474</v>
      </c>
      <c r="AE63" s="110">
        <f t="shared" si="14"/>
        <v>2.7398523333333313E-2</v>
      </c>
      <c r="AF63" s="3"/>
      <c r="AG63" s="2">
        <f>IF('Forward Curve'!$D$14=DataValidation!$A$5,Vols!$U63*(1-(SQRT(YEARFRAC($R$6,$R63,2))*(2*$S63))),IF('Forward Curve'!$D$14=DataValidation!$A$6,Vols!$V63*(1-(SQRT(YEARFRAC($R$6,$R63,2))*(2*$S63))),IF('Forward Curve'!$D$14=DataValidation!$A$8,Vols!$U63*(1-(SQRT(YEARFRAC($R$6,$R63,2))*(2*$S63)))+0.03,IF('Forward Curve'!$D$14=DataValidation!$A$4,Vols!$AE63*(1-(SQRT(YEARFRAC($R$6,$R63,2))*(2*$S63))),IF('Forward Curve'!$D$14=DataValidation!$A$7,Vols!$W63*(1-(SQRT(YEARFRAC($R$6,$R63,2))*(2*$S63))),IF('Forward Curve'!$D$14=DataValidation!$A$9,Vols!$AW63*(1-(SQRT(YEARFRAC($R$6,$R63,2))*(2*$S63))),IF('Forward Curve'!$D$14=DataValidation!$A$2,$Y63*(1-(SQRT(YEARFRAC($R$6,$R63,2))*(2*$S63))),IF('Forward Curve'!$D$14=DataValidation!$A$3,$Z63*(1-(SQRT(YEARFRAC($R$6,$R63,2))*(2*$S63))),""))))))))</f>
        <v>-2.8395015294330035E-2</v>
      </c>
      <c r="AH63" s="2">
        <f>IF('Forward Curve'!$D$14=DataValidation!$A$5,Vols!$U63*(1-(SQRT(YEARFRAC($R$6,$R63,2))*(1*$S63))),IF('Forward Curve'!$D$14=DataValidation!$A$6,Vols!$V63*(1-(SQRT(YEARFRAC($R$6,$R63,2))*(1*$S63))),IF('Forward Curve'!$D$14=DataValidation!$A$8,Vols!$U63*(1-(SQRT(YEARFRAC($R$6,$R63,2))*(1*$S63)))+0.03,IF('Forward Curve'!$D$14=DataValidation!$A$4,Vols!$AE63*(1-(SQRT(YEARFRAC($R$6,$R63,2))*(1*$S63))),IF('Forward Curve'!$D$14=DataValidation!$A$7,Vols!$W63*(1-(SQRT(YEARFRAC($R$6,$R63,2))*(1*$S63))),IF('Forward Curve'!$D$14=DataValidation!$A$9,Vols!$AW63*(1-(SQRT(YEARFRAC($R$6,$R63,2))*(1*$S63))),IF('Forward Curve'!$D$14=DataValidation!$A$2,$Y63*(1-(SQRT(YEARFRAC($R$6,$R63,2))*(1*$S63))),IF('Forward Curve'!$D$14=DataValidation!$A$3,$Z63*(1-(SQRT(YEARFRAC($R$6,$R63,2))*(1*$S63))),""))))))))</f>
        <v>-7.7110764716501791E-4</v>
      </c>
      <c r="AI63" s="2">
        <f>IF('Forward Curve'!$D$14=DataValidation!$A$5,Vols!$U63*(1+(SQRT(YEARFRAC($R$6,$R63,2))*(1*$S63))),IF('Forward Curve'!$D$14=DataValidation!$A$6,Vols!$V63*(1+(SQRT(YEARFRAC($R$6,$R63,2))*(1*$S63))),IF('Forward Curve'!$D$14=DataValidation!$A$8,Vols!$U63*(1+(SQRT(YEARFRAC($R$6,$R63,2))*(1*$S63)))+0.03,IF('Forward Curve'!$D$14=DataValidation!$A$4,Vols!$AE63*(1+(SQRT(YEARFRAC($R$6,$R63,2))*(1*$S63))),IF('Forward Curve'!$D$14=DataValidation!$A$7,Vols!$W63*(1+(SQRT(YEARFRAC($R$6,$R63,2))*(1*$S63))),IF('Forward Curve'!$D$14=DataValidation!$A$9,Vols!$AW63*(1+(SQRT(YEARFRAC($R$6,$R63,2))*(1*$S63))),IF('Forward Curve'!$D$14=DataValidation!$A$2,$Y63*(1+(SQRT(YEARFRAC($R$6,$R63,2))*(1*$S63))),IF('Forward Curve'!$D$14=DataValidation!$A$3,$Z63*(1+(SQRT(YEARFRAC($R$6,$R63,2))*(1*$S63))),""))))))))</f>
        <v>5.4476707647165015E-2</v>
      </c>
      <c r="AJ63" s="2">
        <f>IF('Forward Curve'!$D$14=DataValidation!$A$5,Vols!$U63*(1+(SQRT(YEARFRAC($R$6,$R63,2))*(2*$S63))),IF('Forward Curve'!$D$14=DataValidation!$A$6,Vols!$V63*(1+(SQRT(YEARFRAC($R$6,$R63,2))*(2*$S63))),IF('Forward Curve'!$D$14=DataValidation!$A$8,Vols!$U63*(1+(SQRT(YEARFRAC($R$6,$R63,2))*(2*$S63)))+0.03,IF('Forward Curve'!$D$14=DataValidation!$A$4,Vols!$AE63*(1+(SQRT(YEARFRAC($R$6,$R63,2))*(2*$S63))),IF('Forward Curve'!$D$14=DataValidation!$A$7,Vols!$W63*(1+(SQRT(YEARFRAC($R$6,$R63,2))*(2*$S63))),IF('Forward Curve'!$D$14=DataValidation!$A$9,Vols!$AW63*(1+(SQRT(YEARFRAC($R$6,$R63,2))*(2*$S63))),IF('Forward Curve'!$D$14=DataValidation!$A$2,$Y63*(1+(SQRT(YEARFRAC($R$6,$R63,2))*(2*$S63))),IF('Forward Curve'!$D$14=DataValidation!$A$3,$Z63*(1+(SQRT(YEARFRAC($R$6,$R63,2))*(2*$S63))),""))))))))</f>
        <v>8.2100615294330034E-2</v>
      </c>
      <c r="AL63" s="112">
        <v>2.5000000000000001E-2</v>
      </c>
      <c r="AM63" s="2">
        <f>IF('Forward Curve'!$D$14=DataValidation!$A$5,Vols!$AL63,IF('Forward Curve'!$D$14=DataValidation!$A$6,Vols!$AL63+(Vols!$V63-Vols!$U63),IF('Forward Curve'!$D$14=DataValidation!$A$8,Vols!$AL63+(Vols!$X63-Vols!$U63),IF('Forward Curve'!$D$14=DataValidation!$A$4,Vols!$AL63+(Vols!$AE63-Vols!$U63),IF('Forward Curve'!$D$14=DataValidation!$A$7,Vols!$AL63+(Vols!$W63-Vols!$U63),IF('Forward Curve'!$D$14=DataValidation!$A$9,Vols!$AL63+(Vols!$AW63-Vols!$U63),IF('Forward Curve'!$D$14=DataValidation!$A$2,Vols!$AL63+($Y63-Vols!$U63),IF('Forward Curve'!$D$14=DataValidation!$A$3,Vols!$AL63+($Z63-Vols!$U63)))))))))</f>
        <v>2.3863800000000001E-2</v>
      </c>
      <c r="AN63" s="2">
        <f>IF('Forward Curve'!$D$14=DataValidation!$A$5,$U63+0.0025,IF('Forward Curve'!$D$14=DataValidation!$A$6,$V63+0.0025,IF('Forward Curve'!$D$14=DataValidation!$A$8,Vols!$X63+0.0025,IF('Forward Curve'!$D$14=DataValidation!$A$4,Vols!$AE63+0.0025,IF('Forward Curve'!$D$14=DataValidation!$A$7,Vols!$W63+0.0025,IF('Forward Curve'!$D$14=DataValidation!$A$9,Vols!$AW63+0.0025,IF('Forward Curve'!$D$14=DataValidation!$A$2,$Y63+0.0025,IF('Forward Curve'!$D$14=DataValidation!$A$3,$Z63+0.0025,""))))))))</f>
        <v>2.9352799999999998E-2</v>
      </c>
      <c r="AO63" s="2">
        <f>IF('Forward Curve'!$D$14=DataValidation!$A$5,$U63+0.005,IF('Forward Curve'!$D$14=DataValidation!$A$6,$V63+0.005,IF('Forward Curve'!$D$14=DataValidation!$A$8,Vols!$X63+0.005,IF('Forward Curve'!$D$14=DataValidation!$A$4,Vols!$AE63+0.005,IF('Forward Curve'!$D$14=DataValidation!$A$7,Vols!$W63+0.005,IF('Forward Curve'!$D$14=DataValidation!$A$9,Vols!$AW63+0.005,IF('Forward Curve'!$D$14=DataValidation!$A$2,$Y63+0.005,IF('Forward Curve'!$D$14=DataValidation!$A$3,$Z63+0.005,""))))))))</f>
        <v>3.1852800000000001E-2</v>
      </c>
      <c r="AQ63" s="57">
        <f>IF('Forward Curve'!$E$15=DataValidation!$B$2,Vols!$AJ63,IF('Forward Curve'!$E$15=DataValidation!$B$3,Vols!$AI63,IF('Forward Curve'!$E$15=DataValidation!$B$4,Vols!$AH63,IF('Forward Curve'!$E$15=DataValidation!$B$5,Vols!$AG63,IF('Forward Curve'!$E$15=DataValidation!$B$7,$AM63,IF('Forward Curve'!$E$15=DataValidation!$B$8,Vols!$AN63,IF('Forward Curve'!$E$15=DataValidation!$B$9,Vols!$AO63,"ERROR")))))))</f>
        <v>5.4476707647165015E-2</v>
      </c>
      <c r="AR63" s="57"/>
      <c r="AS63" s="58"/>
      <c r="AT63" s="67">
        <v>58</v>
      </c>
      <c r="AU63" s="68">
        <f t="shared" si="18"/>
        <v>46474</v>
      </c>
      <c r="AW63" s="2">
        <f t="shared" si="23"/>
        <v>3.0654371448124672E-2</v>
      </c>
      <c r="AY63" s="3">
        <f t="shared" si="24"/>
        <v>2.5654371448124672E-2</v>
      </c>
      <c r="AZ63" s="3">
        <f t="shared" si="25"/>
        <v>2.8154371448124674E-2</v>
      </c>
      <c r="BA63" s="3">
        <f t="shared" si="26"/>
        <v>3.3154371448124671E-2</v>
      </c>
      <c r="BB63" s="3">
        <f t="shared" si="27"/>
        <v>3.5654371448124673E-2</v>
      </c>
      <c r="BD63" s="2">
        <f>IF('Forward Curve'!$D$16=DataValidation!$B$11,Vols!AY63,IF('Forward Curve'!$D$16=DataValidation!$B$12,Vols!AZ63,IF('Forward Curve'!$D$16=DataValidation!$B$13,Vols!BA63,IF('Forward Curve'!$D$16=DataValidation!$B$14,Vols!BB63,""))))</f>
        <v>3.3154371448124671E-2</v>
      </c>
    </row>
    <row r="64" spans="2:56" x14ac:dyDescent="0.25">
      <c r="B64" s="69">
        <f t="shared" si="12"/>
        <v>46505</v>
      </c>
      <c r="C64" s="76">
        <v>46.07</v>
      </c>
      <c r="D64" s="2"/>
      <c r="E64" s="124">
        <v>2.79901</v>
      </c>
      <c r="F64" s="77">
        <v>2.7147000000000001</v>
      </c>
      <c r="G64" s="103">
        <v>2.9291800000000001</v>
      </c>
      <c r="H64" s="103">
        <v>5.7392099999999999</v>
      </c>
      <c r="I64" s="81"/>
      <c r="J64" s="117">
        <f t="shared" si="15"/>
        <v>46474</v>
      </c>
      <c r="K64" s="78">
        <v>2.6852800000000001</v>
      </c>
      <c r="L64" s="81"/>
      <c r="M64" s="115">
        <v>44800</v>
      </c>
      <c r="N64" s="123">
        <v>2.4366400000000001</v>
      </c>
      <c r="O64" s="81"/>
      <c r="P64" s="81"/>
      <c r="R64" s="69">
        <f>'Forward Curve'!$G64</f>
        <v>46505</v>
      </c>
      <c r="S64" s="82">
        <f t="shared" si="19"/>
        <v>0.4607</v>
      </c>
      <c r="T64" s="57"/>
      <c r="U64" s="57">
        <f t="shared" si="1"/>
        <v>2.79901E-2</v>
      </c>
      <c r="V64" s="57">
        <f t="shared" si="2"/>
        <v>2.7147000000000001E-2</v>
      </c>
      <c r="W64" s="57">
        <f t="shared" si="20"/>
        <v>2.92918E-2</v>
      </c>
      <c r="X64" s="84">
        <f t="shared" si="21"/>
        <v>5.7392100000000001E-2</v>
      </c>
      <c r="Y64" s="84">
        <f t="shared" si="5"/>
        <v>2.68528E-2</v>
      </c>
      <c r="Z64" s="84">
        <f t="shared" si="22"/>
        <v>2.68528E-2</v>
      </c>
      <c r="AA64" s="84"/>
      <c r="AB64" s="108">
        <f t="shared" si="16"/>
        <v>44800</v>
      </c>
      <c r="AC64" s="109">
        <f t="shared" si="13"/>
        <v>2.43664E-2</v>
      </c>
      <c r="AD64" s="108">
        <f t="shared" si="17"/>
        <v>46505</v>
      </c>
      <c r="AE64" s="110">
        <f t="shared" si="14"/>
        <v>2.7768156666666655E-2</v>
      </c>
      <c r="AF64" s="3"/>
      <c r="AG64" s="2">
        <f>IF('Forward Curve'!$D$14=DataValidation!$A$5,Vols!$U64*(1-(SQRT(YEARFRAC($R$6,$R64,2))*(2*$S64))),IF('Forward Curve'!$D$14=DataValidation!$A$6,Vols!$V64*(1-(SQRT(YEARFRAC($R$6,$R64,2))*(2*$S64))),IF('Forward Curve'!$D$14=DataValidation!$A$8,Vols!$U64*(1-(SQRT(YEARFRAC($R$6,$R64,2))*(2*$S64)))+0.03,IF('Forward Curve'!$D$14=DataValidation!$A$4,Vols!$AE64*(1-(SQRT(YEARFRAC($R$6,$R64,2))*(2*$S64))),IF('Forward Curve'!$D$14=DataValidation!$A$7,Vols!$W64*(1-(SQRT(YEARFRAC($R$6,$R64,2))*(2*$S64))),IF('Forward Curve'!$D$14=DataValidation!$A$9,Vols!$AW64*(1-(SQRT(YEARFRAC($R$6,$R64,2))*(2*$S64))),IF('Forward Curve'!$D$14=DataValidation!$A$2,$Y64*(1-(SQRT(YEARFRAC($R$6,$R64,2))*(2*$S64))),IF('Forward Curve'!$D$14=DataValidation!$A$3,$Z64*(1-(SQRT(YEARFRAC($R$6,$R64,2))*(2*$S64))),""))))))))</f>
        <v>-2.7900801511511943E-2</v>
      </c>
      <c r="AH64" s="2">
        <f>IF('Forward Curve'!$D$14=DataValidation!$A$5,Vols!$U64*(1-(SQRT(YEARFRAC($R$6,$R64,2))*(1*$S64))),IF('Forward Curve'!$D$14=DataValidation!$A$6,Vols!$V64*(1-(SQRT(YEARFRAC($R$6,$R64,2))*(1*$S64))),IF('Forward Curve'!$D$14=DataValidation!$A$8,Vols!$U64*(1-(SQRT(YEARFRAC($R$6,$R64,2))*(1*$S64)))+0.03,IF('Forward Curve'!$D$14=DataValidation!$A$4,Vols!$AE64*(1-(SQRT(YEARFRAC($R$6,$R64,2))*(1*$S64))),IF('Forward Curve'!$D$14=DataValidation!$A$7,Vols!$W64*(1-(SQRT(YEARFRAC($R$6,$R64,2))*(1*$S64))),IF('Forward Curve'!$D$14=DataValidation!$A$9,Vols!$AW64*(1-(SQRT(YEARFRAC($R$6,$R64,2))*(1*$S64))),IF('Forward Curve'!$D$14=DataValidation!$A$2,$Y64*(1-(SQRT(YEARFRAC($R$6,$R64,2))*(1*$S64))),IF('Forward Curve'!$D$14=DataValidation!$A$3,$Z64*(1-(SQRT(YEARFRAC($R$6,$R64,2))*(1*$S64))),""))))))))</f>
        <v>-5.2400075575597142E-4</v>
      </c>
      <c r="AI64" s="2">
        <f>IF('Forward Curve'!$D$14=DataValidation!$A$5,Vols!$U64*(1+(SQRT(YEARFRAC($R$6,$R64,2))*(1*$S64))),IF('Forward Curve'!$D$14=DataValidation!$A$6,Vols!$V64*(1+(SQRT(YEARFRAC($R$6,$R64,2))*(1*$S64))),IF('Forward Curve'!$D$14=DataValidation!$A$8,Vols!$U64*(1+(SQRT(YEARFRAC($R$6,$R64,2))*(1*$S64)))+0.03,IF('Forward Curve'!$D$14=DataValidation!$A$4,Vols!$AE64*(1+(SQRT(YEARFRAC($R$6,$R64,2))*(1*$S64))),IF('Forward Curve'!$D$14=DataValidation!$A$7,Vols!$W64*(1+(SQRT(YEARFRAC($R$6,$R64,2))*(1*$S64))),IF('Forward Curve'!$D$14=DataValidation!$A$9,Vols!$AW64*(1+(SQRT(YEARFRAC($R$6,$R64,2))*(1*$S64))),IF('Forward Curve'!$D$14=DataValidation!$A$2,$Y64*(1+(SQRT(YEARFRAC($R$6,$R64,2))*(1*$S64))),IF('Forward Curve'!$D$14=DataValidation!$A$3,$Z64*(1+(SQRT(YEARFRAC($R$6,$R64,2))*(1*$S64))),""))))))))</f>
        <v>5.4229600755755968E-2</v>
      </c>
      <c r="AJ64" s="2">
        <f>IF('Forward Curve'!$D$14=DataValidation!$A$5,Vols!$U64*(1+(SQRT(YEARFRAC($R$6,$R64,2))*(2*$S64))),IF('Forward Curve'!$D$14=DataValidation!$A$6,Vols!$V64*(1+(SQRT(YEARFRAC($R$6,$R64,2))*(2*$S64))),IF('Forward Curve'!$D$14=DataValidation!$A$8,Vols!$U64*(1+(SQRT(YEARFRAC($R$6,$R64,2))*(2*$S64)))+0.03,IF('Forward Curve'!$D$14=DataValidation!$A$4,Vols!$AE64*(1+(SQRT(YEARFRAC($R$6,$R64,2))*(2*$S64))),IF('Forward Curve'!$D$14=DataValidation!$A$7,Vols!$W64*(1+(SQRT(YEARFRAC($R$6,$R64,2))*(2*$S64))),IF('Forward Curve'!$D$14=DataValidation!$A$9,Vols!$AW64*(1+(SQRT(YEARFRAC($R$6,$R64,2))*(2*$S64))),IF('Forward Curve'!$D$14=DataValidation!$A$2,$Y64*(1+(SQRT(YEARFRAC($R$6,$R64,2))*(2*$S64))),IF('Forward Curve'!$D$14=DataValidation!$A$3,$Z64*(1+(SQRT(YEARFRAC($R$6,$R64,2))*(2*$S64))),""))))))))</f>
        <v>8.1606401511511939E-2</v>
      </c>
      <c r="AL64" s="112">
        <v>2.5000000000000001E-2</v>
      </c>
      <c r="AM64" s="2">
        <f>IF('Forward Curve'!$D$14=DataValidation!$A$5,Vols!$AL64,IF('Forward Curve'!$D$14=DataValidation!$A$6,Vols!$AL64+(Vols!$V64-Vols!$U64),IF('Forward Curve'!$D$14=DataValidation!$A$8,Vols!$AL64+(Vols!$X64-Vols!$U64),IF('Forward Curve'!$D$14=DataValidation!$A$4,Vols!$AL64+(Vols!$AE64-Vols!$U64),IF('Forward Curve'!$D$14=DataValidation!$A$7,Vols!$AL64+(Vols!$W64-Vols!$U64),IF('Forward Curve'!$D$14=DataValidation!$A$9,Vols!$AL64+(Vols!$AW64-Vols!$U64),IF('Forward Curve'!$D$14=DataValidation!$A$2,Vols!$AL64+($Y64-Vols!$U64),IF('Forward Curve'!$D$14=DataValidation!$A$3,Vols!$AL64+($Z64-Vols!$U64)))))))))</f>
        <v>2.3862700000000001E-2</v>
      </c>
      <c r="AN64" s="2">
        <f>IF('Forward Curve'!$D$14=DataValidation!$A$5,$U64+0.0025,IF('Forward Curve'!$D$14=DataValidation!$A$6,$V64+0.0025,IF('Forward Curve'!$D$14=DataValidation!$A$8,Vols!$X64+0.0025,IF('Forward Curve'!$D$14=DataValidation!$A$4,Vols!$AE64+0.0025,IF('Forward Curve'!$D$14=DataValidation!$A$7,Vols!$W64+0.0025,IF('Forward Curve'!$D$14=DataValidation!$A$9,Vols!$AW64+0.0025,IF('Forward Curve'!$D$14=DataValidation!$A$2,$Y64+0.0025,IF('Forward Curve'!$D$14=DataValidation!$A$3,$Z64+0.0025,""))))))))</f>
        <v>2.9352799999999998E-2</v>
      </c>
      <c r="AO64" s="2">
        <f>IF('Forward Curve'!$D$14=DataValidation!$A$5,$U64+0.005,IF('Forward Curve'!$D$14=DataValidation!$A$6,$V64+0.005,IF('Forward Curve'!$D$14=DataValidation!$A$8,Vols!$X64+0.005,IF('Forward Curve'!$D$14=DataValidation!$A$4,Vols!$AE64+0.005,IF('Forward Curve'!$D$14=DataValidation!$A$7,Vols!$W64+0.005,IF('Forward Curve'!$D$14=DataValidation!$A$9,Vols!$AW64+0.005,IF('Forward Curve'!$D$14=DataValidation!$A$2,$Y64+0.005,IF('Forward Curve'!$D$14=DataValidation!$A$3,$Z64+0.005,""))))))))</f>
        <v>3.1852800000000001E-2</v>
      </c>
      <c r="AQ64" s="57">
        <f>IF('Forward Curve'!$E$15=DataValidation!$B$2,Vols!$AJ64,IF('Forward Curve'!$E$15=DataValidation!$B$3,Vols!$AI64,IF('Forward Curve'!$E$15=DataValidation!$B$4,Vols!$AH64,IF('Forward Curve'!$E$15=DataValidation!$B$5,Vols!$AG64,IF('Forward Curve'!$E$15=DataValidation!$B$7,$AM64,IF('Forward Curve'!$E$15=DataValidation!$B$8,Vols!$AN64,IF('Forward Curve'!$E$15=DataValidation!$B$9,Vols!$AO64,"ERROR")))))))</f>
        <v>5.4229600755755968E-2</v>
      </c>
      <c r="AR64" s="57"/>
      <c r="AS64" s="58"/>
      <c r="AT64" s="67">
        <v>59</v>
      </c>
      <c r="AU64" s="68">
        <f t="shared" si="18"/>
        <v>46505</v>
      </c>
      <c r="AW64" s="2">
        <f t="shared" si="23"/>
        <v>3.0661224035039458E-2</v>
      </c>
      <c r="AY64" s="3">
        <f t="shared" si="24"/>
        <v>2.5661224035039457E-2</v>
      </c>
      <c r="AZ64" s="3">
        <f t="shared" si="25"/>
        <v>2.816122403503946E-2</v>
      </c>
      <c r="BA64" s="3">
        <f t="shared" si="26"/>
        <v>3.316122403503946E-2</v>
      </c>
      <c r="BB64" s="3">
        <f t="shared" si="27"/>
        <v>3.5661224035039456E-2</v>
      </c>
      <c r="BD64" s="2">
        <f>IF('Forward Curve'!$D$16=DataValidation!$B$11,Vols!AY64,IF('Forward Curve'!$D$16=DataValidation!$B$12,Vols!AZ64,IF('Forward Curve'!$D$16=DataValidation!$B$13,Vols!BA64,IF('Forward Curve'!$D$16=DataValidation!$B$14,Vols!BB64,""))))</f>
        <v>3.316122403503946E-2</v>
      </c>
    </row>
    <row r="65" spans="2:56" x14ac:dyDescent="0.25">
      <c r="B65" s="69">
        <f t="shared" si="12"/>
        <v>46535</v>
      </c>
      <c r="C65" s="76">
        <v>45.3</v>
      </c>
      <c r="D65" s="2"/>
      <c r="E65" s="124">
        <v>2.7986900000000001</v>
      </c>
      <c r="F65" s="77">
        <v>2.7219699999999998</v>
      </c>
      <c r="G65" s="103">
        <v>2.9290600000000002</v>
      </c>
      <c r="H65" s="103">
        <v>5.7068599999999998</v>
      </c>
      <c r="I65" s="81"/>
      <c r="J65" s="117">
        <f t="shared" si="15"/>
        <v>46505</v>
      </c>
      <c r="K65" s="78">
        <v>2.6852800000000001</v>
      </c>
      <c r="L65" s="81"/>
      <c r="M65" s="115">
        <v>44801</v>
      </c>
      <c r="N65" s="123">
        <v>2.4366400000000001</v>
      </c>
      <c r="O65" s="81"/>
      <c r="P65" s="81"/>
      <c r="R65" s="69">
        <f>'Forward Curve'!$G65</f>
        <v>46535</v>
      </c>
      <c r="S65" s="82">
        <f t="shared" si="19"/>
        <v>0.45299999999999996</v>
      </c>
      <c r="T65" s="57"/>
      <c r="U65" s="57">
        <f t="shared" si="1"/>
        <v>2.7986900000000002E-2</v>
      </c>
      <c r="V65" s="57">
        <f t="shared" si="2"/>
        <v>2.7219699999999999E-2</v>
      </c>
      <c r="W65" s="57">
        <f t="shared" si="20"/>
        <v>2.9290600000000003E-2</v>
      </c>
      <c r="X65" s="84">
        <f t="shared" si="21"/>
        <v>5.7068599999999997E-2</v>
      </c>
      <c r="Y65" s="84">
        <f t="shared" si="5"/>
        <v>2.6851799999999999E-2</v>
      </c>
      <c r="Z65" s="84">
        <f t="shared" si="22"/>
        <v>2.68528E-2</v>
      </c>
      <c r="AA65" s="84"/>
      <c r="AB65" s="108">
        <f t="shared" si="16"/>
        <v>44801</v>
      </c>
      <c r="AC65" s="109">
        <f t="shared" si="13"/>
        <v>2.43664E-2</v>
      </c>
      <c r="AD65" s="108">
        <f t="shared" si="17"/>
        <v>46535</v>
      </c>
      <c r="AE65" s="110">
        <f t="shared" si="14"/>
        <v>2.7768156666666655E-2</v>
      </c>
      <c r="AF65" s="3"/>
      <c r="AG65" s="2">
        <f>IF('Forward Curve'!$D$14=DataValidation!$A$5,Vols!$U65*(1-(SQRT(YEARFRAC($R$6,$R65,2))*(2*$S65))),IF('Forward Curve'!$D$14=DataValidation!$A$6,Vols!$V65*(1-(SQRT(YEARFRAC($R$6,$R65,2))*(2*$S65))),IF('Forward Curve'!$D$14=DataValidation!$A$8,Vols!$U65*(1-(SQRT(YEARFRAC($R$6,$R65,2))*(2*$S65)))+0.03,IF('Forward Curve'!$D$14=DataValidation!$A$4,Vols!$AE65*(1-(SQRT(YEARFRAC($R$6,$R65,2))*(2*$S65))),IF('Forward Curve'!$D$14=DataValidation!$A$7,Vols!$W65*(1-(SQRT(YEARFRAC($R$6,$R65,2))*(2*$S65))),IF('Forward Curve'!$D$14=DataValidation!$A$9,Vols!$AW65*(1-(SQRT(YEARFRAC($R$6,$R65,2))*(2*$S65))),IF('Forward Curve'!$D$14=DataValidation!$A$2,$Y65*(1-(SQRT(YEARFRAC($R$6,$R65,2))*(2*$S65))),IF('Forward Curve'!$D$14=DataValidation!$A$3,$Z65*(1-(SQRT(YEARFRAC($R$6,$R65,2))*(2*$S65))),""))))))))</f>
        <v>-2.7440781987115123E-2</v>
      </c>
      <c r="AH65" s="2">
        <f>IF('Forward Curve'!$D$14=DataValidation!$A$5,Vols!$U65*(1-(SQRT(YEARFRAC($R$6,$R65,2))*(1*$S65))),IF('Forward Curve'!$D$14=DataValidation!$A$6,Vols!$V65*(1-(SQRT(YEARFRAC($R$6,$R65,2))*(1*$S65))),IF('Forward Curve'!$D$14=DataValidation!$A$8,Vols!$U65*(1-(SQRT(YEARFRAC($R$6,$R65,2))*(1*$S65)))+0.03,IF('Forward Curve'!$D$14=DataValidation!$A$4,Vols!$AE65*(1-(SQRT(YEARFRAC($R$6,$R65,2))*(1*$S65))),IF('Forward Curve'!$D$14=DataValidation!$A$7,Vols!$W65*(1-(SQRT(YEARFRAC($R$6,$R65,2))*(1*$S65))),IF('Forward Curve'!$D$14=DataValidation!$A$9,Vols!$AW65*(1-(SQRT(YEARFRAC($R$6,$R65,2))*(1*$S65))),IF('Forward Curve'!$D$14=DataValidation!$A$2,$Y65*(1-(SQRT(YEARFRAC($R$6,$R65,2))*(1*$S65))),IF('Forward Curve'!$D$14=DataValidation!$A$3,$Z65*(1-(SQRT(YEARFRAC($R$6,$R65,2))*(1*$S65))),""))))))))</f>
        <v>-2.9449099355756181E-4</v>
      </c>
      <c r="AI65" s="2">
        <f>IF('Forward Curve'!$D$14=DataValidation!$A$5,Vols!$U65*(1+(SQRT(YEARFRAC($R$6,$R65,2))*(1*$S65))),IF('Forward Curve'!$D$14=DataValidation!$A$6,Vols!$V65*(1+(SQRT(YEARFRAC($R$6,$R65,2))*(1*$S65))),IF('Forward Curve'!$D$14=DataValidation!$A$8,Vols!$U65*(1+(SQRT(YEARFRAC($R$6,$R65,2))*(1*$S65)))+0.03,IF('Forward Curve'!$D$14=DataValidation!$A$4,Vols!$AE65*(1+(SQRT(YEARFRAC($R$6,$R65,2))*(1*$S65))),IF('Forward Curve'!$D$14=DataValidation!$A$7,Vols!$W65*(1+(SQRT(YEARFRAC($R$6,$R65,2))*(1*$S65))),IF('Forward Curve'!$D$14=DataValidation!$A$9,Vols!$AW65*(1+(SQRT(YEARFRAC($R$6,$R65,2))*(1*$S65))),IF('Forward Curve'!$D$14=DataValidation!$A$2,$Y65*(1+(SQRT(YEARFRAC($R$6,$R65,2))*(1*$S65))),IF('Forward Curve'!$D$14=DataValidation!$A$3,$Z65*(1+(SQRT(YEARFRAC($R$6,$R65,2))*(1*$S65))),""))))))))</f>
        <v>5.3998090993557554E-2</v>
      </c>
      <c r="AJ65" s="2">
        <f>IF('Forward Curve'!$D$14=DataValidation!$A$5,Vols!$U65*(1+(SQRT(YEARFRAC($R$6,$R65,2))*(2*$S65))),IF('Forward Curve'!$D$14=DataValidation!$A$6,Vols!$V65*(1+(SQRT(YEARFRAC($R$6,$R65,2))*(2*$S65))),IF('Forward Curve'!$D$14=DataValidation!$A$8,Vols!$U65*(1+(SQRT(YEARFRAC($R$6,$R65,2))*(2*$S65)))+0.03,IF('Forward Curve'!$D$14=DataValidation!$A$4,Vols!$AE65*(1+(SQRT(YEARFRAC($R$6,$R65,2))*(2*$S65))),IF('Forward Curve'!$D$14=DataValidation!$A$7,Vols!$W65*(1+(SQRT(YEARFRAC($R$6,$R65,2))*(2*$S65))),IF('Forward Curve'!$D$14=DataValidation!$A$9,Vols!$AW65*(1+(SQRT(YEARFRAC($R$6,$R65,2))*(2*$S65))),IF('Forward Curve'!$D$14=DataValidation!$A$2,$Y65*(1+(SQRT(YEARFRAC($R$6,$R65,2))*(2*$S65))),IF('Forward Curve'!$D$14=DataValidation!$A$3,$Z65*(1+(SQRT(YEARFRAC($R$6,$R65,2))*(2*$S65))),""))))))))</f>
        <v>8.1144381987115113E-2</v>
      </c>
      <c r="AL65" s="112">
        <v>2.5000000000000001E-2</v>
      </c>
      <c r="AM65" s="2">
        <f>IF('Forward Curve'!$D$14=DataValidation!$A$5,Vols!$AL65,IF('Forward Curve'!$D$14=DataValidation!$A$6,Vols!$AL65+(Vols!$V65-Vols!$U65),IF('Forward Curve'!$D$14=DataValidation!$A$8,Vols!$AL65+(Vols!$X65-Vols!$U65),IF('Forward Curve'!$D$14=DataValidation!$A$4,Vols!$AL65+(Vols!$AE65-Vols!$U65),IF('Forward Curve'!$D$14=DataValidation!$A$7,Vols!$AL65+(Vols!$W65-Vols!$U65),IF('Forward Curve'!$D$14=DataValidation!$A$9,Vols!$AL65+(Vols!$AW65-Vols!$U65),IF('Forward Curve'!$D$14=DataValidation!$A$2,Vols!$AL65+($Y65-Vols!$U65),IF('Forward Curve'!$D$14=DataValidation!$A$3,Vols!$AL65+($Z65-Vols!$U65)))))))))</f>
        <v>2.3864899999999998E-2</v>
      </c>
      <c r="AN65" s="2">
        <f>IF('Forward Curve'!$D$14=DataValidation!$A$5,$U65+0.0025,IF('Forward Curve'!$D$14=DataValidation!$A$6,$V65+0.0025,IF('Forward Curve'!$D$14=DataValidation!$A$8,Vols!$X65+0.0025,IF('Forward Curve'!$D$14=DataValidation!$A$4,Vols!$AE65+0.0025,IF('Forward Curve'!$D$14=DataValidation!$A$7,Vols!$W65+0.0025,IF('Forward Curve'!$D$14=DataValidation!$A$9,Vols!$AW65+0.0025,IF('Forward Curve'!$D$14=DataValidation!$A$2,$Y65+0.0025,IF('Forward Curve'!$D$14=DataValidation!$A$3,$Z65+0.0025,""))))))))</f>
        <v>2.9351799999999997E-2</v>
      </c>
      <c r="AO65" s="2">
        <f>IF('Forward Curve'!$D$14=DataValidation!$A$5,$U65+0.005,IF('Forward Curve'!$D$14=DataValidation!$A$6,$V65+0.005,IF('Forward Curve'!$D$14=DataValidation!$A$8,Vols!$X65+0.005,IF('Forward Curve'!$D$14=DataValidation!$A$4,Vols!$AE65+0.005,IF('Forward Curve'!$D$14=DataValidation!$A$7,Vols!$W65+0.005,IF('Forward Curve'!$D$14=DataValidation!$A$9,Vols!$AW65+0.005,IF('Forward Curve'!$D$14=DataValidation!$A$2,$Y65+0.005,IF('Forward Curve'!$D$14=DataValidation!$A$3,$Z65+0.005,""))))))))</f>
        <v>3.18518E-2</v>
      </c>
      <c r="AQ65" s="57">
        <f>IF('Forward Curve'!$E$15=DataValidation!$B$2,Vols!$AJ65,IF('Forward Curve'!$E$15=DataValidation!$B$3,Vols!$AI65,IF('Forward Curve'!$E$15=DataValidation!$B$4,Vols!$AH65,IF('Forward Curve'!$E$15=DataValidation!$B$5,Vols!$AG65,IF('Forward Curve'!$E$15=DataValidation!$B$7,$AM65,IF('Forward Curve'!$E$15=DataValidation!$B$8,Vols!$AN65,IF('Forward Curve'!$E$15=DataValidation!$B$9,Vols!$AO65,"ERROR")))))))</f>
        <v>5.3998090993557554E-2</v>
      </c>
      <c r="AR65" s="57"/>
      <c r="AS65" s="58"/>
      <c r="AT65" s="67">
        <v>60</v>
      </c>
      <c r="AU65" s="68">
        <f t="shared" si="18"/>
        <v>46535</v>
      </c>
      <c r="AW65" s="2">
        <f t="shared" si="23"/>
        <v>3.0664918341089191E-2</v>
      </c>
      <c r="AY65" s="3">
        <f t="shared" si="24"/>
        <v>2.566491834108919E-2</v>
      </c>
      <c r="AZ65" s="3">
        <f t="shared" si="25"/>
        <v>2.8164918341089192E-2</v>
      </c>
      <c r="BA65" s="3">
        <f t="shared" si="26"/>
        <v>3.3164918341089193E-2</v>
      </c>
      <c r="BB65" s="3">
        <f t="shared" si="27"/>
        <v>3.5664918341089188E-2</v>
      </c>
      <c r="BD65" s="2">
        <f>IF('Forward Curve'!$D$16=DataValidation!$B$11,Vols!AY65,IF('Forward Curve'!$D$16=DataValidation!$B$12,Vols!AZ65,IF('Forward Curve'!$D$16=DataValidation!$B$13,Vols!BA65,IF('Forward Curve'!$D$16=DataValidation!$B$14,Vols!BB65,""))))</f>
        <v>3.3164918341089193E-2</v>
      </c>
    </row>
    <row r="66" spans="2:56" x14ac:dyDescent="0.25">
      <c r="B66" s="69">
        <f t="shared" si="12"/>
        <v>46566</v>
      </c>
      <c r="C66" s="76">
        <v>44.12</v>
      </c>
      <c r="D66" s="2"/>
      <c r="E66" s="124">
        <v>2.8159200000000002</v>
      </c>
      <c r="F66" s="77">
        <v>2.7309299999999999</v>
      </c>
      <c r="G66" s="103">
        <v>2.9056500000000001</v>
      </c>
      <c r="H66" s="103">
        <v>5.7780500000000004</v>
      </c>
      <c r="I66" s="81"/>
      <c r="J66" s="117">
        <f t="shared" si="15"/>
        <v>46535</v>
      </c>
      <c r="K66" s="78">
        <v>2.6851799999999999</v>
      </c>
      <c r="L66" s="81"/>
      <c r="M66" s="115">
        <v>44802</v>
      </c>
      <c r="N66" s="123">
        <v>2.4368099999999999</v>
      </c>
      <c r="O66" s="81"/>
      <c r="P66" s="81"/>
      <c r="R66" s="69">
        <f>'Forward Curve'!$G66</f>
        <v>46566</v>
      </c>
      <c r="S66" s="82">
        <f t="shared" si="19"/>
        <v>0.44119999999999998</v>
      </c>
      <c r="T66" s="57"/>
      <c r="U66" s="57">
        <f t="shared" si="1"/>
        <v>2.8159200000000002E-2</v>
      </c>
      <c r="V66" s="57">
        <f t="shared" si="2"/>
        <v>2.7309299999999998E-2</v>
      </c>
      <c r="W66" s="57">
        <f t="shared" si="20"/>
        <v>2.9056499999999999E-2</v>
      </c>
      <c r="X66" s="84">
        <f t="shared" si="21"/>
        <v>5.7780500000000005E-2</v>
      </c>
      <c r="Y66" s="84">
        <f t="shared" si="5"/>
        <v>2.70648E-2</v>
      </c>
      <c r="Z66" s="84">
        <f t="shared" si="22"/>
        <v>2.6851799999999999E-2</v>
      </c>
      <c r="AA66" s="84"/>
      <c r="AB66" s="108">
        <f t="shared" si="16"/>
        <v>44802</v>
      </c>
      <c r="AC66" s="109">
        <f t="shared" si="13"/>
        <v>2.43681E-2</v>
      </c>
      <c r="AD66" s="108">
        <f t="shared" si="17"/>
        <v>46566</v>
      </c>
      <c r="AE66" s="110">
        <f t="shared" si="14"/>
        <v>2.7768259999999986E-2</v>
      </c>
      <c r="AF66" s="3"/>
      <c r="AG66" s="2">
        <f>IF('Forward Curve'!$D$14=DataValidation!$A$5,Vols!$U66*(1-(SQRT(YEARFRAC($R$6,$R66,2))*(2*$S66))),IF('Forward Curve'!$D$14=DataValidation!$A$6,Vols!$V66*(1-(SQRT(YEARFRAC($R$6,$R66,2))*(2*$S66))),IF('Forward Curve'!$D$14=DataValidation!$A$8,Vols!$U66*(1-(SQRT(YEARFRAC($R$6,$R66,2))*(2*$S66)))+0.03,IF('Forward Curve'!$D$14=DataValidation!$A$4,Vols!$AE66*(1-(SQRT(YEARFRAC($R$6,$R66,2))*(2*$S66))),IF('Forward Curve'!$D$14=DataValidation!$A$7,Vols!$W66*(1-(SQRT(YEARFRAC($R$6,$R66,2))*(2*$S66))),IF('Forward Curve'!$D$14=DataValidation!$A$9,Vols!$AW66*(1-(SQRT(YEARFRAC($R$6,$R66,2))*(2*$S66))),IF('Forward Curve'!$D$14=DataValidation!$A$2,$Y66*(1-(SQRT(YEARFRAC($R$6,$R66,2))*(2*$S66))),IF('Forward Curve'!$D$14=DataValidation!$A$3,$Z66*(1-(SQRT(YEARFRAC($R$6,$R66,2))*(2*$S66))),""))))))))</f>
        <v>-2.6691762315882984E-2</v>
      </c>
      <c r="AH66" s="2">
        <f>IF('Forward Curve'!$D$14=DataValidation!$A$5,Vols!$U66*(1-(SQRT(YEARFRAC($R$6,$R66,2))*(1*$S66))),IF('Forward Curve'!$D$14=DataValidation!$A$6,Vols!$V66*(1-(SQRT(YEARFRAC($R$6,$R66,2))*(1*$S66))),IF('Forward Curve'!$D$14=DataValidation!$A$8,Vols!$U66*(1-(SQRT(YEARFRAC($R$6,$R66,2))*(1*$S66)))+0.03,IF('Forward Curve'!$D$14=DataValidation!$A$4,Vols!$AE66*(1-(SQRT(YEARFRAC($R$6,$R66,2))*(1*$S66))),IF('Forward Curve'!$D$14=DataValidation!$A$7,Vols!$W66*(1-(SQRT(YEARFRAC($R$6,$R66,2))*(1*$S66))),IF('Forward Curve'!$D$14=DataValidation!$A$9,Vols!$AW66*(1-(SQRT(YEARFRAC($R$6,$R66,2))*(1*$S66))),IF('Forward Curve'!$D$14=DataValidation!$A$2,$Y66*(1-(SQRT(YEARFRAC($R$6,$R66,2))*(1*$S66))),IF('Forward Curve'!$D$14=DataValidation!$A$3,$Z66*(1-(SQRT(YEARFRAC($R$6,$R66,2))*(1*$S66))),""))))))))</f>
        <v>1.8651884205850796E-4</v>
      </c>
      <c r="AI66" s="2">
        <f>IF('Forward Curve'!$D$14=DataValidation!$A$5,Vols!$U66*(1+(SQRT(YEARFRAC($R$6,$R66,2))*(1*$S66))),IF('Forward Curve'!$D$14=DataValidation!$A$6,Vols!$V66*(1+(SQRT(YEARFRAC($R$6,$R66,2))*(1*$S66))),IF('Forward Curve'!$D$14=DataValidation!$A$8,Vols!$U66*(1+(SQRT(YEARFRAC($R$6,$R66,2))*(1*$S66)))+0.03,IF('Forward Curve'!$D$14=DataValidation!$A$4,Vols!$AE66*(1+(SQRT(YEARFRAC($R$6,$R66,2))*(1*$S66))),IF('Forward Curve'!$D$14=DataValidation!$A$7,Vols!$W66*(1+(SQRT(YEARFRAC($R$6,$R66,2))*(1*$S66))),IF('Forward Curve'!$D$14=DataValidation!$A$9,Vols!$AW66*(1+(SQRT(YEARFRAC($R$6,$R66,2))*(1*$S66))),IF('Forward Curve'!$D$14=DataValidation!$A$2,$Y66*(1+(SQRT(YEARFRAC($R$6,$R66,2))*(1*$S66))),IF('Forward Curve'!$D$14=DataValidation!$A$3,$Z66*(1+(SQRT(YEARFRAC($R$6,$R66,2))*(1*$S66))),""))))))))</f>
        <v>5.394308115794149E-2</v>
      </c>
      <c r="AJ66" s="2">
        <f>IF('Forward Curve'!$D$14=DataValidation!$A$5,Vols!$U66*(1+(SQRT(YEARFRAC($R$6,$R66,2))*(2*$S66))),IF('Forward Curve'!$D$14=DataValidation!$A$6,Vols!$V66*(1+(SQRT(YEARFRAC($R$6,$R66,2))*(2*$S66))),IF('Forward Curve'!$D$14=DataValidation!$A$8,Vols!$U66*(1+(SQRT(YEARFRAC($R$6,$R66,2))*(2*$S66)))+0.03,IF('Forward Curve'!$D$14=DataValidation!$A$4,Vols!$AE66*(1+(SQRT(YEARFRAC($R$6,$R66,2))*(2*$S66))),IF('Forward Curve'!$D$14=DataValidation!$A$7,Vols!$W66*(1+(SQRT(YEARFRAC($R$6,$R66,2))*(2*$S66))),IF('Forward Curve'!$D$14=DataValidation!$A$9,Vols!$AW66*(1+(SQRT(YEARFRAC($R$6,$R66,2))*(2*$S66))),IF('Forward Curve'!$D$14=DataValidation!$A$2,$Y66*(1+(SQRT(YEARFRAC($R$6,$R66,2))*(2*$S66))),IF('Forward Curve'!$D$14=DataValidation!$A$3,$Z66*(1+(SQRT(YEARFRAC($R$6,$R66,2))*(2*$S66))),""))))))))</f>
        <v>8.082136231588298E-2</v>
      </c>
      <c r="AL66" s="112">
        <v>2.5000000000000001E-2</v>
      </c>
      <c r="AM66" s="2">
        <f>IF('Forward Curve'!$D$14=DataValidation!$A$5,Vols!$AL66,IF('Forward Curve'!$D$14=DataValidation!$A$6,Vols!$AL66+(Vols!$V66-Vols!$U66),IF('Forward Curve'!$D$14=DataValidation!$A$8,Vols!$AL66+(Vols!$X66-Vols!$U66),IF('Forward Curve'!$D$14=DataValidation!$A$4,Vols!$AL66+(Vols!$AE66-Vols!$U66),IF('Forward Curve'!$D$14=DataValidation!$A$7,Vols!$AL66+(Vols!$W66-Vols!$U66),IF('Forward Curve'!$D$14=DataValidation!$A$9,Vols!$AL66+(Vols!$AW66-Vols!$U66),IF('Forward Curve'!$D$14=DataValidation!$A$2,Vols!$AL66+($Y66-Vols!$U66),IF('Forward Curve'!$D$14=DataValidation!$A$3,Vols!$AL66+($Z66-Vols!$U66)))))))))</f>
        <v>2.3905599999999999E-2</v>
      </c>
      <c r="AN66" s="2">
        <f>IF('Forward Curve'!$D$14=DataValidation!$A$5,$U66+0.0025,IF('Forward Curve'!$D$14=DataValidation!$A$6,$V66+0.0025,IF('Forward Curve'!$D$14=DataValidation!$A$8,Vols!$X66+0.0025,IF('Forward Curve'!$D$14=DataValidation!$A$4,Vols!$AE66+0.0025,IF('Forward Curve'!$D$14=DataValidation!$A$7,Vols!$W66+0.0025,IF('Forward Curve'!$D$14=DataValidation!$A$9,Vols!$AW66+0.0025,IF('Forward Curve'!$D$14=DataValidation!$A$2,$Y66+0.0025,IF('Forward Curve'!$D$14=DataValidation!$A$3,$Z66+0.0025,""))))))))</f>
        <v>2.9564799999999999E-2</v>
      </c>
      <c r="AO66" s="2">
        <f>IF('Forward Curve'!$D$14=DataValidation!$A$5,$U66+0.005,IF('Forward Curve'!$D$14=DataValidation!$A$6,$V66+0.005,IF('Forward Curve'!$D$14=DataValidation!$A$8,Vols!$X66+0.005,IF('Forward Curve'!$D$14=DataValidation!$A$4,Vols!$AE66+0.005,IF('Forward Curve'!$D$14=DataValidation!$A$7,Vols!$W66+0.005,IF('Forward Curve'!$D$14=DataValidation!$A$9,Vols!$AW66+0.005,IF('Forward Curve'!$D$14=DataValidation!$A$2,$Y66+0.005,IF('Forward Curve'!$D$14=DataValidation!$A$3,$Z66+0.005,""))))))))</f>
        <v>3.2064799999999997E-2</v>
      </c>
      <c r="AQ66" s="57">
        <f>IF('Forward Curve'!$E$15=DataValidation!$B$2,Vols!$AJ66,IF('Forward Curve'!$E$15=DataValidation!$B$3,Vols!$AI66,IF('Forward Curve'!$E$15=DataValidation!$B$4,Vols!$AH66,IF('Forward Curve'!$E$15=DataValidation!$B$5,Vols!$AG66,IF('Forward Curve'!$E$15=DataValidation!$B$7,$AM66,IF('Forward Curve'!$E$15=DataValidation!$B$8,Vols!$AN66,IF('Forward Curve'!$E$15=DataValidation!$B$9,Vols!$AO66,"ERROR")))))))</f>
        <v>5.394308115794149E-2</v>
      </c>
      <c r="AR66" s="57"/>
      <c r="AS66" s="58"/>
      <c r="AT66" s="67">
        <v>61</v>
      </c>
      <c r="AU66" s="68">
        <f t="shared" si="18"/>
        <v>46566</v>
      </c>
      <c r="AW66" s="2">
        <f t="shared" si="23"/>
        <v>3.0668735915685322E-2</v>
      </c>
      <c r="AY66" s="3">
        <f t="shared" si="24"/>
        <v>2.5668735915685321E-2</v>
      </c>
      <c r="AZ66" s="3">
        <f t="shared" si="25"/>
        <v>2.8168735915685323E-2</v>
      </c>
      <c r="BA66" s="3">
        <f t="shared" si="26"/>
        <v>3.3168735915685324E-2</v>
      </c>
      <c r="BB66" s="3">
        <f t="shared" si="27"/>
        <v>3.5668735915685319E-2</v>
      </c>
      <c r="BD66" s="2">
        <f>IF('Forward Curve'!$D$16=DataValidation!$B$11,Vols!AY66,IF('Forward Curve'!$D$16=DataValidation!$B$12,Vols!AZ66,IF('Forward Curve'!$D$16=DataValidation!$B$13,Vols!BA66,IF('Forward Curve'!$D$16=DataValidation!$B$14,Vols!BB66,""))))</f>
        <v>3.3168735915685324E-2</v>
      </c>
    </row>
    <row r="67" spans="2:56" x14ac:dyDescent="0.25">
      <c r="B67" s="69">
        <f t="shared" si="12"/>
        <v>46596</v>
      </c>
      <c r="C67" s="76">
        <v>44.11</v>
      </c>
      <c r="D67" s="2"/>
      <c r="E67" s="124">
        <v>2.8184499999999999</v>
      </c>
      <c r="F67" s="77">
        <v>2.7320099999999998</v>
      </c>
      <c r="G67" s="103">
        <v>2.9021699999999999</v>
      </c>
      <c r="H67" s="103">
        <v>5.7759400000000003</v>
      </c>
      <c r="I67" s="81"/>
      <c r="J67" s="117">
        <f t="shared" si="15"/>
        <v>46566</v>
      </c>
      <c r="K67" s="78">
        <v>2.70648</v>
      </c>
      <c r="L67" s="81"/>
      <c r="M67" s="115">
        <v>44803</v>
      </c>
      <c r="N67" s="123">
        <v>2.4366400000000001</v>
      </c>
      <c r="O67" s="81"/>
      <c r="P67" s="81"/>
      <c r="R67" s="69">
        <f>'Forward Curve'!$G67</f>
        <v>46596</v>
      </c>
      <c r="S67" s="82">
        <f t="shared" si="19"/>
        <v>0.44109999999999999</v>
      </c>
      <c r="T67" s="57"/>
      <c r="U67" s="57">
        <f t="shared" si="1"/>
        <v>2.8184499999999998E-2</v>
      </c>
      <c r="V67" s="57">
        <f t="shared" si="2"/>
        <v>2.73201E-2</v>
      </c>
      <c r="W67" s="57">
        <f t="shared" si="20"/>
        <v>2.9021699999999997E-2</v>
      </c>
      <c r="X67" s="84">
        <f t="shared" si="21"/>
        <v>5.7759400000000002E-2</v>
      </c>
      <c r="Y67" s="84">
        <f t="shared" si="5"/>
        <v>2.71157E-2</v>
      </c>
      <c r="Z67" s="84">
        <f t="shared" si="22"/>
        <v>2.70648E-2</v>
      </c>
      <c r="AA67" s="84"/>
      <c r="AB67" s="108">
        <f t="shared" si="16"/>
        <v>44803</v>
      </c>
      <c r="AC67" s="109">
        <f t="shared" si="13"/>
        <v>2.43664E-2</v>
      </c>
      <c r="AD67" s="108">
        <f t="shared" si="17"/>
        <v>46596</v>
      </c>
      <c r="AE67" s="110">
        <f t="shared" si="14"/>
        <v>2.7768186666666649E-2</v>
      </c>
      <c r="AF67" s="3"/>
      <c r="AG67" s="2">
        <f>IF('Forward Curve'!$D$14=DataValidation!$A$5,Vols!$U67*(1-(SQRT(YEARFRAC($R$6,$R67,2))*(2*$S67))),IF('Forward Curve'!$D$14=DataValidation!$A$6,Vols!$V67*(1-(SQRT(YEARFRAC($R$6,$R67,2))*(2*$S67))),IF('Forward Curve'!$D$14=DataValidation!$A$8,Vols!$U67*(1-(SQRT(YEARFRAC($R$6,$R67,2))*(2*$S67)))+0.03,IF('Forward Curve'!$D$14=DataValidation!$A$4,Vols!$AE67*(1-(SQRT(YEARFRAC($R$6,$R67,2))*(2*$S67))),IF('Forward Curve'!$D$14=DataValidation!$A$7,Vols!$W67*(1-(SQRT(YEARFRAC($R$6,$R67,2))*(2*$S67))),IF('Forward Curve'!$D$14=DataValidation!$A$9,Vols!$AW67*(1-(SQRT(YEARFRAC($R$6,$R67,2))*(2*$S67))),IF('Forward Curve'!$D$14=DataValidation!$A$2,$Y67*(1-(SQRT(YEARFRAC($R$6,$R67,2))*(2*$S67))),IF('Forward Curve'!$D$14=DataValidation!$A$3,$Z67*(1-(SQRT(YEARFRAC($R$6,$R67,2))*(2*$S67))),""))))))))</f>
        <v>-2.7170755740818561E-2</v>
      </c>
      <c r="AH67" s="2">
        <f>IF('Forward Curve'!$D$14=DataValidation!$A$5,Vols!$U67*(1-(SQRT(YEARFRAC($R$6,$R67,2))*(1*$S67))),IF('Forward Curve'!$D$14=DataValidation!$A$6,Vols!$V67*(1-(SQRT(YEARFRAC($R$6,$R67,2))*(1*$S67))),IF('Forward Curve'!$D$14=DataValidation!$A$8,Vols!$U67*(1-(SQRT(YEARFRAC($R$6,$R67,2))*(1*$S67)))+0.03,IF('Forward Curve'!$D$14=DataValidation!$A$4,Vols!$AE67*(1-(SQRT(YEARFRAC($R$6,$R67,2))*(1*$S67))),IF('Forward Curve'!$D$14=DataValidation!$A$7,Vols!$W67*(1-(SQRT(YEARFRAC($R$6,$R67,2))*(1*$S67))),IF('Forward Curve'!$D$14=DataValidation!$A$9,Vols!$AW67*(1-(SQRT(YEARFRAC($R$6,$R67,2))*(1*$S67))),IF('Forward Curve'!$D$14=DataValidation!$A$2,$Y67*(1-(SQRT(YEARFRAC($R$6,$R67,2))*(1*$S67))),IF('Forward Curve'!$D$14=DataValidation!$A$3,$Z67*(1-(SQRT(YEARFRAC($R$6,$R67,2))*(1*$S67))),""))))))))</f>
        <v>-2.7527870409280908E-5</v>
      </c>
      <c r="AI67" s="2">
        <f>IF('Forward Curve'!$D$14=DataValidation!$A$5,Vols!$U67*(1+(SQRT(YEARFRAC($R$6,$R67,2))*(1*$S67))),IF('Forward Curve'!$D$14=DataValidation!$A$6,Vols!$V67*(1+(SQRT(YEARFRAC($R$6,$R67,2))*(1*$S67))),IF('Forward Curve'!$D$14=DataValidation!$A$8,Vols!$U67*(1+(SQRT(YEARFRAC($R$6,$R67,2))*(1*$S67)))+0.03,IF('Forward Curve'!$D$14=DataValidation!$A$4,Vols!$AE67*(1+(SQRT(YEARFRAC($R$6,$R67,2))*(1*$S67))),IF('Forward Curve'!$D$14=DataValidation!$A$7,Vols!$W67*(1+(SQRT(YEARFRAC($R$6,$R67,2))*(1*$S67))),IF('Forward Curve'!$D$14=DataValidation!$A$9,Vols!$AW67*(1+(SQRT(YEARFRAC($R$6,$R67,2))*(1*$S67))),IF('Forward Curve'!$D$14=DataValidation!$A$2,$Y67*(1+(SQRT(YEARFRAC($R$6,$R67,2))*(1*$S67))),IF('Forward Curve'!$D$14=DataValidation!$A$3,$Z67*(1+(SQRT(YEARFRAC($R$6,$R67,2))*(1*$S67))),""))))))))</f>
        <v>5.4258927870409278E-2</v>
      </c>
      <c r="AJ67" s="2">
        <f>IF('Forward Curve'!$D$14=DataValidation!$A$5,Vols!$U67*(1+(SQRT(YEARFRAC($R$6,$R67,2))*(2*$S67))),IF('Forward Curve'!$D$14=DataValidation!$A$6,Vols!$V67*(1+(SQRT(YEARFRAC($R$6,$R67,2))*(2*$S67))),IF('Forward Curve'!$D$14=DataValidation!$A$8,Vols!$U67*(1+(SQRT(YEARFRAC($R$6,$R67,2))*(2*$S67)))+0.03,IF('Forward Curve'!$D$14=DataValidation!$A$4,Vols!$AE67*(1+(SQRT(YEARFRAC($R$6,$R67,2))*(2*$S67))),IF('Forward Curve'!$D$14=DataValidation!$A$7,Vols!$W67*(1+(SQRT(YEARFRAC($R$6,$R67,2))*(2*$S67))),IF('Forward Curve'!$D$14=DataValidation!$A$9,Vols!$AW67*(1+(SQRT(YEARFRAC($R$6,$R67,2))*(2*$S67))),IF('Forward Curve'!$D$14=DataValidation!$A$2,$Y67*(1+(SQRT(YEARFRAC($R$6,$R67,2))*(2*$S67))),IF('Forward Curve'!$D$14=DataValidation!$A$3,$Z67*(1+(SQRT(YEARFRAC($R$6,$R67,2))*(2*$S67))),""))))))))</f>
        <v>8.1402155740818563E-2</v>
      </c>
      <c r="AL67" s="112">
        <v>2.5000000000000001E-2</v>
      </c>
      <c r="AM67" s="2">
        <f>IF('Forward Curve'!$D$14=DataValidation!$A$5,Vols!$AL67,IF('Forward Curve'!$D$14=DataValidation!$A$6,Vols!$AL67+(Vols!$V67-Vols!$U67),IF('Forward Curve'!$D$14=DataValidation!$A$8,Vols!$AL67+(Vols!$X67-Vols!$U67),IF('Forward Curve'!$D$14=DataValidation!$A$4,Vols!$AL67+(Vols!$AE67-Vols!$U67),IF('Forward Curve'!$D$14=DataValidation!$A$7,Vols!$AL67+(Vols!$W67-Vols!$U67),IF('Forward Curve'!$D$14=DataValidation!$A$9,Vols!$AL67+(Vols!$AW67-Vols!$U67),IF('Forward Curve'!$D$14=DataValidation!$A$2,Vols!$AL67+($Y67-Vols!$U67),IF('Forward Curve'!$D$14=DataValidation!$A$3,Vols!$AL67+($Z67-Vols!$U67)))))))))</f>
        <v>2.3931200000000003E-2</v>
      </c>
      <c r="AN67" s="2">
        <f>IF('Forward Curve'!$D$14=DataValidation!$A$5,$U67+0.0025,IF('Forward Curve'!$D$14=DataValidation!$A$6,$V67+0.0025,IF('Forward Curve'!$D$14=DataValidation!$A$8,Vols!$X67+0.0025,IF('Forward Curve'!$D$14=DataValidation!$A$4,Vols!$AE67+0.0025,IF('Forward Curve'!$D$14=DataValidation!$A$7,Vols!$W67+0.0025,IF('Forward Curve'!$D$14=DataValidation!$A$9,Vols!$AW67+0.0025,IF('Forward Curve'!$D$14=DataValidation!$A$2,$Y67+0.0025,IF('Forward Curve'!$D$14=DataValidation!$A$3,$Z67+0.0025,""))))))))</f>
        <v>2.9615699999999998E-2</v>
      </c>
      <c r="AO67" s="2">
        <f>IF('Forward Curve'!$D$14=DataValidation!$A$5,$U67+0.005,IF('Forward Curve'!$D$14=DataValidation!$A$6,$V67+0.005,IF('Forward Curve'!$D$14=DataValidation!$A$8,Vols!$X67+0.005,IF('Forward Curve'!$D$14=DataValidation!$A$4,Vols!$AE67+0.005,IF('Forward Curve'!$D$14=DataValidation!$A$7,Vols!$W67+0.005,IF('Forward Curve'!$D$14=DataValidation!$A$9,Vols!$AW67+0.005,IF('Forward Curve'!$D$14=DataValidation!$A$2,$Y67+0.005,IF('Forward Curve'!$D$14=DataValidation!$A$3,$Z67+0.005,""))))))))</f>
        <v>3.2115699999999997E-2</v>
      </c>
      <c r="AQ67" s="57">
        <f>IF('Forward Curve'!$E$15=DataValidation!$B$2,Vols!$AJ67,IF('Forward Curve'!$E$15=DataValidation!$B$3,Vols!$AI67,IF('Forward Curve'!$E$15=DataValidation!$B$4,Vols!$AH67,IF('Forward Curve'!$E$15=DataValidation!$B$5,Vols!$AG67,IF('Forward Curve'!$E$15=DataValidation!$B$7,$AM67,IF('Forward Curve'!$E$15=DataValidation!$B$8,Vols!$AN67,IF('Forward Curve'!$E$15=DataValidation!$B$9,Vols!$AO67,"ERROR")))))))</f>
        <v>5.4258927870409278E-2</v>
      </c>
      <c r="AR67" s="57"/>
      <c r="AS67" s="58"/>
      <c r="AT67" s="67">
        <v>62</v>
      </c>
      <c r="AU67" s="68">
        <f t="shared" si="18"/>
        <v>46596</v>
      </c>
      <c r="AW67" s="2">
        <f t="shared" si="23"/>
        <v>3.0672429373117486E-2</v>
      </c>
      <c r="AY67" s="3">
        <f t="shared" si="24"/>
        <v>2.5672429373117485E-2</v>
      </c>
      <c r="AZ67" s="3">
        <f t="shared" si="25"/>
        <v>2.8172429373117487E-2</v>
      </c>
      <c r="BA67" s="3">
        <f t="shared" si="26"/>
        <v>3.3172429373117485E-2</v>
      </c>
      <c r="BB67" s="3">
        <f t="shared" si="27"/>
        <v>3.5672429373117487E-2</v>
      </c>
      <c r="BD67" s="2">
        <f>IF('Forward Curve'!$D$16=DataValidation!$B$11,Vols!AY67,IF('Forward Curve'!$D$16=DataValidation!$B$12,Vols!AZ67,IF('Forward Curve'!$D$16=DataValidation!$B$13,Vols!BA67,IF('Forward Curve'!$D$16=DataValidation!$B$14,Vols!BB67,""))))</f>
        <v>3.3172429373117485E-2</v>
      </c>
    </row>
    <row r="68" spans="2:56" x14ac:dyDescent="0.25">
      <c r="B68" s="69">
        <f t="shared" si="12"/>
        <v>46627</v>
      </c>
      <c r="C68" s="76">
        <v>44.15</v>
      </c>
      <c r="D68" s="2"/>
      <c r="E68" s="124">
        <v>2.8185600000000002</v>
      </c>
      <c r="F68" s="77">
        <v>2.7326700000000002</v>
      </c>
      <c r="G68" s="103">
        <v>2.9022800000000002</v>
      </c>
      <c r="H68" s="103">
        <v>5.8212999999999999</v>
      </c>
      <c r="I68" s="81"/>
      <c r="J68" s="117">
        <f t="shared" si="15"/>
        <v>46596</v>
      </c>
      <c r="K68" s="78">
        <v>2.71157</v>
      </c>
      <c r="L68" s="81"/>
      <c r="M68" s="115">
        <v>44804</v>
      </c>
      <c r="N68" s="123">
        <v>2.4366400000000001</v>
      </c>
      <c r="O68" s="81"/>
      <c r="P68" s="81"/>
      <c r="R68" s="69">
        <f>'Forward Curve'!$G68</f>
        <v>46627</v>
      </c>
      <c r="S68" s="82">
        <f t="shared" si="19"/>
        <v>0.4415</v>
      </c>
      <c r="T68" s="57"/>
      <c r="U68" s="57">
        <f t="shared" si="1"/>
        <v>2.8185600000000002E-2</v>
      </c>
      <c r="V68" s="57">
        <f t="shared" si="2"/>
        <v>2.7326700000000002E-2</v>
      </c>
      <c r="W68" s="57">
        <f t="shared" si="20"/>
        <v>2.9022800000000001E-2</v>
      </c>
      <c r="X68" s="84">
        <f t="shared" si="21"/>
        <v>5.8213000000000001E-2</v>
      </c>
      <c r="Y68" s="84">
        <f t="shared" si="5"/>
        <v>2.7116699999999997E-2</v>
      </c>
      <c r="Z68" s="84">
        <f t="shared" si="22"/>
        <v>2.71157E-2</v>
      </c>
      <c r="AA68" s="84"/>
      <c r="AB68" s="108">
        <f t="shared" si="16"/>
        <v>44804</v>
      </c>
      <c r="AC68" s="109">
        <f t="shared" si="13"/>
        <v>2.43664E-2</v>
      </c>
      <c r="AD68" s="108">
        <f t="shared" si="17"/>
        <v>46627</v>
      </c>
      <c r="AE68" s="110">
        <f t="shared" si="14"/>
        <v>2.7768263333333321E-2</v>
      </c>
      <c r="AF68" s="3"/>
      <c r="AG68" s="2">
        <f>IF('Forward Curve'!$D$14=DataValidation!$A$5,Vols!$U68*(1-(SQRT(YEARFRAC($R$6,$R68,2))*(2*$S68))),IF('Forward Curve'!$D$14=DataValidation!$A$6,Vols!$V68*(1-(SQRT(YEARFRAC($R$6,$R68,2))*(2*$S68))),IF('Forward Curve'!$D$14=DataValidation!$A$8,Vols!$U68*(1-(SQRT(YEARFRAC($R$6,$R68,2))*(2*$S68)))+0.03,IF('Forward Curve'!$D$14=DataValidation!$A$4,Vols!$AE68*(1-(SQRT(YEARFRAC($R$6,$R68,2))*(2*$S68))),IF('Forward Curve'!$D$14=DataValidation!$A$7,Vols!$W68*(1-(SQRT(YEARFRAC($R$6,$R68,2))*(2*$S68))),IF('Forward Curve'!$D$14=DataValidation!$A$9,Vols!$AW68*(1-(SQRT(YEARFRAC($R$6,$R68,2))*(2*$S68))),IF('Forward Curve'!$D$14=DataValidation!$A$2,$Y68*(1-(SQRT(YEARFRAC($R$6,$R68,2))*(2*$S68))),IF('Forward Curve'!$D$14=DataValidation!$A$3,$Z68*(1-(SQRT(YEARFRAC($R$6,$R68,2))*(2*$S68))),""))))))))</f>
        <v>-2.7673384077508804E-2</v>
      </c>
      <c r="AH68" s="2">
        <f>IF('Forward Curve'!$D$14=DataValidation!$A$5,Vols!$U68*(1-(SQRT(YEARFRAC($R$6,$R68,2))*(1*$S68))),IF('Forward Curve'!$D$14=DataValidation!$A$6,Vols!$V68*(1-(SQRT(YEARFRAC($R$6,$R68,2))*(1*$S68))),IF('Forward Curve'!$D$14=DataValidation!$A$8,Vols!$U68*(1-(SQRT(YEARFRAC($R$6,$R68,2))*(1*$S68)))+0.03,IF('Forward Curve'!$D$14=DataValidation!$A$4,Vols!$AE68*(1-(SQRT(YEARFRAC($R$6,$R68,2))*(1*$S68))),IF('Forward Curve'!$D$14=DataValidation!$A$7,Vols!$W68*(1-(SQRT(YEARFRAC($R$6,$R68,2))*(1*$S68))),IF('Forward Curve'!$D$14=DataValidation!$A$9,Vols!$AW68*(1-(SQRT(YEARFRAC($R$6,$R68,2))*(1*$S68))),IF('Forward Curve'!$D$14=DataValidation!$A$2,$Y68*(1-(SQRT(YEARFRAC($R$6,$R68,2))*(1*$S68))),IF('Forward Curve'!$D$14=DataValidation!$A$3,$Z68*(1-(SQRT(YEARFRAC($R$6,$R68,2))*(1*$S68))),""))))))))</f>
        <v>-2.783420387544029E-4</v>
      </c>
      <c r="AI68" s="2">
        <f>IF('Forward Curve'!$D$14=DataValidation!$A$5,Vols!$U68*(1+(SQRT(YEARFRAC($R$6,$R68,2))*(1*$S68))),IF('Forward Curve'!$D$14=DataValidation!$A$6,Vols!$V68*(1+(SQRT(YEARFRAC($R$6,$R68,2))*(1*$S68))),IF('Forward Curve'!$D$14=DataValidation!$A$8,Vols!$U68*(1+(SQRT(YEARFRAC($R$6,$R68,2))*(1*$S68)))+0.03,IF('Forward Curve'!$D$14=DataValidation!$A$4,Vols!$AE68*(1+(SQRT(YEARFRAC($R$6,$R68,2))*(1*$S68))),IF('Forward Curve'!$D$14=DataValidation!$A$7,Vols!$W68*(1+(SQRT(YEARFRAC($R$6,$R68,2))*(1*$S68))),IF('Forward Curve'!$D$14=DataValidation!$A$9,Vols!$AW68*(1+(SQRT(YEARFRAC($R$6,$R68,2))*(1*$S68))),IF('Forward Curve'!$D$14=DataValidation!$A$2,$Y68*(1+(SQRT(YEARFRAC($R$6,$R68,2))*(1*$S68))),IF('Forward Curve'!$D$14=DataValidation!$A$3,$Z68*(1+(SQRT(YEARFRAC($R$6,$R68,2))*(1*$S68))),""))))))))</f>
        <v>5.4511742038754404E-2</v>
      </c>
      <c r="AJ68" s="2">
        <f>IF('Forward Curve'!$D$14=DataValidation!$A$5,Vols!$U68*(1+(SQRT(YEARFRAC($R$6,$R68,2))*(2*$S68))),IF('Forward Curve'!$D$14=DataValidation!$A$6,Vols!$V68*(1+(SQRT(YEARFRAC($R$6,$R68,2))*(2*$S68))),IF('Forward Curve'!$D$14=DataValidation!$A$8,Vols!$U68*(1+(SQRT(YEARFRAC($R$6,$R68,2))*(2*$S68)))+0.03,IF('Forward Curve'!$D$14=DataValidation!$A$4,Vols!$AE68*(1+(SQRT(YEARFRAC($R$6,$R68,2))*(2*$S68))),IF('Forward Curve'!$D$14=DataValidation!$A$7,Vols!$W68*(1+(SQRT(YEARFRAC($R$6,$R68,2))*(2*$S68))),IF('Forward Curve'!$D$14=DataValidation!$A$9,Vols!$AW68*(1+(SQRT(YEARFRAC($R$6,$R68,2))*(2*$S68))),IF('Forward Curve'!$D$14=DataValidation!$A$2,$Y68*(1+(SQRT(YEARFRAC($R$6,$R68,2))*(2*$S68))),IF('Forward Curve'!$D$14=DataValidation!$A$3,$Z68*(1+(SQRT(YEARFRAC($R$6,$R68,2))*(2*$S68))),""))))))))</f>
        <v>8.1906784077508801E-2</v>
      </c>
      <c r="AL68" s="112">
        <v>2.5000000000000001E-2</v>
      </c>
      <c r="AM68" s="2">
        <f>IF('Forward Curve'!$D$14=DataValidation!$A$5,Vols!$AL68,IF('Forward Curve'!$D$14=DataValidation!$A$6,Vols!$AL68+(Vols!$V68-Vols!$U68),IF('Forward Curve'!$D$14=DataValidation!$A$8,Vols!$AL68+(Vols!$X68-Vols!$U68),IF('Forward Curve'!$D$14=DataValidation!$A$4,Vols!$AL68+(Vols!$AE68-Vols!$U68),IF('Forward Curve'!$D$14=DataValidation!$A$7,Vols!$AL68+(Vols!$W68-Vols!$U68),IF('Forward Curve'!$D$14=DataValidation!$A$9,Vols!$AL68+(Vols!$AW68-Vols!$U68),IF('Forward Curve'!$D$14=DataValidation!$A$2,Vols!$AL68+($Y68-Vols!$U68),IF('Forward Curve'!$D$14=DataValidation!$A$3,Vols!$AL68+($Z68-Vols!$U68)))))))))</f>
        <v>2.3931099999999997E-2</v>
      </c>
      <c r="AN68" s="2">
        <f>IF('Forward Curve'!$D$14=DataValidation!$A$5,$U68+0.0025,IF('Forward Curve'!$D$14=DataValidation!$A$6,$V68+0.0025,IF('Forward Curve'!$D$14=DataValidation!$A$8,Vols!$X68+0.0025,IF('Forward Curve'!$D$14=DataValidation!$A$4,Vols!$AE68+0.0025,IF('Forward Curve'!$D$14=DataValidation!$A$7,Vols!$W68+0.0025,IF('Forward Curve'!$D$14=DataValidation!$A$9,Vols!$AW68+0.0025,IF('Forward Curve'!$D$14=DataValidation!$A$2,$Y68+0.0025,IF('Forward Curve'!$D$14=DataValidation!$A$3,$Z68+0.0025,""))))))))</f>
        <v>2.9616699999999996E-2</v>
      </c>
      <c r="AO68" s="2">
        <f>IF('Forward Curve'!$D$14=DataValidation!$A$5,$U68+0.005,IF('Forward Curve'!$D$14=DataValidation!$A$6,$V68+0.005,IF('Forward Curve'!$D$14=DataValidation!$A$8,Vols!$X68+0.005,IF('Forward Curve'!$D$14=DataValidation!$A$4,Vols!$AE68+0.005,IF('Forward Curve'!$D$14=DataValidation!$A$7,Vols!$W68+0.005,IF('Forward Curve'!$D$14=DataValidation!$A$9,Vols!$AW68+0.005,IF('Forward Curve'!$D$14=DataValidation!$A$2,$Y68+0.005,IF('Forward Curve'!$D$14=DataValidation!$A$3,$Z68+0.005,""))))))))</f>
        <v>3.2116699999999998E-2</v>
      </c>
      <c r="AQ68" s="57">
        <f>IF('Forward Curve'!$E$15=DataValidation!$B$2,Vols!$AJ68,IF('Forward Curve'!$E$15=DataValidation!$B$3,Vols!$AI68,IF('Forward Curve'!$E$15=DataValidation!$B$4,Vols!$AH68,IF('Forward Curve'!$E$15=DataValidation!$B$5,Vols!$AG68,IF('Forward Curve'!$E$15=DataValidation!$B$7,$AM68,IF('Forward Curve'!$E$15=DataValidation!$B$8,Vols!$AN68,IF('Forward Curve'!$E$15=DataValidation!$B$9,Vols!$AO68,"ERROR")))))))</f>
        <v>5.4511742038754404E-2</v>
      </c>
      <c r="AR68" s="57"/>
      <c r="AS68" s="58"/>
      <c r="AT68" s="67">
        <v>63</v>
      </c>
      <c r="AU68" s="68">
        <f t="shared" si="18"/>
        <v>46627</v>
      </c>
      <c r="AW68" s="2">
        <f t="shared" si="23"/>
        <v>3.0676246701340774E-2</v>
      </c>
      <c r="AY68" s="3">
        <f t="shared" si="24"/>
        <v>2.5676246701340773E-2</v>
      </c>
      <c r="AZ68" s="3">
        <f t="shared" si="25"/>
        <v>2.8176246701340776E-2</v>
      </c>
      <c r="BA68" s="3">
        <f t="shared" si="26"/>
        <v>3.3176246701340777E-2</v>
      </c>
      <c r="BB68" s="3">
        <f t="shared" si="27"/>
        <v>3.5676246701340772E-2</v>
      </c>
      <c r="BD68" s="2">
        <f>IF('Forward Curve'!$D$16=DataValidation!$B$11,Vols!AY68,IF('Forward Curve'!$D$16=DataValidation!$B$12,Vols!AZ68,IF('Forward Curve'!$D$16=DataValidation!$B$13,Vols!BA68,IF('Forward Curve'!$D$16=DataValidation!$B$14,Vols!BB68,""))))</f>
        <v>3.3176246701340777E-2</v>
      </c>
    </row>
    <row r="69" spans="2:56" x14ac:dyDescent="0.25">
      <c r="B69" s="69">
        <f t="shared" si="12"/>
        <v>46658</v>
      </c>
      <c r="C69" s="76">
        <v>44.18</v>
      </c>
      <c r="D69" s="2"/>
      <c r="E69" s="124">
        <v>2.8184499999999999</v>
      </c>
      <c r="F69" s="77">
        <v>2.7332800000000002</v>
      </c>
      <c r="G69" s="103">
        <v>2.9021699999999999</v>
      </c>
      <c r="H69" s="103">
        <v>5.8216799999999997</v>
      </c>
      <c r="I69" s="81"/>
      <c r="J69" s="117">
        <f t="shared" si="15"/>
        <v>46627</v>
      </c>
      <c r="K69" s="78">
        <v>2.7116699999999998</v>
      </c>
      <c r="L69" s="81"/>
      <c r="M69" s="115">
        <v>44805</v>
      </c>
      <c r="N69" s="123">
        <v>2.4366400000000001</v>
      </c>
      <c r="O69" s="81"/>
      <c r="P69" s="81"/>
      <c r="R69" s="69">
        <f>'Forward Curve'!$G69</f>
        <v>46658</v>
      </c>
      <c r="S69" s="82">
        <f t="shared" si="19"/>
        <v>0.44179999999999997</v>
      </c>
      <c r="T69" s="57"/>
      <c r="U69" s="57">
        <f t="shared" si="1"/>
        <v>2.8184499999999998E-2</v>
      </c>
      <c r="V69" s="57">
        <f t="shared" si="2"/>
        <v>2.7332800000000001E-2</v>
      </c>
      <c r="W69" s="57">
        <f t="shared" si="20"/>
        <v>2.9021699999999997E-2</v>
      </c>
      <c r="X69" s="84">
        <f t="shared" si="21"/>
        <v>5.8216799999999999E-2</v>
      </c>
      <c r="Y69" s="84">
        <f t="shared" si="5"/>
        <v>2.71157E-2</v>
      </c>
      <c r="Z69" s="84">
        <f t="shared" si="22"/>
        <v>2.7116699999999997E-2</v>
      </c>
      <c r="AA69" s="84"/>
      <c r="AB69" s="108">
        <f t="shared" si="16"/>
        <v>44805</v>
      </c>
      <c r="AC69" s="109">
        <f t="shared" si="13"/>
        <v>2.43664E-2</v>
      </c>
      <c r="AD69" s="108">
        <f t="shared" si="17"/>
        <v>46658</v>
      </c>
      <c r="AE69" s="110">
        <f t="shared" si="14"/>
        <v>2.7768119999999986E-2</v>
      </c>
      <c r="AF69" s="3"/>
      <c r="AG69" s="2">
        <f>IF('Forward Curve'!$D$14=DataValidation!$A$5,Vols!$U69*(1-(SQRT(YEARFRAC($R$6,$R69,2))*(2*$S69))),IF('Forward Curve'!$D$14=DataValidation!$A$6,Vols!$V69*(1-(SQRT(YEARFRAC($R$6,$R69,2))*(2*$S69))),IF('Forward Curve'!$D$14=DataValidation!$A$8,Vols!$U69*(1-(SQRT(YEARFRAC($R$6,$R69,2))*(2*$S69)))+0.03,IF('Forward Curve'!$D$14=DataValidation!$A$4,Vols!$AE69*(1-(SQRT(YEARFRAC($R$6,$R69,2))*(2*$S69))),IF('Forward Curve'!$D$14=DataValidation!$A$7,Vols!$W69*(1-(SQRT(YEARFRAC($R$6,$R69,2))*(2*$S69))),IF('Forward Curve'!$D$14=DataValidation!$A$9,Vols!$AW69*(1-(SQRT(YEARFRAC($R$6,$R69,2))*(2*$S69))),IF('Forward Curve'!$D$14=DataValidation!$A$2,$Y69*(1-(SQRT(YEARFRAC($R$6,$R69,2))*(2*$S69))),IF('Forward Curve'!$D$14=DataValidation!$A$3,$Z69*(1-(SQRT(YEARFRAC($R$6,$R69,2))*(2*$S69))),""))))))))</f>
        <v>-2.8158571772671916E-2</v>
      </c>
      <c r="AH69" s="2">
        <f>IF('Forward Curve'!$D$14=DataValidation!$A$5,Vols!$U69*(1-(SQRT(YEARFRAC($R$6,$R69,2))*(1*$S69))),IF('Forward Curve'!$D$14=DataValidation!$A$6,Vols!$V69*(1-(SQRT(YEARFRAC($R$6,$R69,2))*(1*$S69))),IF('Forward Curve'!$D$14=DataValidation!$A$8,Vols!$U69*(1-(SQRT(YEARFRAC($R$6,$R69,2))*(1*$S69)))+0.03,IF('Forward Curve'!$D$14=DataValidation!$A$4,Vols!$AE69*(1-(SQRT(YEARFRAC($R$6,$R69,2))*(1*$S69))),IF('Forward Curve'!$D$14=DataValidation!$A$7,Vols!$W69*(1-(SQRT(YEARFRAC($R$6,$R69,2))*(1*$S69))),IF('Forward Curve'!$D$14=DataValidation!$A$9,Vols!$AW69*(1-(SQRT(YEARFRAC($R$6,$R69,2))*(1*$S69))),IF('Forward Curve'!$D$14=DataValidation!$A$2,$Y69*(1-(SQRT(YEARFRAC($R$6,$R69,2))*(1*$S69))),IF('Forward Curve'!$D$14=DataValidation!$A$3,$Z69*(1-(SQRT(YEARFRAC($R$6,$R69,2))*(1*$S69))),""))))))))</f>
        <v>-5.2143588633595883E-4</v>
      </c>
      <c r="AI69" s="2">
        <f>IF('Forward Curve'!$D$14=DataValidation!$A$5,Vols!$U69*(1+(SQRT(YEARFRAC($R$6,$R69,2))*(1*$S69))),IF('Forward Curve'!$D$14=DataValidation!$A$6,Vols!$V69*(1+(SQRT(YEARFRAC($R$6,$R69,2))*(1*$S69))),IF('Forward Curve'!$D$14=DataValidation!$A$8,Vols!$U69*(1+(SQRT(YEARFRAC($R$6,$R69,2))*(1*$S69)))+0.03,IF('Forward Curve'!$D$14=DataValidation!$A$4,Vols!$AE69*(1+(SQRT(YEARFRAC($R$6,$R69,2))*(1*$S69))),IF('Forward Curve'!$D$14=DataValidation!$A$7,Vols!$W69*(1+(SQRT(YEARFRAC($R$6,$R69,2))*(1*$S69))),IF('Forward Curve'!$D$14=DataValidation!$A$9,Vols!$AW69*(1+(SQRT(YEARFRAC($R$6,$R69,2))*(1*$S69))),IF('Forward Curve'!$D$14=DataValidation!$A$2,$Y69*(1+(SQRT(YEARFRAC($R$6,$R69,2))*(1*$S69))),IF('Forward Curve'!$D$14=DataValidation!$A$3,$Z69*(1+(SQRT(YEARFRAC($R$6,$R69,2))*(1*$S69))),""))))))))</f>
        <v>5.4752835886335956E-2</v>
      </c>
      <c r="AJ69" s="2">
        <f>IF('Forward Curve'!$D$14=DataValidation!$A$5,Vols!$U69*(1+(SQRT(YEARFRAC($R$6,$R69,2))*(2*$S69))),IF('Forward Curve'!$D$14=DataValidation!$A$6,Vols!$V69*(1+(SQRT(YEARFRAC($R$6,$R69,2))*(2*$S69))),IF('Forward Curve'!$D$14=DataValidation!$A$8,Vols!$U69*(1+(SQRT(YEARFRAC($R$6,$R69,2))*(2*$S69)))+0.03,IF('Forward Curve'!$D$14=DataValidation!$A$4,Vols!$AE69*(1+(SQRT(YEARFRAC($R$6,$R69,2))*(2*$S69))),IF('Forward Curve'!$D$14=DataValidation!$A$7,Vols!$W69*(1+(SQRT(YEARFRAC($R$6,$R69,2))*(2*$S69))),IF('Forward Curve'!$D$14=DataValidation!$A$9,Vols!$AW69*(1+(SQRT(YEARFRAC($R$6,$R69,2))*(2*$S69))),IF('Forward Curve'!$D$14=DataValidation!$A$2,$Y69*(1+(SQRT(YEARFRAC($R$6,$R69,2))*(2*$S69))),IF('Forward Curve'!$D$14=DataValidation!$A$3,$Z69*(1+(SQRT(YEARFRAC($R$6,$R69,2))*(2*$S69))),""))))))))</f>
        <v>8.2389971772671919E-2</v>
      </c>
      <c r="AL69" s="112">
        <v>2.5000000000000001E-2</v>
      </c>
      <c r="AM69" s="2">
        <f>IF('Forward Curve'!$D$14=DataValidation!$A$5,Vols!$AL69,IF('Forward Curve'!$D$14=DataValidation!$A$6,Vols!$AL69+(Vols!$V69-Vols!$U69),IF('Forward Curve'!$D$14=DataValidation!$A$8,Vols!$AL69+(Vols!$X69-Vols!$U69),IF('Forward Curve'!$D$14=DataValidation!$A$4,Vols!$AL69+(Vols!$AE69-Vols!$U69),IF('Forward Curve'!$D$14=DataValidation!$A$7,Vols!$AL69+(Vols!$W69-Vols!$U69),IF('Forward Curve'!$D$14=DataValidation!$A$9,Vols!$AL69+(Vols!$AW69-Vols!$U69),IF('Forward Curve'!$D$14=DataValidation!$A$2,Vols!$AL69+($Y69-Vols!$U69),IF('Forward Curve'!$D$14=DataValidation!$A$3,Vols!$AL69+($Z69-Vols!$U69)))))))))</f>
        <v>2.3931200000000003E-2</v>
      </c>
      <c r="AN69" s="2">
        <f>IF('Forward Curve'!$D$14=DataValidation!$A$5,$U69+0.0025,IF('Forward Curve'!$D$14=DataValidation!$A$6,$V69+0.0025,IF('Forward Curve'!$D$14=DataValidation!$A$8,Vols!$X69+0.0025,IF('Forward Curve'!$D$14=DataValidation!$A$4,Vols!$AE69+0.0025,IF('Forward Curve'!$D$14=DataValidation!$A$7,Vols!$W69+0.0025,IF('Forward Curve'!$D$14=DataValidation!$A$9,Vols!$AW69+0.0025,IF('Forward Curve'!$D$14=DataValidation!$A$2,$Y69+0.0025,IF('Forward Curve'!$D$14=DataValidation!$A$3,$Z69+0.0025,""))))))))</f>
        <v>2.9615699999999998E-2</v>
      </c>
      <c r="AO69" s="2">
        <f>IF('Forward Curve'!$D$14=DataValidation!$A$5,$U69+0.005,IF('Forward Curve'!$D$14=DataValidation!$A$6,$V69+0.005,IF('Forward Curve'!$D$14=DataValidation!$A$8,Vols!$X69+0.005,IF('Forward Curve'!$D$14=DataValidation!$A$4,Vols!$AE69+0.005,IF('Forward Curve'!$D$14=DataValidation!$A$7,Vols!$W69+0.005,IF('Forward Curve'!$D$14=DataValidation!$A$9,Vols!$AW69+0.005,IF('Forward Curve'!$D$14=DataValidation!$A$2,$Y69+0.005,IF('Forward Curve'!$D$14=DataValidation!$A$3,$Z69+0.005,""))))))))</f>
        <v>3.2115699999999997E-2</v>
      </c>
      <c r="AQ69" s="57">
        <f>IF('Forward Curve'!$E$15=DataValidation!$B$2,Vols!$AJ69,IF('Forward Curve'!$E$15=DataValidation!$B$3,Vols!$AI69,IF('Forward Curve'!$E$15=DataValidation!$B$4,Vols!$AH69,IF('Forward Curve'!$E$15=DataValidation!$B$5,Vols!$AG69,IF('Forward Curve'!$E$15=DataValidation!$B$7,$AM69,IF('Forward Curve'!$E$15=DataValidation!$B$8,Vols!$AN69,IF('Forward Curve'!$E$15=DataValidation!$B$9,Vols!$AO69,"ERROR")))))))</f>
        <v>5.4752835886335956E-2</v>
      </c>
      <c r="AR69" s="57"/>
      <c r="AS69" s="58"/>
      <c r="AT69" s="67">
        <v>64</v>
      </c>
      <c r="AU69" s="68">
        <f t="shared" si="18"/>
        <v>46658</v>
      </c>
      <c r="AW69" s="2">
        <f t="shared" si="23"/>
        <v>3.0680063399944585E-2</v>
      </c>
      <c r="AY69" s="3">
        <f t="shared" si="24"/>
        <v>2.5680063399944584E-2</v>
      </c>
      <c r="AZ69" s="3">
        <f t="shared" si="25"/>
        <v>2.8180063399944586E-2</v>
      </c>
      <c r="BA69" s="3">
        <f t="shared" si="26"/>
        <v>3.3180063399944587E-2</v>
      </c>
      <c r="BB69" s="3">
        <f t="shared" si="27"/>
        <v>3.5680063399944582E-2</v>
      </c>
      <c r="BD69" s="2">
        <f>IF('Forward Curve'!$D$16=DataValidation!$B$11,Vols!AY69,IF('Forward Curve'!$D$16=DataValidation!$B$12,Vols!AZ69,IF('Forward Curve'!$D$16=DataValidation!$B$13,Vols!BA69,IF('Forward Curve'!$D$16=DataValidation!$B$14,Vols!BB69,""))))</f>
        <v>3.3180063399944587E-2</v>
      </c>
    </row>
    <row r="70" spans="2:56" x14ac:dyDescent="0.25">
      <c r="B70" s="69">
        <f t="shared" si="12"/>
        <v>46688</v>
      </c>
      <c r="C70" s="76">
        <v>44.21</v>
      </c>
      <c r="D70" s="2"/>
      <c r="E70" s="124">
        <v>2.8183400000000001</v>
      </c>
      <c r="F70" s="77">
        <v>2.73326</v>
      </c>
      <c r="G70" s="103">
        <v>2.90205</v>
      </c>
      <c r="H70" s="103">
        <v>5.7725</v>
      </c>
      <c r="I70" s="81"/>
      <c r="J70" s="117">
        <f t="shared" si="15"/>
        <v>46658</v>
      </c>
      <c r="K70" s="78">
        <v>2.71157</v>
      </c>
      <c r="L70" s="81"/>
      <c r="M70" s="115">
        <v>44806</v>
      </c>
      <c r="N70" s="123">
        <v>2.4366400000000001</v>
      </c>
      <c r="O70" s="81"/>
      <c r="P70" s="81"/>
      <c r="R70" s="69">
        <f>'Forward Curve'!$G70</f>
        <v>46688</v>
      </c>
      <c r="S70" s="82">
        <f t="shared" ref="S70:S101" si="28">C70/100</f>
        <v>0.44209999999999999</v>
      </c>
      <c r="T70" s="57"/>
      <c r="U70" s="57">
        <f t="shared" ref="U70:U125" si="29">E70/100</f>
        <v>2.8183400000000001E-2</v>
      </c>
      <c r="V70" s="57">
        <f t="shared" ref="V70:V101" si="30">F70/100</f>
        <v>2.7332599999999999E-2</v>
      </c>
      <c r="W70" s="57">
        <f t="shared" ref="W70:W101" si="31">G70/100</f>
        <v>2.9020500000000001E-2</v>
      </c>
      <c r="X70" s="84">
        <f t="shared" ref="X70:X101" si="32">H70/100</f>
        <v>5.7724999999999999E-2</v>
      </c>
      <c r="Y70" s="84">
        <f t="shared" ref="Y70:Y125" si="33">K71/100</f>
        <v>2.7114699999999999E-2</v>
      </c>
      <c r="Z70" s="84">
        <f t="shared" ref="Z70:Z101" si="34">K70/100</f>
        <v>2.71157E-2</v>
      </c>
      <c r="AA70" s="84"/>
      <c r="AB70" s="108">
        <f t="shared" si="16"/>
        <v>44806</v>
      </c>
      <c r="AC70" s="109">
        <f t="shared" si="13"/>
        <v>2.43664E-2</v>
      </c>
      <c r="AD70" s="108">
        <f t="shared" si="17"/>
        <v>46688</v>
      </c>
      <c r="AE70" s="110">
        <f t="shared" si="14"/>
        <v>2.7768193333333319E-2</v>
      </c>
      <c r="AF70" s="3"/>
      <c r="AG70" s="2">
        <f>IF('Forward Curve'!$D$14=DataValidation!$A$5,Vols!$U70*(1-(SQRT(YEARFRAC($R$6,$R70,2))*(2*$S70))),IF('Forward Curve'!$D$14=DataValidation!$A$6,Vols!$V70*(1-(SQRT(YEARFRAC($R$6,$R70,2))*(2*$S70))),IF('Forward Curve'!$D$14=DataValidation!$A$8,Vols!$U70*(1-(SQRT(YEARFRAC($R$6,$R70,2))*(2*$S70)))+0.03,IF('Forward Curve'!$D$14=DataValidation!$A$4,Vols!$AE70*(1-(SQRT(YEARFRAC($R$6,$R70,2))*(2*$S70))),IF('Forward Curve'!$D$14=DataValidation!$A$7,Vols!$W70*(1-(SQRT(YEARFRAC($R$6,$R70,2))*(2*$S70))),IF('Forward Curve'!$D$14=DataValidation!$A$9,Vols!$AW70*(1-(SQRT(YEARFRAC($R$6,$R70,2))*(2*$S70))),IF('Forward Curve'!$D$14=DataValidation!$A$2,$Y70*(1-(SQRT(YEARFRAC($R$6,$R70,2))*(2*$S70))),IF('Forward Curve'!$D$14=DataValidation!$A$3,$Z70*(1-(SQRT(YEARFRAC($R$6,$R70,2))*(2*$S70))),""))))))))</f>
        <v>-2.8626393197490153E-2</v>
      </c>
      <c r="AH70" s="2">
        <f>IF('Forward Curve'!$D$14=DataValidation!$A$5,Vols!$U70*(1-(SQRT(YEARFRAC($R$6,$R70,2))*(1*$S70))),IF('Forward Curve'!$D$14=DataValidation!$A$6,Vols!$V70*(1-(SQRT(YEARFRAC($R$6,$R70,2))*(1*$S70))),IF('Forward Curve'!$D$14=DataValidation!$A$8,Vols!$U70*(1-(SQRT(YEARFRAC($R$6,$R70,2))*(1*$S70)))+0.03,IF('Forward Curve'!$D$14=DataValidation!$A$4,Vols!$AE70*(1-(SQRT(YEARFRAC($R$6,$R70,2))*(1*$S70))),IF('Forward Curve'!$D$14=DataValidation!$A$7,Vols!$W70*(1-(SQRT(YEARFRAC($R$6,$R70,2))*(1*$S70))),IF('Forward Curve'!$D$14=DataValidation!$A$9,Vols!$AW70*(1-(SQRT(YEARFRAC($R$6,$R70,2))*(1*$S70))),IF('Forward Curve'!$D$14=DataValidation!$A$2,$Y70*(1-(SQRT(YEARFRAC($R$6,$R70,2))*(1*$S70))),IF('Forward Curve'!$D$14=DataValidation!$A$3,$Z70*(1-(SQRT(YEARFRAC($R$6,$R70,2))*(1*$S70))),""))))))))</f>
        <v>-7.5584659874507632E-4</v>
      </c>
      <c r="AI70" s="2">
        <f>IF('Forward Curve'!$D$14=DataValidation!$A$5,Vols!$U70*(1+(SQRT(YEARFRAC($R$6,$R70,2))*(1*$S70))),IF('Forward Curve'!$D$14=DataValidation!$A$6,Vols!$V70*(1+(SQRT(YEARFRAC($R$6,$R70,2))*(1*$S70))),IF('Forward Curve'!$D$14=DataValidation!$A$8,Vols!$U70*(1+(SQRT(YEARFRAC($R$6,$R70,2))*(1*$S70)))+0.03,IF('Forward Curve'!$D$14=DataValidation!$A$4,Vols!$AE70*(1+(SQRT(YEARFRAC($R$6,$R70,2))*(1*$S70))),IF('Forward Curve'!$D$14=DataValidation!$A$7,Vols!$W70*(1+(SQRT(YEARFRAC($R$6,$R70,2))*(1*$S70))),IF('Forward Curve'!$D$14=DataValidation!$A$9,Vols!$AW70*(1+(SQRT(YEARFRAC($R$6,$R70,2))*(1*$S70))),IF('Forward Curve'!$D$14=DataValidation!$A$2,$Y70*(1+(SQRT(YEARFRAC($R$6,$R70,2))*(1*$S70))),IF('Forward Curve'!$D$14=DataValidation!$A$3,$Z70*(1+(SQRT(YEARFRAC($R$6,$R70,2))*(1*$S70))),""))))))))</f>
        <v>5.4985246598745069E-2</v>
      </c>
      <c r="AJ70" s="2">
        <f>IF('Forward Curve'!$D$14=DataValidation!$A$5,Vols!$U70*(1+(SQRT(YEARFRAC($R$6,$R70,2))*(2*$S70))),IF('Forward Curve'!$D$14=DataValidation!$A$6,Vols!$V70*(1+(SQRT(YEARFRAC($R$6,$R70,2))*(2*$S70))),IF('Forward Curve'!$D$14=DataValidation!$A$8,Vols!$U70*(1+(SQRT(YEARFRAC($R$6,$R70,2))*(2*$S70)))+0.03,IF('Forward Curve'!$D$14=DataValidation!$A$4,Vols!$AE70*(1+(SQRT(YEARFRAC($R$6,$R70,2))*(2*$S70))),IF('Forward Curve'!$D$14=DataValidation!$A$7,Vols!$W70*(1+(SQRT(YEARFRAC($R$6,$R70,2))*(2*$S70))),IF('Forward Curve'!$D$14=DataValidation!$A$9,Vols!$AW70*(1+(SQRT(YEARFRAC($R$6,$R70,2))*(2*$S70))),IF('Forward Curve'!$D$14=DataValidation!$A$2,$Y70*(1+(SQRT(YEARFRAC($R$6,$R70,2))*(2*$S70))),IF('Forward Curve'!$D$14=DataValidation!$A$3,$Z70*(1+(SQRT(YEARFRAC($R$6,$R70,2))*(2*$S70))),""))))))))</f>
        <v>8.2855793197490146E-2</v>
      </c>
      <c r="AL70" s="112">
        <v>2.5000000000000001E-2</v>
      </c>
      <c r="AM70" s="2">
        <f>IF('Forward Curve'!$D$14=DataValidation!$A$5,Vols!$AL70,IF('Forward Curve'!$D$14=DataValidation!$A$6,Vols!$AL70+(Vols!$V70-Vols!$U70),IF('Forward Curve'!$D$14=DataValidation!$A$8,Vols!$AL70+(Vols!$X70-Vols!$U70),IF('Forward Curve'!$D$14=DataValidation!$A$4,Vols!$AL70+(Vols!$AE70-Vols!$U70),IF('Forward Curve'!$D$14=DataValidation!$A$7,Vols!$AL70+(Vols!$W70-Vols!$U70),IF('Forward Curve'!$D$14=DataValidation!$A$9,Vols!$AL70+(Vols!$AW70-Vols!$U70),IF('Forward Curve'!$D$14=DataValidation!$A$2,Vols!$AL70+($Y70-Vols!$U70),IF('Forward Curve'!$D$14=DataValidation!$A$3,Vols!$AL70+($Z70-Vols!$U70)))))))))</f>
        <v>2.3931299999999999E-2</v>
      </c>
      <c r="AN70" s="2">
        <f>IF('Forward Curve'!$D$14=DataValidation!$A$5,$U70+0.0025,IF('Forward Curve'!$D$14=DataValidation!$A$6,$V70+0.0025,IF('Forward Curve'!$D$14=DataValidation!$A$8,Vols!$X70+0.0025,IF('Forward Curve'!$D$14=DataValidation!$A$4,Vols!$AE70+0.0025,IF('Forward Curve'!$D$14=DataValidation!$A$7,Vols!$W70+0.0025,IF('Forward Curve'!$D$14=DataValidation!$A$9,Vols!$AW70+0.0025,IF('Forward Curve'!$D$14=DataValidation!$A$2,$Y70+0.0025,IF('Forward Curve'!$D$14=DataValidation!$A$3,$Z70+0.0025,""))))))))</f>
        <v>2.9614699999999997E-2</v>
      </c>
      <c r="AO70" s="2">
        <f>IF('Forward Curve'!$D$14=DataValidation!$A$5,$U70+0.005,IF('Forward Curve'!$D$14=DataValidation!$A$6,$V70+0.005,IF('Forward Curve'!$D$14=DataValidation!$A$8,Vols!$X70+0.005,IF('Forward Curve'!$D$14=DataValidation!$A$4,Vols!$AE70+0.005,IF('Forward Curve'!$D$14=DataValidation!$A$7,Vols!$W70+0.005,IF('Forward Curve'!$D$14=DataValidation!$A$9,Vols!$AW70+0.005,IF('Forward Curve'!$D$14=DataValidation!$A$2,$Y70+0.005,IF('Forward Curve'!$D$14=DataValidation!$A$3,$Z70+0.005,""))))))))</f>
        <v>3.2114699999999996E-2</v>
      </c>
      <c r="AQ70" s="57">
        <f>IF('Forward Curve'!$E$15=DataValidation!$B$2,Vols!$AJ70,IF('Forward Curve'!$E$15=DataValidation!$B$3,Vols!$AI70,IF('Forward Curve'!$E$15=DataValidation!$B$4,Vols!$AH70,IF('Forward Curve'!$E$15=DataValidation!$B$5,Vols!$AG70,IF('Forward Curve'!$E$15=DataValidation!$B$7,$AM70,IF('Forward Curve'!$E$15=DataValidation!$B$8,Vols!$AN70,IF('Forward Curve'!$E$15=DataValidation!$B$9,Vols!$AO70,"ERROR")))))))</f>
        <v>5.4985246598745069E-2</v>
      </c>
      <c r="AR70" s="57"/>
      <c r="AS70" s="58"/>
      <c r="AT70" s="67">
        <v>65</v>
      </c>
      <c r="AU70" s="68">
        <f t="shared" si="18"/>
        <v>46688</v>
      </c>
      <c r="AW70" s="2">
        <f t="shared" ref="AW70:AW101" si="35">AVERAGEIFS($AC$6:$AC$7670,$AB$6:$AB$7670,"&gt;="&amp;AU70,$AB$6:$AB$7670,"&lt;"&amp;EDATE(AU70,120))-$K$2</f>
        <v>3.0683758007116726E-2</v>
      </c>
      <c r="AY70" s="3">
        <f t="shared" ref="AY70:AY101" si="36">AW70-0.5%</f>
        <v>2.5683758007116725E-2</v>
      </c>
      <c r="AZ70" s="3">
        <f t="shared" ref="AZ70:AZ101" si="37">AW70-0.25%</f>
        <v>2.8183758007116727E-2</v>
      </c>
      <c r="BA70" s="3">
        <f t="shared" ref="BA70:BA101" si="38">AW70+0.25%</f>
        <v>3.3183758007116725E-2</v>
      </c>
      <c r="BB70" s="3">
        <f t="shared" ref="BB70:BB101" si="39">AW70+0.5%</f>
        <v>3.5683758007116727E-2</v>
      </c>
      <c r="BD70" s="2">
        <f>IF('Forward Curve'!$D$16=DataValidation!$B$11,Vols!AY70,IF('Forward Curve'!$D$16=DataValidation!$B$12,Vols!AZ70,IF('Forward Curve'!$D$16=DataValidation!$B$13,Vols!BA70,IF('Forward Curve'!$D$16=DataValidation!$B$14,Vols!BB70,""))))</f>
        <v>3.3183758007116725E-2</v>
      </c>
    </row>
    <row r="71" spans="2:56" x14ac:dyDescent="0.25">
      <c r="B71" s="69">
        <f t="shared" ref="B71:B125" si="40">R71</f>
        <v>46719</v>
      </c>
      <c r="C71" s="76">
        <v>44.24</v>
      </c>
      <c r="D71" s="2"/>
      <c r="E71" s="124">
        <v>2.81867</v>
      </c>
      <c r="F71" s="77">
        <v>2.7332000000000001</v>
      </c>
      <c r="G71" s="103">
        <v>2.9022800000000002</v>
      </c>
      <c r="H71" s="103">
        <v>5.8194600000000003</v>
      </c>
      <c r="I71" s="81"/>
      <c r="J71" s="117">
        <f t="shared" si="15"/>
        <v>46688</v>
      </c>
      <c r="K71" s="78">
        <v>2.7114699999999998</v>
      </c>
      <c r="L71" s="81"/>
      <c r="M71" s="115">
        <v>44807</v>
      </c>
      <c r="N71" s="123">
        <v>2.4368099999999999</v>
      </c>
      <c r="O71" s="81"/>
      <c r="P71" s="81"/>
      <c r="R71" s="69">
        <f>'Forward Curve'!$G71</f>
        <v>46719</v>
      </c>
      <c r="S71" s="82">
        <f t="shared" si="28"/>
        <v>0.44240000000000002</v>
      </c>
      <c r="T71" s="57"/>
      <c r="U71" s="57">
        <f t="shared" si="29"/>
        <v>2.8186699999999999E-2</v>
      </c>
      <c r="V71" s="57">
        <f t="shared" si="30"/>
        <v>2.7332000000000002E-2</v>
      </c>
      <c r="W71" s="57">
        <f t="shared" si="31"/>
        <v>2.9022800000000001E-2</v>
      </c>
      <c r="X71" s="84">
        <f t="shared" si="32"/>
        <v>5.8194600000000006E-2</v>
      </c>
      <c r="Y71" s="84">
        <f t="shared" si="33"/>
        <v>2.7116699999999997E-2</v>
      </c>
      <c r="Z71" s="84">
        <f t="shared" si="34"/>
        <v>2.7114699999999999E-2</v>
      </c>
      <c r="AA71" s="84"/>
      <c r="AB71" s="108">
        <f t="shared" si="16"/>
        <v>44807</v>
      </c>
      <c r="AC71" s="109">
        <f t="shared" ref="AC71:AC134" si="41">_xlfn.IFNA(VLOOKUP(AB71,M:N,2,FALSE)/100,AC70)</f>
        <v>2.43681E-2</v>
      </c>
      <c r="AD71" s="108">
        <f t="shared" si="17"/>
        <v>46719</v>
      </c>
      <c r="AE71" s="110">
        <f t="shared" ref="AE71:AE125" si="42">AVERAGEIFS($AC$6:$AC$3691,$AB$6:$AB$3691,"&gt;="&amp;AD71,$AB$6:$AB$3691,"&lt;"&amp;(AD71+30))</f>
        <v>2.7892379999999991E-2</v>
      </c>
      <c r="AF71" s="3"/>
      <c r="AG71" s="2">
        <f>IF('Forward Curve'!$D$14=DataValidation!$A$5,Vols!$U71*(1-(SQRT(YEARFRAC($R$6,$R71,2))*(2*$S71))),IF('Forward Curve'!$D$14=DataValidation!$A$6,Vols!$V71*(1-(SQRT(YEARFRAC($R$6,$R71,2))*(2*$S71))),IF('Forward Curve'!$D$14=DataValidation!$A$8,Vols!$U71*(1-(SQRT(YEARFRAC($R$6,$R71,2))*(2*$S71)))+0.03,IF('Forward Curve'!$D$14=DataValidation!$A$4,Vols!$AE71*(1-(SQRT(YEARFRAC($R$6,$R71,2))*(2*$S71))),IF('Forward Curve'!$D$14=DataValidation!$A$7,Vols!$W71*(1-(SQRT(YEARFRAC($R$6,$R71,2))*(2*$S71))),IF('Forward Curve'!$D$14=DataValidation!$A$9,Vols!$AW71*(1-(SQRT(YEARFRAC($R$6,$R71,2))*(2*$S71))),IF('Forward Curve'!$D$14=DataValidation!$A$2,$Y71*(1-(SQRT(YEARFRAC($R$6,$R71,2))*(2*$S71))),IF('Forward Curve'!$D$14=DataValidation!$A$3,$Z71*(1-(SQRT(YEARFRAC($R$6,$R71,2))*(2*$S71))),""))))))))</f>
        <v>-2.9108891718008512E-2</v>
      </c>
      <c r="AH71" s="2">
        <f>IF('Forward Curve'!$D$14=DataValidation!$A$5,Vols!$U71*(1-(SQRT(YEARFRAC($R$6,$R71,2))*(1*$S71))),IF('Forward Curve'!$D$14=DataValidation!$A$6,Vols!$V71*(1-(SQRT(YEARFRAC($R$6,$R71,2))*(1*$S71))),IF('Forward Curve'!$D$14=DataValidation!$A$8,Vols!$U71*(1-(SQRT(YEARFRAC($R$6,$R71,2))*(1*$S71)))+0.03,IF('Forward Curve'!$D$14=DataValidation!$A$4,Vols!$AE71*(1-(SQRT(YEARFRAC($R$6,$R71,2))*(1*$S71))),IF('Forward Curve'!$D$14=DataValidation!$A$7,Vols!$W71*(1-(SQRT(YEARFRAC($R$6,$R71,2))*(1*$S71))),IF('Forward Curve'!$D$14=DataValidation!$A$9,Vols!$AW71*(1-(SQRT(YEARFRAC($R$6,$R71,2))*(1*$S71))),IF('Forward Curve'!$D$14=DataValidation!$A$2,$Y71*(1-(SQRT(YEARFRAC($R$6,$R71,2))*(1*$S71))),IF('Forward Curve'!$D$14=DataValidation!$A$3,$Z71*(1-(SQRT(YEARFRAC($R$6,$R71,2))*(1*$S71))),""))))))))</f>
        <v>-9.9609585900425728E-4</v>
      </c>
      <c r="AI71" s="2">
        <f>IF('Forward Curve'!$D$14=DataValidation!$A$5,Vols!$U71*(1+(SQRT(YEARFRAC($R$6,$R71,2))*(1*$S71))),IF('Forward Curve'!$D$14=DataValidation!$A$6,Vols!$V71*(1+(SQRT(YEARFRAC($R$6,$R71,2))*(1*$S71))),IF('Forward Curve'!$D$14=DataValidation!$A$8,Vols!$U71*(1+(SQRT(YEARFRAC($R$6,$R71,2))*(1*$S71)))+0.03,IF('Forward Curve'!$D$14=DataValidation!$A$4,Vols!$AE71*(1+(SQRT(YEARFRAC($R$6,$R71,2))*(1*$S71))),IF('Forward Curve'!$D$14=DataValidation!$A$7,Vols!$W71*(1+(SQRT(YEARFRAC($R$6,$R71,2))*(1*$S71))),IF('Forward Curve'!$D$14=DataValidation!$A$9,Vols!$AW71*(1+(SQRT(YEARFRAC($R$6,$R71,2))*(1*$S71))),IF('Forward Curve'!$D$14=DataValidation!$A$2,$Y71*(1+(SQRT(YEARFRAC($R$6,$R71,2))*(1*$S71))),IF('Forward Curve'!$D$14=DataValidation!$A$3,$Z71*(1+(SQRT(YEARFRAC($R$6,$R71,2))*(1*$S71))),""))))))))</f>
        <v>5.5229495859004246E-2</v>
      </c>
      <c r="AJ71" s="2">
        <f>IF('Forward Curve'!$D$14=DataValidation!$A$5,Vols!$U71*(1+(SQRT(YEARFRAC($R$6,$R71,2))*(2*$S71))),IF('Forward Curve'!$D$14=DataValidation!$A$6,Vols!$V71*(1+(SQRT(YEARFRAC($R$6,$R71,2))*(2*$S71))),IF('Forward Curve'!$D$14=DataValidation!$A$8,Vols!$U71*(1+(SQRT(YEARFRAC($R$6,$R71,2))*(2*$S71)))+0.03,IF('Forward Curve'!$D$14=DataValidation!$A$4,Vols!$AE71*(1+(SQRT(YEARFRAC($R$6,$R71,2))*(2*$S71))),IF('Forward Curve'!$D$14=DataValidation!$A$7,Vols!$W71*(1+(SQRT(YEARFRAC($R$6,$R71,2))*(2*$S71))),IF('Forward Curve'!$D$14=DataValidation!$A$9,Vols!$AW71*(1+(SQRT(YEARFRAC($R$6,$R71,2))*(2*$S71))),IF('Forward Curve'!$D$14=DataValidation!$A$2,$Y71*(1+(SQRT(YEARFRAC($R$6,$R71,2))*(2*$S71))),IF('Forward Curve'!$D$14=DataValidation!$A$3,$Z71*(1+(SQRT(YEARFRAC($R$6,$R71,2))*(2*$S71))),""))))))))</f>
        <v>8.3342291718008513E-2</v>
      </c>
      <c r="AL71" s="112">
        <v>2.5000000000000001E-2</v>
      </c>
      <c r="AM71" s="2">
        <f>IF('Forward Curve'!$D$14=DataValidation!$A$5,Vols!$AL71,IF('Forward Curve'!$D$14=DataValidation!$A$6,Vols!$AL71+(Vols!$V71-Vols!$U71),IF('Forward Curve'!$D$14=DataValidation!$A$8,Vols!$AL71+(Vols!$X71-Vols!$U71),IF('Forward Curve'!$D$14=DataValidation!$A$4,Vols!$AL71+(Vols!$AE71-Vols!$U71),IF('Forward Curve'!$D$14=DataValidation!$A$7,Vols!$AL71+(Vols!$W71-Vols!$U71),IF('Forward Curve'!$D$14=DataValidation!$A$9,Vols!$AL71+(Vols!$AW71-Vols!$U71),IF('Forward Curve'!$D$14=DataValidation!$A$2,Vols!$AL71+($Y71-Vols!$U71),IF('Forward Curve'!$D$14=DataValidation!$A$3,Vols!$AL71+($Z71-Vols!$U71)))))))))</f>
        <v>2.393E-2</v>
      </c>
      <c r="AN71" s="2">
        <f>IF('Forward Curve'!$D$14=DataValidation!$A$5,$U71+0.0025,IF('Forward Curve'!$D$14=DataValidation!$A$6,$V71+0.0025,IF('Forward Curve'!$D$14=DataValidation!$A$8,Vols!$X71+0.0025,IF('Forward Curve'!$D$14=DataValidation!$A$4,Vols!$AE71+0.0025,IF('Forward Curve'!$D$14=DataValidation!$A$7,Vols!$W71+0.0025,IF('Forward Curve'!$D$14=DataValidation!$A$9,Vols!$AW71+0.0025,IF('Forward Curve'!$D$14=DataValidation!$A$2,$Y71+0.0025,IF('Forward Curve'!$D$14=DataValidation!$A$3,$Z71+0.0025,""))))))))</f>
        <v>2.9616699999999996E-2</v>
      </c>
      <c r="AO71" s="2">
        <f>IF('Forward Curve'!$D$14=DataValidation!$A$5,$U71+0.005,IF('Forward Curve'!$D$14=DataValidation!$A$6,$V71+0.005,IF('Forward Curve'!$D$14=DataValidation!$A$8,Vols!$X71+0.005,IF('Forward Curve'!$D$14=DataValidation!$A$4,Vols!$AE71+0.005,IF('Forward Curve'!$D$14=DataValidation!$A$7,Vols!$W71+0.005,IF('Forward Curve'!$D$14=DataValidation!$A$9,Vols!$AW71+0.005,IF('Forward Curve'!$D$14=DataValidation!$A$2,$Y71+0.005,IF('Forward Curve'!$D$14=DataValidation!$A$3,$Z71+0.005,""))))))))</f>
        <v>3.2116699999999998E-2</v>
      </c>
      <c r="AQ71" s="57">
        <f>IF('Forward Curve'!$E$15=DataValidation!$B$2,Vols!$AJ71,IF('Forward Curve'!$E$15=DataValidation!$B$3,Vols!$AI71,IF('Forward Curve'!$E$15=DataValidation!$B$4,Vols!$AH71,IF('Forward Curve'!$E$15=DataValidation!$B$5,Vols!$AG71,IF('Forward Curve'!$E$15=DataValidation!$B$7,$AM71,IF('Forward Curve'!$E$15=DataValidation!$B$8,Vols!$AN71,IF('Forward Curve'!$E$15=DataValidation!$B$9,Vols!$AO71,"ERROR")))))))</f>
        <v>5.5229495859004246E-2</v>
      </c>
      <c r="AR71" s="57"/>
      <c r="AS71" s="58"/>
      <c r="AT71" s="67">
        <v>66</v>
      </c>
      <c r="AU71" s="68">
        <f t="shared" si="18"/>
        <v>46719</v>
      </c>
      <c r="AW71" s="2">
        <f t="shared" si="35"/>
        <v>3.0687575280590521E-2</v>
      </c>
      <c r="AY71" s="3">
        <f t="shared" si="36"/>
        <v>2.568757528059052E-2</v>
      </c>
      <c r="AZ71" s="3">
        <f t="shared" si="37"/>
        <v>2.8187575280590522E-2</v>
      </c>
      <c r="BA71" s="3">
        <f t="shared" si="38"/>
        <v>3.318757528059052E-2</v>
      </c>
      <c r="BB71" s="3">
        <f t="shared" si="39"/>
        <v>3.5687575280590522E-2</v>
      </c>
      <c r="BD71" s="2">
        <f>IF('Forward Curve'!$D$16=DataValidation!$B$11,Vols!AY71,IF('Forward Curve'!$D$16=DataValidation!$B$12,Vols!AZ71,IF('Forward Curve'!$D$16=DataValidation!$B$13,Vols!BA71,IF('Forward Curve'!$D$16=DataValidation!$B$14,Vols!BB71,""))))</f>
        <v>3.318757528059052E-2</v>
      </c>
    </row>
    <row r="72" spans="2:56" x14ac:dyDescent="0.25">
      <c r="B72" s="69">
        <f t="shared" si="40"/>
        <v>46749</v>
      </c>
      <c r="C72" s="76">
        <v>44.27</v>
      </c>
      <c r="D72" s="2"/>
      <c r="E72" s="124">
        <v>2.81867</v>
      </c>
      <c r="F72" s="77">
        <v>2.73346</v>
      </c>
      <c r="G72" s="103">
        <v>2.9021699999999999</v>
      </c>
      <c r="H72" s="103">
        <v>5.7724200000000003</v>
      </c>
      <c r="I72" s="81"/>
      <c r="J72" s="117">
        <f t="shared" ref="J72:J126" si="43">EDATE(J71,1)</f>
        <v>46719</v>
      </c>
      <c r="K72" s="78">
        <v>2.7116699999999998</v>
      </c>
      <c r="L72" s="81"/>
      <c r="M72" s="115">
        <v>44808</v>
      </c>
      <c r="N72" s="123">
        <v>2.4366400000000001</v>
      </c>
      <c r="O72" s="81"/>
      <c r="P72" s="81"/>
      <c r="R72" s="69">
        <f>'Forward Curve'!$G72</f>
        <v>46749</v>
      </c>
      <c r="S72" s="82">
        <f t="shared" si="28"/>
        <v>0.44270000000000004</v>
      </c>
      <c r="T72" s="57"/>
      <c r="U72" s="57">
        <f t="shared" si="29"/>
        <v>2.8186699999999999E-2</v>
      </c>
      <c r="V72" s="57">
        <f t="shared" si="30"/>
        <v>2.7334600000000001E-2</v>
      </c>
      <c r="W72" s="57">
        <f t="shared" si="31"/>
        <v>2.9021699999999997E-2</v>
      </c>
      <c r="X72" s="84">
        <f t="shared" si="32"/>
        <v>5.7724200000000003E-2</v>
      </c>
      <c r="Y72" s="84">
        <f t="shared" si="33"/>
        <v>2.71157E-2</v>
      </c>
      <c r="Z72" s="84">
        <f t="shared" si="34"/>
        <v>2.7116699999999997E-2</v>
      </c>
      <c r="AA72" s="84"/>
      <c r="AB72" s="108">
        <f t="shared" ref="AB72:AB135" si="44">AB71+1</f>
        <v>44808</v>
      </c>
      <c r="AC72" s="109">
        <f t="shared" si="41"/>
        <v>2.43664E-2</v>
      </c>
      <c r="AD72" s="108">
        <f t="shared" ref="AD72:AD125" si="45">EDATE(AD71,1)</f>
        <v>46749</v>
      </c>
      <c r="AE72" s="110">
        <f t="shared" si="42"/>
        <v>2.8512859999999994E-2</v>
      </c>
      <c r="AF72" s="3"/>
      <c r="AG72" s="2">
        <f>IF('Forward Curve'!$D$14=DataValidation!$A$5,Vols!$U72*(1-(SQRT(YEARFRAC($R$6,$R72,2))*(2*$S72))),IF('Forward Curve'!$D$14=DataValidation!$A$6,Vols!$V72*(1-(SQRT(YEARFRAC($R$6,$R72,2))*(2*$S72))),IF('Forward Curve'!$D$14=DataValidation!$A$8,Vols!$U72*(1-(SQRT(YEARFRAC($R$6,$R72,2))*(2*$S72)))+0.03,IF('Forward Curve'!$D$14=DataValidation!$A$4,Vols!$AE72*(1-(SQRT(YEARFRAC($R$6,$R72,2))*(2*$S72))),IF('Forward Curve'!$D$14=DataValidation!$A$7,Vols!$W72*(1-(SQRT(YEARFRAC($R$6,$R72,2))*(2*$S72))),IF('Forward Curve'!$D$14=DataValidation!$A$9,Vols!$AW72*(1-(SQRT(YEARFRAC($R$6,$R72,2))*(2*$S72))),IF('Forward Curve'!$D$14=DataValidation!$A$2,$Y72*(1-(SQRT(YEARFRAC($R$6,$R72,2))*(2*$S72))),IF('Forward Curve'!$D$14=DataValidation!$A$3,$Z72*(1-(SQRT(YEARFRAC($R$6,$R72,2))*(2*$S72))),""))))))))</f>
        <v>-2.9571208641491355E-2</v>
      </c>
      <c r="AH72" s="2">
        <f>IF('Forward Curve'!$D$14=DataValidation!$A$5,Vols!$U72*(1-(SQRT(YEARFRAC($R$6,$R72,2))*(1*$S72))),IF('Forward Curve'!$D$14=DataValidation!$A$6,Vols!$V72*(1-(SQRT(YEARFRAC($R$6,$R72,2))*(1*$S72))),IF('Forward Curve'!$D$14=DataValidation!$A$8,Vols!$U72*(1-(SQRT(YEARFRAC($R$6,$R72,2))*(1*$S72)))+0.03,IF('Forward Curve'!$D$14=DataValidation!$A$4,Vols!$AE72*(1-(SQRT(YEARFRAC($R$6,$R72,2))*(1*$S72))),IF('Forward Curve'!$D$14=DataValidation!$A$7,Vols!$W72*(1-(SQRT(YEARFRAC($R$6,$R72,2))*(1*$S72))),IF('Forward Curve'!$D$14=DataValidation!$A$9,Vols!$AW72*(1-(SQRT(YEARFRAC($R$6,$R72,2))*(1*$S72))),IF('Forward Curve'!$D$14=DataValidation!$A$2,$Y72*(1-(SQRT(YEARFRAC($R$6,$R72,2))*(1*$S72))),IF('Forward Curve'!$D$14=DataValidation!$A$3,$Z72*(1-(SQRT(YEARFRAC($R$6,$R72,2))*(1*$S72))),""))))))))</f>
        <v>-1.2277543207456782E-3</v>
      </c>
      <c r="AI72" s="2">
        <f>IF('Forward Curve'!$D$14=DataValidation!$A$5,Vols!$U72*(1+(SQRT(YEARFRAC($R$6,$R72,2))*(1*$S72))),IF('Forward Curve'!$D$14=DataValidation!$A$6,Vols!$V72*(1+(SQRT(YEARFRAC($R$6,$R72,2))*(1*$S72))),IF('Forward Curve'!$D$14=DataValidation!$A$8,Vols!$U72*(1+(SQRT(YEARFRAC($R$6,$R72,2))*(1*$S72)))+0.03,IF('Forward Curve'!$D$14=DataValidation!$A$4,Vols!$AE72*(1+(SQRT(YEARFRAC($R$6,$R72,2))*(1*$S72))),IF('Forward Curve'!$D$14=DataValidation!$A$7,Vols!$W72*(1+(SQRT(YEARFRAC($R$6,$R72,2))*(1*$S72))),IF('Forward Curve'!$D$14=DataValidation!$A$9,Vols!$AW72*(1+(SQRT(YEARFRAC($R$6,$R72,2))*(1*$S72))),IF('Forward Curve'!$D$14=DataValidation!$A$2,$Y72*(1+(SQRT(YEARFRAC($R$6,$R72,2))*(1*$S72))),IF('Forward Curve'!$D$14=DataValidation!$A$3,$Z72*(1+(SQRT(YEARFRAC($R$6,$R72,2))*(1*$S72))),""))))))))</f>
        <v>5.545915432074567E-2</v>
      </c>
      <c r="AJ72" s="2">
        <f>IF('Forward Curve'!$D$14=DataValidation!$A$5,Vols!$U72*(1+(SQRT(YEARFRAC($R$6,$R72,2))*(2*$S72))),IF('Forward Curve'!$D$14=DataValidation!$A$6,Vols!$V72*(1+(SQRT(YEARFRAC($R$6,$R72,2))*(2*$S72))),IF('Forward Curve'!$D$14=DataValidation!$A$8,Vols!$U72*(1+(SQRT(YEARFRAC($R$6,$R72,2))*(2*$S72)))+0.03,IF('Forward Curve'!$D$14=DataValidation!$A$4,Vols!$AE72*(1+(SQRT(YEARFRAC($R$6,$R72,2))*(2*$S72))),IF('Forward Curve'!$D$14=DataValidation!$A$7,Vols!$W72*(1+(SQRT(YEARFRAC($R$6,$R72,2))*(2*$S72))),IF('Forward Curve'!$D$14=DataValidation!$A$9,Vols!$AW72*(1+(SQRT(YEARFRAC($R$6,$R72,2))*(2*$S72))),IF('Forward Curve'!$D$14=DataValidation!$A$2,$Y72*(1+(SQRT(YEARFRAC($R$6,$R72,2))*(2*$S72))),IF('Forward Curve'!$D$14=DataValidation!$A$3,$Z72*(1+(SQRT(YEARFRAC($R$6,$R72,2))*(2*$S72))),""))))))))</f>
        <v>8.3802608641491361E-2</v>
      </c>
      <c r="AL72" s="112">
        <v>2.5000000000000001E-2</v>
      </c>
      <c r="AM72" s="2">
        <f>IF('Forward Curve'!$D$14=DataValidation!$A$5,Vols!$AL72,IF('Forward Curve'!$D$14=DataValidation!$A$6,Vols!$AL72+(Vols!$V72-Vols!$U72),IF('Forward Curve'!$D$14=DataValidation!$A$8,Vols!$AL72+(Vols!$X72-Vols!$U72),IF('Forward Curve'!$D$14=DataValidation!$A$4,Vols!$AL72+(Vols!$AE72-Vols!$U72),IF('Forward Curve'!$D$14=DataValidation!$A$7,Vols!$AL72+(Vols!$W72-Vols!$U72),IF('Forward Curve'!$D$14=DataValidation!$A$9,Vols!$AL72+(Vols!$AW72-Vols!$U72),IF('Forward Curve'!$D$14=DataValidation!$A$2,Vols!$AL72+($Y72-Vols!$U72),IF('Forward Curve'!$D$14=DataValidation!$A$3,Vols!$AL72+($Z72-Vols!$U72)))))))))</f>
        <v>2.3929000000000002E-2</v>
      </c>
      <c r="AN72" s="2">
        <f>IF('Forward Curve'!$D$14=DataValidation!$A$5,$U72+0.0025,IF('Forward Curve'!$D$14=DataValidation!$A$6,$V72+0.0025,IF('Forward Curve'!$D$14=DataValidation!$A$8,Vols!$X72+0.0025,IF('Forward Curve'!$D$14=DataValidation!$A$4,Vols!$AE72+0.0025,IF('Forward Curve'!$D$14=DataValidation!$A$7,Vols!$W72+0.0025,IF('Forward Curve'!$D$14=DataValidation!$A$9,Vols!$AW72+0.0025,IF('Forward Curve'!$D$14=DataValidation!$A$2,$Y72+0.0025,IF('Forward Curve'!$D$14=DataValidation!$A$3,$Z72+0.0025,""))))))))</f>
        <v>2.9615699999999998E-2</v>
      </c>
      <c r="AO72" s="2">
        <f>IF('Forward Curve'!$D$14=DataValidation!$A$5,$U72+0.005,IF('Forward Curve'!$D$14=DataValidation!$A$6,$V72+0.005,IF('Forward Curve'!$D$14=DataValidation!$A$8,Vols!$X72+0.005,IF('Forward Curve'!$D$14=DataValidation!$A$4,Vols!$AE72+0.005,IF('Forward Curve'!$D$14=DataValidation!$A$7,Vols!$W72+0.005,IF('Forward Curve'!$D$14=DataValidation!$A$9,Vols!$AW72+0.005,IF('Forward Curve'!$D$14=DataValidation!$A$2,$Y72+0.005,IF('Forward Curve'!$D$14=DataValidation!$A$3,$Z72+0.005,""))))))))</f>
        <v>3.2115699999999997E-2</v>
      </c>
      <c r="AQ72" s="57">
        <f>IF('Forward Curve'!$E$15=DataValidation!$B$2,Vols!$AJ72,IF('Forward Curve'!$E$15=DataValidation!$B$3,Vols!$AI72,IF('Forward Curve'!$E$15=DataValidation!$B$4,Vols!$AH72,IF('Forward Curve'!$E$15=DataValidation!$B$5,Vols!$AG72,IF('Forward Curve'!$E$15=DataValidation!$B$7,$AM72,IF('Forward Curve'!$E$15=DataValidation!$B$8,Vols!$AN72,IF('Forward Curve'!$E$15=DataValidation!$B$9,Vols!$AO72,"ERROR")))))))</f>
        <v>5.545915432074567E-2</v>
      </c>
      <c r="AR72" s="57"/>
      <c r="AS72" s="58"/>
      <c r="AT72" s="67">
        <v>67</v>
      </c>
      <c r="AU72" s="68">
        <f t="shared" ref="AU72:AU135" si="46">EDATE(AU71,1)</f>
        <v>46749</v>
      </c>
      <c r="AW72" s="2">
        <f t="shared" si="35"/>
        <v>3.0690249411441817E-2</v>
      </c>
      <c r="AY72" s="3">
        <f t="shared" si="36"/>
        <v>2.5690249411441816E-2</v>
      </c>
      <c r="AZ72" s="3">
        <f t="shared" si="37"/>
        <v>2.8190249411441819E-2</v>
      </c>
      <c r="BA72" s="3">
        <f t="shared" si="38"/>
        <v>3.3190249411441816E-2</v>
      </c>
      <c r="BB72" s="3">
        <f t="shared" si="39"/>
        <v>3.5690249411441818E-2</v>
      </c>
      <c r="BD72" s="2">
        <f>IF('Forward Curve'!$D$16=DataValidation!$B$11,Vols!AY72,IF('Forward Curve'!$D$16=DataValidation!$B$12,Vols!AZ72,IF('Forward Curve'!$D$16=DataValidation!$B$13,Vols!BA72,IF('Forward Curve'!$D$16=DataValidation!$B$14,Vols!BB72,""))))</f>
        <v>3.3190249411441816E-2</v>
      </c>
    </row>
    <row r="73" spans="2:56" x14ac:dyDescent="0.25">
      <c r="B73" s="69">
        <f t="shared" si="40"/>
        <v>46780</v>
      </c>
      <c r="C73" s="76">
        <v>44.31</v>
      </c>
      <c r="D73" s="2"/>
      <c r="E73" s="124">
        <v>2.8182299999999998</v>
      </c>
      <c r="F73" s="77">
        <v>2.7336299999999998</v>
      </c>
      <c r="G73" s="103">
        <v>2.9019300000000001</v>
      </c>
      <c r="H73" s="103">
        <v>5.8202800000000003</v>
      </c>
      <c r="I73" s="81"/>
      <c r="J73" s="117">
        <f t="shared" si="43"/>
        <v>46749</v>
      </c>
      <c r="K73" s="78">
        <v>2.71157</v>
      </c>
      <c r="L73" s="81"/>
      <c r="M73" s="115">
        <v>44809</v>
      </c>
      <c r="N73" s="123">
        <v>2.4366400000000001</v>
      </c>
      <c r="O73" s="81"/>
      <c r="P73" s="81"/>
      <c r="R73" s="69">
        <f>'Forward Curve'!$G73</f>
        <v>46780</v>
      </c>
      <c r="S73" s="82">
        <f t="shared" si="28"/>
        <v>0.44310000000000005</v>
      </c>
      <c r="T73" s="57"/>
      <c r="U73" s="57">
        <f t="shared" si="29"/>
        <v>2.8182299999999997E-2</v>
      </c>
      <c r="V73" s="57">
        <f t="shared" si="30"/>
        <v>2.7336299999999997E-2</v>
      </c>
      <c r="W73" s="57">
        <f t="shared" si="31"/>
        <v>2.9019300000000001E-2</v>
      </c>
      <c r="X73" s="84">
        <f t="shared" si="32"/>
        <v>5.8202800000000006E-2</v>
      </c>
      <c r="Y73" s="84">
        <f t="shared" si="33"/>
        <v>2.7113600000000002E-2</v>
      </c>
      <c r="Z73" s="84">
        <f t="shared" si="34"/>
        <v>2.71157E-2</v>
      </c>
      <c r="AA73" s="84"/>
      <c r="AB73" s="108">
        <f t="shared" si="44"/>
        <v>44809</v>
      </c>
      <c r="AC73" s="109">
        <f t="shared" si="41"/>
        <v>2.43664E-2</v>
      </c>
      <c r="AD73" s="108">
        <f t="shared" si="45"/>
        <v>46780</v>
      </c>
      <c r="AE73" s="110">
        <f t="shared" si="42"/>
        <v>2.8512896666666666E-2</v>
      </c>
      <c r="AF73" s="3"/>
      <c r="AG73" s="2">
        <f>IF('Forward Curve'!$D$14=DataValidation!$A$5,Vols!$U73*(1-(SQRT(YEARFRAC($R$6,$R73,2))*(2*$S73))),IF('Forward Curve'!$D$14=DataValidation!$A$6,Vols!$V73*(1-(SQRT(YEARFRAC($R$6,$R73,2))*(2*$S73))),IF('Forward Curve'!$D$14=DataValidation!$A$8,Vols!$U73*(1-(SQRT(YEARFRAC($R$6,$R73,2))*(2*$S73)))+0.03,IF('Forward Curve'!$D$14=DataValidation!$A$4,Vols!$AE73*(1-(SQRT(YEARFRAC($R$6,$R73,2))*(2*$S73))),IF('Forward Curve'!$D$14=DataValidation!$A$7,Vols!$W73*(1-(SQRT(YEARFRAC($R$6,$R73,2))*(2*$S73))),IF('Forward Curve'!$D$14=DataValidation!$A$9,Vols!$AW73*(1-(SQRT(YEARFRAC($R$6,$R73,2))*(2*$S73))),IF('Forward Curve'!$D$14=DataValidation!$A$2,$Y73*(1-(SQRT(YEARFRAC($R$6,$R73,2))*(2*$S73))),IF('Forward Curve'!$D$14=DataValidation!$A$3,$Z73*(1-(SQRT(YEARFRAC($R$6,$R73,2))*(2*$S73))),""))))))))</f>
        <v>-3.0056607681586807E-2</v>
      </c>
      <c r="AH73" s="2">
        <f>IF('Forward Curve'!$D$14=DataValidation!$A$5,Vols!$U73*(1-(SQRT(YEARFRAC($R$6,$R73,2))*(1*$S73))),IF('Forward Curve'!$D$14=DataValidation!$A$6,Vols!$V73*(1-(SQRT(YEARFRAC($R$6,$R73,2))*(1*$S73))),IF('Forward Curve'!$D$14=DataValidation!$A$8,Vols!$U73*(1-(SQRT(YEARFRAC($R$6,$R73,2))*(1*$S73)))+0.03,IF('Forward Curve'!$D$14=DataValidation!$A$4,Vols!$AE73*(1-(SQRT(YEARFRAC($R$6,$R73,2))*(1*$S73))),IF('Forward Curve'!$D$14=DataValidation!$A$7,Vols!$W73*(1-(SQRT(YEARFRAC($R$6,$R73,2))*(1*$S73))),IF('Forward Curve'!$D$14=DataValidation!$A$9,Vols!$AW73*(1-(SQRT(YEARFRAC($R$6,$R73,2))*(1*$S73))),IF('Forward Curve'!$D$14=DataValidation!$A$2,$Y73*(1-(SQRT(YEARFRAC($R$6,$R73,2))*(1*$S73))),IF('Forward Curve'!$D$14=DataValidation!$A$3,$Z73*(1-(SQRT(YEARFRAC($R$6,$R73,2))*(1*$S73))),""))))))))</f>
        <v>-1.4715038407934033E-3</v>
      </c>
      <c r="AI73" s="2">
        <f>IF('Forward Curve'!$D$14=DataValidation!$A$5,Vols!$U73*(1+(SQRT(YEARFRAC($R$6,$R73,2))*(1*$S73))),IF('Forward Curve'!$D$14=DataValidation!$A$6,Vols!$V73*(1+(SQRT(YEARFRAC($R$6,$R73,2))*(1*$S73))),IF('Forward Curve'!$D$14=DataValidation!$A$8,Vols!$U73*(1+(SQRT(YEARFRAC($R$6,$R73,2))*(1*$S73)))+0.03,IF('Forward Curve'!$D$14=DataValidation!$A$4,Vols!$AE73*(1+(SQRT(YEARFRAC($R$6,$R73,2))*(1*$S73))),IF('Forward Curve'!$D$14=DataValidation!$A$7,Vols!$W73*(1+(SQRT(YEARFRAC($R$6,$R73,2))*(1*$S73))),IF('Forward Curve'!$D$14=DataValidation!$A$9,Vols!$AW73*(1+(SQRT(YEARFRAC($R$6,$R73,2))*(1*$S73))),IF('Forward Curve'!$D$14=DataValidation!$A$2,$Y73*(1+(SQRT(YEARFRAC($R$6,$R73,2))*(1*$S73))),IF('Forward Curve'!$D$14=DataValidation!$A$3,$Z73*(1+(SQRT(YEARFRAC($R$6,$R73,2))*(1*$S73))),""))))))))</f>
        <v>5.5698703840793409E-2</v>
      </c>
      <c r="AJ73" s="2">
        <f>IF('Forward Curve'!$D$14=DataValidation!$A$5,Vols!$U73*(1+(SQRT(YEARFRAC($R$6,$R73,2))*(2*$S73))),IF('Forward Curve'!$D$14=DataValidation!$A$6,Vols!$V73*(1+(SQRT(YEARFRAC($R$6,$R73,2))*(2*$S73))),IF('Forward Curve'!$D$14=DataValidation!$A$8,Vols!$U73*(1+(SQRT(YEARFRAC($R$6,$R73,2))*(2*$S73)))+0.03,IF('Forward Curve'!$D$14=DataValidation!$A$4,Vols!$AE73*(1+(SQRT(YEARFRAC($R$6,$R73,2))*(2*$S73))),IF('Forward Curve'!$D$14=DataValidation!$A$7,Vols!$W73*(1+(SQRT(YEARFRAC($R$6,$R73,2))*(2*$S73))),IF('Forward Curve'!$D$14=DataValidation!$A$9,Vols!$AW73*(1+(SQRT(YEARFRAC($R$6,$R73,2))*(2*$S73))),IF('Forward Curve'!$D$14=DataValidation!$A$2,$Y73*(1+(SQRT(YEARFRAC($R$6,$R73,2))*(2*$S73))),IF('Forward Curve'!$D$14=DataValidation!$A$3,$Z73*(1+(SQRT(YEARFRAC($R$6,$R73,2))*(2*$S73))),""))))))))</f>
        <v>8.4283807681586817E-2</v>
      </c>
      <c r="AL73" s="112">
        <v>2.5000000000000001E-2</v>
      </c>
      <c r="AM73" s="2">
        <f>IF('Forward Curve'!$D$14=DataValidation!$A$5,Vols!$AL73,IF('Forward Curve'!$D$14=DataValidation!$A$6,Vols!$AL73+(Vols!$V73-Vols!$U73),IF('Forward Curve'!$D$14=DataValidation!$A$8,Vols!$AL73+(Vols!$X73-Vols!$U73),IF('Forward Curve'!$D$14=DataValidation!$A$4,Vols!$AL73+(Vols!$AE73-Vols!$U73),IF('Forward Curve'!$D$14=DataValidation!$A$7,Vols!$AL73+(Vols!$W73-Vols!$U73),IF('Forward Curve'!$D$14=DataValidation!$A$9,Vols!$AL73+(Vols!$AW73-Vols!$U73),IF('Forward Curve'!$D$14=DataValidation!$A$2,Vols!$AL73+($Y73-Vols!$U73),IF('Forward Curve'!$D$14=DataValidation!$A$3,Vols!$AL73+($Z73-Vols!$U73)))))))))</f>
        <v>2.3931300000000006E-2</v>
      </c>
      <c r="AN73" s="2">
        <f>IF('Forward Curve'!$D$14=DataValidation!$A$5,$U73+0.0025,IF('Forward Curve'!$D$14=DataValidation!$A$6,$V73+0.0025,IF('Forward Curve'!$D$14=DataValidation!$A$8,Vols!$X73+0.0025,IF('Forward Curve'!$D$14=DataValidation!$A$4,Vols!$AE73+0.0025,IF('Forward Curve'!$D$14=DataValidation!$A$7,Vols!$W73+0.0025,IF('Forward Curve'!$D$14=DataValidation!$A$9,Vols!$AW73+0.0025,IF('Forward Curve'!$D$14=DataValidation!$A$2,$Y73+0.0025,IF('Forward Curve'!$D$14=DataValidation!$A$3,$Z73+0.0025,""))))))))</f>
        <v>2.96136E-2</v>
      </c>
      <c r="AO73" s="2">
        <f>IF('Forward Curve'!$D$14=DataValidation!$A$5,$U73+0.005,IF('Forward Curve'!$D$14=DataValidation!$A$6,$V73+0.005,IF('Forward Curve'!$D$14=DataValidation!$A$8,Vols!$X73+0.005,IF('Forward Curve'!$D$14=DataValidation!$A$4,Vols!$AE73+0.005,IF('Forward Curve'!$D$14=DataValidation!$A$7,Vols!$W73+0.005,IF('Forward Curve'!$D$14=DataValidation!$A$9,Vols!$AW73+0.005,IF('Forward Curve'!$D$14=DataValidation!$A$2,$Y73+0.005,IF('Forward Curve'!$D$14=DataValidation!$A$3,$Z73+0.005,""))))))))</f>
        <v>3.2113599999999999E-2</v>
      </c>
      <c r="AQ73" s="57">
        <f>IF('Forward Curve'!$E$15=DataValidation!$B$2,Vols!$AJ73,IF('Forward Curve'!$E$15=DataValidation!$B$3,Vols!$AI73,IF('Forward Curve'!$E$15=DataValidation!$B$4,Vols!$AH73,IF('Forward Curve'!$E$15=DataValidation!$B$5,Vols!$AG73,IF('Forward Curve'!$E$15=DataValidation!$B$7,$AM73,IF('Forward Curve'!$E$15=DataValidation!$B$8,Vols!$AN73,IF('Forward Curve'!$E$15=DataValidation!$B$9,Vols!$AO73,"ERROR")))))))</f>
        <v>5.5698703840793409E-2</v>
      </c>
      <c r="AR73" s="57"/>
      <c r="AS73" s="58"/>
      <c r="AT73" s="67">
        <v>68</v>
      </c>
      <c r="AU73" s="68">
        <f t="shared" si="46"/>
        <v>46780</v>
      </c>
      <c r="AW73" s="2">
        <f t="shared" si="35"/>
        <v>3.0687747303585203E-2</v>
      </c>
      <c r="AY73" s="3">
        <f t="shared" si="36"/>
        <v>2.5687747303585202E-2</v>
      </c>
      <c r="AZ73" s="3">
        <f t="shared" si="37"/>
        <v>2.8187747303585205E-2</v>
      </c>
      <c r="BA73" s="3">
        <f t="shared" si="38"/>
        <v>3.3187747303585202E-2</v>
      </c>
      <c r="BB73" s="3">
        <f t="shared" si="39"/>
        <v>3.5687747303585204E-2</v>
      </c>
      <c r="BD73" s="2">
        <f>IF('Forward Curve'!$D$16=DataValidation!$B$11,Vols!AY73,IF('Forward Curve'!$D$16=DataValidation!$B$12,Vols!AZ73,IF('Forward Curve'!$D$16=DataValidation!$B$13,Vols!BA73,IF('Forward Curve'!$D$16=DataValidation!$B$14,Vols!BB73,""))))</f>
        <v>3.3187747303585202E-2</v>
      </c>
    </row>
    <row r="74" spans="2:56" x14ac:dyDescent="0.25">
      <c r="B74" s="69">
        <f t="shared" si="40"/>
        <v>46811</v>
      </c>
      <c r="C74" s="76">
        <v>44.34</v>
      </c>
      <c r="D74" s="2"/>
      <c r="E74" s="124">
        <v>2.8185600000000002</v>
      </c>
      <c r="F74" s="77">
        <v>2.7340800000000001</v>
      </c>
      <c r="G74" s="103">
        <v>2.9022800000000002</v>
      </c>
      <c r="H74" s="103">
        <v>5.8183400000000001</v>
      </c>
      <c r="I74" s="81"/>
      <c r="J74" s="117">
        <f t="shared" si="43"/>
        <v>46780</v>
      </c>
      <c r="K74" s="78">
        <v>2.71136</v>
      </c>
      <c r="L74" s="81"/>
      <c r="M74" s="115">
        <v>44810</v>
      </c>
      <c r="N74" s="123">
        <v>2.80532</v>
      </c>
      <c r="O74" s="81"/>
      <c r="P74" s="81"/>
      <c r="R74" s="69">
        <f>'Forward Curve'!$G74</f>
        <v>46811</v>
      </c>
      <c r="S74" s="82">
        <f t="shared" si="28"/>
        <v>0.44340000000000002</v>
      </c>
      <c r="T74" s="57"/>
      <c r="U74" s="57">
        <f t="shared" si="29"/>
        <v>2.8185600000000002E-2</v>
      </c>
      <c r="V74" s="57">
        <f t="shared" si="30"/>
        <v>2.7340800000000002E-2</v>
      </c>
      <c r="W74" s="57">
        <f t="shared" si="31"/>
        <v>2.9022800000000001E-2</v>
      </c>
      <c r="X74" s="84">
        <f t="shared" si="32"/>
        <v>5.8183400000000003E-2</v>
      </c>
      <c r="Y74" s="84">
        <f t="shared" si="33"/>
        <v>2.7116699999999997E-2</v>
      </c>
      <c r="Z74" s="84">
        <f t="shared" si="34"/>
        <v>2.7113600000000002E-2</v>
      </c>
      <c r="AA74" s="84"/>
      <c r="AB74" s="108">
        <f t="shared" si="44"/>
        <v>44810</v>
      </c>
      <c r="AC74" s="109">
        <f t="shared" si="41"/>
        <v>2.80532E-2</v>
      </c>
      <c r="AD74" s="108">
        <f t="shared" si="45"/>
        <v>46811</v>
      </c>
      <c r="AE74" s="110">
        <f t="shared" si="42"/>
        <v>2.8513009999999998E-2</v>
      </c>
      <c r="AF74" s="3"/>
      <c r="AG74" s="2">
        <f>IF('Forward Curve'!$D$14=DataValidation!$A$5,Vols!$U74*(1-(SQRT(YEARFRAC($R$6,$R74,2))*(2*$S74))),IF('Forward Curve'!$D$14=DataValidation!$A$6,Vols!$V74*(1-(SQRT(YEARFRAC($R$6,$R74,2))*(2*$S74))),IF('Forward Curve'!$D$14=DataValidation!$A$8,Vols!$U74*(1-(SQRT(YEARFRAC($R$6,$R74,2))*(2*$S74)))+0.03,IF('Forward Curve'!$D$14=DataValidation!$A$4,Vols!$AE74*(1-(SQRT(YEARFRAC($R$6,$R74,2))*(2*$S74))),IF('Forward Curve'!$D$14=DataValidation!$A$7,Vols!$W74*(1-(SQRT(YEARFRAC($R$6,$R74,2))*(2*$S74))),IF('Forward Curve'!$D$14=DataValidation!$A$9,Vols!$AW74*(1-(SQRT(YEARFRAC($R$6,$R74,2))*(2*$S74))),IF('Forward Curve'!$D$14=DataValidation!$A$2,$Y74*(1-(SQRT(YEARFRAC($R$6,$R74,2))*(2*$S74))),IF('Forward Curve'!$D$14=DataValidation!$A$3,$Z74*(1-(SQRT(YEARFRAC($R$6,$R74,2))*(2*$S74))),""))))))))</f>
        <v>-3.0532265159799541E-2</v>
      </c>
      <c r="AH74" s="2">
        <f>IF('Forward Curve'!$D$14=DataValidation!$A$5,Vols!$U74*(1-(SQRT(YEARFRAC($R$6,$R74,2))*(1*$S74))),IF('Forward Curve'!$D$14=DataValidation!$A$6,Vols!$V74*(1-(SQRT(YEARFRAC($R$6,$R74,2))*(1*$S74))),IF('Forward Curve'!$D$14=DataValidation!$A$8,Vols!$U74*(1-(SQRT(YEARFRAC($R$6,$R74,2))*(1*$S74)))+0.03,IF('Forward Curve'!$D$14=DataValidation!$A$4,Vols!$AE74*(1-(SQRT(YEARFRAC($R$6,$R74,2))*(1*$S74))),IF('Forward Curve'!$D$14=DataValidation!$A$7,Vols!$W74*(1-(SQRT(YEARFRAC($R$6,$R74,2))*(1*$S74))),IF('Forward Curve'!$D$14=DataValidation!$A$9,Vols!$AW74*(1-(SQRT(YEARFRAC($R$6,$R74,2))*(1*$S74))),IF('Forward Curve'!$D$14=DataValidation!$A$2,$Y74*(1-(SQRT(YEARFRAC($R$6,$R74,2))*(1*$S74))),IF('Forward Curve'!$D$14=DataValidation!$A$3,$Z74*(1-(SQRT(YEARFRAC($R$6,$R74,2))*(1*$S74))),""))))))))</f>
        <v>-1.7077825798997722E-3</v>
      </c>
      <c r="AI74" s="2">
        <f>IF('Forward Curve'!$D$14=DataValidation!$A$5,Vols!$U74*(1+(SQRT(YEARFRAC($R$6,$R74,2))*(1*$S74))),IF('Forward Curve'!$D$14=DataValidation!$A$6,Vols!$V74*(1+(SQRT(YEARFRAC($R$6,$R74,2))*(1*$S74))),IF('Forward Curve'!$D$14=DataValidation!$A$8,Vols!$U74*(1+(SQRT(YEARFRAC($R$6,$R74,2))*(1*$S74)))+0.03,IF('Forward Curve'!$D$14=DataValidation!$A$4,Vols!$AE74*(1+(SQRT(YEARFRAC($R$6,$R74,2))*(1*$S74))),IF('Forward Curve'!$D$14=DataValidation!$A$7,Vols!$W74*(1+(SQRT(YEARFRAC($R$6,$R74,2))*(1*$S74))),IF('Forward Curve'!$D$14=DataValidation!$A$9,Vols!$AW74*(1+(SQRT(YEARFRAC($R$6,$R74,2))*(1*$S74))),IF('Forward Curve'!$D$14=DataValidation!$A$2,$Y74*(1+(SQRT(YEARFRAC($R$6,$R74,2))*(1*$S74))),IF('Forward Curve'!$D$14=DataValidation!$A$3,$Z74*(1+(SQRT(YEARFRAC($R$6,$R74,2))*(1*$S74))),""))))))))</f>
        <v>5.5941182579899766E-2</v>
      </c>
      <c r="AJ74" s="2">
        <f>IF('Forward Curve'!$D$14=DataValidation!$A$5,Vols!$U74*(1+(SQRT(YEARFRAC($R$6,$R74,2))*(2*$S74))),IF('Forward Curve'!$D$14=DataValidation!$A$6,Vols!$V74*(1+(SQRT(YEARFRAC($R$6,$R74,2))*(2*$S74))),IF('Forward Curve'!$D$14=DataValidation!$A$8,Vols!$U74*(1+(SQRT(YEARFRAC($R$6,$R74,2))*(2*$S74)))+0.03,IF('Forward Curve'!$D$14=DataValidation!$A$4,Vols!$AE74*(1+(SQRT(YEARFRAC($R$6,$R74,2))*(2*$S74))),IF('Forward Curve'!$D$14=DataValidation!$A$7,Vols!$W74*(1+(SQRT(YEARFRAC($R$6,$R74,2))*(2*$S74))),IF('Forward Curve'!$D$14=DataValidation!$A$9,Vols!$AW74*(1+(SQRT(YEARFRAC($R$6,$R74,2))*(2*$S74))),IF('Forward Curve'!$D$14=DataValidation!$A$2,$Y74*(1+(SQRT(YEARFRAC($R$6,$R74,2))*(2*$S74))),IF('Forward Curve'!$D$14=DataValidation!$A$3,$Z74*(1+(SQRT(YEARFRAC($R$6,$R74,2))*(2*$S74))),""))))))))</f>
        <v>8.4765665159799539E-2</v>
      </c>
      <c r="AL74" s="112">
        <v>2.5000000000000001E-2</v>
      </c>
      <c r="AM74" s="2">
        <f>IF('Forward Curve'!$D$14=DataValidation!$A$5,Vols!$AL74,IF('Forward Curve'!$D$14=DataValidation!$A$6,Vols!$AL74+(Vols!$V74-Vols!$U74),IF('Forward Curve'!$D$14=DataValidation!$A$8,Vols!$AL74+(Vols!$X74-Vols!$U74),IF('Forward Curve'!$D$14=DataValidation!$A$4,Vols!$AL74+(Vols!$AE74-Vols!$U74),IF('Forward Curve'!$D$14=DataValidation!$A$7,Vols!$AL74+(Vols!$W74-Vols!$U74),IF('Forward Curve'!$D$14=DataValidation!$A$9,Vols!$AL74+(Vols!$AW74-Vols!$U74),IF('Forward Curve'!$D$14=DataValidation!$A$2,Vols!$AL74+($Y74-Vols!$U74),IF('Forward Curve'!$D$14=DataValidation!$A$3,Vols!$AL74+($Z74-Vols!$U74)))))))))</f>
        <v>2.3931099999999997E-2</v>
      </c>
      <c r="AN74" s="2">
        <f>IF('Forward Curve'!$D$14=DataValidation!$A$5,$U74+0.0025,IF('Forward Curve'!$D$14=DataValidation!$A$6,$V74+0.0025,IF('Forward Curve'!$D$14=DataValidation!$A$8,Vols!$X74+0.0025,IF('Forward Curve'!$D$14=DataValidation!$A$4,Vols!$AE74+0.0025,IF('Forward Curve'!$D$14=DataValidation!$A$7,Vols!$W74+0.0025,IF('Forward Curve'!$D$14=DataValidation!$A$9,Vols!$AW74+0.0025,IF('Forward Curve'!$D$14=DataValidation!$A$2,$Y74+0.0025,IF('Forward Curve'!$D$14=DataValidation!$A$3,$Z74+0.0025,""))))))))</f>
        <v>2.9616699999999996E-2</v>
      </c>
      <c r="AO74" s="2">
        <f>IF('Forward Curve'!$D$14=DataValidation!$A$5,$U74+0.005,IF('Forward Curve'!$D$14=DataValidation!$A$6,$V74+0.005,IF('Forward Curve'!$D$14=DataValidation!$A$8,Vols!$X74+0.005,IF('Forward Curve'!$D$14=DataValidation!$A$4,Vols!$AE74+0.005,IF('Forward Curve'!$D$14=DataValidation!$A$7,Vols!$W74+0.005,IF('Forward Curve'!$D$14=DataValidation!$A$9,Vols!$AW74+0.005,IF('Forward Curve'!$D$14=DataValidation!$A$2,$Y74+0.005,IF('Forward Curve'!$D$14=DataValidation!$A$3,$Z74+0.005,""))))))))</f>
        <v>3.2116699999999998E-2</v>
      </c>
      <c r="AQ74" s="57">
        <f>IF('Forward Curve'!$E$15=DataValidation!$B$2,Vols!$AJ74,IF('Forward Curve'!$E$15=DataValidation!$B$3,Vols!$AI74,IF('Forward Curve'!$E$15=DataValidation!$B$4,Vols!$AH74,IF('Forward Curve'!$E$15=DataValidation!$B$5,Vols!$AG74,IF('Forward Curve'!$E$15=DataValidation!$B$7,$AM74,IF('Forward Curve'!$E$15=DataValidation!$B$8,Vols!$AN74,IF('Forward Curve'!$E$15=DataValidation!$B$9,Vols!$AO74,"ERROR")))))))</f>
        <v>5.5941182579899766E-2</v>
      </c>
      <c r="AR74" s="57"/>
      <c r="AS74" s="58"/>
      <c r="AT74" s="67">
        <v>69</v>
      </c>
      <c r="AU74" s="68">
        <f t="shared" si="46"/>
        <v>46811</v>
      </c>
      <c r="AW74" s="2">
        <f t="shared" si="35"/>
        <v>3.0685244894606219E-2</v>
      </c>
      <c r="AY74" s="3">
        <f t="shared" si="36"/>
        <v>2.5685244894606218E-2</v>
      </c>
      <c r="AZ74" s="3">
        <f t="shared" si="37"/>
        <v>2.8185244894606221E-2</v>
      </c>
      <c r="BA74" s="3">
        <f t="shared" si="38"/>
        <v>3.3185244894606218E-2</v>
      </c>
      <c r="BB74" s="3">
        <f t="shared" si="39"/>
        <v>3.568524489460622E-2</v>
      </c>
      <c r="BD74" s="2">
        <f>IF('Forward Curve'!$D$16=DataValidation!$B$11,Vols!AY74,IF('Forward Curve'!$D$16=DataValidation!$B$12,Vols!AZ74,IF('Forward Curve'!$D$16=DataValidation!$B$13,Vols!BA74,IF('Forward Curve'!$D$16=DataValidation!$B$14,Vols!BB74,""))))</f>
        <v>3.3185244894606218E-2</v>
      </c>
    </row>
    <row r="75" spans="2:56" x14ac:dyDescent="0.25">
      <c r="B75" s="69">
        <f t="shared" si="40"/>
        <v>46840</v>
      </c>
      <c r="C75" s="76">
        <v>44.37</v>
      </c>
      <c r="D75" s="2"/>
      <c r="E75" s="124">
        <v>2.8183400000000001</v>
      </c>
      <c r="F75" s="77">
        <v>2.7351899999999998</v>
      </c>
      <c r="G75" s="103">
        <v>2.90205</v>
      </c>
      <c r="H75" s="103">
        <v>5.7763900000000001</v>
      </c>
      <c r="I75" s="81"/>
      <c r="J75" s="117">
        <f t="shared" si="43"/>
        <v>46811</v>
      </c>
      <c r="K75" s="78">
        <v>2.7116699999999998</v>
      </c>
      <c r="L75" s="81"/>
      <c r="M75" s="115">
        <v>44811</v>
      </c>
      <c r="N75" s="123">
        <v>2.80532</v>
      </c>
      <c r="O75" s="81"/>
      <c r="P75" s="81"/>
      <c r="R75" s="69">
        <f>'Forward Curve'!$G75</f>
        <v>46840</v>
      </c>
      <c r="S75" s="82">
        <f t="shared" si="28"/>
        <v>0.44369999999999998</v>
      </c>
      <c r="T75" s="57"/>
      <c r="U75" s="57">
        <f t="shared" si="29"/>
        <v>2.8183400000000001E-2</v>
      </c>
      <c r="V75" s="57">
        <f t="shared" si="30"/>
        <v>2.7351899999999998E-2</v>
      </c>
      <c r="W75" s="57">
        <f t="shared" si="31"/>
        <v>2.9020500000000001E-2</v>
      </c>
      <c r="X75" s="84">
        <f t="shared" si="32"/>
        <v>5.77639E-2</v>
      </c>
      <c r="Y75" s="84">
        <f t="shared" si="33"/>
        <v>2.7114699999999999E-2</v>
      </c>
      <c r="Z75" s="84">
        <f t="shared" si="34"/>
        <v>2.7116699999999997E-2</v>
      </c>
      <c r="AA75" s="84"/>
      <c r="AB75" s="108">
        <f t="shared" si="44"/>
        <v>44811</v>
      </c>
      <c r="AC75" s="109">
        <f t="shared" si="41"/>
        <v>2.80532E-2</v>
      </c>
      <c r="AD75" s="108">
        <f t="shared" si="45"/>
        <v>46840</v>
      </c>
      <c r="AE75" s="110">
        <f t="shared" si="42"/>
        <v>2.8512969999999995E-2</v>
      </c>
      <c r="AF75" s="3"/>
      <c r="AG75" s="2">
        <f>IF('Forward Curve'!$D$14=DataValidation!$A$5,Vols!$U75*(1-(SQRT(YEARFRAC($R$6,$R75,2))*(2*$S75))),IF('Forward Curve'!$D$14=DataValidation!$A$6,Vols!$V75*(1-(SQRT(YEARFRAC($R$6,$R75,2))*(2*$S75))),IF('Forward Curve'!$D$14=DataValidation!$A$8,Vols!$U75*(1-(SQRT(YEARFRAC($R$6,$R75,2))*(2*$S75)))+0.03,IF('Forward Curve'!$D$14=DataValidation!$A$4,Vols!$AE75*(1-(SQRT(YEARFRAC($R$6,$R75,2))*(2*$S75))),IF('Forward Curve'!$D$14=DataValidation!$A$7,Vols!$W75*(1-(SQRT(YEARFRAC($R$6,$R75,2))*(2*$S75))),IF('Forward Curve'!$D$14=DataValidation!$A$9,Vols!$AW75*(1-(SQRT(YEARFRAC($R$6,$R75,2))*(2*$S75))),IF('Forward Curve'!$D$14=DataValidation!$A$2,$Y75*(1-(SQRT(YEARFRAC($R$6,$R75,2))*(2*$S75))),IF('Forward Curve'!$D$14=DataValidation!$A$3,$Z75*(1-(SQRT(YEARFRAC($R$6,$R75,2))*(2*$S75))),""))))))))</f>
        <v>-3.0971868315903331E-2</v>
      </c>
      <c r="AH75" s="2">
        <f>IF('Forward Curve'!$D$14=DataValidation!$A$5,Vols!$U75*(1-(SQRT(YEARFRAC($R$6,$R75,2))*(1*$S75))),IF('Forward Curve'!$D$14=DataValidation!$A$6,Vols!$V75*(1-(SQRT(YEARFRAC($R$6,$R75,2))*(1*$S75))),IF('Forward Curve'!$D$14=DataValidation!$A$8,Vols!$U75*(1-(SQRT(YEARFRAC($R$6,$R75,2))*(1*$S75)))+0.03,IF('Forward Curve'!$D$14=DataValidation!$A$4,Vols!$AE75*(1-(SQRT(YEARFRAC($R$6,$R75,2))*(1*$S75))),IF('Forward Curve'!$D$14=DataValidation!$A$7,Vols!$W75*(1-(SQRT(YEARFRAC($R$6,$R75,2))*(1*$S75))),IF('Forward Curve'!$D$14=DataValidation!$A$9,Vols!$AW75*(1-(SQRT(YEARFRAC($R$6,$R75,2))*(1*$S75))),IF('Forward Curve'!$D$14=DataValidation!$A$2,$Y75*(1-(SQRT(YEARFRAC($R$6,$R75,2))*(1*$S75))),IF('Forward Curve'!$D$14=DataValidation!$A$3,$Z75*(1-(SQRT(YEARFRAC($R$6,$R75,2))*(1*$S75))),""))))))))</f>
        <v>-1.9285841579516655E-3</v>
      </c>
      <c r="AI75" s="2">
        <f>IF('Forward Curve'!$D$14=DataValidation!$A$5,Vols!$U75*(1+(SQRT(YEARFRAC($R$6,$R75,2))*(1*$S75))),IF('Forward Curve'!$D$14=DataValidation!$A$6,Vols!$V75*(1+(SQRT(YEARFRAC($R$6,$R75,2))*(1*$S75))),IF('Forward Curve'!$D$14=DataValidation!$A$8,Vols!$U75*(1+(SQRT(YEARFRAC($R$6,$R75,2))*(1*$S75)))+0.03,IF('Forward Curve'!$D$14=DataValidation!$A$4,Vols!$AE75*(1+(SQRT(YEARFRAC($R$6,$R75,2))*(1*$S75))),IF('Forward Curve'!$D$14=DataValidation!$A$7,Vols!$W75*(1+(SQRT(YEARFRAC($R$6,$R75,2))*(1*$S75))),IF('Forward Curve'!$D$14=DataValidation!$A$9,Vols!$AW75*(1+(SQRT(YEARFRAC($R$6,$R75,2))*(1*$S75))),IF('Forward Curve'!$D$14=DataValidation!$A$2,$Y75*(1+(SQRT(YEARFRAC($R$6,$R75,2))*(1*$S75))),IF('Forward Curve'!$D$14=DataValidation!$A$3,$Z75*(1+(SQRT(YEARFRAC($R$6,$R75,2))*(1*$S75))),""))))))))</f>
        <v>5.615798415795166E-2</v>
      </c>
      <c r="AJ75" s="2">
        <f>IF('Forward Curve'!$D$14=DataValidation!$A$5,Vols!$U75*(1+(SQRT(YEARFRAC($R$6,$R75,2))*(2*$S75))),IF('Forward Curve'!$D$14=DataValidation!$A$6,Vols!$V75*(1+(SQRT(YEARFRAC($R$6,$R75,2))*(2*$S75))),IF('Forward Curve'!$D$14=DataValidation!$A$8,Vols!$U75*(1+(SQRT(YEARFRAC($R$6,$R75,2))*(2*$S75)))+0.03,IF('Forward Curve'!$D$14=DataValidation!$A$4,Vols!$AE75*(1+(SQRT(YEARFRAC($R$6,$R75,2))*(2*$S75))),IF('Forward Curve'!$D$14=DataValidation!$A$7,Vols!$W75*(1+(SQRT(YEARFRAC($R$6,$R75,2))*(2*$S75))),IF('Forward Curve'!$D$14=DataValidation!$A$9,Vols!$AW75*(1+(SQRT(YEARFRAC($R$6,$R75,2))*(2*$S75))),IF('Forward Curve'!$D$14=DataValidation!$A$2,$Y75*(1+(SQRT(YEARFRAC($R$6,$R75,2))*(2*$S75))),IF('Forward Curve'!$D$14=DataValidation!$A$3,$Z75*(1+(SQRT(YEARFRAC($R$6,$R75,2))*(2*$S75))),""))))))))</f>
        <v>8.5201268315903328E-2</v>
      </c>
      <c r="AL75" s="112">
        <v>2.5000000000000001E-2</v>
      </c>
      <c r="AM75" s="2">
        <f>IF('Forward Curve'!$D$14=DataValidation!$A$5,Vols!$AL75,IF('Forward Curve'!$D$14=DataValidation!$A$6,Vols!$AL75+(Vols!$V75-Vols!$U75),IF('Forward Curve'!$D$14=DataValidation!$A$8,Vols!$AL75+(Vols!$X75-Vols!$U75),IF('Forward Curve'!$D$14=DataValidation!$A$4,Vols!$AL75+(Vols!$AE75-Vols!$U75),IF('Forward Curve'!$D$14=DataValidation!$A$7,Vols!$AL75+(Vols!$W75-Vols!$U75),IF('Forward Curve'!$D$14=DataValidation!$A$9,Vols!$AL75+(Vols!$AW75-Vols!$U75),IF('Forward Curve'!$D$14=DataValidation!$A$2,Vols!$AL75+($Y75-Vols!$U75),IF('Forward Curve'!$D$14=DataValidation!$A$3,Vols!$AL75+($Z75-Vols!$U75)))))))))</f>
        <v>2.3931299999999999E-2</v>
      </c>
      <c r="AN75" s="2">
        <f>IF('Forward Curve'!$D$14=DataValidation!$A$5,$U75+0.0025,IF('Forward Curve'!$D$14=DataValidation!$A$6,$V75+0.0025,IF('Forward Curve'!$D$14=DataValidation!$A$8,Vols!$X75+0.0025,IF('Forward Curve'!$D$14=DataValidation!$A$4,Vols!$AE75+0.0025,IF('Forward Curve'!$D$14=DataValidation!$A$7,Vols!$W75+0.0025,IF('Forward Curve'!$D$14=DataValidation!$A$9,Vols!$AW75+0.0025,IF('Forward Curve'!$D$14=DataValidation!$A$2,$Y75+0.0025,IF('Forward Curve'!$D$14=DataValidation!$A$3,$Z75+0.0025,""))))))))</f>
        <v>2.9614699999999997E-2</v>
      </c>
      <c r="AO75" s="2">
        <f>IF('Forward Curve'!$D$14=DataValidation!$A$5,$U75+0.005,IF('Forward Curve'!$D$14=DataValidation!$A$6,$V75+0.005,IF('Forward Curve'!$D$14=DataValidation!$A$8,Vols!$X75+0.005,IF('Forward Curve'!$D$14=DataValidation!$A$4,Vols!$AE75+0.005,IF('Forward Curve'!$D$14=DataValidation!$A$7,Vols!$W75+0.005,IF('Forward Curve'!$D$14=DataValidation!$A$9,Vols!$AW75+0.005,IF('Forward Curve'!$D$14=DataValidation!$A$2,$Y75+0.005,IF('Forward Curve'!$D$14=DataValidation!$A$3,$Z75+0.005,""))))))))</f>
        <v>3.2114699999999996E-2</v>
      </c>
      <c r="AQ75" s="57">
        <f>IF('Forward Curve'!$E$15=DataValidation!$B$2,Vols!$AJ75,IF('Forward Curve'!$E$15=DataValidation!$B$3,Vols!$AI75,IF('Forward Curve'!$E$15=DataValidation!$B$4,Vols!$AH75,IF('Forward Curve'!$E$15=DataValidation!$B$5,Vols!$AG75,IF('Forward Curve'!$E$15=DataValidation!$B$7,$AM75,IF('Forward Curve'!$E$15=DataValidation!$B$8,Vols!$AN75,IF('Forward Curve'!$E$15=DataValidation!$B$9,Vols!$AO75,"ERROR")))))))</f>
        <v>5.615798415795166E-2</v>
      </c>
      <c r="AR75" s="57"/>
      <c r="AS75" s="58"/>
      <c r="AT75" s="67">
        <v>70</v>
      </c>
      <c r="AU75" s="68">
        <f t="shared" si="46"/>
        <v>46840</v>
      </c>
      <c r="AW75" s="2">
        <f t="shared" si="35"/>
        <v>3.0683030859801841E-2</v>
      </c>
      <c r="AY75" s="3">
        <f t="shared" si="36"/>
        <v>2.568303085980184E-2</v>
      </c>
      <c r="AZ75" s="3">
        <f t="shared" si="37"/>
        <v>2.8183030859801842E-2</v>
      </c>
      <c r="BA75" s="3">
        <f t="shared" si="38"/>
        <v>3.3183030859801843E-2</v>
      </c>
      <c r="BB75" s="3">
        <f t="shared" si="39"/>
        <v>3.5683030859801838E-2</v>
      </c>
      <c r="BD75" s="2">
        <f>IF('Forward Curve'!$D$16=DataValidation!$B$11,Vols!AY75,IF('Forward Curve'!$D$16=DataValidation!$B$12,Vols!AZ75,IF('Forward Curve'!$D$16=DataValidation!$B$13,Vols!BA75,IF('Forward Curve'!$D$16=DataValidation!$B$14,Vols!BB75,""))))</f>
        <v>3.3183030859801843E-2</v>
      </c>
    </row>
    <row r="76" spans="2:56" x14ac:dyDescent="0.25">
      <c r="B76" s="69">
        <f t="shared" si="40"/>
        <v>46871</v>
      </c>
      <c r="C76" s="76">
        <v>43.5</v>
      </c>
      <c r="D76" s="2"/>
      <c r="E76" s="124">
        <v>2.81867</v>
      </c>
      <c r="F76" s="77">
        <v>2.7343999999999999</v>
      </c>
      <c r="G76" s="103">
        <v>2.9021699999999999</v>
      </c>
      <c r="H76" s="103">
        <v>5.7650399999999999</v>
      </c>
      <c r="I76" s="81"/>
      <c r="J76" s="117">
        <f t="shared" si="43"/>
        <v>46840</v>
      </c>
      <c r="K76" s="78">
        <v>2.7114699999999998</v>
      </c>
      <c r="L76" s="81"/>
      <c r="M76" s="115">
        <v>44812</v>
      </c>
      <c r="N76" s="123">
        <v>2.8056399999999999</v>
      </c>
      <c r="O76" s="81"/>
      <c r="P76" s="81"/>
      <c r="R76" s="69">
        <f>'Forward Curve'!$G76</f>
        <v>46871</v>
      </c>
      <c r="S76" s="82">
        <f t="shared" si="28"/>
        <v>0.435</v>
      </c>
      <c r="T76" s="57"/>
      <c r="U76" s="57">
        <f t="shared" si="29"/>
        <v>2.8186699999999999E-2</v>
      </c>
      <c r="V76" s="57">
        <f t="shared" si="30"/>
        <v>2.7344E-2</v>
      </c>
      <c r="W76" s="57">
        <f t="shared" si="31"/>
        <v>2.9021699999999997E-2</v>
      </c>
      <c r="X76" s="84">
        <f t="shared" si="32"/>
        <v>5.7650399999999997E-2</v>
      </c>
      <c r="Y76" s="84">
        <f t="shared" si="33"/>
        <v>2.71157E-2</v>
      </c>
      <c r="Z76" s="84">
        <f t="shared" si="34"/>
        <v>2.7114699999999999E-2</v>
      </c>
      <c r="AA76" s="84"/>
      <c r="AB76" s="108">
        <f t="shared" si="44"/>
        <v>44812</v>
      </c>
      <c r="AC76" s="109">
        <f t="shared" si="41"/>
        <v>2.8056399999999999E-2</v>
      </c>
      <c r="AD76" s="108">
        <f t="shared" si="45"/>
        <v>46871</v>
      </c>
      <c r="AE76" s="110">
        <f t="shared" si="42"/>
        <v>2.8513009999999998E-2</v>
      </c>
      <c r="AF76" s="3"/>
      <c r="AG76" s="2">
        <f>IF('Forward Curve'!$D$14=DataValidation!$A$5,Vols!$U76*(1-(SQRT(YEARFRAC($R$6,$R76,2))*(2*$S76))),IF('Forward Curve'!$D$14=DataValidation!$A$6,Vols!$V76*(1-(SQRT(YEARFRAC($R$6,$R76,2))*(2*$S76))),IF('Forward Curve'!$D$14=DataValidation!$A$8,Vols!$U76*(1-(SQRT(YEARFRAC($R$6,$R76,2))*(2*$S76)))+0.03,IF('Forward Curve'!$D$14=DataValidation!$A$4,Vols!$AE76*(1-(SQRT(YEARFRAC($R$6,$R76,2))*(2*$S76))),IF('Forward Curve'!$D$14=DataValidation!$A$7,Vols!$W76*(1-(SQRT(YEARFRAC($R$6,$R76,2))*(2*$S76))),IF('Forward Curve'!$D$14=DataValidation!$A$9,Vols!$AW76*(1-(SQRT(YEARFRAC($R$6,$R76,2))*(2*$S76))),IF('Forward Curve'!$D$14=DataValidation!$A$2,$Y76*(1-(SQRT(YEARFRAC($R$6,$R76,2))*(2*$S76))),IF('Forward Curve'!$D$14=DataValidation!$A$3,$Z76*(1-(SQRT(YEARFRAC($R$6,$R76,2))*(2*$S76))),""))))))))</f>
        <v>-3.0253217249179752E-2</v>
      </c>
      <c r="AH76" s="2">
        <f>IF('Forward Curve'!$D$14=DataValidation!$A$5,Vols!$U76*(1-(SQRT(YEARFRAC($R$6,$R76,2))*(1*$S76))),IF('Forward Curve'!$D$14=DataValidation!$A$6,Vols!$V76*(1-(SQRT(YEARFRAC($R$6,$R76,2))*(1*$S76))),IF('Forward Curve'!$D$14=DataValidation!$A$8,Vols!$U76*(1-(SQRT(YEARFRAC($R$6,$R76,2))*(1*$S76)))+0.03,IF('Forward Curve'!$D$14=DataValidation!$A$4,Vols!$AE76*(1-(SQRT(YEARFRAC($R$6,$R76,2))*(1*$S76))),IF('Forward Curve'!$D$14=DataValidation!$A$7,Vols!$W76*(1-(SQRT(YEARFRAC($R$6,$R76,2))*(1*$S76))),IF('Forward Curve'!$D$14=DataValidation!$A$9,Vols!$AW76*(1-(SQRT(YEARFRAC($R$6,$R76,2))*(1*$S76))),IF('Forward Curve'!$D$14=DataValidation!$A$2,$Y76*(1-(SQRT(YEARFRAC($R$6,$R76,2))*(1*$S76))),IF('Forward Curve'!$D$14=DataValidation!$A$3,$Z76*(1-(SQRT(YEARFRAC($R$6,$R76,2))*(1*$S76))),""))))))))</f>
        <v>-1.5687586245898767E-3</v>
      </c>
      <c r="AI76" s="2">
        <f>IF('Forward Curve'!$D$14=DataValidation!$A$5,Vols!$U76*(1+(SQRT(YEARFRAC($R$6,$R76,2))*(1*$S76))),IF('Forward Curve'!$D$14=DataValidation!$A$6,Vols!$V76*(1+(SQRT(YEARFRAC($R$6,$R76,2))*(1*$S76))),IF('Forward Curve'!$D$14=DataValidation!$A$8,Vols!$U76*(1+(SQRT(YEARFRAC($R$6,$R76,2))*(1*$S76)))+0.03,IF('Forward Curve'!$D$14=DataValidation!$A$4,Vols!$AE76*(1+(SQRT(YEARFRAC($R$6,$R76,2))*(1*$S76))),IF('Forward Curve'!$D$14=DataValidation!$A$7,Vols!$W76*(1+(SQRT(YEARFRAC($R$6,$R76,2))*(1*$S76))),IF('Forward Curve'!$D$14=DataValidation!$A$9,Vols!$AW76*(1+(SQRT(YEARFRAC($R$6,$R76,2))*(1*$S76))),IF('Forward Curve'!$D$14=DataValidation!$A$2,$Y76*(1+(SQRT(YEARFRAC($R$6,$R76,2))*(1*$S76))),IF('Forward Curve'!$D$14=DataValidation!$A$3,$Z76*(1+(SQRT(YEARFRAC($R$6,$R76,2))*(1*$S76))),""))))))))</f>
        <v>5.5800158624589875E-2</v>
      </c>
      <c r="AJ76" s="2">
        <f>IF('Forward Curve'!$D$14=DataValidation!$A$5,Vols!$U76*(1+(SQRT(YEARFRAC($R$6,$R76,2))*(2*$S76))),IF('Forward Curve'!$D$14=DataValidation!$A$6,Vols!$V76*(1+(SQRT(YEARFRAC($R$6,$R76,2))*(2*$S76))),IF('Forward Curve'!$D$14=DataValidation!$A$8,Vols!$U76*(1+(SQRT(YEARFRAC($R$6,$R76,2))*(2*$S76)))+0.03,IF('Forward Curve'!$D$14=DataValidation!$A$4,Vols!$AE76*(1+(SQRT(YEARFRAC($R$6,$R76,2))*(2*$S76))),IF('Forward Curve'!$D$14=DataValidation!$A$7,Vols!$W76*(1+(SQRT(YEARFRAC($R$6,$R76,2))*(2*$S76))),IF('Forward Curve'!$D$14=DataValidation!$A$9,Vols!$AW76*(1+(SQRT(YEARFRAC($R$6,$R76,2))*(2*$S76))),IF('Forward Curve'!$D$14=DataValidation!$A$2,$Y76*(1+(SQRT(YEARFRAC($R$6,$R76,2))*(2*$S76))),IF('Forward Curve'!$D$14=DataValidation!$A$3,$Z76*(1+(SQRT(YEARFRAC($R$6,$R76,2))*(2*$S76))),""))))))))</f>
        <v>8.4484617249179758E-2</v>
      </c>
      <c r="AL76" s="112">
        <v>2.5000000000000001E-2</v>
      </c>
      <c r="AM76" s="2">
        <f>IF('Forward Curve'!$D$14=DataValidation!$A$5,Vols!$AL76,IF('Forward Curve'!$D$14=DataValidation!$A$6,Vols!$AL76+(Vols!$V76-Vols!$U76),IF('Forward Curve'!$D$14=DataValidation!$A$8,Vols!$AL76+(Vols!$X76-Vols!$U76),IF('Forward Curve'!$D$14=DataValidation!$A$4,Vols!$AL76+(Vols!$AE76-Vols!$U76),IF('Forward Curve'!$D$14=DataValidation!$A$7,Vols!$AL76+(Vols!$W76-Vols!$U76),IF('Forward Curve'!$D$14=DataValidation!$A$9,Vols!$AL76+(Vols!$AW76-Vols!$U76),IF('Forward Curve'!$D$14=DataValidation!$A$2,Vols!$AL76+($Y76-Vols!$U76),IF('Forward Curve'!$D$14=DataValidation!$A$3,Vols!$AL76+($Z76-Vols!$U76)))))))))</f>
        <v>2.3929000000000002E-2</v>
      </c>
      <c r="AN76" s="2">
        <f>IF('Forward Curve'!$D$14=DataValidation!$A$5,$U76+0.0025,IF('Forward Curve'!$D$14=DataValidation!$A$6,$V76+0.0025,IF('Forward Curve'!$D$14=DataValidation!$A$8,Vols!$X76+0.0025,IF('Forward Curve'!$D$14=DataValidation!$A$4,Vols!$AE76+0.0025,IF('Forward Curve'!$D$14=DataValidation!$A$7,Vols!$W76+0.0025,IF('Forward Curve'!$D$14=DataValidation!$A$9,Vols!$AW76+0.0025,IF('Forward Curve'!$D$14=DataValidation!$A$2,$Y76+0.0025,IF('Forward Curve'!$D$14=DataValidation!$A$3,$Z76+0.0025,""))))))))</f>
        <v>2.9615699999999998E-2</v>
      </c>
      <c r="AO76" s="2">
        <f>IF('Forward Curve'!$D$14=DataValidation!$A$5,$U76+0.005,IF('Forward Curve'!$D$14=DataValidation!$A$6,$V76+0.005,IF('Forward Curve'!$D$14=DataValidation!$A$8,Vols!$X76+0.005,IF('Forward Curve'!$D$14=DataValidation!$A$4,Vols!$AE76+0.005,IF('Forward Curve'!$D$14=DataValidation!$A$7,Vols!$W76+0.005,IF('Forward Curve'!$D$14=DataValidation!$A$9,Vols!$AW76+0.005,IF('Forward Curve'!$D$14=DataValidation!$A$2,$Y76+0.005,IF('Forward Curve'!$D$14=DataValidation!$A$3,$Z76+0.005,""))))))))</f>
        <v>3.2115699999999997E-2</v>
      </c>
      <c r="AQ76" s="57">
        <f>IF('Forward Curve'!$E$15=DataValidation!$B$2,Vols!$AJ76,IF('Forward Curve'!$E$15=DataValidation!$B$3,Vols!$AI76,IF('Forward Curve'!$E$15=DataValidation!$B$4,Vols!$AH76,IF('Forward Curve'!$E$15=DataValidation!$B$5,Vols!$AG76,IF('Forward Curve'!$E$15=DataValidation!$B$7,$AM76,IF('Forward Curve'!$E$15=DataValidation!$B$8,Vols!$AN76,IF('Forward Curve'!$E$15=DataValidation!$B$9,Vols!$AO76,"ERROR")))))))</f>
        <v>5.5800158624589875E-2</v>
      </c>
      <c r="AR76" s="57"/>
      <c r="AS76" s="58"/>
      <c r="AT76" s="67">
        <v>71</v>
      </c>
      <c r="AU76" s="68">
        <f t="shared" si="46"/>
        <v>46871</v>
      </c>
      <c r="AW76" s="2">
        <f t="shared" si="35"/>
        <v>3.0680527163197181E-2</v>
      </c>
      <c r="AY76" s="3">
        <f t="shared" si="36"/>
        <v>2.568052716319718E-2</v>
      </c>
      <c r="AZ76" s="3">
        <f t="shared" si="37"/>
        <v>2.8180527163197182E-2</v>
      </c>
      <c r="BA76" s="3">
        <f t="shared" si="38"/>
        <v>3.3180527163197179E-2</v>
      </c>
      <c r="BB76" s="3">
        <f t="shared" si="39"/>
        <v>3.5680527163197182E-2</v>
      </c>
      <c r="BD76" s="2">
        <f>IF('Forward Curve'!$D$16=DataValidation!$B$11,Vols!AY76,IF('Forward Curve'!$D$16=DataValidation!$B$12,Vols!AZ76,IF('Forward Curve'!$D$16=DataValidation!$B$13,Vols!BA76,IF('Forward Curve'!$D$16=DataValidation!$B$14,Vols!BB76,""))))</f>
        <v>3.3180527163197179E-2</v>
      </c>
    </row>
    <row r="77" spans="2:56" x14ac:dyDescent="0.25">
      <c r="B77" s="69">
        <f t="shared" si="40"/>
        <v>46901</v>
      </c>
      <c r="C77" s="76">
        <v>42.49</v>
      </c>
      <c r="D77" s="2"/>
      <c r="E77" s="124">
        <v>2.8184499999999999</v>
      </c>
      <c r="F77" s="77">
        <v>2.73644</v>
      </c>
      <c r="G77" s="103">
        <v>2.9021699999999999</v>
      </c>
      <c r="H77" s="103">
        <v>5.8202800000000003</v>
      </c>
      <c r="I77" s="81"/>
      <c r="J77" s="117">
        <f t="shared" si="43"/>
        <v>46871</v>
      </c>
      <c r="K77" s="78">
        <v>2.71157</v>
      </c>
      <c r="L77" s="81"/>
      <c r="M77" s="115">
        <v>44813</v>
      </c>
      <c r="N77" s="123">
        <v>2.80532</v>
      </c>
      <c r="O77" s="81"/>
      <c r="P77" s="81"/>
      <c r="R77" s="69">
        <f>'Forward Curve'!$G77</f>
        <v>46901</v>
      </c>
      <c r="S77" s="82">
        <f t="shared" si="28"/>
        <v>0.4249</v>
      </c>
      <c r="T77" s="57"/>
      <c r="U77" s="57">
        <f t="shared" si="29"/>
        <v>2.8184499999999998E-2</v>
      </c>
      <c r="V77" s="57">
        <f t="shared" si="30"/>
        <v>2.7364400000000001E-2</v>
      </c>
      <c r="W77" s="57">
        <f t="shared" si="31"/>
        <v>2.9021699999999997E-2</v>
      </c>
      <c r="X77" s="84">
        <f t="shared" si="32"/>
        <v>5.8202800000000006E-2</v>
      </c>
      <c r="Y77" s="84">
        <f t="shared" si="33"/>
        <v>2.71157E-2</v>
      </c>
      <c r="Z77" s="84">
        <f t="shared" si="34"/>
        <v>2.71157E-2</v>
      </c>
      <c r="AA77" s="84"/>
      <c r="AB77" s="108">
        <f t="shared" si="44"/>
        <v>44813</v>
      </c>
      <c r="AC77" s="109">
        <f t="shared" si="41"/>
        <v>2.80532E-2</v>
      </c>
      <c r="AD77" s="108">
        <f t="shared" si="45"/>
        <v>46901</v>
      </c>
      <c r="AE77" s="110">
        <f t="shared" si="42"/>
        <v>2.8512859999999994E-2</v>
      </c>
      <c r="AF77" s="3"/>
      <c r="AG77" s="2">
        <f>IF('Forward Curve'!$D$14=DataValidation!$A$5,Vols!$U77*(1-(SQRT(YEARFRAC($R$6,$R77,2))*(2*$S77))),IF('Forward Curve'!$D$14=DataValidation!$A$6,Vols!$V77*(1-(SQRT(YEARFRAC($R$6,$R77,2))*(2*$S77))),IF('Forward Curve'!$D$14=DataValidation!$A$8,Vols!$U77*(1-(SQRT(YEARFRAC($R$6,$R77,2))*(2*$S77)))+0.03,IF('Forward Curve'!$D$14=DataValidation!$A$4,Vols!$AE77*(1-(SQRT(YEARFRAC($R$6,$R77,2))*(2*$S77))),IF('Forward Curve'!$D$14=DataValidation!$A$7,Vols!$W77*(1-(SQRT(YEARFRAC($R$6,$R77,2))*(2*$S77))),IF('Forward Curve'!$D$14=DataValidation!$A$9,Vols!$AW77*(1-(SQRT(YEARFRAC($R$6,$R77,2))*(2*$S77))),IF('Forward Curve'!$D$14=DataValidation!$A$2,$Y77*(1-(SQRT(YEARFRAC($R$6,$R77,2))*(2*$S77))),IF('Forward Curve'!$D$14=DataValidation!$A$3,$Z77*(1-(SQRT(YEARFRAC($R$6,$R77,2))*(2*$S77))),""))))))))</f>
        <v>-2.9314633625228556E-2</v>
      </c>
      <c r="AH77" s="2">
        <f>IF('Forward Curve'!$D$14=DataValidation!$A$5,Vols!$U77*(1-(SQRT(YEARFRAC($R$6,$R77,2))*(1*$S77))),IF('Forward Curve'!$D$14=DataValidation!$A$6,Vols!$V77*(1-(SQRT(YEARFRAC($R$6,$R77,2))*(1*$S77))),IF('Forward Curve'!$D$14=DataValidation!$A$8,Vols!$U77*(1-(SQRT(YEARFRAC($R$6,$R77,2))*(1*$S77)))+0.03,IF('Forward Curve'!$D$14=DataValidation!$A$4,Vols!$AE77*(1-(SQRT(YEARFRAC($R$6,$R77,2))*(1*$S77))),IF('Forward Curve'!$D$14=DataValidation!$A$7,Vols!$W77*(1-(SQRT(YEARFRAC($R$6,$R77,2))*(1*$S77))),IF('Forward Curve'!$D$14=DataValidation!$A$9,Vols!$AW77*(1-(SQRT(YEARFRAC($R$6,$R77,2))*(1*$S77))),IF('Forward Curve'!$D$14=DataValidation!$A$2,$Y77*(1-(SQRT(YEARFRAC($R$6,$R77,2))*(1*$S77))),IF('Forward Curve'!$D$14=DataValidation!$A$3,$Z77*(1-(SQRT(YEARFRAC($R$6,$R77,2))*(1*$S77))),""))))))))</f>
        <v>-1.0994668126142778E-3</v>
      </c>
      <c r="AI77" s="2">
        <f>IF('Forward Curve'!$D$14=DataValidation!$A$5,Vols!$U77*(1+(SQRT(YEARFRAC($R$6,$R77,2))*(1*$S77))),IF('Forward Curve'!$D$14=DataValidation!$A$6,Vols!$V77*(1+(SQRT(YEARFRAC($R$6,$R77,2))*(1*$S77))),IF('Forward Curve'!$D$14=DataValidation!$A$8,Vols!$U77*(1+(SQRT(YEARFRAC($R$6,$R77,2))*(1*$S77)))+0.03,IF('Forward Curve'!$D$14=DataValidation!$A$4,Vols!$AE77*(1+(SQRT(YEARFRAC($R$6,$R77,2))*(1*$S77))),IF('Forward Curve'!$D$14=DataValidation!$A$7,Vols!$W77*(1+(SQRT(YEARFRAC($R$6,$R77,2))*(1*$S77))),IF('Forward Curve'!$D$14=DataValidation!$A$9,Vols!$AW77*(1+(SQRT(YEARFRAC($R$6,$R77,2))*(1*$S77))),IF('Forward Curve'!$D$14=DataValidation!$A$2,$Y77*(1+(SQRT(YEARFRAC($R$6,$R77,2))*(1*$S77))),IF('Forward Curve'!$D$14=DataValidation!$A$3,$Z77*(1+(SQRT(YEARFRAC($R$6,$R77,2))*(1*$S77))),""))))))))</f>
        <v>5.5330866812614274E-2</v>
      </c>
      <c r="AJ77" s="2">
        <f>IF('Forward Curve'!$D$14=DataValidation!$A$5,Vols!$U77*(1+(SQRT(YEARFRAC($R$6,$R77,2))*(2*$S77))),IF('Forward Curve'!$D$14=DataValidation!$A$6,Vols!$V77*(1+(SQRT(YEARFRAC($R$6,$R77,2))*(2*$S77))),IF('Forward Curve'!$D$14=DataValidation!$A$8,Vols!$U77*(1+(SQRT(YEARFRAC($R$6,$R77,2))*(2*$S77)))+0.03,IF('Forward Curve'!$D$14=DataValidation!$A$4,Vols!$AE77*(1+(SQRT(YEARFRAC($R$6,$R77,2))*(2*$S77))),IF('Forward Curve'!$D$14=DataValidation!$A$7,Vols!$W77*(1+(SQRT(YEARFRAC($R$6,$R77,2))*(2*$S77))),IF('Forward Curve'!$D$14=DataValidation!$A$9,Vols!$AW77*(1+(SQRT(YEARFRAC($R$6,$R77,2))*(2*$S77))),IF('Forward Curve'!$D$14=DataValidation!$A$2,$Y77*(1+(SQRT(YEARFRAC($R$6,$R77,2))*(2*$S77))),IF('Forward Curve'!$D$14=DataValidation!$A$3,$Z77*(1+(SQRT(YEARFRAC($R$6,$R77,2))*(2*$S77))),""))))))))</f>
        <v>8.3546033625228555E-2</v>
      </c>
      <c r="AL77" s="112">
        <v>2.5000000000000001E-2</v>
      </c>
      <c r="AM77" s="2">
        <f>IF('Forward Curve'!$D$14=DataValidation!$A$5,Vols!$AL77,IF('Forward Curve'!$D$14=DataValidation!$A$6,Vols!$AL77+(Vols!$V77-Vols!$U77),IF('Forward Curve'!$D$14=DataValidation!$A$8,Vols!$AL77+(Vols!$X77-Vols!$U77),IF('Forward Curve'!$D$14=DataValidation!$A$4,Vols!$AL77+(Vols!$AE77-Vols!$U77),IF('Forward Curve'!$D$14=DataValidation!$A$7,Vols!$AL77+(Vols!$W77-Vols!$U77),IF('Forward Curve'!$D$14=DataValidation!$A$9,Vols!$AL77+(Vols!$AW77-Vols!$U77),IF('Forward Curve'!$D$14=DataValidation!$A$2,Vols!$AL77+($Y77-Vols!$U77),IF('Forward Curve'!$D$14=DataValidation!$A$3,Vols!$AL77+($Z77-Vols!$U77)))))))))</f>
        <v>2.3931200000000003E-2</v>
      </c>
      <c r="AN77" s="2">
        <f>IF('Forward Curve'!$D$14=DataValidation!$A$5,$U77+0.0025,IF('Forward Curve'!$D$14=DataValidation!$A$6,$V77+0.0025,IF('Forward Curve'!$D$14=DataValidation!$A$8,Vols!$X77+0.0025,IF('Forward Curve'!$D$14=DataValidation!$A$4,Vols!$AE77+0.0025,IF('Forward Curve'!$D$14=DataValidation!$A$7,Vols!$W77+0.0025,IF('Forward Curve'!$D$14=DataValidation!$A$9,Vols!$AW77+0.0025,IF('Forward Curve'!$D$14=DataValidation!$A$2,$Y77+0.0025,IF('Forward Curve'!$D$14=DataValidation!$A$3,$Z77+0.0025,""))))))))</f>
        <v>2.9615699999999998E-2</v>
      </c>
      <c r="AO77" s="2">
        <f>IF('Forward Curve'!$D$14=DataValidation!$A$5,$U77+0.005,IF('Forward Curve'!$D$14=DataValidation!$A$6,$V77+0.005,IF('Forward Curve'!$D$14=DataValidation!$A$8,Vols!$X77+0.005,IF('Forward Curve'!$D$14=DataValidation!$A$4,Vols!$AE77+0.005,IF('Forward Curve'!$D$14=DataValidation!$A$7,Vols!$W77+0.005,IF('Forward Curve'!$D$14=DataValidation!$A$9,Vols!$AW77+0.005,IF('Forward Curve'!$D$14=DataValidation!$A$2,$Y77+0.005,IF('Forward Curve'!$D$14=DataValidation!$A$3,$Z77+0.005,""))))))))</f>
        <v>3.2115699999999997E-2</v>
      </c>
      <c r="AQ77" s="57">
        <f>IF('Forward Curve'!$E$15=DataValidation!$B$2,Vols!$AJ77,IF('Forward Curve'!$E$15=DataValidation!$B$3,Vols!$AI77,IF('Forward Curve'!$E$15=DataValidation!$B$4,Vols!$AH77,IF('Forward Curve'!$E$15=DataValidation!$B$5,Vols!$AG77,IF('Forward Curve'!$E$15=DataValidation!$B$7,$AM77,IF('Forward Curve'!$E$15=DataValidation!$B$8,Vols!$AN77,IF('Forward Curve'!$E$15=DataValidation!$B$9,Vols!$AO77,"ERROR")))))))</f>
        <v>5.5330866812614274E-2</v>
      </c>
      <c r="AR77" s="57"/>
      <c r="AS77" s="58"/>
      <c r="AT77" s="67">
        <v>72</v>
      </c>
      <c r="AU77" s="68">
        <f t="shared" si="46"/>
        <v>46901</v>
      </c>
      <c r="AW77" s="2">
        <f t="shared" si="35"/>
        <v>3.067810375136799E-2</v>
      </c>
      <c r="AY77" s="3">
        <f t="shared" si="36"/>
        <v>2.5678103751367989E-2</v>
      </c>
      <c r="AZ77" s="3">
        <f t="shared" si="37"/>
        <v>2.8178103751367992E-2</v>
      </c>
      <c r="BA77" s="3">
        <f t="shared" si="38"/>
        <v>3.3178103751367989E-2</v>
      </c>
      <c r="BB77" s="3">
        <f t="shared" si="39"/>
        <v>3.5678103751367991E-2</v>
      </c>
      <c r="BD77" s="2">
        <f>IF('Forward Curve'!$D$16=DataValidation!$B$11,Vols!AY77,IF('Forward Curve'!$D$16=DataValidation!$B$12,Vols!AZ77,IF('Forward Curve'!$D$16=DataValidation!$B$13,Vols!BA77,IF('Forward Curve'!$D$16=DataValidation!$B$14,Vols!BB77,""))))</f>
        <v>3.3178103751367989E-2</v>
      </c>
    </row>
    <row r="78" spans="2:56" x14ac:dyDescent="0.25">
      <c r="B78" s="69">
        <f t="shared" si="40"/>
        <v>46932</v>
      </c>
      <c r="C78" s="76">
        <v>41.47</v>
      </c>
      <c r="D78" s="2"/>
      <c r="E78" s="124">
        <v>2.83311</v>
      </c>
      <c r="F78" s="77">
        <v>2.7364899999999999</v>
      </c>
      <c r="G78" s="103">
        <v>2.9258899999999999</v>
      </c>
      <c r="H78" s="103">
        <v>5.7717200000000002</v>
      </c>
      <c r="I78" s="81"/>
      <c r="J78" s="117">
        <f t="shared" si="43"/>
        <v>46901</v>
      </c>
      <c r="K78" s="78">
        <v>2.71157</v>
      </c>
      <c r="L78" s="81"/>
      <c r="M78" s="115">
        <v>44814</v>
      </c>
      <c r="N78" s="123">
        <v>2.80532</v>
      </c>
      <c r="O78" s="81"/>
      <c r="P78" s="81"/>
      <c r="R78" s="69">
        <f>'Forward Curve'!$G78</f>
        <v>46932</v>
      </c>
      <c r="S78" s="82">
        <f t="shared" si="28"/>
        <v>0.41470000000000001</v>
      </c>
      <c r="T78" s="57"/>
      <c r="U78" s="57">
        <f t="shared" si="29"/>
        <v>2.8331100000000001E-2</v>
      </c>
      <c r="V78" s="57">
        <f t="shared" si="30"/>
        <v>2.7364899999999998E-2</v>
      </c>
      <c r="W78" s="57">
        <f t="shared" si="31"/>
        <v>2.9258899999999997E-2</v>
      </c>
      <c r="X78" s="84">
        <f t="shared" si="32"/>
        <v>5.7717200000000003E-2</v>
      </c>
      <c r="Y78" s="84">
        <f t="shared" si="33"/>
        <v>2.7152500000000003E-2</v>
      </c>
      <c r="Z78" s="84">
        <f t="shared" si="34"/>
        <v>2.71157E-2</v>
      </c>
      <c r="AA78" s="84"/>
      <c r="AB78" s="108">
        <f t="shared" si="44"/>
        <v>44814</v>
      </c>
      <c r="AC78" s="109">
        <f t="shared" si="41"/>
        <v>2.80532E-2</v>
      </c>
      <c r="AD78" s="108">
        <f t="shared" si="45"/>
        <v>46932</v>
      </c>
      <c r="AE78" s="110">
        <f t="shared" si="42"/>
        <v>2.8512896666666666E-2</v>
      </c>
      <c r="AF78" s="3"/>
      <c r="AG78" s="2">
        <f>IF('Forward Curve'!$D$14=DataValidation!$A$5,Vols!$U78*(1-(SQRT(YEARFRAC($R$6,$R78,2))*(2*$S78))),IF('Forward Curve'!$D$14=DataValidation!$A$6,Vols!$V78*(1-(SQRT(YEARFRAC($R$6,$R78,2))*(2*$S78))),IF('Forward Curve'!$D$14=DataValidation!$A$8,Vols!$U78*(1-(SQRT(YEARFRAC($R$6,$R78,2))*(2*$S78)))+0.03,IF('Forward Curve'!$D$14=DataValidation!$A$4,Vols!$AE78*(1-(SQRT(YEARFRAC($R$6,$R78,2))*(2*$S78))),IF('Forward Curve'!$D$14=DataValidation!$A$7,Vols!$W78*(1-(SQRT(YEARFRAC($R$6,$R78,2))*(2*$S78))),IF('Forward Curve'!$D$14=DataValidation!$A$9,Vols!$AW78*(1-(SQRT(YEARFRAC($R$6,$R78,2))*(2*$S78))),IF('Forward Curve'!$D$14=DataValidation!$A$2,$Y78*(1-(SQRT(YEARFRAC($R$6,$R78,2))*(2*$S78))),IF('Forward Curve'!$D$14=DataValidation!$A$3,$Z78*(1-(SQRT(YEARFRAC($R$6,$R78,2))*(2*$S78))),""))))))))</f>
        <v>-2.8392460265826678E-2</v>
      </c>
      <c r="AH78" s="2">
        <f>IF('Forward Curve'!$D$14=DataValidation!$A$5,Vols!$U78*(1-(SQRT(YEARFRAC($R$6,$R78,2))*(1*$S78))),IF('Forward Curve'!$D$14=DataValidation!$A$6,Vols!$V78*(1-(SQRT(YEARFRAC($R$6,$R78,2))*(1*$S78))),IF('Forward Curve'!$D$14=DataValidation!$A$8,Vols!$U78*(1-(SQRT(YEARFRAC($R$6,$R78,2))*(1*$S78)))+0.03,IF('Forward Curve'!$D$14=DataValidation!$A$4,Vols!$AE78*(1-(SQRT(YEARFRAC($R$6,$R78,2))*(1*$S78))),IF('Forward Curve'!$D$14=DataValidation!$A$7,Vols!$W78*(1-(SQRT(YEARFRAC($R$6,$R78,2))*(1*$S78))),IF('Forward Curve'!$D$14=DataValidation!$A$9,Vols!$AW78*(1-(SQRT(YEARFRAC($R$6,$R78,2))*(1*$S78))),IF('Forward Curve'!$D$14=DataValidation!$A$2,$Y78*(1-(SQRT(YEARFRAC($R$6,$R78,2))*(1*$S78))),IF('Forward Curve'!$D$14=DataValidation!$A$3,$Z78*(1-(SQRT(YEARFRAC($R$6,$R78,2))*(1*$S78))),""))))))))</f>
        <v>-6.1998013291333822E-4</v>
      </c>
      <c r="AI78" s="2">
        <f>IF('Forward Curve'!$D$14=DataValidation!$A$5,Vols!$U78*(1+(SQRT(YEARFRAC($R$6,$R78,2))*(1*$S78))),IF('Forward Curve'!$D$14=DataValidation!$A$6,Vols!$V78*(1+(SQRT(YEARFRAC($R$6,$R78,2))*(1*$S78))),IF('Forward Curve'!$D$14=DataValidation!$A$8,Vols!$U78*(1+(SQRT(YEARFRAC($R$6,$R78,2))*(1*$S78)))+0.03,IF('Forward Curve'!$D$14=DataValidation!$A$4,Vols!$AE78*(1+(SQRT(YEARFRAC($R$6,$R78,2))*(1*$S78))),IF('Forward Curve'!$D$14=DataValidation!$A$7,Vols!$W78*(1+(SQRT(YEARFRAC($R$6,$R78,2))*(1*$S78))),IF('Forward Curve'!$D$14=DataValidation!$A$9,Vols!$AW78*(1+(SQRT(YEARFRAC($R$6,$R78,2))*(1*$S78))),IF('Forward Curve'!$D$14=DataValidation!$A$2,$Y78*(1+(SQRT(YEARFRAC($R$6,$R78,2))*(1*$S78))),IF('Forward Curve'!$D$14=DataValidation!$A$3,$Z78*(1+(SQRT(YEARFRAC($R$6,$R78,2))*(1*$S78))),""))))))))</f>
        <v>5.4924980132913345E-2</v>
      </c>
      <c r="AJ78" s="2">
        <f>IF('Forward Curve'!$D$14=DataValidation!$A$5,Vols!$U78*(1+(SQRT(YEARFRAC($R$6,$R78,2))*(2*$S78))),IF('Forward Curve'!$D$14=DataValidation!$A$6,Vols!$V78*(1+(SQRT(YEARFRAC($R$6,$R78,2))*(2*$S78))),IF('Forward Curve'!$D$14=DataValidation!$A$8,Vols!$U78*(1+(SQRT(YEARFRAC($R$6,$R78,2))*(2*$S78)))+0.03,IF('Forward Curve'!$D$14=DataValidation!$A$4,Vols!$AE78*(1+(SQRT(YEARFRAC($R$6,$R78,2))*(2*$S78))),IF('Forward Curve'!$D$14=DataValidation!$A$7,Vols!$W78*(1+(SQRT(YEARFRAC($R$6,$R78,2))*(2*$S78))),IF('Forward Curve'!$D$14=DataValidation!$A$9,Vols!$AW78*(1+(SQRT(YEARFRAC($R$6,$R78,2))*(2*$S78))),IF('Forward Curve'!$D$14=DataValidation!$A$2,$Y78*(1+(SQRT(YEARFRAC($R$6,$R78,2))*(2*$S78))),IF('Forward Curve'!$D$14=DataValidation!$A$3,$Z78*(1+(SQRT(YEARFRAC($R$6,$R78,2))*(2*$S78))),""))))))))</f>
        <v>8.2697460265826681E-2</v>
      </c>
      <c r="AL78" s="112">
        <v>2.5000000000000001E-2</v>
      </c>
      <c r="AM78" s="2">
        <f>IF('Forward Curve'!$D$14=DataValidation!$A$5,Vols!$AL78,IF('Forward Curve'!$D$14=DataValidation!$A$6,Vols!$AL78+(Vols!$V78-Vols!$U78),IF('Forward Curve'!$D$14=DataValidation!$A$8,Vols!$AL78+(Vols!$X78-Vols!$U78),IF('Forward Curve'!$D$14=DataValidation!$A$4,Vols!$AL78+(Vols!$AE78-Vols!$U78),IF('Forward Curve'!$D$14=DataValidation!$A$7,Vols!$AL78+(Vols!$W78-Vols!$U78),IF('Forward Curve'!$D$14=DataValidation!$A$9,Vols!$AL78+(Vols!$AW78-Vols!$U78),IF('Forward Curve'!$D$14=DataValidation!$A$2,Vols!$AL78+($Y78-Vols!$U78),IF('Forward Curve'!$D$14=DataValidation!$A$3,Vols!$AL78+($Z78-Vols!$U78)))))))))</f>
        <v>2.3821400000000003E-2</v>
      </c>
      <c r="AN78" s="2">
        <f>IF('Forward Curve'!$D$14=DataValidation!$A$5,$U78+0.0025,IF('Forward Curve'!$D$14=DataValidation!$A$6,$V78+0.0025,IF('Forward Curve'!$D$14=DataValidation!$A$8,Vols!$X78+0.0025,IF('Forward Curve'!$D$14=DataValidation!$A$4,Vols!$AE78+0.0025,IF('Forward Curve'!$D$14=DataValidation!$A$7,Vols!$W78+0.0025,IF('Forward Curve'!$D$14=DataValidation!$A$9,Vols!$AW78+0.0025,IF('Forward Curve'!$D$14=DataValidation!$A$2,$Y78+0.0025,IF('Forward Curve'!$D$14=DataValidation!$A$3,$Z78+0.0025,""))))))))</f>
        <v>2.9652500000000002E-2</v>
      </c>
      <c r="AO78" s="2">
        <f>IF('Forward Curve'!$D$14=DataValidation!$A$5,$U78+0.005,IF('Forward Curve'!$D$14=DataValidation!$A$6,$V78+0.005,IF('Forward Curve'!$D$14=DataValidation!$A$8,Vols!$X78+0.005,IF('Forward Curve'!$D$14=DataValidation!$A$4,Vols!$AE78+0.005,IF('Forward Curve'!$D$14=DataValidation!$A$7,Vols!$W78+0.005,IF('Forward Curve'!$D$14=DataValidation!$A$9,Vols!$AW78+0.005,IF('Forward Curve'!$D$14=DataValidation!$A$2,$Y78+0.005,IF('Forward Curve'!$D$14=DataValidation!$A$3,$Z78+0.005,""))))))))</f>
        <v>3.2152500000000001E-2</v>
      </c>
      <c r="AQ78" s="57">
        <f>IF('Forward Curve'!$E$15=DataValidation!$B$2,Vols!$AJ78,IF('Forward Curve'!$E$15=DataValidation!$B$3,Vols!$AI78,IF('Forward Curve'!$E$15=DataValidation!$B$4,Vols!$AH78,IF('Forward Curve'!$E$15=DataValidation!$B$5,Vols!$AG78,IF('Forward Curve'!$E$15=DataValidation!$B$7,$AM78,IF('Forward Curve'!$E$15=DataValidation!$B$8,Vols!$AN78,IF('Forward Curve'!$E$15=DataValidation!$B$9,Vols!$AO78,"ERROR")))))))</f>
        <v>5.4924980132913345E-2</v>
      </c>
      <c r="AR78" s="57"/>
      <c r="AS78" s="58"/>
      <c r="AT78" s="67">
        <v>73</v>
      </c>
      <c r="AU78" s="68">
        <f t="shared" si="46"/>
        <v>46932</v>
      </c>
      <c r="AW78" s="2">
        <f t="shared" si="35"/>
        <v>3.0675600958377784E-2</v>
      </c>
      <c r="AY78" s="3">
        <f t="shared" si="36"/>
        <v>2.5675600958377783E-2</v>
      </c>
      <c r="AZ78" s="3">
        <f t="shared" si="37"/>
        <v>2.8175600958377785E-2</v>
      </c>
      <c r="BA78" s="3">
        <f t="shared" si="38"/>
        <v>3.3175600958377786E-2</v>
      </c>
      <c r="BB78" s="3">
        <f t="shared" si="39"/>
        <v>3.5675600958377782E-2</v>
      </c>
      <c r="BD78" s="2">
        <f>IF('Forward Curve'!$D$16=DataValidation!$B$11,Vols!AY78,IF('Forward Curve'!$D$16=DataValidation!$B$12,Vols!AZ78,IF('Forward Curve'!$D$16=DataValidation!$B$13,Vols!BA78,IF('Forward Curve'!$D$16=DataValidation!$B$14,Vols!BB78,""))))</f>
        <v>3.3175600958377786E-2</v>
      </c>
    </row>
    <row r="79" spans="2:56" x14ac:dyDescent="0.25">
      <c r="B79" s="69">
        <f t="shared" si="40"/>
        <v>46962</v>
      </c>
      <c r="C79" s="76">
        <v>41.5</v>
      </c>
      <c r="D79" s="2"/>
      <c r="E79" s="124">
        <v>2.8339300000000001</v>
      </c>
      <c r="F79" s="77">
        <v>2.7369699999999999</v>
      </c>
      <c r="G79" s="103">
        <v>2.9260100000000002</v>
      </c>
      <c r="H79" s="103">
        <v>5.8171799999999996</v>
      </c>
      <c r="I79" s="81"/>
      <c r="J79" s="117">
        <f t="shared" si="43"/>
        <v>46932</v>
      </c>
      <c r="K79" s="78">
        <v>2.7152500000000002</v>
      </c>
      <c r="L79" s="81"/>
      <c r="M79" s="115">
        <v>44815</v>
      </c>
      <c r="N79" s="123">
        <v>2.80532</v>
      </c>
      <c r="O79" s="81"/>
      <c r="P79" s="81"/>
      <c r="R79" s="69">
        <f>'Forward Curve'!$G79</f>
        <v>46962</v>
      </c>
      <c r="S79" s="82">
        <f t="shared" si="28"/>
        <v>0.41499999999999998</v>
      </c>
      <c r="T79" s="57"/>
      <c r="U79" s="57">
        <f t="shared" si="29"/>
        <v>2.8339300000000001E-2</v>
      </c>
      <c r="V79" s="57">
        <f t="shared" si="30"/>
        <v>2.73697E-2</v>
      </c>
      <c r="W79" s="57">
        <f t="shared" si="31"/>
        <v>2.9260100000000001E-2</v>
      </c>
      <c r="X79" s="84">
        <f t="shared" si="32"/>
        <v>5.8171799999999996E-2</v>
      </c>
      <c r="Y79" s="84">
        <f t="shared" si="33"/>
        <v>2.7155800000000001E-2</v>
      </c>
      <c r="Z79" s="84">
        <f t="shared" si="34"/>
        <v>2.7152500000000003E-2</v>
      </c>
      <c r="AA79" s="84"/>
      <c r="AB79" s="108">
        <f t="shared" si="44"/>
        <v>44815</v>
      </c>
      <c r="AC79" s="109">
        <f t="shared" si="41"/>
        <v>2.80532E-2</v>
      </c>
      <c r="AD79" s="108">
        <f t="shared" si="45"/>
        <v>46962</v>
      </c>
      <c r="AE79" s="110">
        <f t="shared" si="42"/>
        <v>2.8513046666666663E-2</v>
      </c>
      <c r="AF79" s="3"/>
      <c r="AG79" s="2">
        <f>IF('Forward Curve'!$D$14=DataValidation!$A$5,Vols!$U79*(1-(SQRT(YEARFRAC($R$6,$R79,2))*(2*$S79))),IF('Forward Curve'!$D$14=DataValidation!$A$6,Vols!$V79*(1-(SQRT(YEARFRAC($R$6,$R79,2))*(2*$S79))),IF('Forward Curve'!$D$14=DataValidation!$A$8,Vols!$U79*(1-(SQRT(YEARFRAC($R$6,$R79,2))*(2*$S79)))+0.03,IF('Forward Curve'!$D$14=DataValidation!$A$4,Vols!$AE79*(1-(SQRT(YEARFRAC($R$6,$R79,2))*(2*$S79))),IF('Forward Curve'!$D$14=DataValidation!$A$7,Vols!$W79*(1-(SQRT(YEARFRAC($R$6,$R79,2))*(2*$S79))),IF('Forward Curve'!$D$14=DataValidation!$A$9,Vols!$AW79*(1-(SQRT(YEARFRAC($R$6,$R79,2))*(2*$S79))),IF('Forward Curve'!$D$14=DataValidation!$A$2,$Y79*(1-(SQRT(YEARFRAC($R$6,$R79,2))*(2*$S79))),IF('Forward Curve'!$D$14=DataValidation!$A$3,$Z79*(1-(SQRT(YEARFRAC($R$6,$R79,2))*(2*$S79))),""))))))))</f>
        <v>-2.8815569164439853E-2</v>
      </c>
      <c r="AH79" s="2">
        <f>IF('Forward Curve'!$D$14=DataValidation!$A$5,Vols!$U79*(1-(SQRT(YEARFRAC($R$6,$R79,2))*(1*$S79))),IF('Forward Curve'!$D$14=DataValidation!$A$6,Vols!$V79*(1-(SQRT(YEARFRAC($R$6,$R79,2))*(1*$S79))),IF('Forward Curve'!$D$14=DataValidation!$A$8,Vols!$U79*(1-(SQRT(YEARFRAC($R$6,$R79,2))*(1*$S79)))+0.03,IF('Forward Curve'!$D$14=DataValidation!$A$4,Vols!$AE79*(1-(SQRT(YEARFRAC($R$6,$R79,2))*(1*$S79))),IF('Forward Curve'!$D$14=DataValidation!$A$7,Vols!$W79*(1-(SQRT(YEARFRAC($R$6,$R79,2))*(1*$S79))),IF('Forward Curve'!$D$14=DataValidation!$A$9,Vols!$AW79*(1-(SQRT(YEARFRAC($R$6,$R79,2))*(1*$S79))),IF('Forward Curve'!$D$14=DataValidation!$A$2,$Y79*(1-(SQRT(YEARFRAC($R$6,$R79,2))*(1*$S79))),IF('Forward Curve'!$D$14=DataValidation!$A$3,$Z79*(1-(SQRT(YEARFRAC($R$6,$R79,2))*(1*$S79))),""))))))))</f>
        <v>-8.2988458221992659E-4</v>
      </c>
      <c r="AI79" s="2">
        <f>IF('Forward Curve'!$D$14=DataValidation!$A$5,Vols!$U79*(1+(SQRT(YEARFRAC($R$6,$R79,2))*(1*$S79))),IF('Forward Curve'!$D$14=DataValidation!$A$6,Vols!$V79*(1+(SQRT(YEARFRAC($R$6,$R79,2))*(1*$S79))),IF('Forward Curve'!$D$14=DataValidation!$A$8,Vols!$U79*(1+(SQRT(YEARFRAC($R$6,$R79,2))*(1*$S79)))+0.03,IF('Forward Curve'!$D$14=DataValidation!$A$4,Vols!$AE79*(1+(SQRT(YEARFRAC($R$6,$R79,2))*(1*$S79))),IF('Forward Curve'!$D$14=DataValidation!$A$7,Vols!$W79*(1+(SQRT(YEARFRAC($R$6,$R79,2))*(1*$S79))),IF('Forward Curve'!$D$14=DataValidation!$A$9,Vols!$AW79*(1+(SQRT(YEARFRAC($R$6,$R79,2))*(1*$S79))),IF('Forward Curve'!$D$14=DataValidation!$A$2,$Y79*(1+(SQRT(YEARFRAC($R$6,$R79,2))*(1*$S79))),IF('Forward Curve'!$D$14=DataValidation!$A$3,$Z79*(1+(SQRT(YEARFRAC($R$6,$R79,2))*(1*$S79))),""))))))))</f>
        <v>5.5141484582219923E-2</v>
      </c>
      <c r="AJ79" s="2">
        <f>IF('Forward Curve'!$D$14=DataValidation!$A$5,Vols!$U79*(1+(SQRT(YEARFRAC($R$6,$R79,2))*(2*$S79))),IF('Forward Curve'!$D$14=DataValidation!$A$6,Vols!$V79*(1+(SQRT(YEARFRAC($R$6,$R79,2))*(2*$S79))),IF('Forward Curve'!$D$14=DataValidation!$A$8,Vols!$U79*(1+(SQRT(YEARFRAC($R$6,$R79,2))*(2*$S79)))+0.03,IF('Forward Curve'!$D$14=DataValidation!$A$4,Vols!$AE79*(1+(SQRT(YEARFRAC($R$6,$R79,2))*(2*$S79))),IF('Forward Curve'!$D$14=DataValidation!$A$7,Vols!$W79*(1+(SQRT(YEARFRAC($R$6,$R79,2))*(2*$S79))),IF('Forward Curve'!$D$14=DataValidation!$A$9,Vols!$AW79*(1+(SQRT(YEARFRAC($R$6,$R79,2))*(2*$S79))),IF('Forward Curve'!$D$14=DataValidation!$A$2,$Y79*(1+(SQRT(YEARFRAC($R$6,$R79,2))*(2*$S79))),IF('Forward Curve'!$D$14=DataValidation!$A$3,$Z79*(1+(SQRT(YEARFRAC($R$6,$R79,2))*(2*$S79))),""))))))))</f>
        <v>8.3127169164439851E-2</v>
      </c>
      <c r="AL79" s="112">
        <v>2.5000000000000001E-2</v>
      </c>
      <c r="AM79" s="2">
        <f>IF('Forward Curve'!$D$14=DataValidation!$A$5,Vols!$AL79,IF('Forward Curve'!$D$14=DataValidation!$A$6,Vols!$AL79+(Vols!$V79-Vols!$U79),IF('Forward Curve'!$D$14=DataValidation!$A$8,Vols!$AL79+(Vols!$X79-Vols!$U79),IF('Forward Curve'!$D$14=DataValidation!$A$4,Vols!$AL79+(Vols!$AE79-Vols!$U79),IF('Forward Curve'!$D$14=DataValidation!$A$7,Vols!$AL79+(Vols!$W79-Vols!$U79),IF('Forward Curve'!$D$14=DataValidation!$A$9,Vols!$AL79+(Vols!$AW79-Vols!$U79),IF('Forward Curve'!$D$14=DataValidation!$A$2,Vols!$AL79+($Y79-Vols!$U79),IF('Forward Curve'!$D$14=DataValidation!$A$3,Vols!$AL79+($Z79-Vols!$U79)))))))))</f>
        <v>2.3816500000000001E-2</v>
      </c>
      <c r="AN79" s="2">
        <f>IF('Forward Curve'!$D$14=DataValidation!$A$5,$U79+0.0025,IF('Forward Curve'!$D$14=DataValidation!$A$6,$V79+0.0025,IF('Forward Curve'!$D$14=DataValidation!$A$8,Vols!$X79+0.0025,IF('Forward Curve'!$D$14=DataValidation!$A$4,Vols!$AE79+0.0025,IF('Forward Curve'!$D$14=DataValidation!$A$7,Vols!$W79+0.0025,IF('Forward Curve'!$D$14=DataValidation!$A$9,Vols!$AW79+0.0025,IF('Forward Curve'!$D$14=DataValidation!$A$2,$Y79+0.0025,IF('Forward Curve'!$D$14=DataValidation!$A$3,$Z79+0.0025,""))))))))</f>
        <v>2.96558E-2</v>
      </c>
      <c r="AO79" s="2">
        <f>IF('Forward Curve'!$D$14=DataValidation!$A$5,$U79+0.005,IF('Forward Curve'!$D$14=DataValidation!$A$6,$V79+0.005,IF('Forward Curve'!$D$14=DataValidation!$A$8,Vols!$X79+0.005,IF('Forward Curve'!$D$14=DataValidation!$A$4,Vols!$AE79+0.005,IF('Forward Curve'!$D$14=DataValidation!$A$7,Vols!$W79+0.005,IF('Forward Curve'!$D$14=DataValidation!$A$9,Vols!$AW79+0.005,IF('Forward Curve'!$D$14=DataValidation!$A$2,$Y79+0.005,IF('Forward Curve'!$D$14=DataValidation!$A$3,$Z79+0.005,""))))))))</f>
        <v>3.2155799999999998E-2</v>
      </c>
      <c r="AQ79" s="57">
        <f>IF('Forward Curve'!$E$15=DataValidation!$B$2,Vols!$AJ79,IF('Forward Curve'!$E$15=DataValidation!$B$3,Vols!$AI79,IF('Forward Curve'!$E$15=DataValidation!$B$4,Vols!$AH79,IF('Forward Curve'!$E$15=DataValidation!$B$5,Vols!$AG79,IF('Forward Curve'!$E$15=DataValidation!$B$7,$AM79,IF('Forward Curve'!$E$15=DataValidation!$B$8,Vols!$AN79,IF('Forward Curve'!$E$15=DataValidation!$B$9,Vols!$AO79,"ERROR")))))))</f>
        <v>5.5141484582219923E-2</v>
      </c>
      <c r="AR79" s="57"/>
      <c r="AS79" s="58"/>
      <c r="AT79" s="67">
        <v>74</v>
      </c>
      <c r="AU79" s="68">
        <f t="shared" si="46"/>
        <v>46962</v>
      </c>
      <c r="AW79" s="2">
        <f t="shared" si="35"/>
        <v>3.0673178477545304E-2</v>
      </c>
      <c r="AY79" s="3">
        <f t="shared" si="36"/>
        <v>2.5673178477545303E-2</v>
      </c>
      <c r="AZ79" s="3">
        <f t="shared" si="37"/>
        <v>2.8173178477545305E-2</v>
      </c>
      <c r="BA79" s="3">
        <f t="shared" si="38"/>
        <v>3.3173178477545306E-2</v>
      </c>
      <c r="BB79" s="3">
        <f t="shared" si="39"/>
        <v>3.5673178477545302E-2</v>
      </c>
      <c r="BD79" s="2">
        <f>IF('Forward Curve'!$D$16=DataValidation!$B$11,Vols!AY79,IF('Forward Curve'!$D$16=DataValidation!$B$12,Vols!AZ79,IF('Forward Curve'!$D$16=DataValidation!$B$13,Vols!BA79,IF('Forward Curve'!$D$16=DataValidation!$B$14,Vols!BB79,""))))</f>
        <v>3.3173178477545306E-2</v>
      </c>
    </row>
    <row r="80" spans="2:56" x14ac:dyDescent="0.25">
      <c r="B80" s="69">
        <f t="shared" si="40"/>
        <v>46993</v>
      </c>
      <c r="C80" s="76">
        <v>41.52</v>
      </c>
      <c r="D80" s="2"/>
      <c r="E80" s="124">
        <v>2.8334899999999998</v>
      </c>
      <c r="F80" s="77">
        <v>2.73746</v>
      </c>
      <c r="G80" s="103">
        <v>2.9255300000000002</v>
      </c>
      <c r="H80" s="103">
        <v>5.8184399999999998</v>
      </c>
      <c r="I80" s="81"/>
      <c r="J80" s="117">
        <f t="shared" si="43"/>
        <v>46962</v>
      </c>
      <c r="K80" s="78">
        <v>2.7155800000000001</v>
      </c>
      <c r="L80" s="81"/>
      <c r="M80" s="115">
        <v>44816</v>
      </c>
      <c r="N80" s="123">
        <v>2.8055300000000001</v>
      </c>
      <c r="O80" s="81"/>
      <c r="P80" s="81"/>
      <c r="R80" s="69">
        <f>'Forward Curve'!$G80</f>
        <v>46993</v>
      </c>
      <c r="S80" s="82">
        <f t="shared" si="28"/>
        <v>0.41520000000000001</v>
      </c>
      <c r="T80" s="57"/>
      <c r="U80" s="57">
        <f t="shared" si="29"/>
        <v>2.83349E-2</v>
      </c>
      <c r="V80" s="57">
        <f t="shared" si="30"/>
        <v>2.7374599999999999E-2</v>
      </c>
      <c r="W80" s="57">
        <f t="shared" si="31"/>
        <v>2.9255300000000001E-2</v>
      </c>
      <c r="X80" s="84">
        <f t="shared" si="32"/>
        <v>5.8184399999999997E-2</v>
      </c>
      <c r="Y80" s="84">
        <f t="shared" si="33"/>
        <v>2.7151700000000001E-2</v>
      </c>
      <c r="Z80" s="84">
        <f t="shared" si="34"/>
        <v>2.7155800000000001E-2</v>
      </c>
      <c r="AA80" s="84"/>
      <c r="AB80" s="108">
        <f t="shared" si="44"/>
        <v>44816</v>
      </c>
      <c r="AC80" s="109">
        <f t="shared" si="41"/>
        <v>2.8055300000000002E-2</v>
      </c>
      <c r="AD80" s="108">
        <f t="shared" si="45"/>
        <v>46993</v>
      </c>
      <c r="AE80" s="110">
        <f t="shared" si="42"/>
        <v>2.9616279999999998E-2</v>
      </c>
      <c r="AF80" s="3"/>
      <c r="AG80" s="2">
        <f>IF('Forward Curve'!$D$14=DataValidation!$A$5,Vols!$U80*(1-(SQRT(YEARFRAC($R$6,$R80,2))*(2*$S80))),IF('Forward Curve'!$D$14=DataValidation!$A$6,Vols!$V80*(1-(SQRT(YEARFRAC($R$6,$R80,2))*(2*$S80))),IF('Forward Curve'!$D$14=DataValidation!$A$8,Vols!$U80*(1-(SQRT(YEARFRAC($R$6,$R80,2))*(2*$S80)))+0.03,IF('Forward Curve'!$D$14=DataValidation!$A$4,Vols!$AE80*(1-(SQRT(YEARFRAC($R$6,$R80,2))*(2*$S80))),IF('Forward Curve'!$D$14=DataValidation!$A$7,Vols!$W80*(1-(SQRT(YEARFRAC($R$6,$R80,2))*(2*$S80))),IF('Forward Curve'!$D$14=DataValidation!$A$9,Vols!$AW80*(1-(SQRT(YEARFRAC($R$6,$R80,2))*(2*$S80))),IF('Forward Curve'!$D$14=DataValidation!$A$2,$Y80*(1-(SQRT(YEARFRAC($R$6,$R80,2))*(2*$S80))),IF('Forward Curve'!$D$14=DataValidation!$A$3,$Z80*(1-(SQRT(YEARFRAC($R$6,$R80,2))*(2*$S80))),""))))))))</f>
        <v>-2.9227753792799845E-2</v>
      </c>
      <c r="AH80" s="2">
        <f>IF('Forward Curve'!$D$14=DataValidation!$A$5,Vols!$U80*(1-(SQRT(YEARFRAC($R$6,$R80,2))*(1*$S80))),IF('Forward Curve'!$D$14=DataValidation!$A$6,Vols!$V80*(1-(SQRT(YEARFRAC($R$6,$R80,2))*(1*$S80))),IF('Forward Curve'!$D$14=DataValidation!$A$8,Vols!$U80*(1-(SQRT(YEARFRAC($R$6,$R80,2))*(1*$S80)))+0.03,IF('Forward Curve'!$D$14=DataValidation!$A$4,Vols!$AE80*(1-(SQRT(YEARFRAC($R$6,$R80,2))*(1*$S80))),IF('Forward Curve'!$D$14=DataValidation!$A$7,Vols!$W80*(1-(SQRT(YEARFRAC($R$6,$R80,2))*(1*$S80))),IF('Forward Curve'!$D$14=DataValidation!$A$9,Vols!$AW80*(1-(SQRT(YEARFRAC($R$6,$R80,2))*(1*$S80))),IF('Forward Curve'!$D$14=DataValidation!$A$2,$Y80*(1-(SQRT(YEARFRAC($R$6,$R80,2))*(1*$S80))),IF('Forward Curve'!$D$14=DataValidation!$A$3,$Z80*(1-(SQRT(YEARFRAC($R$6,$R80,2))*(1*$S80))),""))))))))</f>
        <v>-1.0380268963999222E-3</v>
      </c>
      <c r="AI80" s="2">
        <f>IF('Forward Curve'!$D$14=DataValidation!$A$5,Vols!$U80*(1+(SQRT(YEARFRAC($R$6,$R80,2))*(1*$S80))),IF('Forward Curve'!$D$14=DataValidation!$A$6,Vols!$V80*(1+(SQRT(YEARFRAC($R$6,$R80,2))*(1*$S80))),IF('Forward Curve'!$D$14=DataValidation!$A$8,Vols!$U80*(1+(SQRT(YEARFRAC($R$6,$R80,2))*(1*$S80)))+0.03,IF('Forward Curve'!$D$14=DataValidation!$A$4,Vols!$AE80*(1+(SQRT(YEARFRAC($R$6,$R80,2))*(1*$S80))),IF('Forward Curve'!$D$14=DataValidation!$A$7,Vols!$W80*(1+(SQRT(YEARFRAC($R$6,$R80,2))*(1*$S80))),IF('Forward Curve'!$D$14=DataValidation!$A$9,Vols!$AW80*(1+(SQRT(YEARFRAC($R$6,$R80,2))*(1*$S80))),IF('Forward Curve'!$D$14=DataValidation!$A$2,$Y80*(1+(SQRT(YEARFRAC($R$6,$R80,2))*(1*$S80))),IF('Forward Curve'!$D$14=DataValidation!$A$3,$Z80*(1+(SQRT(YEARFRAC($R$6,$R80,2))*(1*$S80))),""))))))))</f>
        <v>5.5341426896399933E-2</v>
      </c>
      <c r="AJ80" s="2">
        <f>IF('Forward Curve'!$D$14=DataValidation!$A$5,Vols!$U80*(1+(SQRT(YEARFRAC($R$6,$R80,2))*(2*$S80))),IF('Forward Curve'!$D$14=DataValidation!$A$6,Vols!$V80*(1+(SQRT(YEARFRAC($R$6,$R80,2))*(2*$S80))),IF('Forward Curve'!$D$14=DataValidation!$A$8,Vols!$U80*(1+(SQRT(YEARFRAC($R$6,$R80,2))*(2*$S80)))+0.03,IF('Forward Curve'!$D$14=DataValidation!$A$4,Vols!$AE80*(1+(SQRT(YEARFRAC($R$6,$R80,2))*(2*$S80))),IF('Forward Curve'!$D$14=DataValidation!$A$7,Vols!$W80*(1+(SQRT(YEARFRAC($R$6,$R80,2))*(2*$S80))),IF('Forward Curve'!$D$14=DataValidation!$A$9,Vols!$AW80*(1+(SQRT(YEARFRAC($R$6,$R80,2))*(2*$S80))),IF('Forward Curve'!$D$14=DataValidation!$A$2,$Y80*(1+(SQRT(YEARFRAC($R$6,$R80,2))*(2*$S80))),IF('Forward Curve'!$D$14=DataValidation!$A$3,$Z80*(1+(SQRT(YEARFRAC($R$6,$R80,2))*(2*$S80))),""))))))))</f>
        <v>8.353115379279985E-2</v>
      </c>
      <c r="AL80" s="112">
        <v>2.5000000000000001E-2</v>
      </c>
      <c r="AM80" s="2">
        <f>IF('Forward Curve'!$D$14=DataValidation!$A$5,Vols!$AL80,IF('Forward Curve'!$D$14=DataValidation!$A$6,Vols!$AL80+(Vols!$V80-Vols!$U80),IF('Forward Curve'!$D$14=DataValidation!$A$8,Vols!$AL80+(Vols!$X80-Vols!$U80),IF('Forward Curve'!$D$14=DataValidation!$A$4,Vols!$AL80+(Vols!$AE80-Vols!$U80),IF('Forward Curve'!$D$14=DataValidation!$A$7,Vols!$AL80+(Vols!$W80-Vols!$U80),IF('Forward Curve'!$D$14=DataValidation!$A$9,Vols!$AL80+(Vols!$AW80-Vols!$U80),IF('Forward Curve'!$D$14=DataValidation!$A$2,Vols!$AL80+($Y80-Vols!$U80),IF('Forward Curve'!$D$14=DataValidation!$A$3,Vols!$AL80+($Z80-Vols!$U80)))))))))</f>
        <v>2.3816800000000003E-2</v>
      </c>
      <c r="AN80" s="2">
        <f>IF('Forward Curve'!$D$14=DataValidation!$A$5,$U80+0.0025,IF('Forward Curve'!$D$14=DataValidation!$A$6,$V80+0.0025,IF('Forward Curve'!$D$14=DataValidation!$A$8,Vols!$X80+0.0025,IF('Forward Curve'!$D$14=DataValidation!$A$4,Vols!$AE80+0.0025,IF('Forward Curve'!$D$14=DataValidation!$A$7,Vols!$W80+0.0025,IF('Forward Curve'!$D$14=DataValidation!$A$9,Vols!$AW80+0.0025,IF('Forward Curve'!$D$14=DataValidation!$A$2,$Y80+0.0025,IF('Forward Curve'!$D$14=DataValidation!$A$3,$Z80+0.0025,""))))))))</f>
        <v>2.96517E-2</v>
      </c>
      <c r="AO80" s="2">
        <f>IF('Forward Curve'!$D$14=DataValidation!$A$5,$U80+0.005,IF('Forward Curve'!$D$14=DataValidation!$A$6,$V80+0.005,IF('Forward Curve'!$D$14=DataValidation!$A$8,Vols!$X80+0.005,IF('Forward Curve'!$D$14=DataValidation!$A$4,Vols!$AE80+0.005,IF('Forward Curve'!$D$14=DataValidation!$A$7,Vols!$W80+0.005,IF('Forward Curve'!$D$14=DataValidation!$A$9,Vols!$AW80+0.005,IF('Forward Curve'!$D$14=DataValidation!$A$2,$Y80+0.005,IF('Forward Curve'!$D$14=DataValidation!$A$3,$Z80+0.005,""))))))))</f>
        <v>3.2151699999999998E-2</v>
      </c>
      <c r="AQ80" s="57">
        <f>IF('Forward Curve'!$E$15=DataValidation!$B$2,Vols!$AJ80,IF('Forward Curve'!$E$15=DataValidation!$B$3,Vols!$AI80,IF('Forward Curve'!$E$15=DataValidation!$B$4,Vols!$AH80,IF('Forward Curve'!$E$15=DataValidation!$B$5,Vols!$AG80,IF('Forward Curve'!$E$15=DataValidation!$B$7,$AM80,IF('Forward Curve'!$E$15=DataValidation!$B$8,Vols!$AN80,IF('Forward Curve'!$E$15=DataValidation!$B$9,Vols!$AO80,"ERROR")))))))</f>
        <v>5.5341426896399933E-2</v>
      </c>
      <c r="AR80" s="57"/>
      <c r="AS80" s="58"/>
      <c r="AT80" s="67">
        <v>75</v>
      </c>
      <c r="AU80" s="68">
        <f t="shared" si="46"/>
        <v>46993</v>
      </c>
      <c r="AW80" s="2">
        <f t="shared" si="35"/>
        <v>3.0670674151148748E-2</v>
      </c>
      <c r="AY80" s="3">
        <f t="shared" si="36"/>
        <v>2.5670674151148747E-2</v>
      </c>
      <c r="AZ80" s="3">
        <f t="shared" si="37"/>
        <v>2.8170674151148749E-2</v>
      </c>
      <c r="BA80" s="3">
        <f t="shared" si="38"/>
        <v>3.317067415114875E-2</v>
      </c>
      <c r="BB80" s="3">
        <f t="shared" si="39"/>
        <v>3.5670674151148746E-2</v>
      </c>
      <c r="BD80" s="2">
        <f>IF('Forward Curve'!$D$16=DataValidation!$B$11,Vols!AY80,IF('Forward Curve'!$D$16=DataValidation!$B$12,Vols!AZ80,IF('Forward Curve'!$D$16=DataValidation!$B$13,Vols!BA80,IF('Forward Curve'!$D$16=DataValidation!$B$14,Vols!BB80,""))))</f>
        <v>3.317067415114875E-2</v>
      </c>
    </row>
    <row r="81" spans="2:56" x14ac:dyDescent="0.25">
      <c r="B81" s="69">
        <f t="shared" si="40"/>
        <v>47024</v>
      </c>
      <c r="C81" s="76">
        <v>41.54</v>
      </c>
      <c r="D81" s="2"/>
      <c r="E81" s="124">
        <v>2.8336000000000001</v>
      </c>
      <c r="F81" s="77">
        <v>2.73699</v>
      </c>
      <c r="G81" s="103">
        <v>2.9256500000000001</v>
      </c>
      <c r="H81" s="103">
        <v>5.7648700000000002</v>
      </c>
      <c r="I81" s="81"/>
      <c r="J81" s="117">
        <f t="shared" si="43"/>
        <v>46993</v>
      </c>
      <c r="K81" s="78">
        <v>2.7151700000000001</v>
      </c>
      <c r="L81" s="81"/>
      <c r="M81" s="115">
        <v>44817</v>
      </c>
      <c r="N81" s="123">
        <v>2.80532</v>
      </c>
      <c r="O81" s="81"/>
      <c r="P81" s="81"/>
      <c r="R81" s="69">
        <f>'Forward Curve'!$G81</f>
        <v>47024</v>
      </c>
      <c r="S81" s="82">
        <f t="shared" si="28"/>
        <v>0.41539999999999999</v>
      </c>
      <c r="T81" s="57"/>
      <c r="U81" s="57">
        <f t="shared" si="29"/>
        <v>2.8336E-2</v>
      </c>
      <c r="V81" s="57">
        <f t="shared" si="30"/>
        <v>2.7369899999999999E-2</v>
      </c>
      <c r="W81" s="57">
        <f t="shared" si="31"/>
        <v>2.9256500000000001E-2</v>
      </c>
      <c r="X81" s="84">
        <f t="shared" si="32"/>
        <v>5.7648700000000004E-2</v>
      </c>
      <c r="Y81" s="84">
        <f t="shared" si="33"/>
        <v>2.7152699999999998E-2</v>
      </c>
      <c r="Z81" s="84">
        <f t="shared" si="34"/>
        <v>2.7151700000000001E-2</v>
      </c>
      <c r="AA81" s="84"/>
      <c r="AB81" s="108">
        <f t="shared" si="44"/>
        <v>44817</v>
      </c>
      <c r="AC81" s="109">
        <f t="shared" si="41"/>
        <v>2.80532E-2</v>
      </c>
      <c r="AD81" s="108">
        <f t="shared" si="45"/>
        <v>47024</v>
      </c>
      <c r="AE81" s="110">
        <f t="shared" si="42"/>
        <v>2.9616323333333326E-2</v>
      </c>
      <c r="AF81" s="3"/>
      <c r="AG81" s="2">
        <f>IF('Forward Curve'!$D$14=DataValidation!$A$5,Vols!$U81*(1-(SQRT(YEARFRAC($R$6,$R81,2))*(2*$S81))),IF('Forward Curve'!$D$14=DataValidation!$A$6,Vols!$V81*(1-(SQRT(YEARFRAC($R$6,$R81,2))*(2*$S81))),IF('Forward Curve'!$D$14=DataValidation!$A$8,Vols!$U81*(1-(SQRT(YEARFRAC($R$6,$R81,2))*(2*$S81)))+0.03,IF('Forward Curve'!$D$14=DataValidation!$A$4,Vols!$AE81*(1-(SQRT(YEARFRAC($R$6,$R81,2))*(2*$S81))),IF('Forward Curve'!$D$14=DataValidation!$A$7,Vols!$W81*(1-(SQRT(YEARFRAC($R$6,$R81,2))*(2*$S81))),IF('Forward Curve'!$D$14=DataValidation!$A$9,Vols!$AW81*(1-(SQRT(YEARFRAC($R$6,$R81,2))*(2*$S81))),IF('Forward Curve'!$D$14=DataValidation!$A$2,$Y81*(1-(SQRT(YEARFRAC($R$6,$R81,2))*(2*$S81))),IF('Forward Curve'!$D$14=DataValidation!$A$3,$Z81*(1-(SQRT(YEARFRAC($R$6,$R81,2))*(2*$S81))),""))))))))</f>
        <v>-2.9643081378010076E-2</v>
      </c>
      <c r="AH81" s="2">
        <f>IF('Forward Curve'!$D$14=DataValidation!$A$5,Vols!$U81*(1-(SQRT(YEARFRAC($R$6,$R81,2))*(1*$S81))),IF('Forward Curve'!$D$14=DataValidation!$A$6,Vols!$V81*(1-(SQRT(YEARFRAC($R$6,$R81,2))*(1*$S81))),IF('Forward Curve'!$D$14=DataValidation!$A$8,Vols!$U81*(1-(SQRT(YEARFRAC($R$6,$R81,2))*(1*$S81)))+0.03,IF('Forward Curve'!$D$14=DataValidation!$A$4,Vols!$AE81*(1-(SQRT(YEARFRAC($R$6,$R81,2))*(1*$S81))),IF('Forward Curve'!$D$14=DataValidation!$A$7,Vols!$W81*(1-(SQRT(YEARFRAC($R$6,$R81,2))*(1*$S81))),IF('Forward Curve'!$D$14=DataValidation!$A$9,Vols!$AW81*(1-(SQRT(YEARFRAC($R$6,$R81,2))*(1*$S81))),IF('Forward Curve'!$D$14=DataValidation!$A$2,$Y81*(1-(SQRT(YEARFRAC($R$6,$R81,2))*(1*$S81))),IF('Forward Curve'!$D$14=DataValidation!$A$3,$Z81*(1-(SQRT(YEARFRAC($R$6,$R81,2))*(1*$S81))),""))))))))</f>
        <v>-1.2451906890050396E-3</v>
      </c>
      <c r="AI81" s="2">
        <f>IF('Forward Curve'!$D$14=DataValidation!$A$5,Vols!$U81*(1+(SQRT(YEARFRAC($R$6,$R81,2))*(1*$S81))),IF('Forward Curve'!$D$14=DataValidation!$A$6,Vols!$V81*(1+(SQRT(YEARFRAC($R$6,$R81,2))*(1*$S81))),IF('Forward Curve'!$D$14=DataValidation!$A$8,Vols!$U81*(1+(SQRT(YEARFRAC($R$6,$R81,2))*(1*$S81)))+0.03,IF('Forward Curve'!$D$14=DataValidation!$A$4,Vols!$AE81*(1+(SQRT(YEARFRAC($R$6,$R81,2))*(1*$S81))),IF('Forward Curve'!$D$14=DataValidation!$A$7,Vols!$W81*(1+(SQRT(YEARFRAC($R$6,$R81,2))*(1*$S81))),IF('Forward Curve'!$D$14=DataValidation!$A$9,Vols!$AW81*(1+(SQRT(YEARFRAC($R$6,$R81,2))*(1*$S81))),IF('Forward Curve'!$D$14=DataValidation!$A$2,$Y81*(1+(SQRT(YEARFRAC($R$6,$R81,2))*(1*$S81))),IF('Forward Curve'!$D$14=DataValidation!$A$3,$Z81*(1+(SQRT(YEARFRAC($R$6,$R81,2))*(1*$S81))),""))))))))</f>
        <v>5.5550590689005037E-2</v>
      </c>
      <c r="AJ81" s="2">
        <f>IF('Forward Curve'!$D$14=DataValidation!$A$5,Vols!$U81*(1+(SQRT(YEARFRAC($R$6,$R81,2))*(2*$S81))),IF('Forward Curve'!$D$14=DataValidation!$A$6,Vols!$V81*(1+(SQRT(YEARFRAC($R$6,$R81,2))*(2*$S81))),IF('Forward Curve'!$D$14=DataValidation!$A$8,Vols!$U81*(1+(SQRT(YEARFRAC($R$6,$R81,2))*(2*$S81)))+0.03,IF('Forward Curve'!$D$14=DataValidation!$A$4,Vols!$AE81*(1+(SQRT(YEARFRAC($R$6,$R81,2))*(2*$S81))),IF('Forward Curve'!$D$14=DataValidation!$A$7,Vols!$W81*(1+(SQRT(YEARFRAC($R$6,$R81,2))*(2*$S81))),IF('Forward Curve'!$D$14=DataValidation!$A$9,Vols!$AW81*(1+(SQRT(YEARFRAC($R$6,$R81,2))*(2*$S81))),IF('Forward Curve'!$D$14=DataValidation!$A$2,$Y81*(1+(SQRT(YEARFRAC($R$6,$R81,2))*(2*$S81))),IF('Forward Curve'!$D$14=DataValidation!$A$3,$Z81*(1+(SQRT(YEARFRAC($R$6,$R81,2))*(2*$S81))),""))))))))</f>
        <v>8.3948481378010073E-2</v>
      </c>
      <c r="AL81" s="112">
        <v>2.5000000000000001E-2</v>
      </c>
      <c r="AM81" s="2">
        <f>IF('Forward Curve'!$D$14=DataValidation!$A$5,Vols!$AL81,IF('Forward Curve'!$D$14=DataValidation!$A$6,Vols!$AL81+(Vols!$V81-Vols!$U81),IF('Forward Curve'!$D$14=DataValidation!$A$8,Vols!$AL81+(Vols!$X81-Vols!$U81),IF('Forward Curve'!$D$14=DataValidation!$A$4,Vols!$AL81+(Vols!$AE81-Vols!$U81),IF('Forward Curve'!$D$14=DataValidation!$A$7,Vols!$AL81+(Vols!$W81-Vols!$U81),IF('Forward Curve'!$D$14=DataValidation!$A$9,Vols!$AL81+(Vols!$AW81-Vols!$U81),IF('Forward Curve'!$D$14=DataValidation!$A$2,Vols!$AL81+($Y81-Vols!$U81),IF('Forward Curve'!$D$14=DataValidation!$A$3,Vols!$AL81+($Z81-Vols!$U81)))))))))</f>
        <v>2.38167E-2</v>
      </c>
      <c r="AN81" s="2">
        <f>IF('Forward Curve'!$D$14=DataValidation!$A$5,$U81+0.0025,IF('Forward Curve'!$D$14=DataValidation!$A$6,$V81+0.0025,IF('Forward Curve'!$D$14=DataValidation!$A$8,Vols!$X81+0.0025,IF('Forward Curve'!$D$14=DataValidation!$A$4,Vols!$AE81+0.0025,IF('Forward Curve'!$D$14=DataValidation!$A$7,Vols!$W81+0.0025,IF('Forward Curve'!$D$14=DataValidation!$A$9,Vols!$AW81+0.0025,IF('Forward Curve'!$D$14=DataValidation!$A$2,$Y81+0.0025,IF('Forward Curve'!$D$14=DataValidation!$A$3,$Z81+0.0025,""))))))))</f>
        <v>2.9652699999999997E-2</v>
      </c>
      <c r="AO81" s="2">
        <f>IF('Forward Curve'!$D$14=DataValidation!$A$5,$U81+0.005,IF('Forward Curve'!$D$14=DataValidation!$A$6,$V81+0.005,IF('Forward Curve'!$D$14=DataValidation!$A$8,Vols!$X81+0.005,IF('Forward Curve'!$D$14=DataValidation!$A$4,Vols!$AE81+0.005,IF('Forward Curve'!$D$14=DataValidation!$A$7,Vols!$W81+0.005,IF('Forward Curve'!$D$14=DataValidation!$A$9,Vols!$AW81+0.005,IF('Forward Curve'!$D$14=DataValidation!$A$2,$Y81+0.005,IF('Forward Curve'!$D$14=DataValidation!$A$3,$Z81+0.005,""))))))))</f>
        <v>3.2152699999999999E-2</v>
      </c>
      <c r="AQ81" s="57">
        <f>IF('Forward Curve'!$E$15=DataValidation!$B$2,Vols!$AJ81,IF('Forward Curve'!$E$15=DataValidation!$B$3,Vols!$AI81,IF('Forward Curve'!$E$15=DataValidation!$B$4,Vols!$AH81,IF('Forward Curve'!$E$15=DataValidation!$B$5,Vols!$AG81,IF('Forward Curve'!$E$15=DataValidation!$B$7,$AM81,IF('Forward Curve'!$E$15=DataValidation!$B$8,Vols!$AN81,IF('Forward Curve'!$E$15=DataValidation!$B$9,Vols!$AO81,"ERROR")))))))</f>
        <v>5.5550590689005037E-2</v>
      </c>
      <c r="AR81" s="57"/>
      <c r="AS81" s="58"/>
      <c r="AT81" s="67">
        <v>76</v>
      </c>
      <c r="AU81" s="68">
        <f t="shared" si="46"/>
        <v>47024</v>
      </c>
      <c r="AW81" s="2">
        <f t="shared" si="35"/>
        <v>3.0658804983569283E-2</v>
      </c>
      <c r="AY81" s="3">
        <f t="shared" si="36"/>
        <v>2.5658804983569282E-2</v>
      </c>
      <c r="AZ81" s="3">
        <f t="shared" si="37"/>
        <v>2.8158804983569284E-2</v>
      </c>
      <c r="BA81" s="3">
        <f t="shared" si="38"/>
        <v>3.3158804983569282E-2</v>
      </c>
      <c r="BB81" s="3">
        <f t="shared" si="39"/>
        <v>3.5658804983569284E-2</v>
      </c>
      <c r="BD81" s="2">
        <f>IF('Forward Curve'!$D$16=DataValidation!$B$11,Vols!AY81,IF('Forward Curve'!$D$16=DataValidation!$B$12,Vols!AZ81,IF('Forward Curve'!$D$16=DataValidation!$B$13,Vols!BA81,IF('Forward Curve'!$D$16=DataValidation!$B$14,Vols!BB81,""))))</f>
        <v>3.3158804983569282E-2</v>
      </c>
    </row>
    <row r="82" spans="2:56" x14ac:dyDescent="0.25">
      <c r="B82" s="69">
        <f t="shared" si="40"/>
        <v>47054</v>
      </c>
      <c r="C82" s="76">
        <v>41.57</v>
      </c>
      <c r="D82" s="2"/>
      <c r="E82" s="124">
        <v>2.83371</v>
      </c>
      <c r="F82" s="77">
        <v>2.7379500000000001</v>
      </c>
      <c r="G82" s="103">
        <v>2.92577</v>
      </c>
      <c r="H82" s="103">
        <v>5.8169599999999999</v>
      </c>
      <c r="I82" s="81"/>
      <c r="J82" s="117">
        <f t="shared" si="43"/>
        <v>47024</v>
      </c>
      <c r="K82" s="78">
        <v>2.7152699999999999</v>
      </c>
      <c r="L82" s="81"/>
      <c r="M82" s="115">
        <v>44818</v>
      </c>
      <c r="N82" s="123">
        <v>2.80532</v>
      </c>
      <c r="O82" s="81"/>
      <c r="P82" s="81"/>
      <c r="R82" s="69">
        <f>'Forward Curve'!$G82</f>
        <v>47054</v>
      </c>
      <c r="S82" s="82">
        <f t="shared" si="28"/>
        <v>0.41570000000000001</v>
      </c>
      <c r="T82" s="57"/>
      <c r="U82" s="57">
        <f t="shared" si="29"/>
        <v>2.83371E-2</v>
      </c>
      <c r="V82" s="57">
        <f t="shared" si="30"/>
        <v>2.7379500000000001E-2</v>
      </c>
      <c r="W82" s="57">
        <f t="shared" si="31"/>
        <v>2.9257700000000001E-2</v>
      </c>
      <c r="X82" s="84">
        <f t="shared" si="32"/>
        <v>5.8169600000000002E-2</v>
      </c>
      <c r="Y82" s="84">
        <f t="shared" si="33"/>
        <v>2.7153800000000002E-2</v>
      </c>
      <c r="Z82" s="84">
        <f t="shared" si="34"/>
        <v>2.7152699999999998E-2</v>
      </c>
      <c r="AA82" s="84"/>
      <c r="AB82" s="108">
        <f t="shared" si="44"/>
        <v>44818</v>
      </c>
      <c r="AC82" s="109">
        <f t="shared" si="41"/>
        <v>2.80532E-2</v>
      </c>
      <c r="AD82" s="108">
        <f t="shared" si="45"/>
        <v>47054</v>
      </c>
      <c r="AE82" s="110">
        <f t="shared" si="42"/>
        <v>2.9616443333333332E-2</v>
      </c>
      <c r="AF82" s="3"/>
      <c r="AG82" s="2">
        <f>IF('Forward Curve'!$D$14=DataValidation!$A$5,Vols!$U82*(1-(SQRT(YEARFRAC($R$6,$R82,2))*(2*$S82))),IF('Forward Curve'!$D$14=DataValidation!$A$6,Vols!$V82*(1-(SQRT(YEARFRAC($R$6,$R82,2))*(2*$S82))),IF('Forward Curve'!$D$14=DataValidation!$A$8,Vols!$U82*(1-(SQRT(YEARFRAC($R$6,$R82,2))*(2*$S82)))+0.03,IF('Forward Curve'!$D$14=DataValidation!$A$4,Vols!$AE82*(1-(SQRT(YEARFRAC($R$6,$R82,2))*(2*$S82))),IF('Forward Curve'!$D$14=DataValidation!$A$7,Vols!$W82*(1-(SQRT(YEARFRAC($R$6,$R82,2))*(2*$S82))),IF('Forward Curve'!$D$14=DataValidation!$A$9,Vols!$AW82*(1-(SQRT(YEARFRAC($R$6,$R82,2))*(2*$S82))),IF('Forward Curve'!$D$14=DataValidation!$A$2,$Y82*(1-(SQRT(YEARFRAC($R$6,$R82,2))*(2*$S82))),IF('Forward Curve'!$D$14=DataValidation!$A$3,$Z82*(1-(SQRT(YEARFRAC($R$6,$R82,2))*(2*$S82))),""))))))))</f>
        <v>-3.0057695402019979E-2</v>
      </c>
      <c r="AH82" s="2">
        <f>IF('Forward Curve'!$D$14=DataValidation!$A$5,Vols!$U82*(1-(SQRT(YEARFRAC($R$6,$R82,2))*(1*$S82))),IF('Forward Curve'!$D$14=DataValidation!$A$6,Vols!$V82*(1-(SQRT(YEARFRAC($R$6,$R82,2))*(1*$S82))),IF('Forward Curve'!$D$14=DataValidation!$A$8,Vols!$U82*(1-(SQRT(YEARFRAC($R$6,$R82,2))*(1*$S82)))+0.03,IF('Forward Curve'!$D$14=DataValidation!$A$4,Vols!$AE82*(1-(SQRT(YEARFRAC($R$6,$R82,2))*(1*$S82))),IF('Forward Curve'!$D$14=DataValidation!$A$7,Vols!$W82*(1-(SQRT(YEARFRAC($R$6,$R82,2))*(1*$S82))),IF('Forward Curve'!$D$14=DataValidation!$A$9,Vols!$AW82*(1-(SQRT(YEARFRAC($R$6,$R82,2))*(1*$S82))),IF('Forward Curve'!$D$14=DataValidation!$A$2,$Y82*(1-(SQRT(YEARFRAC($R$6,$R82,2))*(1*$S82))),IF('Forward Curve'!$D$14=DataValidation!$A$3,$Z82*(1-(SQRT(YEARFRAC($R$6,$R82,2))*(1*$S82))),""))))))))</f>
        <v>-1.4519477010099889E-3</v>
      </c>
      <c r="AI82" s="2">
        <f>IF('Forward Curve'!$D$14=DataValidation!$A$5,Vols!$U82*(1+(SQRT(YEARFRAC($R$6,$R82,2))*(1*$S82))),IF('Forward Curve'!$D$14=DataValidation!$A$6,Vols!$V82*(1+(SQRT(YEARFRAC($R$6,$R82,2))*(1*$S82))),IF('Forward Curve'!$D$14=DataValidation!$A$8,Vols!$U82*(1+(SQRT(YEARFRAC($R$6,$R82,2))*(1*$S82)))+0.03,IF('Forward Curve'!$D$14=DataValidation!$A$4,Vols!$AE82*(1+(SQRT(YEARFRAC($R$6,$R82,2))*(1*$S82))),IF('Forward Curve'!$D$14=DataValidation!$A$7,Vols!$W82*(1+(SQRT(YEARFRAC($R$6,$R82,2))*(1*$S82))),IF('Forward Curve'!$D$14=DataValidation!$A$9,Vols!$AW82*(1+(SQRT(YEARFRAC($R$6,$R82,2))*(1*$S82))),IF('Forward Curve'!$D$14=DataValidation!$A$2,$Y82*(1+(SQRT(YEARFRAC($R$6,$R82,2))*(1*$S82))),IF('Forward Curve'!$D$14=DataValidation!$A$3,$Z82*(1+(SQRT(YEARFRAC($R$6,$R82,2))*(1*$S82))),""))))))))</f>
        <v>5.575954770101E-2</v>
      </c>
      <c r="AJ82" s="2">
        <f>IF('Forward Curve'!$D$14=DataValidation!$A$5,Vols!$U82*(1+(SQRT(YEARFRAC($R$6,$R82,2))*(2*$S82))),IF('Forward Curve'!$D$14=DataValidation!$A$6,Vols!$V82*(1+(SQRT(YEARFRAC($R$6,$R82,2))*(2*$S82))),IF('Forward Curve'!$D$14=DataValidation!$A$8,Vols!$U82*(1+(SQRT(YEARFRAC($R$6,$R82,2))*(2*$S82)))+0.03,IF('Forward Curve'!$D$14=DataValidation!$A$4,Vols!$AE82*(1+(SQRT(YEARFRAC($R$6,$R82,2))*(2*$S82))),IF('Forward Curve'!$D$14=DataValidation!$A$7,Vols!$W82*(1+(SQRT(YEARFRAC($R$6,$R82,2))*(2*$S82))),IF('Forward Curve'!$D$14=DataValidation!$A$9,Vols!$AW82*(1+(SQRT(YEARFRAC($R$6,$R82,2))*(2*$S82))),IF('Forward Curve'!$D$14=DataValidation!$A$2,$Y82*(1+(SQRT(YEARFRAC($R$6,$R82,2))*(2*$S82))),IF('Forward Curve'!$D$14=DataValidation!$A$3,$Z82*(1+(SQRT(YEARFRAC($R$6,$R82,2))*(2*$S82))),""))))))))</f>
        <v>8.436529540201998E-2</v>
      </c>
      <c r="AL82" s="112">
        <v>2.5000000000000001E-2</v>
      </c>
      <c r="AM82" s="2">
        <f>IF('Forward Curve'!$D$14=DataValidation!$A$5,Vols!$AL82,IF('Forward Curve'!$D$14=DataValidation!$A$6,Vols!$AL82+(Vols!$V82-Vols!$U82),IF('Forward Curve'!$D$14=DataValidation!$A$8,Vols!$AL82+(Vols!$X82-Vols!$U82),IF('Forward Curve'!$D$14=DataValidation!$A$4,Vols!$AL82+(Vols!$AE82-Vols!$U82),IF('Forward Curve'!$D$14=DataValidation!$A$7,Vols!$AL82+(Vols!$W82-Vols!$U82),IF('Forward Curve'!$D$14=DataValidation!$A$9,Vols!$AL82+(Vols!$AW82-Vols!$U82),IF('Forward Curve'!$D$14=DataValidation!$A$2,Vols!$AL82+($Y82-Vols!$U82),IF('Forward Curve'!$D$14=DataValidation!$A$3,Vols!$AL82+($Z82-Vols!$U82)))))))))</f>
        <v>2.3816700000000003E-2</v>
      </c>
      <c r="AN82" s="2">
        <f>IF('Forward Curve'!$D$14=DataValidation!$A$5,$U82+0.0025,IF('Forward Curve'!$D$14=DataValidation!$A$6,$V82+0.0025,IF('Forward Curve'!$D$14=DataValidation!$A$8,Vols!$X82+0.0025,IF('Forward Curve'!$D$14=DataValidation!$A$4,Vols!$AE82+0.0025,IF('Forward Curve'!$D$14=DataValidation!$A$7,Vols!$W82+0.0025,IF('Forward Curve'!$D$14=DataValidation!$A$9,Vols!$AW82+0.0025,IF('Forward Curve'!$D$14=DataValidation!$A$2,$Y82+0.0025,IF('Forward Curve'!$D$14=DataValidation!$A$3,$Z82+0.0025,""))))))))</f>
        <v>2.9653800000000001E-2</v>
      </c>
      <c r="AO82" s="2">
        <f>IF('Forward Curve'!$D$14=DataValidation!$A$5,$U82+0.005,IF('Forward Curve'!$D$14=DataValidation!$A$6,$V82+0.005,IF('Forward Curve'!$D$14=DataValidation!$A$8,Vols!$X82+0.005,IF('Forward Curve'!$D$14=DataValidation!$A$4,Vols!$AE82+0.005,IF('Forward Curve'!$D$14=DataValidation!$A$7,Vols!$W82+0.005,IF('Forward Curve'!$D$14=DataValidation!$A$9,Vols!$AW82+0.005,IF('Forward Curve'!$D$14=DataValidation!$A$2,$Y82+0.005,IF('Forward Curve'!$D$14=DataValidation!$A$3,$Z82+0.005,""))))))))</f>
        <v>3.2153800000000003E-2</v>
      </c>
      <c r="AQ82" s="57">
        <f>IF('Forward Curve'!$E$15=DataValidation!$B$2,Vols!$AJ82,IF('Forward Curve'!$E$15=DataValidation!$B$3,Vols!$AI82,IF('Forward Curve'!$E$15=DataValidation!$B$4,Vols!$AH82,IF('Forward Curve'!$E$15=DataValidation!$B$5,Vols!$AG82,IF('Forward Curve'!$E$15=DataValidation!$B$7,$AM82,IF('Forward Curve'!$E$15=DataValidation!$B$8,Vols!$AN82,IF('Forward Curve'!$E$15=DataValidation!$B$9,Vols!$AO82,"ERROR")))))))</f>
        <v>5.575954770101E-2</v>
      </c>
      <c r="AR82" s="57"/>
      <c r="AS82" s="58"/>
      <c r="AT82" s="67">
        <v>77</v>
      </c>
      <c r="AU82" s="68">
        <f t="shared" si="46"/>
        <v>47054</v>
      </c>
      <c r="AW82" s="2">
        <f t="shared" si="35"/>
        <v>3.0647318209199022E-2</v>
      </c>
      <c r="AY82" s="3">
        <f t="shared" si="36"/>
        <v>2.5647318209199021E-2</v>
      </c>
      <c r="AZ82" s="3">
        <f t="shared" si="37"/>
        <v>2.8147318209199024E-2</v>
      </c>
      <c r="BA82" s="3">
        <f t="shared" si="38"/>
        <v>3.3147318209199021E-2</v>
      </c>
      <c r="BB82" s="3">
        <f t="shared" si="39"/>
        <v>3.5647318209199023E-2</v>
      </c>
      <c r="BD82" s="2">
        <f>IF('Forward Curve'!$D$16=DataValidation!$B$11,Vols!AY82,IF('Forward Curve'!$D$16=DataValidation!$B$12,Vols!AZ82,IF('Forward Curve'!$D$16=DataValidation!$B$13,Vols!BA82,IF('Forward Curve'!$D$16=DataValidation!$B$14,Vols!BB82,""))))</f>
        <v>3.3147318209199021E-2</v>
      </c>
    </row>
    <row r="83" spans="2:56" x14ac:dyDescent="0.25">
      <c r="B83" s="69">
        <f t="shared" si="40"/>
        <v>47085</v>
      </c>
      <c r="C83" s="76">
        <v>41.6</v>
      </c>
      <c r="D83" s="2"/>
      <c r="E83" s="124">
        <v>2.8336000000000001</v>
      </c>
      <c r="F83" s="77">
        <v>2.7379899999999999</v>
      </c>
      <c r="G83" s="103">
        <v>2.9256500000000001</v>
      </c>
      <c r="H83" s="103">
        <v>5.8174700000000001</v>
      </c>
      <c r="I83" s="81"/>
      <c r="J83" s="117">
        <f t="shared" si="43"/>
        <v>47054</v>
      </c>
      <c r="K83" s="78">
        <v>2.7153800000000001</v>
      </c>
      <c r="L83" s="81"/>
      <c r="M83" s="115">
        <v>44819</v>
      </c>
      <c r="N83" s="123">
        <v>2.80532</v>
      </c>
      <c r="O83" s="81"/>
      <c r="P83" s="81"/>
      <c r="R83" s="69">
        <f>'Forward Curve'!$G83</f>
        <v>47085</v>
      </c>
      <c r="S83" s="82">
        <f t="shared" si="28"/>
        <v>0.41600000000000004</v>
      </c>
      <c r="T83" s="57"/>
      <c r="U83" s="57">
        <f t="shared" si="29"/>
        <v>2.8336E-2</v>
      </c>
      <c r="V83" s="57">
        <f t="shared" si="30"/>
        <v>2.7379899999999999E-2</v>
      </c>
      <c r="W83" s="57">
        <f t="shared" si="31"/>
        <v>2.9256500000000001E-2</v>
      </c>
      <c r="X83" s="84">
        <f t="shared" si="32"/>
        <v>5.8174700000000003E-2</v>
      </c>
      <c r="Y83" s="84">
        <f t="shared" si="33"/>
        <v>2.7152699999999998E-2</v>
      </c>
      <c r="Z83" s="84">
        <f t="shared" si="34"/>
        <v>2.7153800000000002E-2</v>
      </c>
      <c r="AA83" s="84"/>
      <c r="AB83" s="108">
        <f t="shared" si="44"/>
        <v>44819</v>
      </c>
      <c r="AC83" s="109">
        <f t="shared" si="41"/>
        <v>2.80532E-2</v>
      </c>
      <c r="AD83" s="108">
        <f t="shared" si="45"/>
        <v>47085</v>
      </c>
      <c r="AE83" s="110">
        <f t="shared" si="42"/>
        <v>2.9616480000000001E-2</v>
      </c>
      <c r="AF83" s="3"/>
      <c r="AG83" s="2">
        <f>IF('Forward Curve'!$D$14=DataValidation!$A$5,Vols!$U83*(1-(SQRT(YEARFRAC($R$6,$R83,2))*(2*$S83))),IF('Forward Curve'!$D$14=DataValidation!$A$6,Vols!$V83*(1-(SQRT(YEARFRAC($R$6,$R83,2))*(2*$S83))),IF('Forward Curve'!$D$14=DataValidation!$A$8,Vols!$U83*(1-(SQRT(YEARFRAC($R$6,$R83,2))*(2*$S83)))+0.03,IF('Forward Curve'!$D$14=DataValidation!$A$4,Vols!$AE83*(1-(SQRT(YEARFRAC($R$6,$R83,2))*(2*$S83))),IF('Forward Curve'!$D$14=DataValidation!$A$7,Vols!$W83*(1-(SQRT(YEARFRAC($R$6,$R83,2))*(2*$S83))),IF('Forward Curve'!$D$14=DataValidation!$A$9,Vols!$AW83*(1-(SQRT(YEARFRAC($R$6,$R83,2))*(2*$S83))),IF('Forward Curve'!$D$14=DataValidation!$A$2,$Y83*(1-(SQRT(YEARFRAC($R$6,$R83,2))*(2*$S83))),IF('Forward Curve'!$D$14=DataValidation!$A$3,$Z83*(1-(SQRT(YEARFRAC($R$6,$R83,2))*(2*$S83))),""))))))))</f>
        <v>-3.0480301959675143E-2</v>
      </c>
      <c r="AH83" s="2">
        <f>IF('Forward Curve'!$D$14=DataValidation!$A$5,Vols!$U83*(1-(SQRT(YEARFRAC($R$6,$R83,2))*(1*$S83))),IF('Forward Curve'!$D$14=DataValidation!$A$6,Vols!$V83*(1-(SQRT(YEARFRAC($R$6,$R83,2))*(1*$S83))),IF('Forward Curve'!$D$14=DataValidation!$A$8,Vols!$U83*(1-(SQRT(YEARFRAC($R$6,$R83,2))*(1*$S83)))+0.03,IF('Forward Curve'!$D$14=DataValidation!$A$4,Vols!$AE83*(1-(SQRT(YEARFRAC($R$6,$R83,2))*(1*$S83))),IF('Forward Curve'!$D$14=DataValidation!$A$7,Vols!$W83*(1-(SQRT(YEARFRAC($R$6,$R83,2))*(1*$S83))),IF('Forward Curve'!$D$14=DataValidation!$A$9,Vols!$AW83*(1-(SQRT(YEARFRAC($R$6,$R83,2))*(1*$S83))),IF('Forward Curve'!$D$14=DataValidation!$A$2,$Y83*(1-(SQRT(YEARFRAC($R$6,$R83,2))*(1*$S83))),IF('Forward Curve'!$D$14=DataValidation!$A$3,$Z83*(1-(SQRT(YEARFRAC($R$6,$R83,2))*(1*$S83))),""))))))))</f>
        <v>-1.663800979837572E-3</v>
      </c>
      <c r="AI83" s="2">
        <f>IF('Forward Curve'!$D$14=DataValidation!$A$5,Vols!$U83*(1+(SQRT(YEARFRAC($R$6,$R83,2))*(1*$S83))),IF('Forward Curve'!$D$14=DataValidation!$A$6,Vols!$V83*(1+(SQRT(YEARFRAC($R$6,$R83,2))*(1*$S83))),IF('Forward Curve'!$D$14=DataValidation!$A$8,Vols!$U83*(1+(SQRT(YEARFRAC($R$6,$R83,2))*(1*$S83)))+0.03,IF('Forward Curve'!$D$14=DataValidation!$A$4,Vols!$AE83*(1+(SQRT(YEARFRAC($R$6,$R83,2))*(1*$S83))),IF('Forward Curve'!$D$14=DataValidation!$A$7,Vols!$W83*(1+(SQRT(YEARFRAC($R$6,$R83,2))*(1*$S83))),IF('Forward Curve'!$D$14=DataValidation!$A$9,Vols!$AW83*(1+(SQRT(YEARFRAC($R$6,$R83,2))*(1*$S83))),IF('Forward Curve'!$D$14=DataValidation!$A$2,$Y83*(1+(SQRT(YEARFRAC($R$6,$R83,2))*(1*$S83))),IF('Forward Curve'!$D$14=DataValidation!$A$3,$Z83*(1+(SQRT(YEARFRAC($R$6,$R83,2))*(1*$S83))),""))))))))</f>
        <v>5.5969200979837569E-2</v>
      </c>
      <c r="AJ83" s="2">
        <f>IF('Forward Curve'!$D$14=DataValidation!$A$5,Vols!$U83*(1+(SQRT(YEARFRAC($R$6,$R83,2))*(2*$S83))),IF('Forward Curve'!$D$14=DataValidation!$A$6,Vols!$V83*(1+(SQRT(YEARFRAC($R$6,$R83,2))*(2*$S83))),IF('Forward Curve'!$D$14=DataValidation!$A$8,Vols!$U83*(1+(SQRT(YEARFRAC($R$6,$R83,2))*(2*$S83)))+0.03,IF('Forward Curve'!$D$14=DataValidation!$A$4,Vols!$AE83*(1+(SQRT(YEARFRAC($R$6,$R83,2))*(2*$S83))),IF('Forward Curve'!$D$14=DataValidation!$A$7,Vols!$W83*(1+(SQRT(YEARFRAC($R$6,$R83,2))*(2*$S83))),IF('Forward Curve'!$D$14=DataValidation!$A$9,Vols!$AW83*(1+(SQRT(YEARFRAC($R$6,$R83,2))*(2*$S83))),IF('Forward Curve'!$D$14=DataValidation!$A$2,$Y83*(1+(SQRT(YEARFRAC($R$6,$R83,2))*(2*$S83))),IF('Forward Curve'!$D$14=DataValidation!$A$3,$Z83*(1+(SQRT(YEARFRAC($R$6,$R83,2))*(2*$S83))),""))))))))</f>
        <v>8.4785701959675136E-2</v>
      </c>
      <c r="AL83" s="112">
        <v>2.5000000000000001E-2</v>
      </c>
      <c r="AM83" s="2">
        <f>IF('Forward Curve'!$D$14=DataValidation!$A$5,Vols!$AL83,IF('Forward Curve'!$D$14=DataValidation!$A$6,Vols!$AL83+(Vols!$V83-Vols!$U83),IF('Forward Curve'!$D$14=DataValidation!$A$8,Vols!$AL83+(Vols!$X83-Vols!$U83),IF('Forward Curve'!$D$14=DataValidation!$A$4,Vols!$AL83+(Vols!$AE83-Vols!$U83),IF('Forward Curve'!$D$14=DataValidation!$A$7,Vols!$AL83+(Vols!$W83-Vols!$U83),IF('Forward Curve'!$D$14=DataValidation!$A$9,Vols!$AL83+(Vols!$AW83-Vols!$U83),IF('Forward Curve'!$D$14=DataValidation!$A$2,Vols!$AL83+($Y83-Vols!$U83),IF('Forward Curve'!$D$14=DataValidation!$A$3,Vols!$AL83+($Z83-Vols!$U83)))))))))</f>
        <v>2.38167E-2</v>
      </c>
      <c r="AN83" s="2">
        <f>IF('Forward Curve'!$D$14=DataValidation!$A$5,$U83+0.0025,IF('Forward Curve'!$D$14=DataValidation!$A$6,$V83+0.0025,IF('Forward Curve'!$D$14=DataValidation!$A$8,Vols!$X83+0.0025,IF('Forward Curve'!$D$14=DataValidation!$A$4,Vols!$AE83+0.0025,IF('Forward Curve'!$D$14=DataValidation!$A$7,Vols!$W83+0.0025,IF('Forward Curve'!$D$14=DataValidation!$A$9,Vols!$AW83+0.0025,IF('Forward Curve'!$D$14=DataValidation!$A$2,$Y83+0.0025,IF('Forward Curve'!$D$14=DataValidation!$A$3,$Z83+0.0025,""))))))))</f>
        <v>2.9652699999999997E-2</v>
      </c>
      <c r="AO83" s="2">
        <f>IF('Forward Curve'!$D$14=DataValidation!$A$5,$U83+0.005,IF('Forward Curve'!$D$14=DataValidation!$A$6,$V83+0.005,IF('Forward Curve'!$D$14=DataValidation!$A$8,Vols!$X83+0.005,IF('Forward Curve'!$D$14=DataValidation!$A$4,Vols!$AE83+0.005,IF('Forward Curve'!$D$14=DataValidation!$A$7,Vols!$W83+0.005,IF('Forward Curve'!$D$14=DataValidation!$A$9,Vols!$AW83+0.005,IF('Forward Curve'!$D$14=DataValidation!$A$2,$Y83+0.005,IF('Forward Curve'!$D$14=DataValidation!$A$3,$Z83+0.005,""))))))))</f>
        <v>3.2152699999999999E-2</v>
      </c>
      <c r="AQ83" s="57">
        <f>IF('Forward Curve'!$E$15=DataValidation!$B$2,Vols!$AJ83,IF('Forward Curve'!$E$15=DataValidation!$B$3,Vols!$AI83,IF('Forward Curve'!$E$15=DataValidation!$B$4,Vols!$AH83,IF('Forward Curve'!$E$15=DataValidation!$B$5,Vols!$AG83,IF('Forward Curve'!$E$15=DataValidation!$B$7,$AM83,IF('Forward Curve'!$E$15=DataValidation!$B$8,Vols!$AN83,IF('Forward Curve'!$E$15=DataValidation!$B$9,Vols!$AO83,"ERROR")))))))</f>
        <v>5.5969200979837569E-2</v>
      </c>
      <c r="AR83" s="57"/>
      <c r="AS83" s="58"/>
      <c r="AT83" s="67">
        <v>78</v>
      </c>
      <c r="AU83" s="68">
        <f t="shared" si="46"/>
        <v>47085</v>
      </c>
      <c r="AW83" s="2">
        <f t="shared" si="35"/>
        <v>3.0635447699888994E-2</v>
      </c>
      <c r="AY83" s="3">
        <f t="shared" si="36"/>
        <v>2.5635447699888993E-2</v>
      </c>
      <c r="AZ83" s="3">
        <f t="shared" si="37"/>
        <v>2.8135447699888995E-2</v>
      </c>
      <c r="BA83" s="3">
        <f t="shared" si="38"/>
        <v>3.3135447699888992E-2</v>
      </c>
      <c r="BB83" s="3">
        <f t="shared" si="39"/>
        <v>3.5635447699888995E-2</v>
      </c>
      <c r="BD83" s="2">
        <f>IF('Forward Curve'!$D$16=DataValidation!$B$11,Vols!AY83,IF('Forward Curve'!$D$16=DataValidation!$B$12,Vols!AZ83,IF('Forward Curve'!$D$16=DataValidation!$B$13,Vols!BA83,IF('Forward Curve'!$D$16=DataValidation!$B$14,Vols!BB83,""))))</f>
        <v>3.3135447699888992E-2</v>
      </c>
    </row>
    <row r="84" spans="2:56" x14ac:dyDescent="0.25">
      <c r="B84" s="69">
        <f t="shared" si="40"/>
        <v>47115</v>
      </c>
      <c r="C84" s="76">
        <v>41.62</v>
      </c>
      <c r="D84" s="2"/>
      <c r="E84" s="124">
        <v>2.8338199999999998</v>
      </c>
      <c r="F84" s="77">
        <v>2.7370100000000002</v>
      </c>
      <c r="G84" s="103">
        <v>2.9258899999999999</v>
      </c>
      <c r="H84" s="103">
        <v>5.73177</v>
      </c>
      <c r="I84" s="81"/>
      <c r="J84" s="117">
        <f t="shared" si="43"/>
        <v>47085</v>
      </c>
      <c r="K84" s="78">
        <v>2.7152699999999999</v>
      </c>
      <c r="L84" s="81"/>
      <c r="M84" s="115">
        <v>44820</v>
      </c>
      <c r="N84" s="123">
        <v>2.80532</v>
      </c>
      <c r="O84" s="81"/>
      <c r="P84" s="81"/>
      <c r="R84" s="69">
        <f>'Forward Curve'!$G84</f>
        <v>47115</v>
      </c>
      <c r="S84" s="82">
        <f t="shared" si="28"/>
        <v>0.41619999999999996</v>
      </c>
      <c r="T84" s="57"/>
      <c r="U84" s="57">
        <f t="shared" si="29"/>
        <v>2.8338199999999997E-2</v>
      </c>
      <c r="V84" s="57">
        <f t="shared" si="30"/>
        <v>2.7370100000000001E-2</v>
      </c>
      <c r="W84" s="57">
        <f t="shared" si="31"/>
        <v>2.9258899999999997E-2</v>
      </c>
      <c r="X84" s="84">
        <f t="shared" si="32"/>
        <v>5.7317699999999999E-2</v>
      </c>
      <c r="Y84" s="84">
        <f t="shared" si="33"/>
        <v>2.71548E-2</v>
      </c>
      <c r="Z84" s="84">
        <f t="shared" si="34"/>
        <v>2.7152699999999998E-2</v>
      </c>
      <c r="AA84" s="84"/>
      <c r="AB84" s="108">
        <f t="shared" si="44"/>
        <v>44820</v>
      </c>
      <c r="AC84" s="109">
        <f t="shared" si="41"/>
        <v>2.80532E-2</v>
      </c>
      <c r="AD84" s="108">
        <f t="shared" si="45"/>
        <v>47115</v>
      </c>
      <c r="AE84" s="110">
        <f t="shared" si="42"/>
        <v>2.9616366666666664E-2</v>
      </c>
      <c r="AF84" s="3"/>
      <c r="AG84" s="2">
        <f>IF('Forward Curve'!$D$14=DataValidation!$A$5,Vols!$U84*(1-(SQRT(YEARFRAC($R$6,$R84,2))*(2*$S84))),IF('Forward Curve'!$D$14=DataValidation!$A$6,Vols!$V84*(1-(SQRT(YEARFRAC($R$6,$R84,2))*(2*$S84))),IF('Forward Curve'!$D$14=DataValidation!$A$8,Vols!$U84*(1-(SQRT(YEARFRAC($R$6,$R84,2))*(2*$S84)))+0.03,IF('Forward Curve'!$D$14=DataValidation!$A$4,Vols!$AE84*(1-(SQRT(YEARFRAC($R$6,$R84,2))*(2*$S84))),IF('Forward Curve'!$D$14=DataValidation!$A$7,Vols!$W84*(1-(SQRT(YEARFRAC($R$6,$R84,2))*(2*$S84))),IF('Forward Curve'!$D$14=DataValidation!$A$9,Vols!$AW84*(1-(SQRT(YEARFRAC($R$6,$R84,2))*(2*$S84))),IF('Forward Curve'!$D$14=DataValidation!$A$2,$Y84*(1-(SQRT(YEARFRAC($R$6,$R84,2))*(2*$S84))),IF('Forward Curve'!$D$14=DataValidation!$A$3,$Z84*(1-(SQRT(YEARFRAC($R$6,$R84,2))*(2*$S84))),""))))))))</f>
        <v>-3.0878370623048247E-2</v>
      </c>
      <c r="AH84" s="2">
        <f>IF('Forward Curve'!$D$14=DataValidation!$A$5,Vols!$U84*(1-(SQRT(YEARFRAC($R$6,$R84,2))*(1*$S84))),IF('Forward Curve'!$D$14=DataValidation!$A$6,Vols!$V84*(1-(SQRT(YEARFRAC($R$6,$R84,2))*(1*$S84))),IF('Forward Curve'!$D$14=DataValidation!$A$8,Vols!$U84*(1-(SQRT(YEARFRAC($R$6,$R84,2))*(1*$S84)))+0.03,IF('Forward Curve'!$D$14=DataValidation!$A$4,Vols!$AE84*(1-(SQRT(YEARFRAC($R$6,$R84,2))*(1*$S84))),IF('Forward Curve'!$D$14=DataValidation!$A$7,Vols!$W84*(1-(SQRT(YEARFRAC($R$6,$R84,2))*(1*$S84))),IF('Forward Curve'!$D$14=DataValidation!$A$9,Vols!$AW84*(1-(SQRT(YEARFRAC($R$6,$R84,2))*(1*$S84))),IF('Forward Curve'!$D$14=DataValidation!$A$2,$Y84*(1-(SQRT(YEARFRAC($R$6,$R84,2))*(1*$S84))),IF('Forward Curve'!$D$14=DataValidation!$A$3,$Z84*(1-(SQRT(YEARFRAC($R$6,$R84,2))*(1*$S84))),""))))))))</f>
        <v>-1.8617853115241241E-3</v>
      </c>
      <c r="AI84" s="2">
        <f>IF('Forward Curve'!$D$14=DataValidation!$A$5,Vols!$U84*(1+(SQRT(YEARFRAC($R$6,$R84,2))*(1*$S84))),IF('Forward Curve'!$D$14=DataValidation!$A$6,Vols!$V84*(1+(SQRT(YEARFRAC($R$6,$R84,2))*(1*$S84))),IF('Forward Curve'!$D$14=DataValidation!$A$8,Vols!$U84*(1+(SQRT(YEARFRAC($R$6,$R84,2))*(1*$S84)))+0.03,IF('Forward Curve'!$D$14=DataValidation!$A$4,Vols!$AE84*(1+(SQRT(YEARFRAC($R$6,$R84,2))*(1*$S84))),IF('Forward Curve'!$D$14=DataValidation!$A$7,Vols!$W84*(1+(SQRT(YEARFRAC($R$6,$R84,2))*(1*$S84))),IF('Forward Curve'!$D$14=DataValidation!$A$9,Vols!$AW84*(1+(SQRT(YEARFRAC($R$6,$R84,2))*(1*$S84))),IF('Forward Curve'!$D$14=DataValidation!$A$2,$Y84*(1+(SQRT(YEARFRAC($R$6,$R84,2))*(1*$S84))),IF('Forward Curve'!$D$14=DataValidation!$A$3,$Z84*(1+(SQRT(YEARFRAC($R$6,$R84,2))*(1*$S84))),""))))))))</f>
        <v>5.6171385311524123E-2</v>
      </c>
      <c r="AJ84" s="2">
        <f>IF('Forward Curve'!$D$14=DataValidation!$A$5,Vols!$U84*(1+(SQRT(YEARFRAC($R$6,$R84,2))*(2*$S84))),IF('Forward Curve'!$D$14=DataValidation!$A$6,Vols!$V84*(1+(SQRT(YEARFRAC($R$6,$R84,2))*(2*$S84))),IF('Forward Curve'!$D$14=DataValidation!$A$8,Vols!$U84*(1+(SQRT(YEARFRAC($R$6,$R84,2))*(2*$S84)))+0.03,IF('Forward Curve'!$D$14=DataValidation!$A$4,Vols!$AE84*(1+(SQRT(YEARFRAC($R$6,$R84,2))*(2*$S84))),IF('Forward Curve'!$D$14=DataValidation!$A$7,Vols!$W84*(1+(SQRT(YEARFRAC($R$6,$R84,2))*(2*$S84))),IF('Forward Curve'!$D$14=DataValidation!$A$9,Vols!$AW84*(1+(SQRT(YEARFRAC($R$6,$R84,2))*(2*$S84))),IF('Forward Curve'!$D$14=DataValidation!$A$2,$Y84*(1+(SQRT(YEARFRAC($R$6,$R84,2))*(2*$S84))),IF('Forward Curve'!$D$14=DataValidation!$A$3,$Z84*(1+(SQRT(YEARFRAC($R$6,$R84,2))*(2*$S84))),""))))))))</f>
        <v>8.5187970623048254E-2</v>
      </c>
      <c r="AL84" s="112">
        <v>2.5000000000000001E-2</v>
      </c>
      <c r="AM84" s="2">
        <f>IF('Forward Curve'!$D$14=DataValidation!$A$5,Vols!$AL84,IF('Forward Curve'!$D$14=DataValidation!$A$6,Vols!$AL84+(Vols!$V84-Vols!$U84),IF('Forward Curve'!$D$14=DataValidation!$A$8,Vols!$AL84+(Vols!$X84-Vols!$U84),IF('Forward Curve'!$D$14=DataValidation!$A$4,Vols!$AL84+(Vols!$AE84-Vols!$U84),IF('Forward Curve'!$D$14=DataValidation!$A$7,Vols!$AL84+(Vols!$W84-Vols!$U84),IF('Forward Curve'!$D$14=DataValidation!$A$9,Vols!$AL84+(Vols!$AW84-Vols!$U84),IF('Forward Curve'!$D$14=DataValidation!$A$2,Vols!$AL84+($Y84-Vols!$U84),IF('Forward Curve'!$D$14=DataValidation!$A$3,Vols!$AL84+($Z84-Vols!$U84)))))))))</f>
        <v>2.3816600000000004E-2</v>
      </c>
      <c r="AN84" s="2">
        <f>IF('Forward Curve'!$D$14=DataValidation!$A$5,$U84+0.0025,IF('Forward Curve'!$D$14=DataValidation!$A$6,$V84+0.0025,IF('Forward Curve'!$D$14=DataValidation!$A$8,Vols!$X84+0.0025,IF('Forward Curve'!$D$14=DataValidation!$A$4,Vols!$AE84+0.0025,IF('Forward Curve'!$D$14=DataValidation!$A$7,Vols!$W84+0.0025,IF('Forward Curve'!$D$14=DataValidation!$A$9,Vols!$AW84+0.0025,IF('Forward Curve'!$D$14=DataValidation!$A$2,$Y84+0.0025,IF('Forward Curve'!$D$14=DataValidation!$A$3,$Z84+0.0025,""))))))))</f>
        <v>2.9654799999999999E-2</v>
      </c>
      <c r="AO84" s="2">
        <f>IF('Forward Curve'!$D$14=DataValidation!$A$5,$U84+0.005,IF('Forward Curve'!$D$14=DataValidation!$A$6,$V84+0.005,IF('Forward Curve'!$D$14=DataValidation!$A$8,Vols!$X84+0.005,IF('Forward Curve'!$D$14=DataValidation!$A$4,Vols!$AE84+0.005,IF('Forward Curve'!$D$14=DataValidation!$A$7,Vols!$W84+0.005,IF('Forward Curve'!$D$14=DataValidation!$A$9,Vols!$AW84+0.005,IF('Forward Curve'!$D$14=DataValidation!$A$2,$Y84+0.005,IF('Forward Curve'!$D$14=DataValidation!$A$3,$Z84+0.005,""))))))))</f>
        <v>3.2154799999999997E-2</v>
      </c>
      <c r="AQ84" s="57">
        <f>IF('Forward Curve'!$E$15=DataValidation!$B$2,Vols!$AJ84,IF('Forward Curve'!$E$15=DataValidation!$B$3,Vols!$AI84,IF('Forward Curve'!$E$15=DataValidation!$B$4,Vols!$AH84,IF('Forward Curve'!$E$15=DataValidation!$B$5,Vols!$AG84,IF('Forward Curve'!$E$15=DataValidation!$B$7,$AM84,IF('Forward Curve'!$E$15=DataValidation!$B$8,Vols!$AN84,IF('Forward Curve'!$E$15=DataValidation!$B$9,Vols!$AO84,"ERROR")))))))</f>
        <v>5.6171385311524123E-2</v>
      </c>
      <c r="AR84" s="57"/>
      <c r="AS84" s="58"/>
      <c r="AT84" s="67">
        <v>79</v>
      </c>
      <c r="AU84" s="68">
        <f t="shared" si="46"/>
        <v>47115</v>
      </c>
      <c r="AW84" s="2">
        <f t="shared" si="35"/>
        <v>3.0623959638552679E-2</v>
      </c>
      <c r="AY84" s="3">
        <f t="shared" si="36"/>
        <v>2.5623959638552678E-2</v>
      </c>
      <c r="AZ84" s="3">
        <f t="shared" si="37"/>
        <v>2.812395963855268E-2</v>
      </c>
      <c r="BA84" s="3">
        <f t="shared" si="38"/>
        <v>3.3123959638552677E-2</v>
      </c>
      <c r="BB84" s="3">
        <f t="shared" si="39"/>
        <v>3.562395963855268E-2</v>
      </c>
      <c r="BD84" s="2">
        <f>IF('Forward Curve'!$D$16=DataValidation!$B$11,Vols!AY84,IF('Forward Curve'!$D$16=DataValidation!$B$12,Vols!AZ84,IF('Forward Curve'!$D$16=DataValidation!$B$13,Vols!BA84,IF('Forward Curve'!$D$16=DataValidation!$B$14,Vols!BB84,""))))</f>
        <v>3.3123959638552677E-2</v>
      </c>
    </row>
    <row r="85" spans="2:56" x14ac:dyDescent="0.25">
      <c r="B85" s="69">
        <f t="shared" si="40"/>
        <v>47146</v>
      </c>
      <c r="C85" s="76">
        <v>41.66</v>
      </c>
      <c r="D85" s="2"/>
      <c r="E85" s="124">
        <v>2.8332600000000001</v>
      </c>
      <c r="F85" s="77">
        <v>2.7383500000000001</v>
      </c>
      <c r="G85" s="103">
        <v>2.9252899999999999</v>
      </c>
      <c r="H85" s="103">
        <v>5.8186099999999996</v>
      </c>
      <c r="I85" s="81"/>
      <c r="J85" s="117">
        <f t="shared" si="43"/>
        <v>47115</v>
      </c>
      <c r="K85" s="78">
        <v>2.7154799999999999</v>
      </c>
      <c r="L85" s="81"/>
      <c r="M85" s="115">
        <v>44821</v>
      </c>
      <c r="N85" s="123">
        <v>2.8055300000000001</v>
      </c>
      <c r="O85" s="81"/>
      <c r="P85" s="81"/>
      <c r="R85" s="69">
        <f>'Forward Curve'!$G85</f>
        <v>47146</v>
      </c>
      <c r="S85" s="82">
        <f t="shared" si="28"/>
        <v>0.41659999999999997</v>
      </c>
      <c r="T85" s="57"/>
      <c r="U85" s="57">
        <f t="shared" si="29"/>
        <v>2.8332599999999999E-2</v>
      </c>
      <c r="V85" s="57">
        <f t="shared" si="30"/>
        <v>2.7383500000000002E-2</v>
      </c>
      <c r="W85" s="57">
        <f t="shared" si="31"/>
        <v>2.9252899999999998E-2</v>
      </c>
      <c r="X85" s="84">
        <f t="shared" si="32"/>
        <v>5.8186099999999998E-2</v>
      </c>
      <c r="Y85" s="84">
        <f t="shared" si="33"/>
        <v>2.7149700000000002E-2</v>
      </c>
      <c r="Z85" s="84">
        <f t="shared" si="34"/>
        <v>2.71548E-2</v>
      </c>
      <c r="AA85" s="84"/>
      <c r="AB85" s="108">
        <f t="shared" si="44"/>
        <v>44821</v>
      </c>
      <c r="AC85" s="109">
        <f t="shared" si="41"/>
        <v>2.8055300000000002E-2</v>
      </c>
      <c r="AD85" s="108">
        <f t="shared" si="45"/>
        <v>47146</v>
      </c>
      <c r="AE85" s="110">
        <f t="shared" si="42"/>
        <v>2.9616323333333326E-2</v>
      </c>
      <c r="AF85" s="3"/>
      <c r="AG85" s="2">
        <f>IF('Forward Curve'!$D$14=DataValidation!$A$5,Vols!$U85*(1-(SQRT(YEARFRAC($R$6,$R85,2))*(2*$S85))),IF('Forward Curve'!$D$14=DataValidation!$A$6,Vols!$V85*(1-(SQRT(YEARFRAC($R$6,$R85,2))*(2*$S85))),IF('Forward Curve'!$D$14=DataValidation!$A$8,Vols!$U85*(1-(SQRT(YEARFRAC($R$6,$R85,2))*(2*$S85)))+0.03,IF('Forward Curve'!$D$14=DataValidation!$A$4,Vols!$AE85*(1-(SQRT(YEARFRAC($R$6,$R85,2))*(2*$S85))),IF('Forward Curve'!$D$14=DataValidation!$A$7,Vols!$W85*(1-(SQRT(YEARFRAC($R$6,$R85,2))*(2*$S85))),IF('Forward Curve'!$D$14=DataValidation!$A$9,Vols!$AW85*(1-(SQRT(YEARFRAC($R$6,$R85,2))*(2*$S85))),IF('Forward Curve'!$D$14=DataValidation!$A$2,$Y85*(1-(SQRT(YEARFRAC($R$6,$R85,2))*(2*$S85))),IF('Forward Curve'!$D$14=DataValidation!$A$3,$Z85*(1-(SQRT(YEARFRAC($R$6,$R85,2))*(2*$S85))),""))))))))</f>
        <v>-3.130645927021633E-2</v>
      </c>
      <c r="AH85" s="2">
        <f>IF('Forward Curve'!$D$14=DataValidation!$A$5,Vols!$U85*(1-(SQRT(YEARFRAC($R$6,$R85,2))*(1*$S85))),IF('Forward Curve'!$D$14=DataValidation!$A$6,Vols!$V85*(1-(SQRT(YEARFRAC($R$6,$R85,2))*(1*$S85))),IF('Forward Curve'!$D$14=DataValidation!$A$8,Vols!$U85*(1-(SQRT(YEARFRAC($R$6,$R85,2))*(1*$S85)))+0.03,IF('Forward Curve'!$D$14=DataValidation!$A$4,Vols!$AE85*(1-(SQRT(YEARFRAC($R$6,$R85,2))*(1*$S85))),IF('Forward Curve'!$D$14=DataValidation!$A$7,Vols!$W85*(1-(SQRT(YEARFRAC($R$6,$R85,2))*(1*$S85))),IF('Forward Curve'!$D$14=DataValidation!$A$9,Vols!$AW85*(1-(SQRT(YEARFRAC($R$6,$R85,2))*(1*$S85))),IF('Forward Curve'!$D$14=DataValidation!$A$2,$Y85*(1-(SQRT(YEARFRAC($R$6,$R85,2))*(1*$S85))),IF('Forward Curve'!$D$14=DataValidation!$A$3,$Z85*(1-(SQRT(YEARFRAC($R$6,$R85,2))*(1*$S85))),""))))))))</f>
        <v>-2.0783796351081635E-3</v>
      </c>
      <c r="AI85" s="2">
        <f>IF('Forward Curve'!$D$14=DataValidation!$A$5,Vols!$U85*(1+(SQRT(YEARFRAC($R$6,$R85,2))*(1*$S85))),IF('Forward Curve'!$D$14=DataValidation!$A$6,Vols!$V85*(1+(SQRT(YEARFRAC($R$6,$R85,2))*(1*$S85))),IF('Forward Curve'!$D$14=DataValidation!$A$8,Vols!$U85*(1+(SQRT(YEARFRAC($R$6,$R85,2))*(1*$S85)))+0.03,IF('Forward Curve'!$D$14=DataValidation!$A$4,Vols!$AE85*(1+(SQRT(YEARFRAC($R$6,$R85,2))*(1*$S85))),IF('Forward Curve'!$D$14=DataValidation!$A$7,Vols!$W85*(1+(SQRT(YEARFRAC($R$6,$R85,2))*(1*$S85))),IF('Forward Curve'!$D$14=DataValidation!$A$9,Vols!$AW85*(1+(SQRT(YEARFRAC($R$6,$R85,2))*(1*$S85))),IF('Forward Curve'!$D$14=DataValidation!$A$2,$Y85*(1+(SQRT(YEARFRAC($R$6,$R85,2))*(1*$S85))),IF('Forward Curve'!$D$14=DataValidation!$A$3,$Z85*(1+(SQRT(YEARFRAC($R$6,$R85,2))*(1*$S85))),""))))))))</f>
        <v>5.637777963510817E-2</v>
      </c>
      <c r="AJ85" s="2">
        <f>IF('Forward Curve'!$D$14=DataValidation!$A$5,Vols!$U85*(1+(SQRT(YEARFRAC($R$6,$R85,2))*(2*$S85))),IF('Forward Curve'!$D$14=DataValidation!$A$6,Vols!$V85*(1+(SQRT(YEARFRAC($R$6,$R85,2))*(2*$S85))),IF('Forward Curve'!$D$14=DataValidation!$A$8,Vols!$U85*(1+(SQRT(YEARFRAC($R$6,$R85,2))*(2*$S85)))+0.03,IF('Forward Curve'!$D$14=DataValidation!$A$4,Vols!$AE85*(1+(SQRT(YEARFRAC($R$6,$R85,2))*(2*$S85))),IF('Forward Curve'!$D$14=DataValidation!$A$7,Vols!$W85*(1+(SQRT(YEARFRAC($R$6,$R85,2))*(2*$S85))),IF('Forward Curve'!$D$14=DataValidation!$A$9,Vols!$AW85*(1+(SQRT(YEARFRAC($R$6,$R85,2))*(2*$S85))),IF('Forward Curve'!$D$14=DataValidation!$A$2,$Y85*(1+(SQRT(YEARFRAC($R$6,$R85,2))*(2*$S85))),IF('Forward Curve'!$D$14=DataValidation!$A$3,$Z85*(1+(SQRT(YEARFRAC($R$6,$R85,2))*(2*$S85))),""))))))))</f>
        <v>8.5605859270216328E-2</v>
      </c>
      <c r="AL85" s="112">
        <v>2.5000000000000001E-2</v>
      </c>
      <c r="AM85" s="2">
        <f>IF('Forward Curve'!$D$14=DataValidation!$A$5,Vols!$AL85,IF('Forward Curve'!$D$14=DataValidation!$A$6,Vols!$AL85+(Vols!$V85-Vols!$U85),IF('Forward Curve'!$D$14=DataValidation!$A$8,Vols!$AL85+(Vols!$X85-Vols!$U85),IF('Forward Curve'!$D$14=DataValidation!$A$4,Vols!$AL85+(Vols!$AE85-Vols!$U85),IF('Forward Curve'!$D$14=DataValidation!$A$7,Vols!$AL85+(Vols!$W85-Vols!$U85),IF('Forward Curve'!$D$14=DataValidation!$A$9,Vols!$AL85+(Vols!$AW85-Vols!$U85),IF('Forward Curve'!$D$14=DataValidation!$A$2,Vols!$AL85+($Y85-Vols!$U85),IF('Forward Curve'!$D$14=DataValidation!$A$3,Vols!$AL85+($Z85-Vols!$U85)))))))))</f>
        <v>2.3817100000000004E-2</v>
      </c>
      <c r="AN85" s="2">
        <f>IF('Forward Curve'!$D$14=DataValidation!$A$5,$U85+0.0025,IF('Forward Curve'!$D$14=DataValidation!$A$6,$V85+0.0025,IF('Forward Curve'!$D$14=DataValidation!$A$8,Vols!$X85+0.0025,IF('Forward Curve'!$D$14=DataValidation!$A$4,Vols!$AE85+0.0025,IF('Forward Curve'!$D$14=DataValidation!$A$7,Vols!$W85+0.0025,IF('Forward Curve'!$D$14=DataValidation!$A$9,Vols!$AW85+0.0025,IF('Forward Curve'!$D$14=DataValidation!$A$2,$Y85+0.0025,IF('Forward Curve'!$D$14=DataValidation!$A$3,$Z85+0.0025,""))))))))</f>
        <v>2.9649700000000001E-2</v>
      </c>
      <c r="AO85" s="2">
        <f>IF('Forward Curve'!$D$14=DataValidation!$A$5,$U85+0.005,IF('Forward Curve'!$D$14=DataValidation!$A$6,$V85+0.005,IF('Forward Curve'!$D$14=DataValidation!$A$8,Vols!$X85+0.005,IF('Forward Curve'!$D$14=DataValidation!$A$4,Vols!$AE85+0.005,IF('Forward Curve'!$D$14=DataValidation!$A$7,Vols!$W85+0.005,IF('Forward Curve'!$D$14=DataValidation!$A$9,Vols!$AW85+0.005,IF('Forward Curve'!$D$14=DataValidation!$A$2,$Y85+0.005,IF('Forward Curve'!$D$14=DataValidation!$A$3,$Z85+0.005,""))))))))</f>
        <v>3.2149700000000003E-2</v>
      </c>
      <c r="AQ85" s="57">
        <f>IF('Forward Curve'!$E$15=DataValidation!$B$2,Vols!$AJ85,IF('Forward Curve'!$E$15=DataValidation!$B$3,Vols!$AI85,IF('Forward Curve'!$E$15=DataValidation!$B$4,Vols!$AH85,IF('Forward Curve'!$E$15=DataValidation!$B$5,Vols!$AG85,IF('Forward Curve'!$E$15=DataValidation!$B$7,$AM85,IF('Forward Curve'!$E$15=DataValidation!$B$8,Vols!$AN85,IF('Forward Curve'!$E$15=DataValidation!$B$9,Vols!$AO85,"ERROR")))))))</f>
        <v>5.637777963510817E-2</v>
      </c>
      <c r="AR85" s="57"/>
      <c r="AS85" s="58"/>
      <c r="AT85" s="67">
        <v>80</v>
      </c>
      <c r="AU85" s="68">
        <f t="shared" si="46"/>
        <v>47146</v>
      </c>
      <c r="AW85" s="2">
        <f t="shared" si="35"/>
        <v>3.0612089759034546E-2</v>
      </c>
      <c r="AY85" s="3">
        <f t="shared" si="36"/>
        <v>2.5612089759034545E-2</v>
      </c>
      <c r="AZ85" s="3">
        <f t="shared" si="37"/>
        <v>2.8112089759034547E-2</v>
      </c>
      <c r="BA85" s="3">
        <f t="shared" si="38"/>
        <v>3.3112089759034548E-2</v>
      </c>
      <c r="BB85" s="3">
        <f t="shared" si="39"/>
        <v>3.5612089759034543E-2</v>
      </c>
      <c r="BD85" s="2">
        <f>IF('Forward Curve'!$D$16=DataValidation!$B$11,Vols!AY85,IF('Forward Curve'!$D$16=DataValidation!$B$12,Vols!AZ85,IF('Forward Curve'!$D$16=DataValidation!$B$13,Vols!BA85,IF('Forward Curve'!$D$16=DataValidation!$B$14,Vols!BB85,""))))</f>
        <v>3.3112089759034548E-2</v>
      </c>
    </row>
    <row r="86" spans="2:56" x14ac:dyDescent="0.25">
      <c r="B86" s="69">
        <f t="shared" si="40"/>
        <v>47177</v>
      </c>
      <c r="C86" s="76">
        <v>41.68</v>
      </c>
      <c r="D86" s="2"/>
      <c r="E86" s="124">
        <v>2.83371</v>
      </c>
      <c r="F86" s="77">
        <v>2.7387199999999998</v>
      </c>
      <c r="G86" s="103">
        <v>2.9256500000000001</v>
      </c>
      <c r="H86" s="103">
        <v>5.81745</v>
      </c>
      <c r="I86" s="81"/>
      <c r="J86" s="117">
        <f t="shared" si="43"/>
        <v>47146</v>
      </c>
      <c r="K86" s="78">
        <v>2.7149700000000001</v>
      </c>
      <c r="L86" s="81"/>
      <c r="M86" s="115">
        <v>44822</v>
      </c>
      <c r="N86" s="123">
        <v>2.80532</v>
      </c>
      <c r="O86" s="81"/>
      <c r="P86" s="81"/>
      <c r="R86" s="69">
        <f>'Forward Curve'!$G86</f>
        <v>47177</v>
      </c>
      <c r="S86" s="82">
        <f t="shared" si="28"/>
        <v>0.4168</v>
      </c>
      <c r="T86" s="57"/>
      <c r="U86" s="57">
        <f t="shared" si="29"/>
        <v>2.83371E-2</v>
      </c>
      <c r="V86" s="57">
        <f t="shared" si="30"/>
        <v>2.7387199999999997E-2</v>
      </c>
      <c r="W86" s="57">
        <f t="shared" si="31"/>
        <v>2.9256500000000001E-2</v>
      </c>
      <c r="X86" s="84">
        <f t="shared" si="32"/>
        <v>5.8174499999999997E-2</v>
      </c>
      <c r="Y86" s="84">
        <f t="shared" si="33"/>
        <v>2.7152699999999998E-2</v>
      </c>
      <c r="Z86" s="84">
        <f t="shared" si="34"/>
        <v>2.7149700000000002E-2</v>
      </c>
      <c r="AA86" s="84"/>
      <c r="AB86" s="108">
        <f t="shared" si="44"/>
        <v>44822</v>
      </c>
      <c r="AC86" s="109">
        <f t="shared" si="41"/>
        <v>2.80532E-2</v>
      </c>
      <c r="AD86" s="108">
        <f t="shared" si="45"/>
        <v>47177</v>
      </c>
      <c r="AE86" s="110">
        <f t="shared" si="42"/>
        <v>2.9616279999999998E-2</v>
      </c>
      <c r="AF86" s="3"/>
      <c r="AG86" s="2">
        <f>IF('Forward Curve'!$D$14=DataValidation!$A$5,Vols!$U86*(1-(SQRT(YEARFRAC($R$6,$R86,2))*(2*$S86))),IF('Forward Curve'!$D$14=DataValidation!$A$6,Vols!$V86*(1-(SQRT(YEARFRAC($R$6,$R86,2))*(2*$S86))),IF('Forward Curve'!$D$14=DataValidation!$A$8,Vols!$U86*(1-(SQRT(YEARFRAC($R$6,$R86,2))*(2*$S86)))+0.03,IF('Forward Curve'!$D$14=DataValidation!$A$4,Vols!$AE86*(1-(SQRT(YEARFRAC($R$6,$R86,2))*(2*$S86))),IF('Forward Curve'!$D$14=DataValidation!$A$7,Vols!$W86*(1-(SQRT(YEARFRAC($R$6,$R86,2))*(2*$S86))),IF('Forward Curve'!$D$14=DataValidation!$A$9,Vols!$AW86*(1-(SQRT(YEARFRAC($R$6,$R86,2))*(2*$S86))),IF('Forward Curve'!$D$14=DataValidation!$A$2,$Y86*(1-(SQRT(YEARFRAC($R$6,$R86,2))*(2*$S86))),IF('Forward Curve'!$D$14=DataValidation!$A$3,$Z86*(1-(SQRT(YEARFRAC($R$6,$R86,2))*(2*$S86))),""))))))))</f>
        <v>-3.1713900941932459E-2</v>
      </c>
      <c r="AH86" s="2">
        <f>IF('Forward Curve'!$D$14=DataValidation!$A$5,Vols!$U86*(1-(SQRT(YEARFRAC($R$6,$R86,2))*(1*$S86))),IF('Forward Curve'!$D$14=DataValidation!$A$6,Vols!$V86*(1-(SQRT(YEARFRAC($R$6,$R86,2))*(1*$S86))),IF('Forward Curve'!$D$14=DataValidation!$A$8,Vols!$U86*(1-(SQRT(YEARFRAC($R$6,$R86,2))*(1*$S86)))+0.03,IF('Forward Curve'!$D$14=DataValidation!$A$4,Vols!$AE86*(1-(SQRT(YEARFRAC($R$6,$R86,2))*(1*$S86))),IF('Forward Curve'!$D$14=DataValidation!$A$7,Vols!$W86*(1-(SQRT(YEARFRAC($R$6,$R86,2))*(1*$S86))),IF('Forward Curve'!$D$14=DataValidation!$A$9,Vols!$AW86*(1-(SQRT(YEARFRAC($R$6,$R86,2))*(1*$S86))),IF('Forward Curve'!$D$14=DataValidation!$A$2,$Y86*(1-(SQRT(YEARFRAC($R$6,$R86,2))*(1*$S86))),IF('Forward Curve'!$D$14=DataValidation!$A$3,$Z86*(1-(SQRT(YEARFRAC($R$6,$R86,2))*(1*$S86))),""))))))))</f>
        <v>-2.2806004709662307E-3</v>
      </c>
      <c r="AI86" s="2">
        <f>IF('Forward Curve'!$D$14=DataValidation!$A$5,Vols!$U86*(1+(SQRT(YEARFRAC($R$6,$R86,2))*(1*$S86))),IF('Forward Curve'!$D$14=DataValidation!$A$6,Vols!$V86*(1+(SQRT(YEARFRAC($R$6,$R86,2))*(1*$S86))),IF('Forward Curve'!$D$14=DataValidation!$A$8,Vols!$U86*(1+(SQRT(YEARFRAC($R$6,$R86,2))*(1*$S86)))+0.03,IF('Forward Curve'!$D$14=DataValidation!$A$4,Vols!$AE86*(1+(SQRT(YEARFRAC($R$6,$R86,2))*(1*$S86))),IF('Forward Curve'!$D$14=DataValidation!$A$7,Vols!$W86*(1+(SQRT(YEARFRAC($R$6,$R86,2))*(1*$S86))),IF('Forward Curve'!$D$14=DataValidation!$A$9,Vols!$AW86*(1+(SQRT(YEARFRAC($R$6,$R86,2))*(1*$S86))),IF('Forward Curve'!$D$14=DataValidation!$A$2,$Y86*(1+(SQRT(YEARFRAC($R$6,$R86,2))*(1*$S86))),IF('Forward Curve'!$D$14=DataValidation!$A$3,$Z86*(1+(SQRT(YEARFRAC($R$6,$R86,2))*(1*$S86))),""))))))))</f>
        <v>5.6586000470966229E-2</v>
      </c>
      <c r="AJ86" s="2">
        <f>IF('Forward Curve'!$D$14=DataValidation!$A$5,Vols!$U86*(1+(SQRT(YEARFRAC($R$6,$R86,2))*(2*$S86))),IF('Forward Curve'!$D$14=DataValidation!$A$6,Vols!$V86*(1+(SQRT(YEARFRAC($R$6,$R86,2))*(2*$S86))),IF('Forward Curve'!$D$14=DataValidation!$A$8,Vols!$U86*(1+(SQRT(YEARFRAC($R$6,$R86,2))*(2*$S86)))+0.03,IF('Forward Curve'!$D$14=DataValidation!$A$4,Vols!$AE86*(1+(SQRT(YEARFRAC($R$6,$R86,2))*(2*$S86))),IF('Forward Curve'!$D$14=DataValidation!$A$7,Vols!$W86*(1+(SQRT(YEARFRAC($R$6,$R86,2))*(2*$S86))),IF('Forward Curve'!$D$14=DataValidation!$A$9,Vols!$AW86*(1+(SQRT(YEARFRAC($R$6,$R86,2))*(2*$S86))),IF('Forward Curve'!$D$14=DataValidation!$A$2,$Y86*(1+(SQRT(YEARFRAC($R$6,$R86,2))*(2*$S86))),IF('Forward Curve'!$D$14=DataValidation!$A$3,$Z86*(1+(SQRT(YEARFRAC($R$6,$R86,2))*(2*$S86))),""))))))))</f>
        <v>8.6019300941932456E-2</v>
      </c>
      <c r="AL86" s="112">
        <v>2.5000000000000001E-2</v>
      </c>
      <c r="AM86" s="2">
        <f>IF('Forward Curve'!$D$14=DataValidation!$A$5,Vols!$AL86,IF('Forward Curve'!$D$14=DataValidation!$A$6,Vols!$AL86+(Vols!$V86-Vols!$U86),IF('Forward Curve'!$D$14=DataValidation!$A$8,Vols!$AL86+(Vols!$X86-Vols!$U86),IF('Forward Curve'!$D$14=DataValidation!$A$4,Vols!$AL86+(Vols!$AE86-Vols!$U86),IF('Forward Curve'!$D$14=DataValidation!$A$7,Vols!$AL86+(Vols!$W86-Vols!$U86),IF('Forward Curve'!$D$14=DataValidation!$A$9,Vols!$AL86+(Vols!$AW86-Vols!$U86),IF('Forward Curve'!$D$14=DataValidation!$A$2,Vols!$AL86+($Y86-Vols!$U86),IF('Forward Curve'!$D$14=DataValidation!$A$3,Vols!$AL86+($Z86-Vols!$U86)))))))))</f>
        <v>2.3815599999999999E-2</v>
      </c>
      <c r="AN86" s="2">
        <f>IF('Forward Curve'!$D$14=DataValidation!$A$5,$U86+0.0025,IF('Forward Curve'!$D$14=DataValidation!$A$6,$V86+0.0025,IF('Forward Curve'!$D$14=DataValidation!$A$8,Vols!$X86+0.0025,IF('Forward Curve'!$D$14=DataValidation!$A$4,Vols!$AE86+0.0025,IF('Forward Curve'!$D$14=DataValidation!$A$7,Vols!$W86+0.0025,IF('Forward Curve'!$D$14=DataValidation!$A$9,Vols!$AW86+0.0025,IF('Forward Curve'!$D$14=DataValidation!$A$2,$Y86+0.0025,IF('Forward Curve'!$D$14=DataValidation!$A$3,$Z86+0.0025,""))))))))</f>
        <v>2.9652699999999997E-2</v>
      </c>
      <c r="AO86" s="2">
        <f>IF('Forward Curve'!$D$14=DataValidation!$A$5,$U86+0.005,IF('Forward Curve'!$D$14=DataValidation!$A$6,$V86+0.005,IF('Forward Curve'!$D$14=DataValidation!$A$8,Vols!$X86+0.005,IF('Forward Curve'!$D$14=DataValidation!$A$4,Vols!$AE86+0.005,IF('Forward Curve'!$D$14=DataValidation!$A$7,Vols!$W86+0.005,IF('Forward Curve'!$D$14=DataValidation!$A$9,Vols!$AW86+0.005,IF('Forward Curve'!$D$14=DataValidation!$A$2,$Y86+0.005,IF('Forward Curve'!$D$14=DataValidation!$A$3,$Z86+0.005,""))))))))</f>
        <v>3.2152699999999999E-2</v>
      </c>
      <c r="AQ86" s="57">
        <f>IF('Forward Curve'!$E$15=DataValidation!$B$2,Vols!$AJ86,IF('Forward Curve'!$E$15=DataValidation!$B$3,Vols!$AI86,IF('Forward Curve'!$E$15=DataValidation!$B$4,Vols!$AH86,IF('Forward Curve'!$E$15=DataValidation!$B$5,Vols!$AG86,IF('Forward Curve'!$E$15=DataValidation!$B$7,$AM86,IF('Forward Curve'!$E$15=DataValidation!$B$8,Vols!$AN86,IF('Forward Curve'!$E$15=DataValidation!$B$9,Vols!$AO86,"ERROR")))))))</f>
        <v>5.6586000470966229E-2</v>
      </c>
      <c r="AR86" s="57"/>
      <c r="AT86" s="67">
        <v>81</v>
      </c>
      <c r="AU86" s="68">
        <f t="shared" si="46"/>
        <v>47177</v>
      </c>
      <c r="AW86" s="2">
        <f t="shared" si="35"/>
        <v>3.0600219578311605E-2</v>
      </c>
      <c r="AY86" s="3">
        <f t="shared" si="36"/>
        <v>2.5600219578311604E-2</v>
      </c>
      <c r="AZ86" s="3">
        <f t="shared" si="37"/>
        <v>2.8100219578311606E-2</v>
      </c>
      <c r="BA86" s="3">
        <f t="shared" si="38"/>
        <v>3.3100219578311607E-2</v>
      </c>
      <c r="BB86" s="3">
        <f t="shared" si="39"/>
        <v>3.5600219578311602E-2</v>
      </c>
      <c r="BD86" s="2">
        <f>IF('Forward Curve'!$D$16=DataValidation!$B$11,Vols!AY86,IF('Forward Curve'!$D$16=DataValidation!$B$12,Vols!AZ86,IF('Forward Curve'!$D$16=DataValidation!$B$13,Vols!BA86,IF('Forward Curve'!$D$16=DataValidation!$B$14,Vols!BB86,""))))</f>
        <v>3.3100219578311607E-2</v>
      </c>
    </row>
    <row r="87" spans="2:56" x14ac:dyDescent="0.25">
      <c r="B87" s="69">
        <f t="shared" si="40"/>
        <v>47205</v>
      </c>
      <c r="C87" s="76">
        <v>41.7</v>
      </c>
      <c r="D87" s="2"/>
      <c r="E87" s="124">
        <v>2.8334899999999998</v>
      </c>
      <c r="F87" s="77">
        <v>2.7387199999999998</v>
      </c>
      <c r="G87" s="103">
        <v>2.9255300000000002</v>
      </c>
      <c r="H87" s="103">
        <v>5.8135399999999997</v>
      </c>
      <c r="I87" s="81"/>
      <c r="J87" s="117">
        <f t="shared" si="43"/>
        <v>47177</v>
      </c>
      <c r="K87" s="78">
        <v>2.7152699999999999</v>
      </c>
      <c r="L87" s="81"/>
      <c r="M87" s="115">
        <v>44823</v>
      </c>
      <c r="N87" s="123">
        <v>2.80532</v>
      </c>
      <c r="O87" s="81"/>
      <c r="P87" s="81"/>
      <c r="R87" s="69">
        <f>'Forward Curve'!$G87</f>
        <v>47205</v>
      </c>
      <c r="S87" s="82">
        <f t="shared" si="28"/>
        <v>0.41700000000000004</v>
      </c>
      <c r="T87" s="57"/>
      <c r="U87" s="57">
        <f t="shared" si="29"/>
        <v>2.83349E-2</v>
      </c>
      <c r="V87" s="57">
        <f t="shared" si="30"/>
        <v>2.7387199999999997E-2</v>
      </c>
      <c r="W87" s="57">
        <f t="shared" si="31"/>
        <v>2.9255300000000001E-2</v>
      </c>
      <c r="X87" s="84">
        <f t="shared" si="32"/>
        <v>5.8135399999999997E-2</v>
      </c>
      <c r="Y87" s="84">
        <f t="shared" si="33"/>
        <v>2.7151700000000001E-2</v>
      </c>
      <c r="Z87" s="84">
        <f t="shared" si="34"/>
        <v>2.7152699999999998E-2</v>
      </c>
      <c r="AA87" s="84"/>
      <c r="AB87" s="108">
        <f t="shared" si="44"/>
        <v>44823</v>
      </c>
      <c r="AC87" s="109">
        <f t="shared" si="41"/>
        <v>2.80532E-2</v>
      </c>
      <c r="AD87" s="108">
        <f t="shared" si="45"/>
        <v>47205</v>
      </c>
      <c r="AE87" s="110">
        <f t="shared" si="42"/>
        <v>2.9616446666666664E-2</v>
      </c>
      <c r="AF87" s="3"/>
      <c r="AG87" s="2">
        <f>IF('Forward Curve'!$D$14=DataValidation!$A$5,Vols!$U87*(1-(SQRT(YEARFRAC($R$6,$R87,2))*(2*$S87))),IF('Forward Curve'!$D$14=DataValidation!$A$6,Vols!$V87*(1-(SQRT(YEARFRAC($R$6,$R87,2))*(2*$S87))),IF('Forward Curve'!$D$14=DataValidation!$A$8,Vols!$U87*(1-(SQRT(YEARFRAC($R$6,$R87,2))*(2*$S87)))+0.03,IF('Forward Curve'!$D$14=DataValidation!$A$4,Vols!$AE87*(1-(SQRT(YEARFRAC($R$6,$R87,2))*(2*$S87))),IF('Forward Curve'!$D$14=DataValidation!$A$7,Vols!$W87*(1-(SQRT(YEARFRAC($R$6,$R87,2))*(2*$S87))),IF('Forward Curve'!$D$14=DataValidation!$A$9,Vols!$AW87*(1-(SQRT(YEARFRAC($R$6,$R87,2))*(2*$S87))),IF('Forward Curve'!$D$14=DataValidation!$A$2,$Y87*(1-(SQRT(YEARFRAC($R$6,$R87,2))*(2*$S87))),IF('Forward Curve'!$D$14=DataValidation!$A$3,$Z87*(1-(SQRT(YEARFRAC($R$6,$R87,2))*(2*$S87))),""))))))))</f>
        <v>-3.2078613679588829E-2</v>
      </c>
      <c r="AH87" s="2">
        <f>IF('Forward Curve'!$D$14=DataValidation!$A$5,Vols!$U87*(1-(SQRT(YEARFRAC($R$6,$R87,2))*(1*$S87))),IF('Forward Curve'!$D$14=DataValidation!$A$6,Vols!$V87*(1-(SQRT(YEARFRAC($R$6,$R87,2))*(1*$S87))),IF('Forward Curve'!$D$14=DataValidation!$A$8,Vols!$U87*(1-(SQRT(YEARFRAC($R$6,$R87,2))*(1*$S87)))+0.03,IF('Forward Curve'!$D$14=DataValidation!$A$4,Vols!$AE87*(1-(SQRT(YEARFRAC($R$6,$R87,2))*(1*$S87))),IF('Forward Curve'!$D$14=DataValidation!$A$7,Vols!$W87*(1-(SQRT(YEARFRAC($R$6,$R87,2))*(1*$S87))),IF('Forward Curve'!$D$14=DataValidation!$A$9,Vols!$AW87*(1-(SQRT(YEARFRAC($R$6,$R87,2))*(1*$S87))),IF('Forward Curve'!$D$14=DataValidation!$A$2,$Y87*(1-(SQRT(YEARFRAC($R$6,$R87,2))*(1*$S87))),IF('Forward Curve'!$D$14=DataValidation!$A$3,$Z87*(1-(SQRT(YEARFRAC($R$6,$R87,2))*(1*$S87))),""))))))))</f>
        <v>-2.4634568397944125E-3</v>
      </c>
      <c r="AI87" s="2">
        <f>IF('Forward Curve'!$D$14=DataValidation!$A$5,Vols!$U87*(1+(SQRT(YEARFRAC($R$6,$R87,2))*(1*$S87))),IF('Forward Curve'!$D$14=DataValidation!$A$6,Vols!$V87*(1+(SQRT(YEARFRAC($R$6,$R87,2))*(1*$S87))),IF('Forward Curve'!$D$14=DataValidation!$A$8,Vols!$U87*(1+(SQRT(YEARFRAC($R$6,$R87,2))*(1*$S87)))+0.03,IF('Forward Curve'!$D$14=DataValidation!$A$4,Vols!$AE87*(1+(SQRT(YEARFRAC($R$6,$R87,2))*(1*$S87))),IF('Forward Curve'!$D$14=DataValidation!$A$7,Vols!$W87*(1+(SQRT(YEARFRAC($R$6,$R87,2))*(1*$S87))),IF('Forward Curve'!$D$14=DataValidation!$A$9,Vols!$AW87*(1+(SQRT(YEARFRAC($R$6,$R87,2))*(1*$S87))),IF('Forward Curve'!$D$14=DataValidation!$A$2,$Y87*(1+(SQRT(YEARFRAC($R$6,$R87,2))*(1*$S87))),IF('Forward Curve'!$D$14=DataValidation!$A$3,$Z87*(1+(SQRT(YEARFRAC($R$6,$R87,2))*(1*$S87))),""))))))))</f>
        <v>5.6766856839794405E-2</v>
      </c>
      <c r="AJ87" s="2">
        <f>IF('Forward Curve'!$D$14=DataValidation!$A$5,Vols!$U87*(1+(SQRT(YEARFRAC($R$6,$R87,2))*(2*$S87))),IF('Forward Curve'!$D$14=DataValidation!$A$6,Vols!$V87*(1+(SQRT(YEARFRAC($R$6,$R87,2))*(2*$S87))),IF('Forward Curve'!$D$14=DataValidation!$A$8,Vols!$U87*(1+(SQRT(YEARFRAC($R$6,$R87,2))*(2*$S87)))+0.03,IF('Forward Curve'!$D$14=DataValidation!$A$4,Vols!$AE87*(1+(SQRT(YEARFRAC($R$6,$R87,2))*(2*$S87))),IF('Forward Curve'!$D$14=DataValidation!$A$7,Vols!$W87*(1+(SQRT(YEARFRAC($R$6,$R87,2))*(2*$S87))),IF('Forward Curve'!$D$14=DataValidation!$A$9,Vols!$AW87*(1+(SQRT(YEARFRAC($R$6,$R87,2))*(2*$S87))),IF('Forward Curve'!$D$14=DataValidation!$A$2,$Y87*(1+(SQRT(YEARFRAC($R$6,$R87,2))*(2*$S87))),IF('Forward Curve'!$D$14=DataValidation!$A$3,$Z87*(1+(SQRT(YEARFRAC($R$6,$R87,2))*(2*$S87))),""))))))))</f>
        <v>8.6382013679588823E-2</v>
      </c>
      <c r="AL87" s="112">
        <v>2.5000000000000001E-2</v>
      </c>
      <c r="AM87" s="2">
        <f>IF('Forward Curve'!$D$14=DataValidation!$A$5,Vols!$AL87,IF('Forward Curve'!$D$14=DataValidation!$A$6,Vols!$AL87+(Vols!$V87-Vols!$U87),IF('Forward Curve'!$D$14=DataValidation!$A$8,Vols!$AL87+(Vols!$X87-Vols!$U87),IF('Forward Curve'!$D$14=DataValidation!$A$4,Vols!$AL87+(Vols!$AE87-Vols!$U87),IF('Forward Curve'!$D$14=DataValidation!$A$7,Vols!$AL87+(Vols!$W87-Vols!$U87),IF('Forward Curve'!$D$14=DataValidation!$A$9,Vols!$AL87+(Vols!$AW87-Vols!$U87),IF('Forward Curve'!$D$14=DataValidation!$A$2,Vols!$AL87+($Y87-Vols!$U87),IF('Forward Curve'!$D$14=DataValidation!$A$3,Vols!$AL87+($Z87-Vols!$U87)))))))))</f>
        <v>2.3816800000000003E-2</v>
      </c>
      <c r="AN87" s="2">
        <f>IF('Forward Curve'!$D$14=DataValidation!$A$5,$U87+0.0025,IF('Forward Curve'!$D$14=DataValidation!$A$6,$V87+0.0025,IF('Forward Curve'!$D$14=DataValidation!$A$8,Vols!$X87+0.0025,IF('Forward Curve'!$D$14=DataValidation!$A$4,Vols!$AE87+0.0025,IF('Forward Curve'!$D$14=DataValidation!$A$7,Vols!$W87+0.0025,IF('Forward Curve'!$D$14=DataValidation!$A$9,Vols!$AW87+0.0025,IF('Forward Curve'!$D$14=DataValidation!$A$2,$Y87+0.0025,IF('Forward Curve'!$D$14=DataValidation!$A$3,$Z87+0.0025,""))))))))</f>
        <v>2.96517E-2</v>
      </c>
      <c r="AO87" s="2">
        <f>IF('Forward Curve'!$D$14=DataValidation!$A$5,$U87+0.005,IF('Forward Curve'!$D$14=DataValidation!$A$6,$V87+0.005,IF('Forward Curve'!$D$14=DataValidation!$A$8,Vols!$X87+0.005,IF('Forward Curve'!$D$14=DataValidation!$A$4,Vols!$AE87+0.005,IF('Forward Curve'!$D$14=DataValidation!$A$7,Vols!$W87+0.005,IF('Forward Curve'!$D$14=DataValidation!$A$9,Vols!$AW87+0.005,IF('Forward Curve'!$D$14=DataValidation!$A$2,$Y87+0.005,IF('Forward Curve'!$D$14=DataValidation!$A$3,$Z87+0.005,""))))))))</f>
        <v>3.2151699999999998E-2</v>
      </c>
      <c r="AQ87" s="57">
        <f>IF('Forward Curve'!$E$15=DataValidation!$B$2,Vols!$AJ87,IF('Forward Curve'!$E$15=DataValidation!$B$3,Vols!$AI87,IF('Forward Curve'!$E$15=DataValidation!$B$4,Vols!$AH87,IF('Forward Curve'!$E$15=DataValidation!$B$5,Vols!$AG87,IF('Forward Curve'!$E$15=DataValidation!$B$7,$AM87,IF('Forward Curve'!$E$15=DataValidation!$B$8,Vols!$AN87,IF('Forward Curve'!$E$15=DataValidation!$B$9,Vols!$AO87,"ERROR")))))))</f>
        <v>5.6766856839794405E-2</v>
      </c>
      <c r="AR87" s="57"/>
      <c r="AT87" s="67">
        <v>82</v>
      </c>
      <c r="AU87" s="68">
        <f t="shared" si="46"/>
        <v>47205</v>
      </c>
      <c r="AW87" s="2">
        <f t="shared" si="35"/>
        <v>3.0589499315441887E-2</v>
      </c>
      <c r="AY87" s="3">
        <f t="shared" si="36"/>
        <v>2.5589499315441886E-2</v>
      </c>
      <c r="AZ87" s="3">
        <f t="shared" si="37"/>
        <v>2.8089499315441888E-2</v>
      </c>
      <c r="BA87" s="3">
        <f t="shared" si="38"/>
        <v>3.3089499315441889E-2</v>
      </c>
      <c r="BB87" s="3">
        <f t="shared" si="39"/>
        <v>3.5589499315441885E-2</v>
      </c>
      <c r="BD87" s="2">
        <f>IF('Forward Curve'!$D$16=DataValidation!$B$11,Vols!AY87,IF('Forward Curve'!$D$16=DataValidation!$B$12,Vols!AZ87,IF('Forward Curve'!$D$16=DataValidation!$B$13,Vols!BA87,IF('Forward Curve'!$D$16=DataValidation!$B$14,Vols!BB87,""))))</f>
        <v>3.3089499315441889E-2</v>
      </c>
    </row>
    <row r="88" spans="2:56" x14ac:dyDescent="0.25">
      <c r="B88" s="69">
        <f t="shared" si="40"/>
        <v>47236</v>
      </c>
      <c r="C88" s="76">
        <v>42.16</v>
      </c>
      <c r="D88" s="2"/>
      <c r="E88" s="124">
        <v>2.8338199999999998</v>
      </c>
      <c r="F88" s="77">
        <v>2.7526299999999999</v>
      </c>
      <c r="G88" s="103">
        <v>2.9258899999999999</v>
      </c>
      <c r="H88" s="103">
        <v>5.8153100000000002</v>
      </c>
      <c r="I88" s="81"/>
      <c r="J88" s="117">
        <f t="shared" si="43"/>
        <v>47205</v>
      </c>
      <c r="K88" s="78">
        <v>2.7151700000000001</v>
      </c>
      <c r="L88" s="81"/>
      <c r="M88" s="115">
        <v>44824</v>
      </c>
      <c r="N88" s="123">
        <v>2.80532</v>
      </c>
      <c r="O88" s="81"/>
      <c r="P88" s="81"/>
      <c r="R88" s="69">
        <f>'Forward Curve'!$G88</f>
        <v>47236</v>
      </c>
      <c r="S88" s="82">
        <f t="shared" si="28"/>
        <v>0.42159999999999997</v>
      </c>
      <c r="T88" s="57"/>
      <c r="U88" s="57">
        <f t="shared" si="29"/>
        <v>2.8338199999999997E-2</v>
      </c>
      <c r="V88" s="57">
        <f t="shared" si="30"/>
        <v>2.75263E-2</v>
      </c>
      <c r="W88" s="57">
        <f t="shared" si="31"/>
        <v>2.9258899999999997E-2</v>
      </c>
      <c r="X88" s="84">
        <f t="shared" si="32"/>
        <v>5.8153099999999999E-2</v>
      </c>
      <c r="Y88" s="84">
        <f t="shared" si="33"/>
        <v>2.71548E-2</v>
      </c>
      <c r="Z88" s="84">
        <f t="shared" si="34"/>
        <v>2.7151700000000001E-2</v>
      </c>
      <c r="AA88" s="84"/>
      <c r="AB88" s="108">
        <f t="shared" si="44"/>
        <v>44824</v>
      </c>
      <c r="AC88" s="109">
        <f t="shared" si="41"/>
        <v>2.80532E-2</v>
      </c>
      <c r="AD88" s="108">
        <f t="shared" si="45"/>
        <v>47236</v>
      </c>
      <c r="AE88" s="110">
        <f t="shared" si="42"/>
        <v>3.0123779999999978E-2</v>
      </c>
      <c r="AF88" s="3"/>
      <c r="AG88" s="2">
        <f>IF('Forward Curve'!$D$14=DataValidation!$A$5,Vols!$U88*(1-(SQRT(YEARFRAC($R$6,$R88,2))*(2*$S88))),IF('Forward Curve'!$D$14=DataValidation!$A$6,Vols!$V88*(1-(SQRT(YEARFRAC($R$6,$R88,2))*(2*$S88))),IF('Forward Curve'!$D$14=DataValidation!$A$8,Vols!$U88*(1-(SQRT(YEARFRAC($R$6,$R88,2))*(2*$S88)))+0.03,IF('Forward Curve'!$D$14=DataValidation!$A$4,Vols!$AE88*(1-(SQRT(YEARFRAC($R$6,$R88,2))*(2*$S88))),IF('Forward Curve'!$D$14=DataValidation!$A$7,Vols!$W88*(1-(SQRT(YEARFRAC($R$6,$R88,2))*(2*$S88))),IF('Forward Curve'!$D$14=DataValidation!$A$9,Vols!$AW88*(1-(SQRT(YEARFRAC($R$6,$R88,2))*(2*$S88))),IF('Forward Curve'!$D$14=DataValidation!$A$2,$Y88*(1-(SQRT(YEARFRAC($R$6,$R88,2))*(2*$S88))),IF('Forward Curve'!$D$14=DataValidation!$A$3,$Z88*(1-(SQRT(YEARFRAC($R$6,$R88,2))*(2*$S88))),""))))))))</f>
        <v>-3.3111451626235334E-2</v>
      </c>
      <c r="AH88" s="2">
        <f>IF('Forward Curve'!$D$14=DataValidation!$A$5,Vols!$U88*(1-(SQRT(YEARFRAC($R$6,$R88,2))*(1*$S88))),IF('Forward Curve'!$D$14=DataValidation!$A$6,Vols!$V88*(1-(SQRT(YEARFRAC($R$6,$R88,2))*(1*$S88))),IF('Forward Curve'!$D$14=DataValidation!$A$8,Vols!$U88*(1-(SQRT(YEARFRAC($R$6,$R88,2))*(1*$S88)))+0.03,IF('Forward Curve'!$D$14=DataValidation!$A$4,Vols!$AE88*(1-(SQRT(YEARFRAC($R$6,$R88,2))*(1*$S88))),IF('Forward Curve'!$D$14=DataValidation!$A$7,Vols!$W88*(1-(SQRT(YEARFRAC($R$6,$R88,2))*(1*$S88))),IF('Forward Curve'!$D$14=DataValidation!$A$9,Vols!$AW88*(1-(SQRT(YEARFRAC($R$6,$R88,2))*(1*$S88))),IF('Forward Curve'!$D$14=DataValidation!$A$2,$Y88*(1-(SQRT(YEARFRAC($R$6,$R88,2))*(1*$S88))),IF('Forward Curve'!$D$14=DataValidation!$A$3,$Z88*(1-(SQRT(YEARFRAC($R$6,$R88,2))*(1*$S88))),""))))))))</f>
        <v>-2.9783258131176661E-3</v>
      </c>
      <c r="AI88" s="2">
        <f>IF('Forward Curve'!$D$14=DataValidation!$A$5,Vols!$U88*(1+(SQRT(YEARFRAC($R$6,$R88,2))*(1*$S88))),IF('Forward Curve'!$D$14=DataValidation!$A$6,Vols!$V88*(1+(SQRT(YEARFRAC($R$6,$R88,2))*(1*$S88))),IF('Forward Curve'!$D$14=DataValidation!$A$8,Vols!$U88*(1+(SQRT(YEARFRAC($R$6,$R88,2))*(1*$S88)))+0.03,IF('Forward Curve'!$D$14=DataValidation!$A$4,Vols!$AE88*(1+(SQRT(YEARFRAC($R$6,$R88,2))*(1*$S88))),IF('Forward Curve'!$D$14=DataValidation!$A$7,Vols!$W88*(1+(SQRT(YEARFRAC($R$6,$R88,2))*(1*$S88))),IF('Forward Curve'!$D$14=DataValidation!$A$9,Vols!$AW88*(1+(SQRT(YEARFRAC($R$6,$R88,2))*(1*$S88))),IF('Forward Curve'!$D$14=DataValidation!$A$2,$Y88*(1+(SQRT(YEARFRAC($R$6,$R88,2))*(1*$S88))),IF('Forward Curve'!$D$14=DataValidation!$A$3,$Z88*(1+(SQRT(YEARFRAC($R$6,$R88,2))*(1*$S88))),""))))))))</f>
        <v>5.7287925813117667E-2</v>
      </c>
      <c r="AJ88" s="2">
        <f>IF('Forward Curve'!$D$14=DataValidation!$A$5,Vols!$U88*(1+(SQRT(YEARFRAC($R$6,$R88,2))*(2*$S88))),IF('Forward Curve'!$D$14=DataValidation!$A$6,Vols!$V88*(1+(SQRT(YEARFRAC($R$6,$R88,2))*(2*$S88))),IF('Forward Curve'!$D$14=DataValidation!$A$8,Vols!$U88*(1+(SQRT(YEARFRAC($R$6,$R88,2))*(2*$S88)))+0.03,IF('Forward Curve'!$D$14=DataValidation!$A$4,Vols!$AE88*(1+(SQRT(YEARFRAC($R$6,$R88,2))*(2*$S88))),IF('Forward Curve'!$D$14=DataValidation!$A$7,Vols!$W88*(1+(SQRT(YEARFRAC($R$6,$R88,2))*(2*$S88))),IF('Forward Curve'!$D$14=DataValidation!$A$9,Vols!$AW88*(1+(SQRT(YEARFRAC($R$6,$R88,2))*(2*$S88))),IF('Forward Curve'!$D$14=DataValidation!$A$2,$Y88*(1+(SQRT(YEARFRAC($R$6,$R88,2))*(2*$S88))),IF('Forward Curve'!$D$14=DataValidation!$A$3,$Z88*(1+(SQRT(YEARFRAC($R$6,$R88,2))*(2*$S88))),""))))))))</f>
        <v>8.7421051626235327E-2</v>
      </c>
      <c r="AL88" s="112">
        <v>2.5000000000000001E-2</v>
      </c>
      <c r="AM88" s="2">
        <f>IF('Forward Curve'!$D$14=DataValidation!$A$5,Vols!$AL88,IF('Forward Curve'!$D$14=DataValidation!$A$6,Vols!$AL88+(Vols!$V88-Vols!$U88),IF('Forward Curve'!$D$14=DataValidation!$A$8,Vols!$AL88+(Vols!$X88-Vols!$U88),IF('Forward Curve'!$D$14=DataValidation!$A$4,Vols!$AL88+(Vols!$AE88-Vols!$U88),IF('Forward Curve'!$D$14=DataValidation!$A$7,Vols!$AL88+(Vols!$W88-Vols!$U88),IF('Forward Curve'!$D$14=DataValidation!$A$9,Vols!$AL88+(Vols!$AW88-Vols!$U88),IF('Forward Curve'!$D$14=DataValidation!$A$2,Vols!$AL88+($Y88-Vols!$U88),IF('Forward Curve'!$D$14=DataValidation!$A$3,Vols!$AL88+($Z88-Vols!$U88)))))))))</f>
        <v>2.3816600000000004E-2</v>
      </c>
      <c r="AN88" s="2">
        <f>IF('Forward Curve'!$D$14=DataValidation!$A$5,$U88+0.0025,IF('Forward Curve'!$D$14=DataValidation!$A$6,$V88+0.0025,IF('Forward Curve'!$D$14=DataValidation!$A$8,Vols!$X88+0.0025,IF('Forward Curve'!$D$14=DataValidation!$A$4,Vols!$AE88+0.0025,IF('Forward Curve'!$D$14=DataValidation!$A$7,Vols!$W88+0.0025,IF('Forward Curve'!$D$14=DataValidation!$A$9,Vols!$AW88+0.0025,IF('Forward Curve'!$D$14=DataValidation!$A$2,$Y88+0.0025,IF('Forward Curve'!$D$14=DataValidation!$A$3,$Z88+0.0025,""))))))))</f>
        <v>2.9654799999999999E-2</v>
      </c>
      <c r="AO88" s="2">
        <f>IF('Forward Curve'!$D$14=DataValidation!$A$5,$U88+0.005,IF('Forward Curve'!$D$14=DataValidation!$A$6,$V88+0.005,IF('Forward Curve'!$D$14=DataValidation!$A$8,Vols!$X88+0.005,IF('Forward Curve'!$D$14=DataValidation!$A$4,Vols!$AE88+0.005,IF('Forward Curve'!$D$14=DataValidation!$A$7,Vols!$W88+0.005,IF('Forward Curve'!$D$14=DataValidation!$A$9,Vols!$AW88+0.005,IF('Forward Curve'!$D$14=DataValidation!$A$2,$Y88+0.005,IF('Forward Curve'!$D$14=DataValidation!$A$3,$Z88+0.005,""))))))))</f>
        <v>3.2154799999999997E-2</v>
      </c>
      <c r="AQ88" s="57">
        <f>IF('Forward Curve'!$E$15=DataValidation!$B$2,Vols!$AJ88,IF('Forward Curve'!$E$15=DataValidation!$B$3,Vols!$AI88,IF('Forward Curve'!$E$15=DataValidation!$B$4,Vols!$AH88,IF('Forward Curve'!$E$15=DataValidation!$B$5,Vols!$AG88,IF('Forward Curve'!$E$15=DataValidation!$B$7,$AM88,IF('Forward Curve'!$E$15=DataValidation!$B$8,Vols!$AN88,IF('Forward Curve'!$E$15=DataValidation!$B$9,Vols!$AO88,"ERROR")))))))</f>
        <v>5.7287925813117667E-2</v>
      </c>
      <c r="AR88" s="57"/>
      <c r="AT88" s="67">
        <v>83</v>
      </c>
      <c r="AU88" s="68">
        <f t="shared" si="46"/>
        <v>47236</v>
      </c>
      <c r="AW88" s="2">
        <f t="shared" si="35"/>
        <v>3.0577628778749602E-2</v>
      </c>
      <c r="AY88" s="3">
        <f t="shared" si="36"/>
        <v>2.5577628778749601E-2</v>
      </c>
      <c r="AZ88" s="3">
        <f t="shared" si="37"/>
        <v>2.8077628778749603E-2</v>
      </c>
      <c r="BA88" s="3">
        <f t="shared" si="38"/>
        <v>3.3077628778749604E-2</v>
      </c>
      <c r="BB88" s="3">
        <f t="shared" si="39"/>
        <v>3.55776287787496E-2</v>
      </c>
      <c r="BD88" s="2">
        <f>IF('Forward Curve'!$D$16=DataValidation!$B$11,Vols!AY88,IF('Forward Curve'!$D$16=DataValidation!$B$12,Vols!AZ88,IF('Forward Curve'!$D$16=DataValidation!$B$13,Vols!BA88,IF('Forward Curve'!$D$16=DataValidation!$B$14,Vols!BB88,""))))</f>
        <v>3.3077628778749604E-2</v>
      </c>
    </row>
    <row r="89" spans="2:56" x14ac:dyDescent="0.25">
      <c r="B89" s="69">
        <f t="shared" si="40"/>
        <v>47266</v>
      </c>
      <c r="C89" s="76">
        <v>42.62</v>
      </c>
      <c r="D89" s="2"/>
      <c r="E89" s="124">
        <v>2.8336000000000001</v>
      </c>
      <c r="F89" s="77">
        <v>2.7725300000000002</v>
      </c>
      <c r="G89" s="103">
        <v>2.9256500000000001</v>
      </c>
      <c r="H89" s="103">
        <v>5.8178999999999998</v>
      </c>
      <c r="I89" s="81"/>
      <c r="J89" s="117">
        <f t="shared" si="43"/>
        <v>47236</v>
      </c>
      <c r="K89" s="78">
        <v>2.7154799999999999</v>
      </c>
      <c r="L89" s="81"/>
      <c r="M89" s="115">
        <v>44825</v>
      </c>
      <c r="N89" s="123">
        <v>2.80532</v>
      </c>
      <c r="O89" s="81"/>
      <c r="P89" s="81"/>
      <c r="R89" s="69">
        <f>'Forward Curve'!$G89</f>
        <v>47266</v>
      </c>
      <c r="S89" s="82">
        <f t="shared" si="28"/>
        <v>0.42619999999999997</v>
      </c>
      <c r="T89" s="57"/>
      <c r="U89" s="57">
        <f t="shared" si="29"/>
        <v>2.8336E-2</v>
      </c>
      <c r="V89" s="57">
        <f t="shared" si="30"/>
        <v>2.7725300000000001E-2</v>
      </c>
      <c r="W89" s="57">
        <f t="shared" si="31"/>
        <v>2.9256500000000001E-2</v>
      </c>
      <c r="X89" s="84">
        <f t="shared" si="32"/>
        <v>5.8179000000000002E-2</v>
      </c>
      <c r="Y89" s="84">
        <f t="shared" si="33"/>
        <v>2.7152699999999998E-2</v>
      </c>
      <c r="Z89" s="84">
        <f t="shared" si="34"/>
        <v>2.71548E-2</v>
      </c>
      <c r="AA89" s="84"/>
      <c r="AB89" s="108">
        <f t="shared" si="44"/>
        <v>44825</v>
      </c>
      <c r="AC89" s="109">
        <f t="shared" si="41"/>
        <v>2.80532E-2</v>
      </c>
      <c r="AD89" s="108">
        <f t="shared" si="45"/>
        <v>47266</v>
      </c>
      <c r="AE89" s="110">
        <f t="shared" si="42"/>
        <v>3.0250643333333313E-2</v>
      </c>
      <c r="AF89" s="3"/>
      <c r="AG89" s="2">
        <f>IF('Forward Curve'!$D$14=DataValidation!$A$5,Vols!$U89*(1-(SQRT(YEARFRAC($R$6,$R89,2))*(2*$S89))),IF('Forward Curve'!$D$14=DataValidation!$A$6,Vols!$V89*(1-(SQRT(YEARFRAC($R$6,$R89,2))*(2*$S89))),IF('Forward Curve'!$D$14=DataValidation!$A$8,Vols!$U89*(1-(SQRT(YEARFRAC($R$6,$R89,2))*(2*$S89)))+0.03,IF('Forward Curve'!$D$14=DataValidation!$A$4,Vols!$AE89*(1-(SQRT(YEARFRAC($R$6,$R89,2))*(2*$S89))),IF('Forward Curve'!$D$14=DataValidation!$A$7,Vols!$W89*(1-(SQRT(YEARFRAC($R$6,$R89,2))*(2*$S89))),IF('Forward Curve'!$D$14=DataValidation!$A$9,Vols!$AW89*(1-(SQRT(YEARFRAC($R$6,$R89,2))*(2*$S89))),IF('Forward Curve'!$D$14=DataValidation!$A$2,$Y89*(1-(SQRT(YEARFRAC($R$6,$R89,2))*(2*$S89))),IF('Forward Curve'!$D$14=DataValidation!$A$3,$Z89*(1-(SQRT(YEARFRAC($R$6,$R89,2))*(2*$S89))),""))))))))</f>
        <v>-3.4131692760821918E-2</v>
      </c>
      <c r="AH89" s="2">
        <f>IF('Forward Curve'!$D$14=DataValidation!$A$5,Vols!$U89*(1-(SQRT(YEARFRAC($R$6,$R89,2))*(1*$S89))),IF('Forward Curve'!$D$14=DataValidation!$A$6,Vols!$V89*(1-(SQRT(YEARFRAC($R$6,$R89,2))*(1*$S89))),IF('Forward Curve'!$D$14=DataValidation!$A$8,Vols!$U89*(1-(SQRT(YEARFRAC($R$6,$R89,2))*(1*$S89)))+0.03,IF('Forward Curve'!$D$14=DataValidation!$A$4,Vols!$AE89*(1-(SQRT(YEARFRAC($R$6,$R89,2))*(1*$S89))),IF('Forward Curve'!$D$14=DataValidation!$A$7,Vols!$W89*(1-(SQRT(YEARFRAC($R$6,$R89,2))*(1*$S89))),IF('Forward Curve'!$D$14=DataValidation!$A$9,Vols!$AW89*(1-(SQRT(YEARFRAC($R$6,$R89,2))*(1*$S89))),IF('Forward Curve'!$D$14=DataValidation!$A$2,$Y89*(1-(SQRT(YEARFRAC($R$6,$R89,2))*(1*$S89))),IF('Forward Curve'!$D$14=DataValidation!$A$3,$Z89*(1-(SQRT(YEARFRAC($R$6,$R89,2))*(1*$S89))),""))))))))</f>
        <v>-3.4894963804109583E-3</v>
      </c>
      <c r="AI89" s="2">
        <f>IF('Forward Curve'!$D$14=DataValidation!$A$5,Vols!$U89*(1+(SQRT(YEARFRAC($R$6,$R89,2))*(1*$S89))),IF('Forward Curve'!$D$14=DataValidation!$A$6,Vols!$V89*(1+(SQRT(YEARFRAC($R$6,$R89,2))*(1*$S89))),IF('Forward Curve'!$D$14=DataValidation!$A$8,Vols!$U89*(1+(SQRT(YEARFRAC($R$6,$R89,2))*(1*$S89)))+0.03,IF('Forward Curve'!$D$14=DataValidation!$A$4,Vols!$AE89*(1+(SQRT(YEARFRAC($R$6,$R89,2))*(1*$S89))),IF('Forward Curve'!$D$14=DataValidation!$A$7,Vols!$W89*(1+(SQRT(YEARFRAC($R$6,$R89,2))*(1*$S89))),IF('Forward Curve'!$D$14=DataValidation!$A$9,Vols!$AW89*(1+(SQRT(YEARFRAC($R$6,$R89,2))*(1*$S89))),IF('Forward Curve'!$D$14=DataValidation!$A$2,$Y89*(1+(SQRT(YEARFRAC($R$6,$R89,2))*(1*$S89))),IF('Forward Curve'!$D$14=DataValidation!$A$3,$Z89*(1+(SQRT(YEARFRAC($R$6,$R89,2))*(1*$S89))),""))))))))</f>
        <v>5.7794896380410958E-2</v>
      </c>
      <c r="AJ89" s="2">
        <f>IF('Forward Curve'!$D$14=DataValidation!$A$5,Vols!$U89*(1+(SQRT(YEARFRAC($R$6,$R89,2))*(2*$S89))),IF('Forward Curve'!$D$14=DataValidation!$A$6,Vols!$V89*(1+(SQRT(YEARFRAC($R$6,$R89,2))*(2*$S89))),IF('Forward Curve'!$D$14=DataValidation!$A$8,Vols!$U89*(1+(SQRT(YEARFRAC($R$6,$R89,2))*(2*$S89)))+0.03,IF('Forward Curve'!$D$14=DataValidation!$A$4,Vols!$AE89*(1+(SQRT(YEARFRAC($R$6,$R89,2))*(2*$S89))),IF('Forward Curve'!$D$14=DataValidation!$A$7,Vols!$W89*(1+(SQRT(YEARFRAC($R$6,$R89,2))*(2*$S89))),IF('Forward Curve'!$D$14=DataValidation!$A$9,Vols!$AW89*(1+(SQRT(YEARFRAC($R$6,$R89,2))*(2*$S89))),IF('Forward Curve'!$D$14=DataValidation!$A$2,$Y89*(1+(SQRT(YEARFRAC($R$6,$R89,2))*(2*$S89))),IF('Forward Curve'!$D$14=DataValidation!$A$3,$Z89*(1+(SQRT(YEARFRAC($R$6,$R89,2))*(2*$S89))),""))))))))</f>
        <v>8.8437092760821914E-2</v>
      </c>
      <c r="AL89" s="112">
        <v>2.5000000000000001E-2</v>
      </c>
      <c r="AM89" s="2">
        <f>IF('Forward Curve'!$D$14=DataValidation!$A$5,Vols!$AL89,IF('Forward Curve'!$D$14=DataValidation!$A$6,Vols!$AL89+(Vols!$V89-Vols!$U89),IF('Forward Curve'!$D$14=DataValidation!$A$8,Vols!$AL89+(Vols!$X89-Vols!$U89),IF('Forward Curve'!$D$14=DataValidation!$A$4,Vols!$AL89+(Vols!$AE89-Vols!$U89),IF('Forward Curve'!$D$14=DataValidation!$A$7,Vols!$AL89+(Vols!$W89-Vols!$U89),IF('Forward Curve'!$D$14=DataValidation!$A$9,Vols!$AL89+(Vols!$AW89-Vols!$U89),IF('Forward Curve'!$D$14=DataValidation!$A$2,Vols!$AL89+($Y89-Vols!$U89),IF('Forward Curve'!$D$14=DataValidation!$A$3,Vols!$AL89+($Z89-Vols!$U89)))))))))</f>
        <v>2.38167E-2</v>
      </c>
      <c r="AN89" s="2">
        <f>IF('Forward Curve'!$D$14=DataValidation!$A$5,$U89+0.0025,IF('Forward Curve'!$D$14=DataValidation!$A$6,$V89+0.0025,IF('Forward Curve'!$D$14=DataValidation!$A$8,Vols!$X89+0.0025,IF('Forward Curve'!$D$14=DataValidation!$A$4,Vols!$AE89+0.0025,IF('Forward Curve'!$D$14=DataValidation!$A$7,Vols!$W89+0.0025,IF('Forward Curve'!$D$14=DataValidation!$A$9,Vols!$AW89+0.0025,IF('Forward Curve'!$D$14=DataValidation!$A$2,$Y89+0.0025,IF('Forward Curve'!$D$14=DataValidation!$A$3,$Z89+0.0025,""))))))))</f>
        <v>2.9652699999999997E-2</v>
      </c>
      <c r="AO89" s="2">
        <f>IF('Forward Curve'!$D$14=DataValidation!$A$5,$U89+0.005,IF('Forward Curve'!$D$14=DataValidation!$A$6,$V89+0.005,IF('Forward Curve'!$D$14=DataValidation!$A$8,Vols!$X89+0.005,IF('Forward Curve'!$D$14=DataValidation!$A$4,Vols!$AE89+0.005,IF('Forward Curve'!$D$14=DataValidation!$A$7,Vols!$W89+0.005,IF('Forward Curve'!$D$14=DataValidation!$A$9,Vols!$AW89+0.005,IF('Forward Curve'!$D$14=DataValidation!$A$2,$Y89+0.005,IF('Forward Curve'!$D$14=DataValidation!$A$3,$Z89+0.005,""))))))))</f>
        <v>3.2152699999999999E-2</v>
      </c>
      <c r="AQ89" s="57">
        <f>IF('Forward Curve'!$E$15=DataValidation!$B$2,Vols!$AJ89,IF('Forward Curve'!$E$15=DataValidation!$B$3,Vols!$AI89,IF('Forward Curve'!$E$15=DataValidation!$B$4,Vols!$AH89,IF('Forward Curve'!$E$15=DataValidation!$B$5,Vols!$AG89,IF('Forward Curve'!$E$15=DataValidation!$B$7,$AM89,IF('Forward Curve'!$E$15=DataValidation!$B$8,Vols!$AN89,IF('Forward Curve'!$E$15=DataValidation!$B$9,Vols!$AO89,"ERROR")))))))</f>
        <v>5.7794896380410958E-2</v>
      </c>
      <c r="AR89" s="57"/>
      <c r="AT89" s="67">
        <v>84</v>
      </c>
      <c r="AU89" s="68">
        <f t="shared" si="46"/>
        <v>47266</v>
      </c>
      <c r="AW89" s="2">
        <f t="shared" si="35"/>
        <v>3.0561973411827308E-2</v>
      </c>
      <c r="AY89" s="3">
        <f t="shared" si="36"/>
        <v>2.5561973411827307E-2</v>
      </c>
      <c r="AZ89" s="3">
        <f t="shared" si="37"/>
        <v>2.8061973411827309E-2</v>
      </c>
      <c r="BA89" s="3">
        <f t="shared" si="38"/>
        <v>3.306197341182731E-2</v>
      </c>
      <c r="BB89" s="3">
        <f t="shared" si="39"/>
        <v>3.5561973411827305E-2</v>
      </c>
      <c r="BD89" s="2">
        <f>IF('Forward Curve'!$D$16=DataValidation!$B$11,Vols!AY89,IF('Forward Curve'!$D$16=DataValidation!$B$12,Vols!AZ89,IF('Forward Curve'!$D$16=DataValidation!$B$13,Vols!BA89,IF('Forward Curve'!$D$16=DataValidation!$B$14,Vols!BB89,""))))</f>
        <v>3.306197341182731E-2</v>
      </c>
    </row>
    <row r="90" spans="2:56" x14ac:dyDescent="0.25">
      <c r="B90" s="69">
        <f t="shared" si="40"/>
        <v>47297</v>
      </c>
      <c r="C90" s="76">
        <v>42.68</v>
      </c>
      <c r="D90" s="2"/>
      <c r="E90" s="124">
        <v>2.87202</v>
      </c>
      <c r="F90" s="77">
        <v>2.78816</v>
      </c>
      <c r="G90" s="103">
        <v>2.9868600000000001</v>
      </c>
      <c r="H90" s="103">
        <v>5.7672499999999998</v>
      </c>
      <c r="I90" s="81"/>
      <c r="J90" s="117">
        <f t="shared" si="43"/>
        <v>47266</v>
      </c>
      <c r="K90" s="78">
        <v>2.7152699999999999</v>
      </c>
      <c r="L90" s="81"/>
      <c r="M90" s="115">
        <v>44826</v>
      </c>
      <c r="N90" s="123">
        <v>2.8055300000000001</v>
      </c>
      <c r="O90" s="81"/>
      <c r="P90" s="81"/>
      <c r="R90" s="69">
        <f>'Forward Curve'!$G90</f>
        <v>47297</v>
      </c>
      <c r="S90" s="82">
        <f t="shared" si="28"/>
        <v>0.42680000000000001</v>
      </c>
      <c r="T90" s="57"/>
      <c r="U90" s="57">
        <f t="shared" si="29"/>
        <v>2.8720200000000001E-2</v>
      </c>
      <c r="V90" s="57">
        <f t="shared" si="30"/>
        <v>2.7881599999999999E-2</v>
      </c>
      <c r="W90" s="57">
        <f t="shared" si="31"/>
        <v>2.9868600000000002E-2</v>
      </c>
      <c r="X90" s="84">
        <f t="shared" si="32"/>
        <v>5.7672499999999995E-2</v>
      </c>
      <c r="Y90" s="84">
        <f t="shared" si="33"/>
        <v>2.7563799999999999E-2</v>
      </c>
      <c r="Z90" s="84">
        <f t="shared" si="34"/>
        <v>2.7152699999999998E-2</v>
      </c>
      <c r="AA90" s="84"/>
      <c r="AB90" s="108">
        <f t="shared" si="44"/>
        <v>44826</v>
      </c>
      <c r="AC90" s="109">
        <f t="shared" si="41"/>
        <v>2.8055300000000002E-2</v>
      </c>
      <c r="AD90" s="108">
        <f t="shared" si="45"/>
        <v>47297</v>
      </c>
      <c r="AE90" s="110">
        <f t="shared" si="42"/>
        <v>3.0250726666666648E-2</v>
      </c>
      <c r="AF90" s="3"/>
      <c r="AG90" s="2">
        <f>IF('Forward Curve'!$D$14=DataValidation!$A$5,Vols!$U90*(1-(SQRT(YEARFRAC($R$6,$R90,2))*(2*$S90))),IF('Forward Curve'!$D$14=DataValidation!$A$6,Vols!$V90*(1-(SQRT(YEARFRAC($R$6,$R90,2))*(2*$S90))),IF('Forward Curve'!$D$14=DataValidation!$A$8,Vols!$U90*(1-(SQRT(YEARFRAC($R$6,$R90,2))*(2*$S90)))+0.03,IF('Forward Curve'!$D$14=DataValidation!$A$4,Vols!$AE90*(1-(SQRT(YEARFRAC($R$6,$R90,2))*(2*$S90))),IF('Forward Curve'!$D$14=DataValidation!$A$7,Vols!$W90*(1-(SQRT(YEARFRAC($R$6,$R90,2))*(2*$S90))),IF('Forward Curve'!$D$14=DataValidation!$A$9,Vols!$AW90*(1-(SQRT(YEARFRAC($R$6,$R90,2))*(2*$S90))),IF('Forward Curve'!$D$14=DataValidation!$A$2,$Y90*(1-(SQRT(YEARFRAC($R$6,$R90,2))*(2*$S90))),IF('Forward Curve'!$D$14=DataValidation!$A$3,$Z90*(1-(SQRT(YEARFRAC($R$6,$R90,2))*(2*$S90))),""))))))))</f>
        <v>-3.5117457169013905E-2</v>
      </c>
      <c r="AH90" s="2">
        <f>IF('Forward Curve'!$D$14=DataValidation!$A$5,Vols!$U90*(1-(SQRT(YEARFRAC($R$6,$R90,2))*(1*$S90))),IF('Forward Curve'!$D$14=DataValidation!$A$6,Vols!$V90*(1-(SQRT(YEARFRAC($R$6,$R90,2))*(1*$S90))),IF('Forward Curve'!$D$14=DataValidation!$A$8,Vols!$U90*(1-(SQRT(YEARFRAC($R$6,$R90,2))*(1*$S90)))+0.03,IF('Forward Curve'!$D$14=DataValidation!$A$4,Vols!$AE90*(1-(SQRT(YEARFRAC($R$6,$R90,2))*(1*$S90))),IF('Forward Curve'!$D$14=DataValidation!$A$7,Vols!$W90*(1-(SQRT(YEARFRAC($R$6,$R90,2))*(1*$S90))),IF('Forward Curve'!$D$14=DataValidation!$A$9,Vols!$AW90*(1-(SQRT(YEARFRAC($R$6,$R90,2))*(1*$S90))),IF('Forward Curve'!$D$14=DataValidation!$A$2,$Y90*(1-(SQRT(YEARFRAC($R$6,$R90,2))*(1*$S90))),IF('Forward Curve'!$D$14=DataValidation!$A$3,$Z90*(1-(SQRT(YEARFRAC($R$6,$R90,2))*(1*$S90))),""))))))))</f>
        <v>-3.7768285845069523E-3</v>
      </c>
      <c r="AI90" s="2">
        <f>IF('Forward Curve'!$D$14=DataValidation!$A$5,Vols!$U90*(1+(SQRT(YEARFRAC($R$6,$R90,2))*(1*$S90))),IF('Forward Curve'!$D$14=DataValidation!$A$6,Vols!$V90*(1+(SQRT(YEARFRAC($R$6,$R90,2))*(1*$S90))),IF('Forward Curve'!$D$14=DataValidation!$A$8,Vols!$U90*(1+(SQRT(YEARFRAC($R$6,$R90,2))*(1*$S90)))+0.03,IF('Forward Curve'!$D$14=DataValidation!$A$4,Vols!$AE90*(1+(SQRT(YEARFRAC($R$6,$R90,2))*(1*$S90))),IF('Forward Curve'!$D$14=DataValidation!$A$7,Vols!$W90*(1+(SQRT(YEARFRAC($R$6,$R90,2))*(1*$S90))),IF('Forward Curve'!$D$14=DataValidation!$A$9,Vols!$AW90*(1+(SQRT(YEARFRAC($R$6,$R90,2))*(1*$S90))),IF('Forward Curve'!$D$14=DataValidation!$A$2,$Y90*(1+(SQRT(YEARFRAC($R$6,$R90,2))*(1*$S90))),IF('Forward Curve'!$D$14=DataValidation!$A$3,$Z90*(1+(SQRT(YEARFRAC($R$6,$R90,2))*(1*$S90))),""))))))))</f>
        <v>5.8904428584506952E-2</v>
      </c>
      <c r="AJ90" s="2">
        <f>IF('Forward Curve'!$D$14=DataValidation!$A$5,Vols!$U90*(1+(SQRT(YEARFRAC($R$6,$R90,2))*(2*$S90))),IF('Forward Curve'!$D$14=DataValidation!$A$6,Vols!$V90*(1+(SQRT(YEARFRAC($R$6,$R90,2))*(2*$S90))),IF('Forward Curve'!$D$14=DataValidation!$A$8,Vols!$U90*(1+(SQRT(YEARFRAC($R$6,$R90,2))*(2*$S90)))+0.03,IF('Forward Curve'!$D$14=DataValidation!$A$4,Vols!$AE90*(1+(SQRT(YEARFRAC($R$6,$R90,2))*(2*$S90))),IF('Forward Curve'!$D$14=DataValidation!$A$7,Vols!$W90*(1+(SQRT(YEARFRAC($R$6,$R90,2))*(2*$S90))),IF('Forward Curve'!$D$14=DataValidation!$A$9,Vols!$AW90*(1+(SQRT(YEARFRAC($R$6,$R90,2))*(2*$S90))),IF('Forward Curve'!$D$14=DataValidation!$A$2,$Y90*(1+(SQRT(YEARFRAC($R$6,$R90,2))*(2*$S90))),IF('Forward Curve'!$D$14=DataValidation!$A$3,$Z90*(1+(SQRT(YEARFRAC($R$6,$R90,2))*(2*$S90))),""))))))))</f>
        <v>9.0245057169013904E-2</v>
      </c>
      <c r="AL90" s="112">
        <v>2.5000000000000001E-2</v>
      </c>
      <c r="AM90" s="2">
        <f>IF('Forward Curve'!$D$14=DataValidation!$A$5,Vols!$AL90,IF('Forward Curve'!$D$14=DataValidation!$A$6,Vols!$AL90+(Vols!$V90-Vols!$U90),IF('Forward Curve'!$D$14=DataValidation!$A$8,Vols!$AL90+(Vols!$X90-Vols!$U90),IF('Forward Curve'!$D$14=DataValidation!$A$4,Vols!$AL90+(Vols!$AE90-Vols!$U90),IF('Forward Curve'!$D$14=DataValidation!$A$7,Vols!$AL90+(Vols!$W90-Vols!$U90),IF('Forward Curve'!$D$14=DataValidation!$A$9,Vols!$AL90+(Vols!$AW90-Vols!$U90),IF('Forward Curve'!$D$14=DataValidation!$A$2,Vols!$AL90+($Y90-Vols!$U90),IF('Forward Curve'!$D$14=DataValidation!$A$3,Vols!$AL90+($Z90-Vols!$U90)))))))))</f>
        <v>2.38436E-2</v>
      </c>
      <c r="AN90" s="2">
        <f>IF('Forward Curve'!$D$14=DataValidation!$A$5,$U90+0.0025,IF('Forward Curve'!$D$14=DataValidation!$A$6,$V90+0.0025,IF('Forward Curve'!$D$14=DataValidation!$A$8,Vols!$X90+0.0025,IF('Forward Curve'!$D$14=DataValidation!$A$4,Vols!$AE90+0.0025,IF('Forward Curve'!$D$14=DataValidation!$A$7,Vols!$W90+0.0025,IF('Forward Curve'!$D$14=DataValidation!$A$9,Vols!$AW90+0.0025,IF('Forward Curve'!$D$14=DataValidation!$A$2,$Y90+0.0025,IF('Forward Curve'!$D$14=DataValidation!$A$3,$Z90+0.0025,""))))))))</f>
        <v>3.0063799999999998E-2</v>
      </c>
      <c r="AO90" s="2">
        <f>IF('Forward Curve'!$D$14=DataValidation!$A$5,$U90+0.005,IF('Forward Curve'!$D$14=DataValidation!$A$6,$V90+0.005,IF('Forward Curve'!$D$14=DataValidation!$A$8,Vols!$X90+0.005,IF('Forward Curve'!$D$14=DataValidation!$A$4,Vols!$AE90+0.005,IF('Forward Curve'!$D$14=DataValidation!$A$7,Vols!$W90+0.005,IF('Forward Curve'!$D$14=DataValidation!$A$9,Vols!$AW90+0.005,IF('Forward Curve'!$D$14=DataValidation!$A$2,$Y90+0.005,IF('Forward Curve'!$D$14=DataValidation!$A$3,$Z90+0.005,""))))))))</f>
        <v>3.2563799999999997E-2</v>
      </c>
      <c r="AQ90" s="57">
        <f>IF('Forward Curve'!$E$15=DataValidation!$B$2,Vols!$AJ90,IF('Forward Curve'!$E$15=DataValidation!$B$3,Vols!$AI90,IF('Forward Curve'!$E$15=DataValidation!$B$4,Vols!$AH90,IF('Forward Curve'!$E$15=DataValidation!$B$5,Vols!$AG90,IF('Forward Curve'!$E$15=DataValidation!$B$7,$AM90,IF('Forward Curve'!$E$15=DataValidation!$B$8,Vols!$AN90,IF('Forward Curve'!$E$15=DataValidation!$B$9,Vols!$AO90,"ERROR")))))))</f>
        <v>5.8904428584506952E-2</v>
      </c>
      <c r="AR90" s="57"/>
      <c r="AT90" s="67">
        <v>85</v>
      </c>
      <c r="AU90" s="68">
        <f t="shared" si="46"/>
        <v>47297</v>
      </c>
      <c r="AW90" s="2">
        <f t="shared" si="35"/>
        <v>3.0544719468782334E-2</v>
      </c>
      <c r="AY90" s="3">
        <f t="shared" si="36"/>
        <v>2.5544719468782333E-2</v>
      </c>
      <c r="AZ90" s="3">
        <f t="shared" si="37"/>
        <v>2.8044719468782335E-2</v>
      </c>
      <c r="BA90" s="3">
        <f t="shared" si="38"/>
        <v>3.3044719468782333E-2</v>
      </c>
      <c r="BB90" s="3">
        <f t="shared" si="39"/>
        <v>3.5544719468782335E-2</v>
      </c>
      <c r="BD90" s="2">
        <f>IF('Forward Curve'!$D$16=DataValidation!$B$11,Vols!AY90,IF('Forward Curve'!$D$16=DataValidation!$B$12,Vols!AZ90,IF('Forward Curve'!$D$16=DataValidation!$B$13,Vols!BA90,IF('Forward Curve'!$D$16=DataValidation!$B$14,Vols!BB90,""))))</f>
        <v>3.3044719468782333E-2</v>
      </c>
    </row>
    <row r="91" spans="2:56" x14ac:dyDescent="0.25">
      <c r="B91" s="69">
        <f t="shared" si="40"/>
        <v>47327</v>
      </c>
      <c r="C91" s="76">
        <v>42.72</v>
      </c>
      <c r="D91" s="2"/>
      <c r="E91" s="124">
        <v>2.8748900000000002</v>
      </c>
      <c r="F91" s="77">
        <v>2.7923399999999998</v>
      </c>
      <c r="G91" s="103">
        <v>2.99133</v>
      </c>
      <c r="H91" s="103">
        <v>5.8754200000000001</v>
      </c>
      <c r="I91" s="81"/>
      <c r="J91" s="117">
        <f t="shared" si="43"/>
        <v>47297</v>
      </c>
      <c r="K91" s="78">
        <v>2.7563800000000001</v>
      </c>
      <c r="L91" s="81"/>
      <c r="M91" s="115">
        <v>44827</v>
      </c>
      <c r="N91" s="123">
        <v>2.80532</v>
      </c>
      <c r="O91" s="81"/>
      <c r="P91" s="81"/>
      <c r="R91" s="69">
        <f>'Forward Curve'!$G91</f>
        <v>47327</v>
      </c>
      <c r="S91" s="82">
        <f t="shared" si="28"/>
        <v>0.42719999999999997</v>
      </c>
      <c r="T91" s="57"/>
      <c r="U91" s="57">
        <f t="shared" si="29"/>
        <v>2.8748900000000001E-2</v>
      </c>
      <c r="V91" s="57">
        <f t="shared" si="30"/>
        <v>2.7923399999999998E-2</v>
      </c>
      <c r="W91" s="57">
        <f t="shared" si="31"/>
        <v>2.99133E-2</v>
      </c>
      <c r="X91" s="84">
        <f t="shared" si="32"/>
        <v>5.8754199999999999E-2</v>
      </c>
      <c r="Y91" s="84">
        <f t="shared" si="33"/>
        <v>2.7664499999999998E-2</v>
      </c>
      <c r="Z91" s="84">
        <f t="shared" si="34"/>
        <v>2.7563799999999999E-2</v>
      </c>
      <c r="AA91" s="84"/>
      <c r="AB91" s="108">
        <f t="shared" si="44"/>
        <v>44827</v>
      </c>
      <c r="AC91" s="109">
        <f t="shared" si="41"/>
        <v>2.80532E-2</v>
      </c>
      <c r="AD91" s="108">
        <f t="shared" si="45"/>
        <v>47327</v>
      </c>
      <c r="AE91" s="110">
        <f t="shared" si="42"/>
        <v>3.0250686666666644E-2</v>
      </c>
      <c r="AF91" s="3"/>
      <c r="AG91" s="2">
        <f>IF('Forward Curve'!$D$14=DataValidation!$A$5,Vols!$U91*(1-(SQRT(YEARFRAC($R$6,$R91,2))*(2*$S91))),IF('Forward Curve'!$D$14=DataValidation!$A$6,Vols!$V91*(1-(SQRT(YEARFRAC($R$6,$R91,2))*(2*$S91))),IF('Forward Curve'!$D$14=DataValidation!$A$8,Vols!$U91*(1-(SQRT(YEARFRAC($R$6,$R91,2))*(2*$S91)))+0.03,IF('Forward Curve'!$D$14=DataValidation!$A$4,Vols!$AE91*(1-(SQRT(YEARFRAC($R$6,$R91,2))*(2*$S91))),IF('Forward Curve'!$D$14=DataValidation!$A$7,Vols!$W91*(1-(SQRT(YEARFRAC($R$6,$R91,2))*(2*$S91))),IF('Forward Curve'!$D$14=DataValidation!$A$9,Vols!$AW91*(1-(SQRT(YEARFRAC($R$6,$R91,2))*(2*$S91))),IF('Forward Curve'!$D$14=DataValidation!$A$2,$Y91*(1-(SQRT(YEARFRAC($R$6,$R91,2))*(2*$S91))),IF('Forward Curve'!$D$14=DataValidation!$A$3,$Z91*(1-(SQRT(YEARFRAC($R$6,$R91,2))*(2*$S91))),""))))))))</f>
        <v>-3.5673316623483539E-2</v>
      </c>
      <c r="AH91" s="2">
        <f>IF('Forward Curve'!$D$14=DataValidation!$A$5,Vols!$U91*(1-(SQRT(YEARFRAC($R$6,$R91,2))*(1*$S91))),IF('Forward Curve'!$D$14=DataValidation!$A$6,Vols!$V91*(1-(SQRT(YEARFRAC($R$6,$R91,2))*(1*$S91))),IF('Forward Curve'!$D$14=DataValidation!$A$8,Vols!$U91*(1-(SQRT(YEARFRAC($R$6,$R91,2))*(1*$S91)))+0.03,IF('Forward Curve'!$D$14=DataValidation!$A$4,Vols!$AE91*(1-(SQRT(YEARFRAC($R$6,$R91,2))*(1*$S91))),IF('Forward Curve'!$D$14=DataValidation!$A$7,Vols!$W91*(1-(SQRT(YEARFRAC($R$6,$R91,2))*(1*$S91))),IF('Forward Curve'!$D$14=DataValidation!$A$9,Vols!$AW91*(1-(SQRT(YEARFRAC($R$6,$R91,2))*(1*$S91))),IF('Forward Curve'!$D$14=DataValidation!$A$2,$Y91*(1-(SQRT(YEARFRAC($R$6,$R91,2))*(1*$S91))),IF('Forward Curve'!$D$14=DataValidation!$A$3,$Z91*(1-(SQRT(YEARFRAC($R$6,$R91,2))*(1*$S91))),""))))))))</f>
        <v>-4.0044083117417723E-3</v>
      </c>
      <c r="AI91" s="2">
        <f>IF('Forward Curve'!$D$14=DataValidation!$A$5,Vols!$U91*(1+(SQRT(YEARFRAC($R$6,$R91,2))*(1*$S91))),IF('Forward Curve'!$D$14=DataValidation!$A$6,Vols!$V91*(1+(SQRT(YEARFRAC($R$6,$R91,2))*(1*$S91))),IF('Forward Curve'!$D$14=DataValidation!$A$8,Vols!$U91*(1+(SQRT(YEARFRAC($R$6,$R91,2))*(1*$S91)))+0.03,IF('Forward Curve'!$D$14=DataValidation!$A$4,Vols!$AE91*(1+(SQRT(YEARFRAC($R$6,$R91,2))*(1*$S91))),IF('Forward Curve'!$D$14=DataValidation!$A$7,Vols!$W91*(1+(SQRT(YEARFRAC($R$6,$R91,2))*(1*$S91))),IF('Forward Curve'!$D$14=DataValidation!$A$9,Vols!$AW91*(1+(SQRT(YEARFRAC($R$6,$R91,2))*(1*$S91))),IF('Forward Curve'!$D$14=DataValidation!$A$2,$Y91*(1+(SQRT(YEARFRAC($R$6,$R91,2))*(1*$S91))),IF('Forward Curve'!$D$14=DataValidation!$A$3,$Z91*(1+(SQRT(YEARFRAC($R$6,$R91,2))*(1*$S91))),""))))))))</f>
        <v>5.9333408311741762E-2</v>
      </c>
      <c r="AJ91" s="2">
        <f>IF('Forward Curve'!$D$14=DataValidation!$A$5,Vols!$U91*(1+(SQRT(YEARFRAC($R$6,$R91,2))*(2*$S91))),IF('Forward Curve'!$D$14=DataValidation!$A$6,Vols!$V91*(1+(SQRT(YEARFRAC($R$6,$R91,2))*(2*$S91))),IF('Forward Curve'!$D$14=DataValidation!$A$8,Vols!$U91*(1+(SQRT(YEARFRAC($R$6,$R91,2))*(2*$S91)))+0.03,IF('Forward Curve'!$D$14=DataValidation!$A$4,Vols!$AE91*(1+(SQRT(YEARFRAC($R$6,$R91,2))*(2*$S91))),IF('Forward Curve'!$D$14=DataValidation!$A$7,Vols!$W91*(1+(SQRT(YEARFRAC($R$6,$R91,2))*(2*$S91))),IF('Forward Curve'!$D$14=DataValidation!$A$9,Vols!$AW91*(1+(SQRT(YEARFRAC($R$6,$R91,2))*(2*$S91))),IF('Forward Curve'!$D$14=DataValidation!$A$2,$Y91*(1+(SQRT(YEARFRAC($R$6,$R91,2))*(2*$S91))),IF('Forward Curve'!$D$14=DataValidation!$A$3,$Z91*(1+(SQRT(YEARFRAC($R$6,$R91,2))*(2*$S91))),""))))))))</f>
        <v>9.1002316623483542E-2</v>
      </c>
      <c r="AL91" s="112">
        <v>2.5000000000000001E-2</v>
      </c>
      <c r="AM91" s="2">
        <f>IF('Forward Curve'!$D$14=DataValidation!$A$5,Vols!$AL91,IF('Forward Curve'!$D$14=DataValidation!$A$6,Vols!$AL91+(Vols!$V91-Vols!$U91),IF('Forward Curve'!$D$14=DataValidation!$A$8,Vols!$AL91+(Vols!$X91-Vols!$U91),IF('Forward Curve'!$D$14=DataValidation!$A$4,Vols!$AL91+(Vols!$AE91-Vols!$U91),IF('Forward Curve'!$D$14=DataValidation!$A$7,Vols!$AL91+(Vols!$W91-Vols!$U91),IF('Forward Curve'!$D$14=DataValidation!$A$9,Vols!$AL91+(Vols!$AW91-Vols!$U91),IF('Forward Curve'!$D$14=DataValidation!$A$2,Vols!$AL91+($Y91-Vols!$U91),IF('Forward Curve'!$D$14=DataValidation!$A$3,Vols!$AL91+($Z91-Vols!$U91)))))))))</f>
        <v>2.3915599999999999E-2</v>
      </c>
      <c r="AN91" s="2">
        <f>IF('Forward Curve'!$D$14=DataValidation!$A$5,$U91+0.0025,IF('Forward Curve'!$D$14=DataValidation!$A$6,$V91+0.0025,IF('Forward Curve'!$D$14=DataValidation!$A$8,Vols!$X91+0.0025,IF('Forward Curve'!$D$14=DataValidation!$A$4,Vols!$AE91+0.0025,IF('Forward Curve'!$D$14=DataValidation!$A$7,Vols!$W91+0.0025,IF('Forward Curve'!$D$14=DataValidation!$A$9,Vols!$AW91+0.0025,IF('Forward Curve'!$D$14=DataValidation!$A$2,$Y91+0.0025,IF('Forward Curve'!$D$14=DataValidation!$A$3,$Z91+0.0025,""))))))))</f>
        <v>3.0164499999999997E-2</v>
      </c>
      <c r="AO91" s="2">
        <f>IF('Forward Curve'!$D$14=DataValidation!$A$5,$U91+0.005,IF('Forward Curve'!$D$14=DataValidation!$A$6,$V91+0.005,IF('Forward Curve'!$D$14=DataValidation!$A$8,Vols!$X91+0.005,IF('Forward Curve'!$D$14=DataValidation!$A$4,Vols!$AE91+0.005,IF('Forward Curve'!$D$14=DataValidation!$A$7,Vols!$W91+0.005,IF('Forward Curve'!$D$14=DataValidation!$A$9,Vols!$AW91+0.005,IF('Forward Curve'!$D$14=DataValidation!$A$2,$Y91+0.005,IF('Forward Curve'!$D$14=DataValidation!$A$3,$Z91+0.005,""))))))))</f>
        <v>3.2664499999999999E-2</v>
      </c>
      <c r="AQ91" s="57">
        <f>IF('Forward Curve'!$E$15=DataValidation!$B$2,Vols!$AJ91,IF('Forward Curve'!$E$15=DataValidation!$B$3,Vols!$AI91,IF('Forward Curve'!$E$15=DataValidation!$B$4,Vols!$AH91,IF('Forward Curve'!$E$15=DataValidation!$B$5,Vols!$AG91,IF('Forward Curve'!$E$15=DataValidation!$B$7,$AM91,IF('Forward Curve'!$E$15=DataValidation!$B$8,Vols!$AN91,IF('Forward Curve'!$E$15=DataValidation!$B$9,Vols!$AO91,"ERROR")))))))</f>
        <v>5.9333408311741762E-2</v>
      </c>
      <c r="AR91" s="57"/>
      <c r="AT91" s="67">
        <v>86</v>
      </c>
      <c r="AU91" s="68">
        <f t="shared" si="46"/>
        <v>47327</v>
      </c>
      <c r="AW91" s="2">
        <f t="shared" si="35"/>
        <v>3.0528021276011182E-2</v>
      </c>
      <c r="AY91" s="3">
        <f t="shared" si="36"/>
        <v>2.5528021276011181E-2</v>
      </c>
      <c r="AZ91" s="3">
        <f t="shared" si="37"/>
        <v>2.8028021276011183E-2</v>
      </c>
      <c r="BA91" s="3">
        <f t="shared" si="38"/>
        <v>3.3028021276011184E-2</v>
      </c>
      <c r="BB91" s="3">
        <f t="shared" si="39"/>
        <v>3.5528021276011179E-2</v>
      </c>
      <c r="BD91" s="2">
        <f>IF('Forward Curve'!$D$16=DataValidation!$B$11,Vols!AY91,IF('Forward Curve'!$D$16=DataValidation!$B$12,Vols!AZ91,IF('Forward Curve'!$D$16=DataValidation!$B$13,Vols!BA91,IF('Forward Curve'!$D$16=DataValidation!$B$14,Vols!BB91,""))))</f>
        <v>3.3028021276011184E-2</v>
      </c>
    </row>
    <row r="92" spans="2:56" x14ac:dyDescent="0.25">
      <c r="B92" s="69">
        <f t="shared" si="40"/>
        <v>47358</v>
      </c>
      <c r="C92" s="76">
        <v>42.75</v>
      </c>
      <c r="D92" s="2"/>
      <c r="E92" s="124">
        <v>2.8745500000000002</v>
      </c>
      <c r="F92" s="77">
        <v>2.7932700000000001</v>
      </c>
      <c r="G92" s="103">
        <v>2.9909599999999998</v>
      </c>
      <c r="H92" s="103">
        <v>5.8101900000000004</v>
      </c>
      <c r="I92" s="81"/>
      <c r="J92" s="117">
        <f t="shared" si="43"/>
        <v>47327</v>
      </c>
      <c r="K92" s="78">
        <v>2.7664499999999999</v>
      </c>
      <c r="L92" s="81"/>
      <c r="M92" s="115">
        <v>44828</v>
      </c>
      <c r="N92" s="123">
        <v>2.80532</v>
      </c>
      <c r="O92" s="81"/>
      <c r="P92" s="81"/>
      <c r="R92" s="69">
        <f>'Forward Curve'!$G92</f>
        <v>47358</v>
      </c>
      <c r="S92" s="82">
        <f t="shared" si="28"/>
        <v>0.42749999999999999</v>
      </c>
      <c r="T92" s="57"/>
      <c r="U92" s="57">
        <f t="shared" si="29"/>
        <v>2.87455E-2</v>
      </c>
      <c r="V92" s="57">
        <f t="shared" si="30"/>
        <v>2.7932700000000001E-2</v>
      </c>
      <c r="W92" s="57">
        <f t="shared" si="31"/>
        <v>2.9909599999999998E-2</v>
      </c>
      <c r="X92" s="84">
        <f t="shared" si="32"/>
        <v>5.8101900000000005E-2</v>
      </c>
      <c r="Y92" s="84">
        <f t="shared" si="33"/>
        <v>2.76613E-2</v>
      </c>
      <c r="Z92" s="84">
        <f t="shared" si="34"/>
        <v>2.7664499999999998E-2</v>
      </c>
      <c r="AA92" s="84"/>
      <c r="AB92" s="108">
        <f t="shared" si="44"/>
        <v>44828</v>
      </c>
      <c r="AC92" s="109">
        <f t="shared" si="41"/>
        <v>2.80532E-2</v>
      </c>
      <c r="AD92" s="108">
        <f t="shared" si="45"/>
        <v>47358</v>
      </c>
      <c r="AE92" s="110">
        <f t="shared" si="42"/>
        <v>3.0250769999999979E-2</v>
      </c>
      <c r="AF92" s="3"/>
      <c r="AG92" s="2">
        <f>IF('Forward Curve'!$D$14=DataValidation!$A$5,Vols!$U92*(1-(SQRT(YEARFRAC($R$6,$R92,2))*(2*$S92))),IF('Forward Curve'!$D$14=DataValidation!$A$6,Vols!$V92*(1-(SQRT(YEARFRAC($R$6,$R92,2))*(2*$S92))),IF('Forward Curve'!$D$14=DataValidation!$A$8,Vols!$U92*(1-(SQRT(YEARFRAC($R$6,$R92,2))*(2*$S92)))+0.03,IF('Forward Curve'!$D$14=DataValidation!$A$4,Vols!$AE92*(1-(SQRT(YEARFRAC($R$6,$R92,2))*(2*$S92))),IF('Forward Curve'!$D$14=DataValidation!$A$7,Vols!$W92*(1-(SQRT(YEARFRAC($R$6,$R92,2))*(2*$S92))),IF('Forward Curve'!$D$14=DataValidation!$A$9,Vols!$AW92*(1-(SQRT(YEARFRAC($R$6,$R92,2))*(2*$S92))),IF('Forward Curve'!$D$14=DataValidation!$A$2,$Y92*(1-(SQRT(YEARFRAC($R$6,$R92,2))*(2*$S92))),IF('Forward Curve'!$D$14=DataValidation!$A$3,$Z92*(1-(SQRT(YEARFRAC($R$6,$R92,2))*(2*$S92))),""))))))))</f>
        <v>-3.6092536009559577E-2</v>
      </c>
      <c r="AH92" s="2">
        <f>IF('Forward Curve'!$D$14=DataValidation!$A$5,Vols!$U92*(1-(SQRT(YEARFRAC($R$6,$R92,2))*(1*$S92))),IF('Forward Curve'!$D$14=DataValidation!$A$6,Vols!$V92*(1-(SQRT(YEARFRAC($R$6,$R92,2))*(1*$S92))),IF('Forward Curve'!$D$14=DataValidation!$A$8,Vols!$U92*(1-(SQRT(YEARFRAC($R$6,$R92,2))*(1*$S92)))+0.03,IF('Forward Curve'!$D$14=DataValidation!$A$4,Vols!$AE92*(1-(SQRT(YEARFRAC($R$6,$R92,2))*(1*$S92))),IF('Forward Curve'!$D$14=DataValidation!$A$7,Vols!$W92*(1-(SQRT(YEARFRAC($R$6,$R92,2))*(1*$S92))),IF('Forward Curve'!$D$14=DataValidation!$A$9,Vols!$AW92*(1-(SQRT(YEARFRAC($R$6,$R92,2))*(1*$S92))),IF('Forward Curve'!$D$14=DataValidation!$A$2,$Y92*(1-(SQRT(YEARFRAC($R$6,$R92,2))*(1*$S92))),IF('Forward Curve'!$D$14=DataValidation!$A$3,$Z92*(1-(SQRT(YEARFRAC($R$6,$R92,2))*(1*$S92))),""))))))))</f>
        <v>-4.2156180047797885E-3</v>
      </c>
      <c r="AI92" s="2">
        <f>IF('Forward Curve'!$D$14=DataValidation!$A$5,Vols!$U92*(1+(SQRT(YEARFRAC($R$6,$R92,2))*(1*$S92))),IF('Forward Curve'!$D$14=DataValidation!$A$6,Vols!$V92*(1+(SQRT(YEARFRAC($R$6,$R92,2))*(1*$S92))),IF('Forward Curve'!$D$14=DataValidation!$A$8,Vols!$U92*(1+(SQRT(YEARFRAC($R$6,$R92,2))*(1*$S92)))+0.03,IF('Forward Curve'!$D$14=DataValidation!$A$4,Vols!$AE92*(1+(SQRT(YEARFRAC($R$6,$R92,2))*(1*$S92))),IF('Forward Curve'!$D$14=DataValidation!$A$7,Vols!$W92*(1+(SQRT(YEARFRAC($R$6,$R92,2))*(1*$S92))),IF('Forward Curve'!$D$14=DataValidation!$A$9,Vols!$AW92*(1+(SQRT(YEARFRAC($R$6,$R92,2))*(1*$S92))),IF('Forward Curve'!$D$14=DataValidation!$A$2,$Y92*(1+(SQRT(YEARFRAC($R$6,$R92,2))*(1*$S92))),IF('Forward Curve'!$D$14=DataValidation!$A$3,$Z92*(1+(SQRT(YEARFRAC($R$6,$R92,2))*(1*$S92))),""))))))))</f>
        <v>5.9538218004779785E-2</v>
      </c>
      <c r="AJ92" s="2">
        <f>IF('Forward Curve'!$D$14=DataValidation!$A$5,Vols!$U92*(1+(SQRT(YEARFRAC($R$6,$R92,2))*(2*$S92))),IF('Forward Curve'!$D$14=DataValidation!$A$6,Vols!$V92*(1+(SQRT(YEARFRAC($R$6,$R92,2))*(2*$S92))),IF('Forward Curve'!$D$14=DataValidation!$A$8,Vols!$U92*(1+(SQRT(YEARFRAC($R$6,$R92,2))*(2*$S92)))+0.03,IF('Forward Curve'!$D$14=DataValidation!$A$4,Vols!$AE92*(1+(SQRT(YEARFRAC($R$6,$R92,2))*(2*$S92))),IF('Forward Curve'!$D$14=DataValidation!$A$7,Vols!$W92*(1+(SQRT(YEARFRAC($R$6,$R92,2))*(2*$S92))),IF('Forward Curve'!$D$14=DataValidation!$A$9,Vols!$AW92*(1+(SQRT(YEARFRAC($R$6,$R92,2))*(2*$S92))),IF('Forward Curve'!$D$14=DataValidation!$A$2,$Y92*(1+(SQRT(YEARFRAC($R$6,$R92,2))*(2*$S92))),IF('Forward Curve'!$D$14=DataValidation!$A$3,$Z92*(1+(SQRT(YEARFRAC($R$6,$R92,2))*(2*$S92))),""))))))))</f>
        <v>9.1415136009559569E-2</v>
      </c>
      <c r="AL92" s="112">
        <v>2.5000000000000001E-2</v>
      </c>
      <c r="AM92" s="2">
        <f>IF('Forward Curve'!$D$14=DataValidation!$A$5,Vols!$AL92,IF('Forward Curve'!$D$14=DataValidation!$A$6,Vols!$AL92+(Vols!$V92-Vols!$U92),IF('Forward Curve'!$D$14=DataValidation!$A$8,Vols!$AL92+(Vols!$X92-Vols!$U92),IF('Forward Curve'!$D$14=DataValidation!$A$4,Vols!$AL92+(Vols!$AE92-Vols!$U92),IF('Forward Curve'!$D$14=DataValidation!$A$7,Vols!$AL92+(Vols!$W92-Vols!$U92),IF('Forward Curve'!$D$14=DataValidation!$A$9,Vols!$AL92+(Vols!$AW92-Vols!$U92),IF('Forward Curve'!$D$14=DataValidation!$A$2,Vols!$AL92+($Y92-Vols!$U92),IF('Forward Curve'!$D$14=DataValidation!$A$3,Vols!$AL92+($Z92-Vols!$U92)))))))))</f>
        <v>2.3915800000000001E-2</v>
      </c>
      <c r="AN92" s="2">
        <f>IF('Forward Curve'!$D$14=DataValidation!$A$5,$U92+0.0025,IF('Forward Curve'!$D$14=DataValidation!$A$6,$V92+0.0025,IF('Forward Curve'!$D$14=DataValidation!$A$8,Vols!$X92+0.0025,IF('Forward Curve'!$D$14=DataValidation!$A$4,Vols!$AE92+0.0025,IF('Forward Curve'!$D$14=DataValidation!$A$7,Vols!$W92+0.0025,IF('Forward Curve'!$D$14=DataValidation!$A$9,Vols!$AW92+0.0025,IF('Forward Curve'!$D$14=DataValidation!$A$2,$Y92+0.0025,IF('Forward Curve'!$D$14=DataValidation!$A$3,$Z92+0.0025,""))))))))</f>
        <v>3.0161299999999999E-2</v>
      </c>
      <c r="AO92" s="2">
        <f>IF('Forward Curve'!$D$14=DataValidation!$A$5,$U92+0.005,IF('Forward Curve'!$D$14=DataValidation!$A$6,$V92+0.005,IF('Forward Curve'!$D$14=DataValidation!$A$8,Vols!$X92+0.005,IF('Forward Curve'!$D$14=DataValidation!$A$4,Vols!$AE92+0.005,IF('Forward Curve'!$D$14=DataValidation!$A$7,Vols!$W92+0.005,IF('Forward Curve'!$D$14=DataValidation!$A$9,Vols!$AW92+0.005,IF('Forward Curve'!$D$14=DataValidation!$A$2,$Y92+0.005,IF('Forward Curve'!$D$14=DataValidation!$A$3,$Z92+0.005,""))))))))</f>
        <v>3.2661299999999997E-2</v>
      </c>
      <c r="AQ92" s="57">
        <f>IF('Forward Curve'!$E$15=DataValidation!$B$2,Vols!$AJ92,IF('Forward Curve'!$E$15=DataValidation!$B$3,Vols!$AI92,IF('Forward Curve'!$E$15=DataValidation!$B$4,Vols!$AH92,IF('Forward Curve'!$E$15=DataValidation!$B$5,Vols!$AG92,IF('Forward Curve'!$E$15=DataValidation!$B$7,$AM92,IF('Forward Curve'!$E$15=DataValidation!$B$8,Vols!$AN92,IF('Forward Curve'!$E$15=DataValidation!$B$9,Vols!$AO92,"ERROR")))))))</f>
        <v>5.9538218004779785E-2</v>
      </c>
      <c r="AR92" s="57"/>
      <c r="AT92" s="67">
        <v>87</v>
      </c>
      <c r="AU92" s="68">
        <f t="shared" si="46"/>
        <v>47358</v>
      </c>
      <c r="AW92" s="2">
        <f t="shared" si="35"/>
        <v>3.0510766976996874E-2</v>
      </c>
      <c r="AY92" s="3">
        <f t="shared" si="36"/>
        <v>2.5510766976996873E-2</v>
      </c>
      <c r="AZ92" s="3">
        <f t="shared" si="37"/>
        <v>2.8010766976996875E-2</v>
      </c>
      <c r="BA92" s="3">
        <f t="shared" si="38"/>
        <v>3.3010766976996876E-2</v>
      </c>
      <c r="BB92" s="3">
        <f t="shared" si="39"/>
        <v>3.5510766976996871E-2</v>
      </c>
      <c r="BD92" s="2">
        <f>IF('Forward Curve'!$D$16=DataValidation!$B$11,Vols!AY92,IF('Forward Curve'!$D$16=DataValidation!$B$12,Vols!AZ92,IF('Forward Curve'!$D$16=DataValidation!$B$13,Vols!BA92,IF('Forward Curve'!$D$16=DataValidation!$B$14,Vols!BB92,""))))</f>
        <v>3.3010766976996876E-2</v>
      </c>
    </row>
    <row r="93" spans="2:56" x14ac:dyDescent="0.25">
      <c r="B93" s="69">
        <f t="shared" si="40"/>
        <v>47389</v>
      </c>
      <c r="C93" s="76">
        <v>42.77</v>
      </c>
      <c r="D93" s="2"/>
      <c r="E93" s="124">
        <v>2.8746700000000001</v>
      </c>
      <c r="F93" s="77">
        <v>2.7919399999999999</v>
      </c>
      <c r="G93" s="103">
        <v>2.9910899999999998</v>
      </c>
      <c r="H93" s="103">
        <v>5.8193000000000001</v>
      </c>
      <c r="I93" s="81"/>
      <c r="J93" s="117">
        <f t="shared" si="43"/>
        <v>47358</v>
      </c>
      <c r="K93" s="78">
        <v>2.76613</v>
      </c>
      <c r="L93" s="81"/>
      <c r="M93" s="115">
        <v>44829</v>
      </c>
      <c r="N93" s="123">
        <v>2.80532</v>
      </c>
      <c r="O93" s="81"/>
      <c r="P93" s="81"/>
      <c r="R93" s="69">
        <f>'Forward Curve'!$G93</f>
        <v>47389</v>
      </c>
      <c r="S93" s="82">
        <f t="shared" si="28"/>
        <v>0.42770000000000002</v>
      </c>
      <c r="T93" s="57"/>
      <c r="U93" s="57">
        <f t="shared" si="29"/>
        <v>2.87467E-2</v>
      </c>
      <c r="V93" s="57">
        <f t="shared" si="30"/>
        <v>2.7919399999999997E-2</v>
      </c>
      <c r="W93" s="57">
        <f t="shared" si="31"/>
        <v>2.9910899999999997E-2</v>
      </c>
      <c r="X93" s="84">
        <f t="shared" si="32"/>
        <v>5.8193000000000002E-2</v>
      </c>
      <c r="Y93" s="84">
        <f t="shared" si="33"/>
        <v>2.7662399999999997E-2</v>
      </c>
      <c r="Z93" s="84">
        <f t="shared" si="34"/>
        <v>2.76613E-2</v>
      </c>
      <c r="AA93" s="84"/>
      <c r="AB93" s="108">
        <f t="shared" si="44"/>
        <v>44829</v>
      </c>
      <c r="AC93" s="109">
        <f t="shared" si="41"/>
        <v>2.80532E-2</v>
      </c>
      <c r="AD93" s="108">
        <f t="shared" si="45"/>
        <v>47389</v>
      </c>
      <c r="AE93" s="110">
        <f t="shared" si="42"/>
        <v>3.0250643333333313E-2</v>
      </c>
      <c r="AF93" s="3"/>
      <c r="AG93" s="2">
        <f>IF('Forward Curve'!$D$14=DataValidation!$A$5,Vols!$U93*(1-(SQRT(YEARFRAC($R$6,$R93,2))*(2*$S93))),IF('Forward Curve'!$D$14=DataValidation!$A$6,Vols!$V93*(1-(SQRT(YEARFRAC($R$6,$R93,2))*(2*$S93))),IF('Forward Curve'!$D$14=DataValidation!$A$8,Vols!$U93*(1-(SQRT(YEARFRAC($R$6,$R93,2))*(2*$S93)))+0.03,IF('Forward Curve'!$D$14=DataValidation!$A$4,Vols!$AE93*(1-(SQRT(YEARFRAC($R$6,$R93,2))*(2*$S93))),IF('Forward Curve'!$D$14=DataValidation!$A$7,Vols!$W93*(1-(SQRT(YEARFRAC($R$6,$R93,2))*(2*$S93))),IF('Forward Curve'!$D$14=DataValidation!$A$9,Vols!$AW93*(1-(SQRT(YEARFRAC($R$6,$R93,2))*(2*$S93))),IF('Forward Curve'!$D$14=DataValidation!$A$2,$Y93*(1-(SQRT(YEARFRAC($R$6,$R93,2))*(2*$S93))),IF('Forward Curve'!$D$14=DataValidation!$A$3,$Z93*(1-(SQRT(YEARFRAC($R$6,$R93,2))*(2*$S93))),""))))))))</f>
        <v>-3.6500623868489492E-2</v>
      </c>
      <c r="AH93" s="2">
        <f>IF('Forward Curve'!$D$14=DataValidation!$A$5,Vols!$U93*(1-(SQRT(YEARFRAC($R$6,$R93,2))*(1*$S93))),IF('Forward Curve'!$D$14=DataValidation!$A$6,Vols!$V93*(1-(SQRT(YEARFRAC($R$6,$R93,2))*(1*$S93))),IF('Forward Curve'!$D$14=DataValidation!$A$8,Vols!$U93*(1-(SQRT(YEARFRAC($R$6,$R93,2))*(1*$S93)))+0.03,IF('Forward Curve'!$D$14=DataValidation!$A$4,Vols!$AE93*(1-(SQRT(YEARFRAC($R$6,$R93,2))*(1*$S93))),IF('Forward Curve'!$D$14=DataValidation!$A$7,Vols!$W93*(1-(SQRT(YEARFRAC($R$6,$R93,2))*(1*$S93))),IF('Forward Curve'!$D$14=DataValidation!$A$9,Vols!$AW93*(1-(SQRT(YEARFRAC($R$6,$R93,2))*(1*$S93))),IF('Forward Curve'!$D$14=DataValidation!$A$2,$Y93*(1-(SQRT(YEARFRAC($R$6,$R93,2))*(1*$S93))),IF('Forward Curve'!$D$14=DataValidation!$A$3,$Z93*(1-(SQRT(YEARFRAC($R$6,$R93,2))*(1*$S93))),""))))))))</f>
        <v>-4.4191119342447483E-3</v>
      </c>
      <c r="AI93" s="2">
        <f>IF('Forward Curve'!$D$14=DataValidation!$A$5,Vols!$U93*(1+(SQRT(YEARFRAC($R$6,$R93,2))*(1*$S93))),IF('Forward Curve'!$D$14=DataValidation!$A$6,Vols!$V93*(1+(SQRT(YEARFRAC($R$6,$R93,2))*(1*$S93))),IF('Forward Curve'!$D$14=DataValidation!$A$8,Vols!$U93*(1+(SQRT(YEARFRAC($R$6,$R93,2))*(1*$S93)))+0.03,IF('Forward Curve'!$D$14=DataValidation!$A$4,Vols!$AE93*(1+(SQRT(YEARFRAC($R$6,$R93,2))*(1*$S93))),IF('Forward Curve'!$D$14=DataValidation!$A$7,Vols!$W93*(1+(SQRT(YEARFRAC($R$6,$R93,2))*(1*$S93))),IF('Forward Curve'!$D$14=DataValidation!$A$9,Vols!$AW93*(1+(SQRT(YEARFRAC($R$6,$R93,2))*(1*$S93))),IF('Forward Curve'!$D$14=DataValidation!$A$2,$Y93*(1+(SQRT(YEARFRAC($R$6,$R93,2))*(1*$S93))),IF('Forward Curve'!$D$14=DataValidation!$A$3,$Z93*(1+(SQRT(YEARFRAC($R$6,$R93,2))*(1*$S93))),""))))))))</f>
        <v>5.9743911934244734E-2</v>
      </c>
      <c r="AJ93" s="2">
        <f>IF('Forward Curve'!$D$14=DataValidation!$A$5,Vols!$U93*(1+(SQRT(YEARFRAC($R$6,$R93,2))*(2*$S93))),IF('Forward Curve'!$D$14=DataValidation!$A$6,Vols!$V93*(1+(SQRT(YEARFRAC($R$6,$R93,2))*(2*$S93))),IF('Forward Curve'!$D$14=DataValidation!$A$8,Vols!$U93*(1+(SQRT(YEARFRAC($R$6,$R93,2))*(2*$S93)))+0.03,IF('Forward Curve'!$D$14=DataValidation!$A$4,Vols!$AE93*(1+(SQRT(YEARFRAC($R$6,$R93,2))*(2*$S93))),IF('Forward Curve'!$D$14=DataValidation!$A$7,Vols!$W93*(1+(SQRT(YEARFRAC($R$6,$R93,2))*(2*$S93))),IF('Forward Curve'!$D$14=DataValidation!$A$9,Vols!$AW93*(1+(SQRT(YEARFRAC($R$6,$R93,2))*(2*$S93))),IF('Forward Curve'!$D$14=DataValidation!$A$2,$Y93*(1+(SQRT(YEARFRAC($R$6,$R93,2))*(2*$S93))),IF('Forward Curve'!$D$14=DataValidation!$A$3,$Z93*(1+(SQRT(YEARFRAC($R$6,$R93,2))*(2*$S93))),""))))))))</f>
        <v>9.1825423868489492E-2</v>
      </c>
      <c r="AL93" s="112">
        <v>2.5000000000000001E-2</v>
      </c>
      <c r="AM93" s="2">
        <f>IF('Forward Curve'!$D$14=DataValidation!$A$5,Vols!$AL93,IF('Forward Curve'!$D$14=DataValidation!$A$6,Vols!$AL93+(Vols!$V93-Vols!$U93),IF('Forward Curve'!$D$14=DataValidation!$A$8,Vols!$AL93+(Vols!$X93-Vols!$U93),IF('Forward Curve'!$D$14=DataValidation!$A$4,Vols!$AL93+(Vols!$AE93-Vols!$U93),IF('Forward Curve'!$D$14=DataValidation!$A$7,Vols!$AL93+(Vols!$W93-Vols!$U93),IF('Forward Curve'!$D$14=DataValidation!$A$9,Vols!$AL93+(Vols!$AW93-Vols!$U93),IF('Forward Curve'!$D$14=DataValidation!$A$2,Vols!$AL93+($Y93-Vols!$U93),IF('Forward Curve'!$D$14=DataValidation!$A$3,Vols!$AL93+($Z93-Vols!$U93)))))))))</f>
        <v>2.3915699999999998E-2</v>
      </c>
      <c r="AN93" s="2">
        <f>IF('Forward Curve'!$D$14=DataValidation!$A$5,$U93+0.0025,IF('Forward Curve'!$D$14=DataValidation!$A$6,$V93+0.0025,IF('Forward Curve'!$D$14=DataValidation!$A$8,Vols!$X93+0.0025,IF('Forward Curve'!$D$14=DataValidation!$A$4,Vols!$AE93+0.0025,IF('Forward Curve'!$D$14=DataValidation!$A$7,Vols!$W93+0.0025,IF('Forward Curve'!$D$14=DataValidation!$A$9,Vols!$AW93+0.0025,IF('Forward Curve'!$D$14=DataValidation!$A$2,$Y93+0.0025,IF('Forward Curve'!$D$14=DataValidation!$A$3,$Z93+0.0025,""))))))))</f>
        <v>3.0162399999999995E-2</v>
      </c>
      <c r="AO93" s="2">
        <f>IF('Forward Curve'!$D$14=DataValidation!$A$5,$U93+0.005,IF('Forward Curve'!$D$14=DataValidation!$A$6,$V93+0.005,IF('Forward Curve'!$D$14=DataValidation!$A$8,Vols!$X93+0.005,IF('Forward Curve'!$D$14=DataValidation!$A$4,Vols!$AE93+0.005,IF('Forward Curve'!$D$14=DataValidation!$A$7,Vols!$W93+0.005,IF('Forward Curve'!$D$14=DataValidation!$A$9,Vols!$AW93+0.005,IF('Forward Curve'!$D$14=DataValidation!$A$2,$Y93+0.005,IF('Forward Curve'!$D$14=DataValidation!$A$3,$Z93+0.005,""))))))))</f>
        <v>3.2662399999999994E-2</v>
      </c>
      <c r="AQ93" s="57">
        <f>IF('Forward Curve'!$E$15=DataValidation!$B$2,Vols!$AJ93,IF('Forward Curve'!$E$15=DataValidation!$B$3,Vols!$AI93,IF('Forward Curve'!$E$15=DataValidation!$B$4,Vols!$AH93,IF('Forward Curve'!$E$15=DataValidation!$B$5,Vols!$AG93,IF('Forward Curve'!$E$15=DataValidation!$B$7,$AM93,IF('Forward Curve'!$E$15=DataValidation!$B$8,Vols!$AN93,IF('Forward Curve'!$E$15=DataValidation!$B$9,Vols!$AO93,"ERROR")))))))</f>
        <v>5.9743911934244734E-2</v>
      </c>
      <c r="AR93" s="57"/>
      <c r="AT93" s="67">
        <v>88</v>
      </c>
      <c r="AU93" s="68">
        <f t="shared" si="46"/>
        <v>47389</v>
      </c>
      <c r="AW93" s="2">
        <f t="shared" si="35"/>
        <v>3.0493511993426165E-2</v>
      </c>
      <c r="AY93" s="3">
        <f t="shared" si="36"/>
        <v>2.5493511993426164E-2</v>
      </c>
      <c r="AZ93" s="3">
        <f t="shared" si="37"/>
        <v>2.7993511993426166E-2</v>
      </c>
      <c r="BA93" s="3">
        <f t="shared" si="38"/>
        <v>3.2993511993426164E-2</v>
      </c>
      <c r="BB93" s="3">
        <f t="shared" si="39"/>
        <v>3.5493511993426166E-2</v>
      </c>
      <c r="BD93" s="2">
        <f>IF('Forward Curve'!$D$16=DataValidation!$B$11,Vols!AY93,IF('Forward Curve'!$D$16=DataValidation!$B$12,Vols!AZ93,IF('Forward Curve'!$D$16=DataValidation!$B$13,Vols!BA93,IF('Forward Curve'!$D$16=DataValidation!$B$14,Vols!BB93,""))))</f>
        <v>3.2993511993426164E-2</v>
      </c>
    </row>
    <row r="94" spans="2:56" x14ac:dyDescent="0.25">
      <c r="B94" s="69">
        <f t="shared" si="40"/>
        <v>47419</v>
      </c>
      <c r="C94" s="76">
        <v>42.81</v>
      </c>
      <c r="D94" s="2"/>
      <c r="E94" s="124">
        <v>2.8746700000000001</v>
      </c>
      <c r="F94" s="77">
        <v>2.7936800000000002</v>
      </c>
      <c r="G94" s="103">
        <v>2.9910899999999998</v>
      </c>
      <c r="H94" s="103">
        <v>5.8762999999999996</v>
      </c>
      <c r="I94" s="81"/>
      <c r="J94" s="117">
        <f t="shared" si="43"/>
        <v>47389</v>
      </c>
      <c r="K94" s="78">
        <v>2.7662399999999998</v>
      </c>
      <c r="L94" s="81"/>
      <c r="M94" s="115">
        <v>44830</v>
      </c>
      <c r="N94" s="123">
        <v>2.80532</v>
      </c>
      <c r="O94" s="81"/>
      <c r="P94" s="81"/>
      <c r="R94" s="69">
        <f>'Forward Curve'!$G94</f>
        <v>47419</v>
      </c>
      <c r="S94" s="82">
        <f t="shared" si="28"/>
        <v>0.42810000000000004</v>
      </c>
      <c r="T94" s="57"/>
      <c r="U94" s="57">
        <f t="shared" si="29"/>
        <v>2.87467E-2</v>
      </c>
      <c r="V94" s="57">
        <f t="shared" si="30"/>
        <v>2.7936800000000001E-2</v>
      </c>
      <c r="W94" s="57">
        <f t="shared" si="31"/>
        <v>2.9910899999999997E-2</v>
      </c>
      <c r="X94" s="84">
        <f t="shared" si="32"/>
        <v>5.8762999999999996E-2</v>
      </c>
      <c r="Y94" s="84">
        <f t="shared" si="33"/>
        <v>2.7662399999999997E-2</v>
      </c>
      <c r="Z94" s="84">
        <f t="shared" si="34"/>
        <v>2.7662399999999997E-2</v>
      </c>
      <c r="AA94" s="84"/>
      <c r="AB94" s="108">
        <f t="shared" si="44"/>
        <v>44830</v>
      </c>
      <c r="AC94" s="109">
        <f t="shared" si="41"/>
        <v>2.80532E-2</v>
      </c>
      <c r="AD94" s="108">
        <f t="shared" si="45"/>
        <v>47419</v>
      </c>
      <c r="AE94" s="110">
        <f t="shared" si="42"/>
        <v>3.0250643333333313E-2</v>
      </c>
      <c r="AF94" s="3"/>
      <c r="AG94" s="2">
        <f>IF('Forward Curve'!$D$14=DataValidation!$A$5,Vols!$U94*(1-(SQRT(YEARFRAC($R$6,$R94,2))*(2*$S94))),IF('Forward Curve'!$D$14=DataValidation!$A$6,Vols!$V94*(1-(SQRT(YEARFRAC($R$6,$R94,2))*(2*$S94))),IF('Forward Curve'!$D$14=DataValidation!$A$8,Vols!$U94*(1-(SQRT(YEARFRAC($R$6,$R94,2))*(2*$S94)))+0.03,IF('Forward Curve'!$D$14=DataValidation!$A$4,Vols!$AE94*(1-(SQRT(YEARFRAC($R$6,$R94,2))*(2*$S94))),IF('Forward Curve'!$D$14=DataValidation!$A$7,Vols!$W94*(1-(SQRT(YEARFRAC($R$6,$R94,2))*(2*$S94))),IF('Forward Curve'!$D$14=DataValidation!$A$9,Vols!$AW94*(1-(SQRT(YEARFRAC($R$6,$R94,2))*(2*$S94))),IF('Forward Curve'!$D$14=DataValidation!$A$2,$Y94*(1-(SQRT(YEARFRAC($R$6,$R94,2))*(2*$S94))),IF('Forward Curve'!$D$14=DataValidation!$A$3,$Z94*(1-(SQRT(YEARFRAC($R$6,$R94,2))*(2*$S94))),""))))))))</f>
        <v>-3.6923544591479701E-2</v>
      </c>
      <c r="AH94" s="2">
        <f>IF('Forward Curve'!$D$14=DataValidation!$A$5,Vols!$U94*(1-(SQRT(YEARFRAC($R$6,$R94,2))*(1*$S94))),IF('Forward Curve'!$D$14=DataValidation!$A$6,Vols!$V94*(1-(SQRT(YEARFRAC($R$6,$R94,2))*(1*$S94))),IF('Forward Curve'!$D$14=DataValidation!$A$8,Vols!$U94*(1-(SQRT(YEARFRAC($R$6,$R94,2))*(1*$S94)))+0.03,IF('Forward Curve'!$D$14=DataValidation!$A$4,Vols!$AE94*(1-(SQRT(YEARFRAC($R$6,$R94,2))*(1*$S94))),IF('Forward Curve'!$D$14=DataValidation!$A$7,Vols!$W94*(1-(SQRT(YEARFRAC($R$6,$R94,2))*(1*$S94))),IF('Forward Curve'!$D$14=DataValidation!$A$9,Vols!$AW94*(1-(SQRT(YEARFRAC($R$6,$R94,2))*(1*$S94))),IF('Forward Curve'!$D$14=DataValidation!$A$2,$Y94*(1-(SQRT(YEARFRAC($R$6,$R94,2))*(1*$S94))),IF('Forward Curve'!$D$14=DataValidation!$A$3,$Z94*(1-(SQRT(YEARFRAC($R$6,$R94,2))*(1*$S94))),""))))))))</f>
        <v>-4.6305722957398513E-3</v>
      </c>
      <c r="AI94" s="2">
        <f>IF('Forward Curve'!$D$14=DataValidation!$A$5,Vols!$U94*(1+(SQRT(YEARFRAC($R$6,$R94,2))*(1*$S94))),IF('Forward Curve'!$D$14=DataValidation!$A$6,Vols!$V94*(1+(SQRT(YEARFRAC($R$6,$R94,2))*(1*$S94))),IF('Forward Curve'!$D$14=DataValidation!$A$8,Vols!$U94*(1+(SQRT(YEARFRAC($R$6,$R94,2))*(1*$S94)))+0.03,IF('Forward Curve'!$D$14=DataValidation!$A$4,Vols!$AE94*(1+(SQRT(YEARFRAC($R$6,$R94,2))*(1*$S94))),IF('Forward Curve'!$D$14=DataValidation!$A$7,Vols!$W94*(1+(SQRT(YEARFRAC($R$6,$R94,2))*(1*$S94))),IF('Forward Curve'!$D$14=DataValidation!$A$9,Vols!$AW94*(1+(SQRT(YEARFRAC($R$6,$R94,2))*(1*$S94))),IF('Forward Curve'!$D$14=DataValidation!$A$2,$Y94*(1+(SQRT(YEARFRAC($R$6,$R94,2))*(1*$S94))),IF('Forward Curve'!$D$14=DataValidation!$A$3,$Z94*(1+(SQRT(YEARFRAC($R$6,$R94,2))*(1*$S94))),""))))))))</f>
        <v>5.9955372295739849E-2</v>
      </c>
      <c r="AJ94" s="2">
        <f>IF('Forward Curve'!$D$14=DataValidation!$A$5,Vols!$U94*(1+(SQRT(YEARFRAC($R$6,$R94,2))*(2*$S94))),IF('Forward Curve'!$D$14=DataValidation!$A$6,Vols!$V94*(1+(SQRT(YEARFRAC($R$6,$R94,2))*(2*$S94))),IF('Forward Curve'!$D$14=DataValidation!$A$8,Vols!$U94*(1+(SQRT(YEARFRAC($R$6,$R94,2))*(2*$S94)))+0.03,IF('Forward Curve'!$D$14=DataValidation!$A$4,Vols!$AE94*(1+(SQRT(YEARFRAC($R$6,$R94,2))*(2*$S94))),IF('Forward Curve'!$D$14=DataValidation!$A$7,Vols!$W94*(1+(SQRT(YEARFRAC($R$6,$R94,2))*(2*$S94))),IF('Forward Curve'!$D$14=DataValidation!$A$9,Vols!$AW94*(1+(SQRT(YEARFRAC($R$6,$R94,2))*(2*$S94))),IF('Forward Curve'!$D$14=DataValidation!$A$2,$Y94*(1+(SQRT(YEARFRAC($R$6,$R94,2))*(2*$S94))),IF('Forward Curve'!$D$14=DataValidation!$A$3,$Z94*(1+(SQRT(YEARFRAC($R$6,$R94,2))*(2*$S94))),""))))))))</f>
        <v>9.2248344591479695E-2</v>
      </c>
      <c r="AL94" s="112">
        <v>2.5000000000000001E-2</v>
      </c>
      <c r="AM94" s="2">
        <f>IF('Forward Curve'!$D$14=DataValidation!$A$5,Vols!$AL94,IF('Forward Curve'!$D$14=DataValidation!$A$6,Vols!$AL94+(Vols!$V94-Vols!$U94),IF('Forward Curve'!$D$14=DataValidation!$A$8,Vols!$AL94+(Vols!$X94-Vols!$U94),IF('Forward Curve'!$D$14=DataValidation!$A$4,Vols!$AL94+(Vols!$AE94-Vols!$U94),IF('Forward Curve'!$D$14=DataValidation!$A$7,Vols!$AL94+(Vols!$W94-Vols!$U94),IF('Forward Curve'!$D$14=DataValidation!$A$9,Vols!$AL94+(Vols!$AW94-Vols!$U94),IF('Forward Curve'!$D$14=DataValidation!$A$2,Vols!$AL94+($Y94-Vols!$U94),IF('Forward Curve'!$D$14=DataValidation!$A$3,Vols!$AL94+($Z94-Vols!$U94)))))))))</f>
        <v>2.3915699999999998E-2</v>
      </c>
      <c r="AN94" s="2">
        <f>IF('Forward Curve'!$D$14=DataValidation!$A$5,$U94+0.0025,IF('Forward Curve'!$D$14=DataValidation!$A$6,$V94+0.0025,IF('Forward Curve'!$D$14=DataValidation!$A$8,Vols!$X94+0.0025,IF('Forward Curve'!$D$14=DataValidation!$A$4,Vols!$AE94+0.0025,IF('Forward Curve'!$D$14=DataValidation!$A$7,Vols!$W94+0.0025,IF('Forward Curve'!$D$14=DataValidation!$A$9,Vols!$AW94+0.0025,IF('Forward Curve'!$D$14=DataValidation!$A$2,$Y94+0.0025,IF('Forward Curve'!$D$14=DataValidation!$A$3,$Z94+0.0025,""))))))))</f>
        <v>3.0162399999999995E-2</v>
      </c>
      <c r="AO94" s="2">
        <f>IF('Forward Curve'!$D$14=DataValidation!$A$5,$U94+0.005,IF('Forward Curve'!$D$14=DataValidation!$A$6,$V94+0.005,IF('Forward Curve'!$D$14=DataValidation!$A$8,Vols!$X94+0.005,IF('Forward Curve'!$D$14=DataValidation!$A$4,Vols!$AE94+0.005,IF('Forward Curve'!$D$14=DataValidation!$A$7,Vols!$W94+0.005,IF('Forward Curve'!$D$14=DataValidation!$A$9,Vols!$AW94+0.005,IF('Forward Curve'!$D$14=DataValidation!$A$2,$Y94+0.005,IF('Forward Curve'!$D$14=DataValidation!$A$3,$Z94+0.005,""))))))))</f>
        <v>3.2662399999999994E-2</v>
      </c>
      <c r="AQ94" s="57">
        <f>IF('Forward Curve'!$E$15=DataValidation!$B$2,Vols!$AJ94,IF('Forward Curve'!$E$15=DataValidation!$B$3,Vols!$AI94,IF('Forward Curve'!$E$15=DataValidation!$B$4,Vols!$AH94,IF('Forward Curve'!$E$15=DataValidation!$B$5,Vols!$AG94,IF('Forward Curve'!$E$15=DataValidation!$B$7,$AM94,IF('Forward Curve'!$E$15=DataValidation!$B$8,Vols!$AN94,IF('Forward Curve'!$E$15=DataValidation!$B$9,Vols!$AO94,"ERROR")))))))</f>
        <v>5.9955372295739849E-2</v>
      </c>
      <c r="AR94" s="57"/>
      <c r="AT94" s="67">
        <v>89</v>
      </c>
      <c r="AU94" s="68">
        <f t="shared" si="46"/>
        <v>47419</v>
      </c>
      <c r="AW94" s="2">
        <f t="shared" si="35"/>
        <v>3.0476814485211421E-2</v>
      </c>
      <c r="AY94" s="3">
        <f t="shared" si="36"/>
        <v>2.547681448521142E-2</v>
      </c>
      <c r="AZ94" s="3">
        <f t="shared" si="37"/>
        <v>2.7976814485211422E-2</v>
      </c>
      <c r="BA94" s="3">
        <f t="shared" si="38"/>
        <v>3.297681448521142E-2</v>
      </c>
      <c r="BB94" s="3">
        <f t="shared" si="39"/>
        <v>3.5476814485211422E-2</v>
      </c>
      <c r="BD94" s="2">
        <f>IF('Forward Curve'!$D$16=DataValidation!$B$11,Vols!AY94,IF('Forward Curve'!$D$16=DataValidation!$B$12,Vols!AZ94,IF('Forward Curve'!$D$16=DataValidation!$B$13,Vols!BA94,IF('Forward Curve'!$D$16=DataValidation!$B$14,Vols!BB94,""))))</f>
        <v>3.297681448521142E-2</v>
      </c>
    </row>
    <row r="95" spans="2:56" x14ac:dyDescent="0.25">
      <c r="B95" s="69">
        <f t="shared" si="40"/>
        <v>47450</v>
      </c>
      <c r="C95" s="76">
        <v>42.83</v>
      </c>
      <c r="D95" s="2"/>
      <c r="E95" s="124">
        <v>2.8746700000000001</v>
      </c>
      <c r="F95" s="77">
        <v>2.79271</v>
      </c>
      <c r="G95" s="103">
        <v>2.9910899999999998</v>
      </c>
      <c r="H95" s="103">
        <v>5.8224</v>
      </c>
      <c r="I95" s="81"/>
      <c r="J95" s="117">
        <f t="shared" si="43"/>
        <v>47419</v>
      </c>
      <c r="K95" s="78">
        <v>2.7662399999999998</v>
      </c>
      <c r="L95" s="81"/>
      <c r="M95" s="115">
        <v>44831</v>
      </c>
      <c r="N95" s="123">
        <v>2.8055300000000001</v>
      </c>
      <c r="O95" s="81"/>
      <c r="P95" s="81"/>
      <c r="R95" s="69">
        <f>'Forward Curve'!$G95</f>
        <v>47450</v>
      </c>
      <c r="S95" s="82">
        <f t="shared" si="28"/>
        <v>0.42829999999999996</v>
      </c>
      <c r="T95" s="57"/>
      <c r="U95" s="57">
        <f t="shared" si="29"/>
        <v>2.87467E-2</v>
      </c>
      <c r="V95" s="57">
        <f t="shared" si="30"/>
        <v>2.79271E-2</v>
      </c>
      <c r="W95" s="57">
        <f t="shared" si="31"/>
        <v>2.9910899999999997E-2</v>
      </c>
      <c r="X95" s="84">
        <f t="shared" si="32"/>
        <v>5.8223999999999998E-2</v>
      </c>
      <c r="Y95" s="84">
        <f t="shared" si="33"/>
        <v>2.7662399999999997E-2</v>
      </c>
      <c r="Z95" s="84">
        <f t="shared" si="34"/>
        <v>2.7662399999999997E-2</v>
      </c>
      <c r="AA95" s="84"/>
      <c r="AB95" s="108">
        <f t="shared" si="44"/>
        <v>44831</v>
      </c>
      <c r="AC95" s="109">
        <f t="shared" si="41"/>
        <v>2.8055300000000002E-2</v>
      </c>
      <c r="AD95" s="108">
        <f t="shared" si="45"/>
        <v>47450</v>
      </c>
      <c r="AE95" s="110">
        <f t="shared" si="42"/>
        <v>3.0250769999999979E-2</v>
      </c>
      <c r="AF95" s="3"/>
      <c r="AG95" s="2">
        <f>IF('Forward Curve'!$D$14=DataValidation!$A$5,Vols!$U95*(1-(SQRT(YEARFRAC($R$6,$R95,2))*(2*$S95))),IF('Forward Curve'!$D$14=DataValidation!$A$6,Vols!$V95*(1-(SQRT(YEARFRAC($R$6,$R95,2))*(2*$S95))),IF('Forward Curve'!$D$14=DataValidation!$A$8,Vols!$U95*(1-(SQRT(YEARFRAC($R$6,$R95,2))*(2*$S95)))+0.03,IF('Forward Curve'!$D$14=DataValidation!$A$4,Vols!$AE95*(1-(SQRT(YEARFRAC($R$6,$R95,2))*(2*$S95))),IF('Forward Curve'!$D$14=DataValidation!$A$7,Vols!$W95*(1-(SQRT(YEARFRAC($R$6,$R95,2))*(2*$S95))),IF('Forward Curve'!$D$14=DataValidation!$A$9,Vols!$AW95*(1-(SQRT(YEARFRAC($R$6,$R95,2))*(2*$S95))),IF('Forward Curve'!$D$14=DataValidation!$A$2,$Y95*(1-(SQRT(YEARFRAC($R$6,$R95,2))*(2*$S95))),IF('Forward Curve'!$D$14=DataValidation!$A$3,$Z95*(1-(SQRT(YEARFRAC($R$6,$R95,2))*(2*$S95))),""))))))))</f>
        <v>-3.7326772419506313E-2</v>
      </c>
      <c r="AH95" s="2">
        <f>IF('Forward Curve'!$D$14=DataValidation!$A$5,Vols!$U95*(1-(SQRT(YEARFRAC($R$6,$R95,2))*(1*$S95))),IF('Forward Curve'!$D$14=DataValidation!$A$6,Vols!$V95*(1-(SQRT(YEARFRAC($R$6,$R95,2))*(1*$S95))),IF('Forward Curve'!$D$14=DataValidation!$A$8,Vols!$U95*(1-(SQRT(YEARFRAC($R$6,$R95,2))*(1*$S95)))+0.03,IF('Forward Curve'!$D$14=DataValidation!$A$4,Vols!$AE95*(1-(SQRT(YEARFRAC($R$6,$R95,2))*(1*$S95))),IF('Forward Curve'!$D$14=DataValidation!$A$7,Vols!$W95*(1-(SQRT(YEARFRAC($R$6,$R95,2))*(1*$S95))),IF('Forward Curve'!$D$14=DataValidation!$A$9,Vols!$AW95*(1-(SQRT(YEARFRAC($R$6,$R95,2))*(1*$S95))),IF('Forward Curve'!$D$14=DataValidation!$A$2,$Y95*(1-(SQRT(YEARFRAC($R$6,$R95,2))*(1*$S95))),IF('Forward Curve'!$D$14=DataValidation!$A$3,$Z95*(1-(SQRT(YEARFRAC($R$6,$R95,2))*(1*$S95))),""))))))))</f>
        <v>-4.8321862097531589E-3</v>
      </c>
      <c r="AI95" s="2">
        <f>IF('Forward Curve'!$D$14=DataValidation!$A$5,Vols!$U95*(1+(SQRT(YEARFRAC($R$6,$R95,2))*(1*$S95))),IF('Forward Curve'!$D$14=DataValidation!$A$6,Vols!$V95*(1+(SQRT(YEARFRAC($R$6,$R95,2))*(1*$S95))),IF('Forward Curve'!$D$14=DataValidation!$A$8,Vols!$U95*(1+(SQRT(YEARFRAC($R$6,$R95,2))*(1*$S95)))+0.03,IF('Forward Curve'!$D$14=DataValidation!$A$4,Vols!$AE95*(1+(SQRT(YEARFRAC($R$6,$R95,2))*(1*$S95))),IF('Forward Curve'!$D$14=DataValidation!$A$7,Vols!$W95*(1+(SQRT(YEARFRAC($R$6,$R95,2))*(1*$S95))),IF('Forward Curve'!$D$14=DataValidation!$A$9,Vols!$AW95*(1+(SQRT(YEARFRAC($R$6,$R95,2))*(1*$S95))),IF('Forward Curve'!$D$14=DataValidation!$A$2,$Y95*(1+(SQRT(YEARFRAC($R$6,$R95,2))*(1*$S95))),IF('Forward Curve'!$D$14=DataValidation!$A$3,$Z95*(1+(SQRT(YEARFRAC($R$6,$R95,2))*(1*$S95))),""))))))))</f>
        <v>6.0156986209753155E-2</v>
      </c>
      <c r="AJ95" s="2">
        <f>IF('Forward Curve'!$D$14=DataValidation!$A$5,Vols!$U95*(1+(SQRT(YEARFRAC($R$6,$R95,2))*(2*$S95))),IF('Forward Curve'!$D$14=DataValidation!$A$6,Vols!$V95*(1+(SQRT(YEARFRAC($R$6,$R95,2))*(2*$S95))),IF('Forward Curve'!$D$14=DataValidation!$A$8,Vols!$U95*(1+(SQRT(YEARFRAC($R$6,$R95,2))*(2*$S95)))+0.03,IF('Forward Curve'!$D$14=DataValidation!$A$4,Vols!$AE95*(1+(SQRT(YEARFRAC($R$6,$R95,2))*(2*$S95))),IF('Forward Curve'!$D$14=DataValidation!$A$7,Vols!$W95*(1+(SQRT(YEARFRAC($R$6,$R95,2))*(2*$S95))),IF('Forward Curve'!$D$14=DataValidation!$A$9,Vols!$AW95*(1+(SQRT(YEARFRAC($R$6,$R95,2))*(2*$S95))),IF('Forward Curve'!$D$14=DataValidation!$A$2,$Y95*(1+(SQRT(YEARFRAC($R$6,$R95,2))*(2*$S95))),IF('Forward Curve'!$D$14=DataValidation!$A$3,$Z95*(1+(SQRT(YEARFRAC($R$6,$R95,2))*(2*$S95))),""))))))))</f>
        <v>9.2651572419506306E-2</v>
      </c>
      <c r="AL95" s="112">
        <v>2.5000000000000001E-2</v>
      </c>
      <c r="AM95" s="2">
        <f>IF('Forward Curve'!$D$14=DataValidation!$A$5,Vols!$AL95,IF('Forward Curve'!$D$14=DataValidation!$A$6,Vols!$AL95+(Vols!$V95-Vols!$U95),IF('Forward Curve'!$D$14=DataValidation!$A$8,Vols!$AL95+(Vols!$X95-Vols!$U95),IF('Forward Curve'!$D$14=DataValidation!$A$4,Vols!$AL95+(Vols!$AE95-Vols!$U95),IF('Forward Curve'!$D$14=DataValidation!$A$7,Vols!$AL95+(Vols!$W95-Vols!$U95),IF('Forward Curve'!$D$14=DataValidation!$A$9,Vols!$AL95+(Vols!$AW95-Vols!$U95),IF('Forward Curve'!$D$14=DataValidation!$A$2,Vols!$AL95+($Y95-Vols!$U95),IF('Forward Curve'!$D$14=DataValidation!$A$3,Vols!$AL95+($Z95-Vols!$U95)))))))))</f>
        <v>2.3915699999999998E-2</v>
      </c>
      <c r="AN95" s="2">
        <f>IF('Forward Curve'!$D$14=DataValidation!$A$5,$U95+0.0025,IF('Forward Curve'!$D$14=DataValidation!$A$6,$V95+0.0025,IF('Forward Curve'!$D$14=DataValidation!$A$8,Vols!$X95+0.0025,IF('Forward Curve'!$D$14=DataValidation!$A$4,Vols!$AE95+0.0025,IF('Forward Curve'!$D$14=DataValidation!$A$7,Vols!$W95+0.0025,IF('Forward Curve'!$D$14=DataValidation!$A$9,Vols!$AW95+0.0025,IF('Forward Curve'!$D$14=DataValidation!$A$2,$Y95+0.0025,IF('Forward Curve'!$D$14=DataValidation!$A$3,$Z95+0.0025,""))))))))</f>
        <v>3.0162399999999995E-2</v>
      </c>
      <c r="AO95" s="2">
        <f>IF('Forward Curve'!$D$14=DataValidation!$A$5,$U95+0.005,IF('Forward Curve'!$D$14=DataValidation!$A$6,$V95+0.005,IF('Forward Curve'!$D$14=DataValidation!$A$8,Vols!$X95+0.005,IF('Forward Curve'!$D$14=DataValidation!$A$4,Vols!$AE95+0.005,IF('Forward Curve'!$D$14=DataValidation!$A$7,Vols!$W95+0.005,IF('Forward Curve'!$D$14=DataValidation!$A$9,Vols!$AW95+0.005,IF('Forward Curve'!$D$14=DataValidation!$A$2,$Y95+0.005,IF('Forward Curve'!$D$14=DataValidation!$A$3,$Z95+0.005,""))))))))</f>
        <v>3.2662399999999994E-2</v>
      </c>
      <c r="AQ95" s="57">
        <f>IF('Forward Curve'!$E$15=DataValidation!$B$2,Vols!$AJ95,IF('Forward Curve'!$E$15=DataValidation!$B$3,Vols!$AI95,IF('Forward Curve'!$E$15=DataValidation!$B$4,Vols!$AH95,IF('Forward Curve'!$E$15=DataValidation!$B$5,Vols!$AG95,IF('Forward Curve'!$E$15=DataValidation!$B$7,$AM95,IF('Forward Curve'!$E$15=DataValidation!$B$8,Vols!$AN95,IF('Forward Curve'!$E$15=DataValidation!$B$9,Vols!$AO95,"ERROR")))))))</f>
        <v>6.0156986209753155E-2</v>
      </c>
      <c r="AR95" s="57"/>
      <c r="AT95" s="67">
        <v>90</v>
      </c>
      <c r="AU95" s="68">
        <f t="shared" si="46"/>
        <v>47450</v>
      </c>
      <c r="AW95" s="2">
        <f t="shared" si="35"/>
        <v>3.0459560542166447E-2</v>
      </c>
      <c r="AY95" s="3">
        <f t="shared" si="36"/>
        <v>2.5459560542166446E-2</v>
      </c>
      <c r="AZ95" s="3">
        <f t="shared" si="37"/>
        <v>2.7959560542166449E-2</v>
      </c>
      <c r="BA95" s="3">
        <f t="shared" si="38"/>
        <v>3.2959560542166449E-2</v>
      </c>
      <c r="BB95" s="3">
        <f t="shared" si="39"/>
        <v>3.5459560542166445E-2</v>
      </c>
      <c r="BD95" s="2">
        <f>IF('Forward Curve'!$D$16=DataValidation!$B$11,Vols!AY95,IF('Forward Curve'!$D$16=DataValidation!$B$12,Vols!AZ95,IF('Forward Curve'!$D$16=DataValidation!$B$13,Vols!BA95,IF('Forward Curve'!$D$16=DataValidation!$B$14,Vols!BB95,""))))</f>
        <v>3.2959560542166449E-2</v>
      </c>
    </row>
    <row r="96" spans="2:56" x14ac:dyDescent="0.25">
      <c r="B96" s="69">
        <f t="shared" si="40"/>
        <v>47480</v>
      </c>
      <c r="C96" s="76">
        <v>42.86</v>
      </c>
      <c r="D96" s="2"/>
      <c r="E96" s="124">
        <v>2.8747799999999999</v>
      </c>
      <c r="F96" s="77">
        <v>2.7925200000000001</v>
      </c>
      <c r="G96" s="103">
        <v>2.9912100000000001</v>
      </c>
      <c r="H96" s="103">
        <v>5.8476600000000003</v>
      </c>
      <c r="I96" s="81"/>
      <c r="J96" s="117">
        <f t="shared" si="43"/>
        <v>47450</v>
      </c>
      <c r="K96" s="78">
        <v>2.7662399999999998</v>
      </c>
      <c r="L96" s="81"/>
      <c r="M96" s="115">
        <v>44832</v>
      </c>
      <c r="N96" s="123">
        <v>3.1356299999999999</v>
      </c>
      <c r="O96" s="81"/>
      <c r="P96" s="81"/>
      <c r="R96" s="69">
        <f>'Forward Curve'!$G96</f>
        <v>47480</v>
      </c>
      <c r="S96" s="82">
        <f t="shared" si="28"/>
        <v>0.42859999999999998</v>
      </c>
      <c r="T96" s="57"/>
      <c r="U96" s="57">
        <f t="shared" si="29"/>
        <v>2.87478E-2</v>
      </c>
      <c r="V96" s="57">
        <f t="shared" si="30"/>
        <v>2.7925200000000001E-2</v>
      </c>
      <c r="W96" s="57">
        <f t="shared" si="31"/>
        <v>2.99121E-2</v>
      </c>
      <c r="X96" s="84">
        <f t="shared" si="32"/>
        <v>5.8476600000000004E-2</v>
      </c>
      <c r="Y96" s="84">
        <f t="shared" si="33"/>
        <v>2.7663500000000001E-2</v>
      </c>
      <c r="Z96" s="84">
        <f t="shared" si="34"/>
        <v>2.7662399999999997E-2</v>
      </c>
      <c r="AA96" s="84"/>
      <c r="AB96" s="108">
        <f t="shared" si="44"/>
        <v>44832</v>
      </c>
      <c r="AC96" s="109">
        <f t="shared" si="41"/>
        <v>3.1356299999999997E-2</v>
      </c>
      <c r="AD96" s="108">
        <f t="shared" si="45"/>
        <v>47480</v>
      </c>
      <c r="AE96" s="110">
        <f t="shared" si="42"/>
        <v>3.0250643333333313E-2</v>
      </c>
      <c r="AF96" s="3"/>
      <c r="AG96" s="2">
        <f>IF('Forward Curve'!$D$14=DataValidation!$A$5,Vols!$U96*(1-(SQRT(YEARFRAC($R$6,$R96,2))*(2*$S96))),IF('Forward Curve'!$D$14=DataValidation!$A$6,Vols!$V96*(1-(SQRT(YEARFRAC($R$6,$R96,2))*(2*$S96))),IF('Forward Curve'!$D$14=DataValidation!$A$8,Vols!$U96*(1-(SQRT(YEARFRAC($R$6,$R96,2))*(2*$S96)))+0.03,IF('Forward Curve'!$D$14=DataValidation!$A$4,Vols!$AE96*(1-(SQRT(YEARFRAC($R$6,$R96,2))*(2*$S96))),IF('Forward Curve'!$D$14=DataValidation!$A$7,Vols!$W96*(1-(SQRT(YEARFRAC($R$6,$R96,2))*(2*$S96))),IF('Forward Curve'!$D$14=DataValidation!$A$9,Vols!$AW96*(1-(SQRT(YEARFRAC($R$6,$R96,2))*(2*$S96))),IF('Forward Curve'!$D$14=DataValidation!$A$2,$Y96*(1-(SQRT(YEARFRAC($R$6,$R96,2))*(2*$S96))),IF('Forward Curve'!$D$14=DataValidation!$A$3,$Z96*(1-(SQRT(YEARFRAC($R$6,$R96,2))*(2*$S96))),""))))))))</f>
        <v>-3.7733038345331711E-2</v>
      </c>
      <c r="AH96" s="2">
        <f>IF('Forward Curve'!$D$14=DataValidation!$A$5,Vols!$U96*(1-(SQRT(YEARFRAC($R$6,$R96,2))*(1*$S96))),IF('Forward Curve'!$D$14=DataValidation!$A$6,Vols!$V96*(1-(SQRT(YEARFRAC($R$6,$R96,2))*(1*$S96))),IF('Forward Curve'!$D$14=DataValidation!$A$8,Vols!$U96*(1-(SQRT(YEARFRAC($R$6,$R96,2))*(1*$S96)))+0.03,IF('Forward Curve'!$D$14=DataValidation!$A$4,Vols!$AE96*(1-(SQRT(YEARFRAC($R$6,$R96,2))*(1*$S96))),IF('Forward Curve'!$D$14=DataValidation!$A$7,Vols!$W96*(1-(SQRT(YEARFRAC($R$6,$R96,2))*(1*$S96))),IF('Forward Curve'!$D$14=DataValidation!$A$9,Vols!$AW96*(1-(SQRT(YEARFRAC($R$6,$R96,2))*(1*$S96))),IF('Forward Curve'!$D$14=DataValidation!$A$2,$Y96*(1-(SQRT(YEARFRAC($R$6,$R96,2))*(1*$S96))),IF('Forward Curve'!$D$14=DataValidation!$A$3,$Z96*(1-(SQRT(YEARFRAC($R$6,$R96,2))*(1*$S96))),""))))))))</f>
        <v>-5.0347691726658553E-3</v>
      </c>
      <c r="AI96" s="2">
        <f>IF('Forward Curve'!$D$14=DataValidation!$A$5,Vols!$U96*(1+(SQRT(YEARFRAC($R$6,$R96,2))*(1*$S96))),IF('Forward Curve'!$D$14=DataValidation!$A$6,Vols!$V96*(1+(SQRT(YEARFRAC($R$6,$R96,2))*(1*$S96))),IF('Forward Curve'!$D$14=DataValidation!$A$8,Vols!$U96*(1+(SQRT(YEARFRAC($R$6,$R96,2))*(1*$S96)))+0.03,IF('Forward Curve'!$D$14=DataValidation!$A$4,Vols!$AE96*(1+(SQRT(YEARFRAC($R$6,$R96,2))*(1*$S96))),IF('Forward Curve'!$D$14=DataValidation!$A$7,Vols!$W96*(1+(SQRT(YEARFRAC($R$6,$R96,2))*(1*$S96))),IF('Forward Curve'!$D$14=DataValidation!$A$9,Vols!$AW96*(1+(SQRT(YEARFRAC($R$6,$R96,2))*(1*$S96))),IF('Forward Curve'!$D$14=DataValidation!$A$2,$Y96*(1+(SQRT(YEARFRAC($R$6,$R96,2))*(1*$S96))),IF('Forward Curve'!$D$14=DataValidation!$A$3,$Z96*(1+(SQRT(YEARFRAC($R$6,$R96,2))*(1*$S96))),""))))))))</f>
        <v>6.0361769172665863E-2</v>
      </c>
      <c r="AJ96" s="2">
        <f>IF('Forward Curve'!$D$14=DataValidation!$A$5,Vols!$U96*(1+(SQRT(YEARFRAC($R$6,$R96,2))*(2*$S96))),IF('Forward Curve'!$D$14=DataValidation!$A$6,Vols!$V96*(1+(SQRT(YEARFRAC($R$6,$R96,2))*(2*$S96))),IF('Forward Curve'!$D$14=DataValidation!$A$8,Vols!$U96*(1+(SQRT(YEARFRAC($R$6,$R96,2))*(2*$S96)))+0.03,IF('Forward Curve'!$D$14=DataValidation!$A$4,Vols!$AE96*(1+(SQRT(YEARFRAC($R$6,$R96,2))*(2*$S96))),IF('Forward Curve'!$D$14=DataValidation!$A$7,Vols!$W96*(1+(SQRT(YEARFRAC($R$6,$R96,2))*(2*$S96))),IF('Forward Curve'!$D$14=DataValidation!$A$9,Vols!$AW96*(1+(SQRT(YEARFRAC($R$6,$R96,2))*(2*$S96))),IF('Forward Curve'!$D$14=DataValidation!$A$2,$Y96*(1+(SQRT(YEARFRAC($R$6,$R96,2))*(2*$S96))),IF('Forward Curve'!$D$14=DataValidation!$A$3,$Z96*(1+(SQRT(YEARFRAC($R$6,$R96,2))*(2*$S96))),""))))))))</f>
        <v>9.3060038345331705E-2</v>
      </c>
      <c r="AL96" s="112">
        <v>2.5000000000000001E-2</v>
      </c>
      <c r="AM96" s="2">
        <f>IF('Forward Curve'!$D$14=DataValidation!$A$5,Vols!$AL96,IF('Forward Curve'!$D$14=DataValidation!$A$6,Vols!$AL96+(Vols!$V96-Vols!$U96),IF('Forward Curve'!$D$14=DataValidation!$A$8,Vols!$AL96+(Vols!$X96-Vols!$U96),IF('Forward Curve'!$D$14=DataValidation!$A$4,Vols!$AL96+(Vols!$AE96-Vols!$U96),IF('Forward Curve'!$D$14=DataValidation!$A$7,Vols!$AL96+(Vols!$W96-Vols!$U96),IF('Forward Curve'!$D$14=DataValidation!$A$9,Vols!$AL96+(Vols!$AW96-Vols!$U96),IF('Forward Curve'!$D$14=DataValidation!$A$2,Vols!$AL96+($Y96-Vols!$U96),IF('Forward Curve'!$D$14=DataValidation!$A$3,Vols!$AL96+($Z96-Vols!$U96)))))))))</f>
        <v>2.3915700000000002E-2</v>
      </c>
      <c r="AN96" s="2">
        <f>IF('Forward Curve'!$D$14=DataValidation!$A$5,$U96+0.0025,IF('Forward Curve'!$D$14=DataValidation!$A$6,$V96+0.0025,IF('Forward Curve'!$D$14=DataValidation!$A$8,Vols!$X96+0.0025,IF('Forward Curve'!$D$14=DataValidation!$A$4,Vols!$AE96+0.0025,IF('Forward Curve'!$D$14=DataValidation!$A$7,Vols!$W96+0.0025,IF('Forward Curve'!$D$14=DataValidation!$A$9,Vols!$AW96+0.0025,IF('Forward Curve'!$D$14=DataValidation!$A$2,$Y96+0.0025,IF('Forward Curve'!$D$14=DataValidation!$A$3,$Z96+0.0025,""))))))))</f>
        <v>3.0163499999999999E-2</v>
      </c>
      <c r="AO96" s="2">
        <f>IF('Forward Curve'!$D$14=DataValidation!$A$5,$U96+0.005,IF('Forward Curve'!$D$14=DataValidation!$A$6,$V96+0.005,IF('Forward Curve'!$D$14=DataValidation!$A$8,Vols!$X96+0.005,IF('Forward Curve'!$D$14=DataValidation!$A$4,Vols!$AE96+0.005,IF('Forward Curve'!$D$14=DataValidation!$A$7,Vols!$W96+0.005,IF('Forward Curve'!$D$14=DataValidation!$A$9,Vols!$AW96+0.005,IF('Forward Curve'!$D$14=DataValidation!$A$2,$Y96+0.005,IF('Forward Curve'!$D$14=DataValidation!$A$3,$Z96+0.005,""))))))))</f>
        <v>3.2663499999999998E-2</v>
      </c>
      <c r="AQ96" s="57">
        <f>IF('Forward Curve'!$E$15=DataValidation!$B$2,Vols!$AJ96,IF('Forward Curve'!$E$15=DataValidation!$B$3,Vols!$AI96,IF('Forward Curve'!$E$15=DataValidation!$B$4,Vols!$AH96,IF('Forward Curve'!$E$15=DataValidation!$B$5,Vols!$AG96,IF('Forward Curve'!$E$15=DataValidation!$B$7,$AM96,IF('Forward Curve'!$E$15=DataValidation!$B$8,Vols!$AN96,IF('Forward Curve'!$E$15=DataValidation!$B$9,Vols!$AO96,"ERROR")))))))</f>
        <v>6.0361769172665863E-2</v>
      </c>
      <c r="AR96" s="57"/>
      <c r="AT96" s="67">
        <v>91</v>
      </c>
      <c r="AU96" s="68">
        <f t="shared" si="46"/>
        <v>47480</v>
      </c>
      <c r="AW96" s="2">
        <f t="shared" si="35"/>
        <v>3.0442861993425972E-2</v>
      </c>
      <c r="AY96" s="3">
        <f t="shared" si="36"/>
        <v>2.5442861993425971E-2</v>
      </c>
      <c r="AZ96" s="3">
        <f t="shared" si="37"/>
        <v>2.7942861993425973E-2</v>
      </c>
      <c r="BA96" s="3">
        <f t="shared" si="38"/>
        <v>3.294286199342597E-2</v>
      </c>
      <c r="BB96" s="3">
        <f t="shared" si="39"/>
        <v>3.5442861993425973E-2</v>
      </c>
      <c r="BD96" s="2">
        <f>IF('Forward Curve'!$D$16=DataValidation!$B$11,Vols!AY96,IF('Forward Curve'!$D$16=DataValidation!$B$12,Vols!AZ96,IF('Forward Curve'!$D$16=DataValidation!$B$13,Vols!BA96,IF('Forward Curve'!$D$16=DataValidation!$B$14,Vols!BB96,""))))</f>
        <v>3.294286199342597E-2</v>
      </c>
    </row>
    <row r="97" spans="2:56" x14ac:dyDescent="0.25">
      <c r="B97" s="69">
        <f t="shared" si="40"/>
        <v>47511</v>
      </c>
      <c r="C97" s="76">
        <v>42.9</v>
      </c>
      <c r="D97" s="2"/>
      <c r="E97" s="124">
        <v>2.87432</v>
      </c>
      <c r="F97" s="77">
        <v>2.7941600000000002</v>
      </c>
      <c r="G97" s="103">
        <v>2.99071</v>
      </c>
      <c r="H97" s="103">
        <v>5.8761999999999999</v>
      </c>
      <c r="I97" s="81"/>
      <c r="J97" s="117">
        <f t="shared" si="43"/>
        <v>47480</v>
      </c>
      <c r="K97" s="78">
        <v>2.7663500000000001</v>
      </c>
      <c r="L97" s="81"/>
      <c r="M97" s="115">
        <v>44833</v>
      </c>
      <c r="N97" s="123">
        <v>3.1356299999999999</v>
      </c>
      <c r="O97" s="81"/>
      <c r="P97" s="81"/>
      <c r="R97" s="69">
        <f>'Forward Curve'!$G97</f>
        <v>47511</v>
      </c>
      <c r="S97" s="82">
        <f t="shared" si="28"/>
        <v>0.42899999999999999</v>
      </c>
      <c r="T97" s="57"/>
      <c r="U97" s="57">
        <f t="shared" si="29"/>
        <v>2.87432E-2</v>
      </c>
      <c r="V97" s="57">
        <f t="shared" si="30"/>
        <v>2.79416E-2</v>
      </c>
      <c r="W97" s="57">
        <f t="shared" si="31"/>
        <v>2.9907099999999999E-2</v>
      </c>
      <c r="X97" s="84">
        <f t="shared" si="32"/>
        <v>5.8762000000000002E-2</v>
      </c>
      <c r="Y97" s="84">
        <f t="shared" si="33"/>
        <v>2.7659199999999998E-2</v>
      </c>
      <c r="Z97" s="84">
        <f t="shared" si="34"/>
        <v>2.7663500000000001E-2</v>
      </c>
      <c r="AA97" s="84"/>
      <c r="AB97" s="108">
        <f t="shared" si="44"/>
        <v>44833</v>
      </c>
      <c r="AC97" s="109">
        <f t="shared" si="41"/>
        <v>3.1356299999999997E-2</v>
      </c>
      <c r="AD97" s="108">
        <f t="shared" si="45"/>
        <v>47511</v>
      </c>
      <c r="AE97" s="110">
        <f t="shared" si="42"/>
        <v>3.0250643333333313E-2</v>
      </c>
      <c r="AF97" s="3"/>
      <c r="AG97" s="2">
        <f>IF('Forward Curve'!$D$14=DataValidation!$A$5,Vols!$U97*(1-(SQRT(YEARFRAC($R$6,$R97,2))*(2*$S97))),IF('Forward Curve'!$D$14=DataValidation!$A$6,Vols!$V97*(1-(SQRT(YEARFRAC($R$6,$R97,2))*(2*$S97))),IF('Forward Curve'!$D$14=DataValidation!$A$8,Vols!$U97*(1-(SQRT(YEARFRAC($R$6,$R97,2))*(2*$S97)))+0.03,IF('Forward Curve'!$D$14=DataValidation!$A$4,Vols!$AE97*(1-(SQRT(YEARFRAC($R$6,$R97,2))*(2*$S97))),IF('Forward Curve'!$D$14=DataValidation!$A$7,Vols!$W97*(1-(SQRT(YEARFRAC($R$6,$R97,2))*(2*$S97))),IF('Forward Curve'!$D$14=DataValidation!$A$9,Vols!$AW97*(1-(SQRT(YEARFRAC($R$6,$R97,2))*(2*$S97))),IF('Forward Curve'!$D$14=DataValidation!$A$2,$Y97*(1-(SQRT(YEARFRAC($R$6,$R97,2))*(2*$S97))),IF('Forward Curve'!$D$14=DataValidation!$A$3,$Z97*(1-(SQRT(YEARFRAC($R$6,$R97,2))*(2*$S97))),""))))))))</f>
        <v>-3.8157655592893948E-2</v>
      </c>
      <c r="AH97" s="2">
        <f>IF('Forward Curve'!$D$14=DataValidation!$A$5,Vols!$U97*(1-(SQRT(YEARFRAC($R$6,$R97,2))*(1*$S97))),IF('Forward Curve'!$D$14=DataValidation!$A$6,Vols!$V97*(1-(SQRT(YEARFRAC($R$6,$R97,2))*(1*$S97))),IF('Forward Curve'!$D$14=DataValidation!$A$8,Vols!$U97*(1-(SQRT(YEARFRAC($R$6,$R97,2))*(1*$S97)))+0.03,IF('Forward Curve'!$D$14=DataValidation!$A$4,Vols!$AE97*(1-(SQRT(YEARFRAC($R$6,$R97,2))*(1*$S97))),IF('Forward Curve'!$D$14=DataValidation!$A$7,Vols!$W97*(1-(SQRT(YEARFRAC($R$6,$R97,2))*(1*$S97))),IF('Forward Curve'!$D$14=DataValidation!$A$9,Vols!$AW97*(1-(SQRT(YEARFRAC($R$6,$R97,2))*(1*$S97))),IF('Forward Curve'!$D$14=DataValidation!$A$2,$Y97*(1-(SQRT(YEARFRAC($R$6,$R97,2))*(1*$S97))),IF('Forward Curve'!$D$14=DataValidation!$A$3,$Z97*(1-(SQRT(YEARFRAC($R$6,$R97,2))*(1*$S97))),""))))))))</f>
        <v>-5.2492277964469756E-3</v>
      </c>
      <c r="AI97" s="2">
        <f>IF('Forward Curve'!$D$14=DataValidation!$A$5,Vols!$U97*(1+(SQRT(YEARFRAC($R$6,$R97,2))*(1*$S97))),IF('Forward Curve'!$D$14=DataValidation!$A$6,Vols!$V97*(1+(SQRT(YEARFRAC($R$6,$R97,2))*(1*$S97))),IF('Forward Curve'!$D$14=DataValidation!$A$8,Vols!$U97*(1+(SQRT(YEARFRAC($R$6,$R97,2))*(1*$S97)))+0.03,IF('Forward Curve'!$D$14=DataValidation!$A$4,Vols!$AE97*(1+(SQRT(YEARFRAC($R$6,$R97,2))*(1*$S97))),IF('Forward Curve'!$D$14=DataValidation!$A$7,Vols!$W97*(1+(SQRT(YEARFRAC($R$6,$R97,2))*(1*$S97))),IF('Forward Curve'!$D$14=DataValidation!$A$9,Vols!$AW97*(1+(SQRT(YEARFRAC($R$6,$R97,2))*(1*$S97))),IF('Forward Curve'!$D$14=DataValidation!$A$2,$Y97*(1+(SQRT(YEARFRAC($R$6,$R97,2))*(1*$S97))),IF('Forward Curve'!$D$14=DataValidation!$A$3,$Z97*(1+(SQRT(YEARFRAC($R$6,$R97,2))*(1*$S97))),""))))))))</f>
        <v>6.056762779644697E-2</v>
      </c>
      <c r="AJ97" s="2">
        <f>IF('Forward Curve'!$D$14=DataValidation!$A$5,Vols!$U97*(1+(SQRT(YEARFRAC($R$6,$R97,2))*(2*$S97))),IF('Forward Curve'!$D$14=DataValidation!$A$6,Vols!$V97*(1+(SQRT(YEARFRAC($R$6,$R97,2))*(2*$S97))),IF('Forward Curve'!$D$14=DataValidation!$A$8,Vols!$U97*(1+(SQRT(YEARFRAC($R$6,$R97,2))*(2*$S97)))+0.03,IF('Forward Curve'!$D$14=DataValidation!$A$4,Vols!$AE97*(1+(SQRT(YEARFRAC($R$6,$R97,2))*(2*$S97))),IF('Forward Curve'!$D$14=DataValidation!$A$7,Vols!$W97*(1+(SQRT(YEARFRAC($R$6,$R97,2))*(2*$S97))),IF('Forward Curve'!$D$14=DataValidation!$A$9,Vols!$AW97*(1+(SQRT(YEARFRAC($R$6,$R97,2))*(2*$S97))),IF('Forward Curve'!$D$14=DataValidation!$A$2,$Y97*(1+(SQRT(YEARFRAC($R$6,$R97,2))*(2*$S97))),IF('Forward Curve'!$D$14=DataValidation!$A$3,$Z97*(1+(SQRT(YEARFRAC($R$6,$R97,2))*(2*$S97))),""))))))))</f>
        <v>9.3476055592893945E-2</v>
      </c>
      <c r="AL97" s="112">
        <v>2.5000000000000001E-2</v>
      </c>
      <c r="AM97" s="2">
        <f>IF('Forward Curve'!$D$14=DataValidation!$A$5,Vols!$AL97,IF('Forward Curve'!$D$14=DataValidation!$A$6,Vols!$AL97+(Vols!$V97-Vols!$U97),IF('Forward Curve'!$D$14=DataValidation!$A$8,Vols!$AL97+(Vols!$X97-Vols!$U97),IF('Forward Curve'!$D$14=DataValidation!$A$4,Vols!$AL97+(Vols!$AE97-Vols!$U97),IF('Forward Curve'!$D$14=DataValidation!$A$7,Vols!$AL97+(Vols!$W97-Vols!$U97),IF('Forward Curve'!$D$14=DataValidation!$A$9,Vols!$AL97+(Vols!$AW97-Vols!$U97),IF('Forward Curve'!$D$14=DataValidation!$A$2,Vols!$AL97+($Y97-Vols!$U97),IF('Forward Curve'!$D$14=DataValidation!$A$3,Vols!$AL97+($Z97-Vols!$U97)))))))))</f>
        <v>2.3916E-2</v>
      </c>
      <c r="AN97" s="2">
        <f>IF('Forward Curve'!$D$14=DataValidation!$A$5,$U97+0.0025,IF('Forward Curve'!$D$14=DataValidation!$A$6,$V97+0.0025,IF('Forward Curve'!$D$14=DataValidation!$A$8,Vols!$X97+0.0025,IF('Forward Curve'!$D$14=DataValidation!$A$4,Vols!$AE97+0.0025,IF('Forward Curve'!$D$14=DataValidation!$A$7,Vols!$W97+0.0025,IF('Forward Curve'!$D$14=DataValidation!$A$9,Vols!$AW97+0.0025,IF('Forward Curve'!$D$14=DataValidation!$A$2,$Y97+0.0025,IF('Forward Curve'!$D$14=DataValidation!$A$3,$Z97+0.0025,""))))))))</f>
        <v>3.0159199999999997E-2</v>
      </c>
      <c r="AO97" s="2">
        <f>IF('Forward Curve'!$D$14=DataValidation!$A$5,$U97+0.005,IF('Forward Curve'!$D$14=DataValidation!$A$6,$V97+0.005,IF('Forward Curve'!$D$14=DataValidation!$A$8,Vols!$X97+0.005,IF('Forward Curve'!$D$14=DataValidation!$A$4,Vols!$AE97+0.005,IF('Forward Curve'!$D$14=DataValidation!$A$7,Vols!$W97+0.005,IF('Forward Curve'!$D$14=DataValidation!$A$9,Vols!$AW97+0.005,IF('Forward Curve'!$D$14=DataValidation!$A$2,$Y97+0.005,IF('Forward Curve'!$D$14=DataValidation!$A$3,$Z97+0.005,""))))))))</f>
        <v>3.2659199999999999E-2</v>
      </c>
      <c r="AQ97" s="57">
        <f>IF('Forward Curve'!$E$15=DataValidation!$B$2,Vols!$AJ97,IF('Forward Curve'!$E$15=DataValidation!$B$3,Vols!$AI97,IF('Forward Curve'!$E$15=DataValidation!$B$4,Vols!$AH97,IF('Forward Curve'!$E$15=DataValidation!$B$5,Vols!$AG97,IF('Forward Curve'!$E$15=DataValidation!$B$7,$AM97,IF('Forward Curve'!$E$15=DataValidation!$B$8,Vols!$AN97,IF('Forward Curve'!$E$15=DataValidation!$B$9,Vols!$AO97,"ERROR")))))))</f>
        <v>6.056762779644697E-2</v>
      </c>
      <c r="AR97" s="57"/>
      <c r="AT97" s="67">
        <v>92</v>
      </c>
      <c r="AU97" s="68">
        <f t="shared" si="46"/>
        <v>47511</v>
      </c>
      <c r="AW97" s="2">
        <f t="shared" si="35"/>
        <v>3.0425608050381074E-2</v>
      </c>
      <c r="AY97" s="3">
        <f t="shared" si="36"/>
        <v>2.5425608050381073E-2</v>
      </c>
      <c r="AZ97" s="3">
        <f t="shared" si="37"/>
        <v>2.7925608050381075E-2</v>
      </c>
      <c r="BA97" s="3">
        <f t="shared" si="38"/>
        <v>3.2925608050381076E-2</v>
      </c>
      <c r="BB97" s="3">
        <f t="shared" si="39"/>
        <v>3.5425608050381072E-2</v>
      </c>
      <c r="BD97" s="2">
        <f>IF('Forward Curve'!$D$16=DataValidation!$B$11,Vols!AY97,IF('Forward Curve'!$D$16=DataValidation!$B$12,Vols!AZ97,IF('Forward Curve'!$D$16=DataValidation!$B$13,Vols!BA97,IF('Forward Curve'!$D$16=DataValidation!$B$14,Vols!BB97,""))))</f>
        <v>3.2925608050381076E-2</v>
      </c>
    </row>
    <row r="98" spans="2:56" x14ac:dyDescent="0.25">
      <c r="B98" s="69">
        <f t="shared" si="40"/>
        <v>47542</v>
      </c>
      <c r="C98" s="76">
        <v>42.92</v>
      </c>
      <c r="D98" s="2"/>
      <c r="E98" s="124">
        <v>2.8746700000000001</v>
      </c>
      <c r="F98" s="77">
        <v>2.7941600000000002</v>
      </c>
      <c r="G98" s="103">
        <v>2.9910899999999998</v>
      </c>
      <c r="H98" s="103">
        <v>5.8750499999999999</v>
      </c>
      <c r="I98" s="81"/>
      <c r="J98" s="117">
        <f t="shared" si="43"/>
        <v>47511</v>
      </c>
      <c r="K98" s="78">
        <v>2.7659199999999999</v>
      </c>
      <c r="L98" s="81"/>
      <c r="M98" s="115">
        <v>44834</v>
      </c>
      <c r="N98" s="123">
        <v>3.1356299999999999</v>
      </c>
      <c r="O98" s="81"/>
      <c r="P98" s="81"/>
      <c r="R98" s="69">
        <f>'Forward Curve'!$G98</f>
        <v>47542</v>
      </c>
      <c r="S98" s="82">
        <f t="shared" si="28"/>
        <v>0.42920000000000003</v>
      </c>
      <c r="T98" s="57"/>
      <c r="U98" s="57">
        <f t="shared" si="29"/>
        <v>2.87467E-2</v>
      </c>
      <c r="V98" s="57">
        <f t="shared" si="30"/>
        <v>2.79416E-2</v>
      </c>
      <c r="W98" s="57">
        <f t="shared" si="31"/>
        <v>2.9910899999999997E-2</v>
      </c>
      <c r="X98" s="84">
        <f t="shared" si="32"/>
        <v>5.8750499999999997E-2</v>
      </c>
      <c r="Y98" s="84">
        <f t="shared" si="33"/>
        <v>2.7662399999999997E-2</v>
      </c>
      <c r="Z98" s="84">
        <f t="shared" si="34"/>
        <v>2.7659199999999998E-2</v>
      </c>
      <c r="AA98" s="84"/>
      <c r="AB98" s="108">
        <f t="shared" si="44"/>
        <v>44834</v>
      </c>
      <c r="AC98" s="109">
        <f t="shared" si="41"/>
        <v>3.1356299999999997E-2</v>
      </c>
      <c r="AD98" s="108">
        <f t="shared" si="45"/>
        <v>47542</v>
      </c>
      <c r="AE98" s="110">
        <f t="shared" si="42"/>
        <v>3.0250643333333313E-2</v>
      </c>
      <c r="AF98" s="3"/>
      <c r="AG98" s="2">
        <f>IF('Forward Curve'!$D$14=DataValidation!$A$5,Vols!$U98*(1-(SQRT(YEARFRAC($R$6,$R98,2))*(2*$S98))),IF('Forward Curve'!$D$14=DataValidation!$A$6,Vols!$V98*(1-(SQRT(YEARFRAC($R$6,$R98,2))*(2*$S98))),IF('Forward Curve'!$D$14=DataValidation!$A$8,Vols!$U98*(1-(SQRT(YEARFRAC($R$6,$R98,2))*(2*$S98)))+0.03,IF('Forward Curve'!$D$14=DataValidation!$A$4,Vols!$AE98*(1-(SQRT(YEARFRAC($R$6,$R98,2))*(2*$S98))),IF('Forward Curve'!$D$14=DataValidation!$A$7,Vols!$W98*(1-(SQRT(YEARFRAC($R$6,$R98,2))*(2*$S98))),IF('Forward Curve'!$D$14=DataValidation!$A$9,Vols!$AW98*(1-(SQRT(YEARFRAC($R$6,$R98,2))*(2*$S98))),IF('Forward Curve'!$D$14=DataValidation!$A$2,$Y98*(1-(SQRT(YEARFRAC($R$6,$R98,2))*(2*$S98))),IF('Forward Curve'!$D$14=DataValidation!$A$3,$Z98*(1-(SQRT(YEARFRAC($R$6,$R98,2))*(2*$S98))),""))))))))</f>
        <v>-3.856036824855983E-2</v>
      </c>
      <c r="AH98" s="2">
        <f>IF('Forward Curve'!$D$14=DataValidation!$A$5,Vols!$U98*(1-(SQRT(YEARFRAC($R$6,$R98,2))*(1*$S98))),IF('Forward Curve'!$D$14=DataValidation!$A$6,Vols!$V98*(1-(SQRT(YEARFRAC($R$6,$R98,2))*(1*$S98))),IF('Forward Curve'!$D$14=DataValidation!$A$8,Vols!$U98*(1-(SQRT(YEARFRAC($R$6,$R98,2))*(1*$S98)))+0.03,IF('Forward Curve'!$D$14=DataValidation!$A$4,Vols!$AE98*(1-(SQRT(YEARFRAC($R$6,$R98,2))*(1*$S98))),IF('Forward Curve'!$D$14=DataValidation!$A$7,Vols!$W98*(1-(SQRT(YEARFRAC($R$6,$R98,2))*(1*$S98))),IF('Forward Curve'!$D$14=DataValidation!$A$9,Vols!$AW98*(1-(SQRT(YEARFRAC($R$6,$R98,2))*(1*$S98))),IF('Forward Curve'!$D$14=DataValidation!$A$2,$Y98*(1-(SQRT(YEARFRAC($R$6,$R98,2))*(1*$S98))),IF('Forward Curve'!$D$14=DataValidation!$A$3,$Z98*(1-(SQRT(YEARFRAC($R$6,$R98,2))*(1*$S98))),""))))))))</f>
        <v>-5.4489841242799167E-3</v>
      </c>
      <c r="AI98" s="2">
        <f>IF('Forward Curve'!$D$14=DataValidation!$A$5,Vols!$U98*(1+(SQRT(YEARFRAC($R$6,$R98,2))*(1*$S98))),IF('Forward Curve'!$D$14=DataValidation!$A$6,Vols!$V98*(1+(SQRT(YEARFRAC($R$6,$R98,2))*(1*$S98))),IF('Forward Curve'!$D$14=DataValidation!$A$8,Vols!$U98*(1+(SQRT(YEARFRAC($R$6,$R98,2))*(1*$S98)))+0.03,IF('Forward Curve'!$D$14=DataValidation!$A$4,Vols!$AE98*(1+(SQRT(YEARFRAC($R$6,$R98,2))*(1*$S98))),IF('Forward Curve'!$D$14=DataValidation!$A$7,Vols!$W98*(1+(SQRT(YEARFRAC($R$6,$R98,2))*(1*$S98))),IF('Forward Curve'!$D$14=DataValidation!$A$9,Vols!$AW98*(1+(SQRT(YEARFRAC($R$6,$R98,2))*(1*$S98))),IF('Forward Curve'!$D$14=DataValidation!$A$2,$Y98*(1+(SQRT(YEARFRAC($R$6,$R98,2))*(1*$S98))),IF('Forward Curve'!$D$14=DataValidation!$A$3,$Z98*(1+(SQRT(YEARFRAC($R$6,$R98,2))*(1*$S98))),""))))))))</f>
        <v>6.077378412427991E-2</v>
      </c>
      <c r="AJ98" s="2">
        <f>IF('Forward Curve'!$D$14=DataValidation!$A$5,Vols!$U98*(1+(SQRT(YEARFRAC($R$6,$R98,2))*(2*$S98))),IF('Forward Curve'!$D$14=DataValidation!$A$6,Vols!$V98*(1+(SQRT(YEARFRAC($R$6,$R98,2))*(2*$S98))),IF('Forward Curve'!$D$14=DataValidation!$A$8,Vols!$U98*(1+(SQRT(YEARFRAC($R$6,$R98,2))*(2*$S98)))+0.03,IF('Forward Curve'!$D$14=DataValidation!$A$4,Vols!$AE98*(1+(SQRT(YEARFRAC($R$6,$R98,2))*(2*$S98))),IF('Forward Curve'!$D$14=DataValidation!$A$7,Vols!$W98*(1+(SQRT(YEARFRAC($R$6,$R98,2))*(2*$S98))),IF('Forward Curve'!$D$14=DataValidation!$A$9,Vols!$AW98*(1+(SQRT(YEARFRAC($R$6,$R98,2))*(2*$S98))),IF('Forward Curve'!$D$14=DataValidation!$A$2,$Y98*(1+(SQRT(YEARFRAC($R$6,$R98,2))*(2*$S98))),IF('Forward Curve'!$D$14=DataValidation!$A$3,$Z98*(1+(SQRT(YEARFRAC($R$6,$R98,2))*(2*$S98))),""))))))))</f>
        <v>9.3885168248559817E-2</v>
      </c>
      <c r="AL98" s="112">
        <v>2.5000000000000001E-2</v>
      </c>
      <c r="AM98" s="2">
        <f>IF('Forward Curve'!$D$14=DataValidation!$A$5,Vols!$AL98,IF('Forward Curve'!$D$14=DataValidation!$A$6,Vols!$AL98+(Vols!$V98-Vols!$U98),IF('Forward Curve'!$D$14=DataValidation!$A$8,Vols!$AL98+(Vols!$X98-Vols!$U98),IF('Forward Curve'!$D$14=DataValidation!$A$4,Vols!$AL98+(Vols!$AE98-Vols!$U98),IF('Forward Curve'!$D$14=DataValidation!$A$7,Vols!$AL98+(Vols!$W98-Vols!$U98),IF('Forward Curve'!$D$14=DataValidation!$A$9,Vols!$AL98+(Vols!$AW98-Vols!$U98),IF('Forward Curve'!$D$14=DataValidation!$A$2,Vols!$AL98+($Y98-Vols!$U98),IF('Forward Curve'!$D$14=DataValidation!$A$3,Vols!$AL98+($Z98-Vols!$U98)))))))))</f>
        <v>2.3915699999999998E-2</v>
      </c>
      <c r="AN98" s="2">
        <f>IF('Forward Curve'!$D$14=DataValidation!$A$5,$U98+0.0025,IF('Forward Curve'!$D$14=DataValidation!$A$6,$V98+0.0025,IF('Forward Curve'!$D$14=DataValidation!$A$8,Vols!$X98+0.0025,IF('Forward Curve'!$D$14=DataValidation!$A$4,Vols!$AE98+0.0025,IF('Forward Curve'!$D$14=DataValidation!$A$7,Vols!$W98+0.0025,IF('Forward Curve'!$D$14=DataValidation!$A$9,Vols!$AW98+0.0025,IF('Forward Curve'!$D$14=DataValidation!$A$2,$Y98+0.0025,IF('Forward Curve'!$D$14=DataValidation!$A$3,$Z98+0.0025,""))))))))</f>
        <v>3.0162399999999995E-2</v>
      </c>
      <c r="AO98" s="2">
        <f>IF('Forward Curve'!$D$14=DataValidation!$A$5,$U98+0.005,IF('Forward Curve'!$D$14=DataValidation!$A$6,$V98+0.005,IF('Forward Curve'!$D$14=DataValidation!$A$8,Vols!$X98+0.005,IF('Forward Curve'!$D$14=DataValidation!$A$4,Vols!$AE98+0.005,IF('Forward Curve'!$D$14=DataValidation!$A$7,Vols!$W98+0.005,IF('Forward Curve'!$D$14=DataValidation!$A$9,Vols!$AW98+0.005,IF('Forward Curve'!$D$14=DataValidation!$A$2,$Y98+0.005,IF('Forward Curve'!$D$14=DataValidation!$A$3,$Z98+0.005,""))))))))</f>
        <v>3.2662399999999994E-2</v>
      </c>
      <c r="AQ98" s="57">
        <f>IF('Forward Curve'!$E$15=DataValidation!$B$2,Vols!$AJ98,IF('Forward Curve'!$E$15=DataValidation!$B$3,Vols!$AI98,IF('Forward Curve'!$E$15=DataValidation!$B$4,Vols!$AH98,IF('Forward Curve'!$E$15=DataValidation!$B$5,Vols!$AG98,IF('Forward Curve'!$E$15=DataValidation!$B$7,$AM98,IF('Forward Curve'!$E$15=DataValidation!$B$8,Vols!$AN98,IF('Forward Curve'!$E$15=DataValidation!$B$9,Vols!$AO98,"ERROR")))))))</f>
        <v>6.077378412427991E-2</v>
      </c>
      <c r="AR98" s="57"/>
      <c r="AT98" s="67">
        <v>93</v>
      </c>
      <c r="AU98" s="68">
        <f t="shared" si="46"/>
        <v>47542</v>
      </c>
      <c r="AW98" s="2">
        <f t="shared" si="35"/>
        <v>3.0408353422779807E-2</v>
      </c>
      <c r="AY98" s="3">
        <f t="shared" si="36"/>
        <v>2.5408353422779806E-2</v>
      </c>
      <c r="AZ98" s="3">
        <f t="shared" si="37"/>
        <v>2.7908353422779808E-2</v>
      </c>
      <c r="BA98" s="3">
        <f t="shared" si="38"/>
        <v>3.2908353422779806E-2</v>
      </c>
      <c r="BB98" s="3">
        <f t="shared" si="39"/>
        <v>3.5408353422779808E-2</v>
      </c>
      <c r="BD98" s="2">
        <f>IF('Forward Curve'!$D$16=DataValidation!$B$11,Vols!AY98,IF('Forward Curve'!$D$16=DataValidation!$B$12,Vols!AZ98,IF('Forward Curve'!$D$16=DataValidation!$B$13,Vols!BA98,IF('Forward Curve'!$D$16=DataValidation!$B$14,Vols!BB98,""))))</f>
        <v>3.2908353422779806E-2</v>
      </c>
    </row>
    <row r="99" spans="2:56" x14ac:dyDescent="0.25">
      <c r="B99" s="69">
        <f t="shared" si="40"/>
        <v>47570</v>
      </c>
      <c r="C99" s="76">
        <v>42.95</v>
      </c>
      <c r="D99" s="2"/>
      <c r="E99" s="124">
        <v>2.8745500000000002</v>
      </c>
      <c r="F99" s="77">
        <v>2.7936899999999998</v>
      </c>
      <c r="G99" s="103">
        <v>2.9909599999999998</v>
      </c>
      <c r="H99" s="103">
        <v>5.8160600000000002</v>
      </c>
      <c r="I99" s="81"/>
      <c r="J99" s="117">
        <f t="shared" si="43"/>
        <v>47542</v>
      </c>
      <c r="K99" s="78">
        <v>2.7662399999999998</v>
      </c>
      <c r="L99" s="81"/>
      <c r="M99" s="115">
        <v>44835</v>
      </c>
      <c r="N99" s="123">
        <v>3.1360399999999999</v>
      </c>
      <c r="O99" s="81"/>
      <c r="P99" s="81"/>
      <c r="R99" s="69">
        <f>'Forward Curve'!$G99</f>
        <v>47570</v>
      </c>
      <c r="S99" s="82">
        <f t="shared" si="28"/>
        <v>0.42950000000000005</v>
      </c>
      <c r="T99" s="57"/>
      <c r="U99" s="57">
        <f t="shared" si="29"/>
        <v>2.87455E-2</v>
      </c>
      <c r="V99" s="57">
        <f t="shared" si="30"/>
        <v>2.7936899999999997E-2</v>
      </c>
      <c r="W99" s="57">
        <f t="shared" si="31"/>
        <v>2.9909599999999998E-2</v>
      </c>
      <c r="X99" s="84">
        <f t="shared" si="32"/>
        <v>5.81606E-2</v>
      </c>
      <c r="Y99" s="84">
        <f t="shared" si="33"/>
        <v>2.76613E-2</v>
      </c>
      <c r="Z99" s="84">
        <f t="shared" si="34"/>
        <v>2.7662399999999997E-2</v>
      </c>
      <c r="AA99" s="84"/>
      <c r="AB99" s="108">
        <f t="shared" si="44"/>
        <v>44835</v>
      </c>
      <c r="AC99" s="109">
        <f t="shared" si="41"/>
        <v>3.1360399999999997E-2</v>
      </c>
      <c r="AD99" s="108">
        <f t="shared" si="45"/>
        <v>47570</v>
      </c>
      <c r="AE99" s="110">
        <f t="shared" si="42"/>
        <v>3.0250769999999982E-2</v>
      </c>
      <c r="AF99" s="3"/>
      <c r="AG99" s="2">
        <f>IF('Forward Curve'!$D$14=DataValidation!$A$5,Vols!$U99*(1-(SQRT(YEARFRAC($R$6,$R99,2))*(2*$S99))),IF('Forward Curve'!$D$14=DataValidation!$A$6,Vols!$V99*(1-(SQRT(YEARFRAC($R$6,$R99,2))*(2*$S99))),IF('Forward Curve'!$D$14=DataValidation!$A$8,Vols!$U99*(1-(SQRT(YEARFRAC($R$6,$R99,2))*(2*$S99)))+0.03,IF('Forward Curve'!$D$14=DataValidation!$A$4,Vols!$AE99*(1-(SQRT(YEARFRAC($R$6,$R99,2))*(2*$S99))),IF('Forward Curve'!$D$14=DataValidation!$A$7,Vols!$W99*(1-(SQRT(YEARFRAC($R$6,$R99,2))*(2*$S99))),IF('Forward Curve'!$D$14=DataValidation!$A$9,Vols!$AW99*(1-(SQRT(YEARFRAC($R$6,$R99,2))*(2*$S99))),IF('Forward Curve'!$D$14=DataValidation!$A$2,$Y99*(1-(SQRT(YEARFRAC($R$6,$R99,2))*(2*$S99))),IF('Forward Curve'!$D$14=DataValidation!$A$3,$Z99*(1-(SQRT(YEARFRAC($R$6,$R99,2))*(2*$S99))),""))))))))</f>
        <v>-3.8935628988166049E-2</v>
      </c>
      <c r="AH99" s="2">
        <f>IF('Forward Curve'!$D$14=DataValidation!$A$5,Vols!$U99*(1-(SQRT(YEARFRAC($R$6,$R99,2))*(1*$S99))),IF('Forward Curve'!$D$14=DataValidation!$A$6,Vols!$V99*(1-(SQRT(YEARFRAC($R$6,$R99,2))*(1*$S99))),IF('Forward Curve'!$D$14=DataValidation!$A$8,Vols!$U99*(1-(SQRT(YEARFRAC($R$6,$R99,2))*(1*$S99)))+0.03,IF('Forward Curve'!$D$14=DataValidation!$A$4,Vols!$AE99*(1-(SQRT(YEARFRAC($R$6,$R99,2))*(1*$S99))),IF('Forward Curve'!$D$14=DataValidation!$A$7,Vols!$W99*(1-(SQRT(YEARFRAC($R$6,$R99,2))*(1*$S99))),IF('Forward Curve'!$D$14=DataValidation!$A$9,Vols!$AW99*(1-(SQRT(YEARFRAC($R$6,$R99,2))*(1*$S99))),IF('Forward Curve'!$D$14=DataValidation!$A$2,$Y99*(1-(SQRT(YEARFRAC($R$6,$R99,2))*(1*$S99))),IF('Forward Curve'!$D$14=DataValidation!$A$3,$Z99*(1-(SQRT(YEARFRAC($R$6,$R99,2))*(1*$S99))),""))))))))</f>
        <v>-5.6371644940830237E-3</v>
      </c>
      <c r="AI99" s="2">
        <f>IF('Forward Curve'!$D$14=DataValidation!$A$5,Vols!$U99*(1+(SQRT(YEARFRAC($R$6,$R99,2))*(1*$S99))),IF('Forward Curve'!$D$14=DataValidation!$A$6,Vols!$V99*(1+(SQRT(YEARFRAC($R$6,$R99,2))*(1*$S99))),IF('Forward Curve'!$D$14=DataValidation!$A$8,Vols!$U99*(1+(SQRT(YEARFRAC($R$6,$R99,2))*(1*$S99)))+0.03,IF('Forward Curve'!$D$14=DataValidation!$A$4,Vols!$AE99*(1+(SQRT(YEARFRAC($R$6,$R99,2))*(1*$S99))),IF('Forward Curve'!$D$14=DataValidation!$A$7,Vols!$W99*(1+(SQRT(YEARFRAC($R$6,$R99,2))*(1*$S99))),IF('Forward Curve'!$D$14=DataValidation!$A$9,Vols!$AW99*(1+(SQRT(YEARFRAC($R$6,$R99,2))*(1*$S99))),IF('Forward Curve'!$D$14=DataValidation!$A$2,$Y99*(1+(SQRT(YEARFRAC($R$6,$R99,2))*(1*$S99))),IF('Forward Curve'!$D$14=DataValidation!$A$3,$Z99*(1+(SQRT(YEARFRAC($R$6,$R99,2))*(1*$S99))),""))))))))</f>
        <v>6.0959764494083017E-2</v>
      </c>
      <c r="AJ99" s="2">
        <f>IF('Forward Curve'!$D$14=DataValidation!$A$5,Vols!$U99*(1+(SQRT(YEARFRAC($R$6,$R99,2))*(2*$S99))),IF('Forward Curve'!$D$14=DataValidation!$A$6,Vols!$V99*(1+(SQRT(YEARFRAC($R$6,$R99,2))*(2*$S99))),IF('Forward Curve'!$D$14=DataValidation!$A$8,Vols!$U99*(1+(SQRT(YEARFRAC($R$6,$R99,2))*(2*$S99)))+0.03,IF('Forward Curve'!$D$14=DataValidation!$A$4,Vols!$AE99*(1+(SQRT(YEARFRAC($R$6,$R99,2))*(2*$S99))),IF('Forward Curve'!$D$14=DataValidation!$A$7,Vols!$W99*(1+(SQRT(YEARFRAC($R$6,$R99,2))*(2*$S99))),IF('Forward Curve'!$D$14=DataValidation!$A$9,Vols!$AW99*(1+(SQRT(YEARFRAC($R$6,$R99,2))*(2*$S99))),IF('Forward Curve'!$D$14=DataValidation!$A$2,$Y99*(1+(SQRT(YEARFRAC($R$6,$R99,2))*(2*$S99))),IF('Forward Curve'!$D$14=DataValidation!$A$3,$Z99*(1+(SQRT(YEARFRAC($R$6,$R99,2))*(2*$S99))),""))))))))</f>
        <v>9.4258228988166048E-2</v>
      </c>
      <c r="AL99" s="112">
        <v>2.5000000000000001E-2</v>
      </c>
      <c r="AM99" s="2">
        <f>IF('Forward Curve'!$D$14=DataValidation!$A$5,Vols!$AL99,IF('Forward Curve'!$D$14=DataValidation!$A$6,Vols!$AL99+(Vols!$V99-Vols!$U99),IF('Forward Curve'!$D$14=DataValidation!$A$8,Vols!$AL99+(Vols!$X99-Vols!$U99),IF('Forward Curve'!$D$14=DataValidation!$A$4,Vols!$AL99+(Vols!$AE99-Vols!$U99),IF('Forward Curve'!$D$14=DataValidation!$A$7,Vols!$AL99+(Vols!$W99-Vols!$U99),IF('Forward Curve'!$D$14=DataValidation!$A$9,Vols!$AL99+(Vols!$AW99-Vols!$U99),IF('Forward Curve'!$D$14=DataValidation!$A$2,Vols!$AL99+($Y99-Vols!$U99),IF('Forward Curve'!$D$14=DataValidation!$A$3,Vols!$AL99+($Z99-Vols!$U99)))))))))</f>
        <v>2.3915800000000001E-2</v>
      </c>
      <c r="AN99" s="2">
        <f>IF('Forward Curve'!$D$14=DataValidation!$A$5,$U99+0.0025,IF('Forward Curve'!$D$14=DataValidation!$A$6,$V99+0.0025,IF('Forward Curve'!$D$14=DataValidation!$A$8,Vols!$X99+0.0025,IF('Forward Curve'!$D$14=DataValidation!$A$4,Vols!$AE99+0.0025,IF('Forward Curve'!$D$14=DataValidation!$A$7,Vols!$W99+0.0025,IF('Forward Curve'!$D$14=DataValidation!$A$9,Vols!$AW99+0.0025,IF('Forward Curve'!$D$14=DataValidation!$A$2,$Y99+0.0025,IF('Forward Curve'!$D$14=DataValidation!$A$3,$Z99+0.0025,""))))))))</f>
        <v>3.0161299999999999E-2</v>
      </c>
      <c r="AO99" s="2">
        <f>IF('Forward Curve'!$D$14=DataValidation!$A$5,$U99+0.005,IF('Forward Curve'!$D$14=DataValidation!$A$6,$V99+0.005,IF('Forward Curve'!$D$14=DataValidation!$A$8,Vols!$X99+0.005,IF('Forward Curve'!$D$14=DataValidation!$A$4,Vols!$AE99+0.005,IF('Forward Curve'!$D$14=DataValidation!$A$7,Vols!$W99+0.005,IF('Forward Curve'!$D$14=DataValidation!$A$9,Vols!$AW99+0.005,IF('Forward Curve'!$D$14=DataValidation!$A$2,$Y99+0.005,IF('Forward Curve'!$D$14=DataValidation!$A$3,$Z99+0.005,""))))))))</f>
        <v>3.2661299999999997E-2</v>
      </c>
      <c r="AQ99" s="57">
        <f>IF('Forward Curve'!$E$15=DataValidation!$B$2,Vols!$AJ99,IF('Forward Curve'!$E$15=DataValidation!$B$3,Vols!$AI99,IF('Forward Curve'!$E$15=DataValidation!$B$4,Vols!$AH99,IF('Forward Curve'!$E$15=DataValidation!$B$5,Vols!$AG99,IF('Forward Curve'!$E$15=DataValidation!$B$7,$AM99,IF('Forward Curve'!$E$15=DataValidation!$B$8,Vols!$AN99,IF('Forward Curve'!$E$15=DataValidation!$B$9,Vols!$AO99,"ERROR")))))))</f>
        <v>6.0959764494083017E-2</v>
      </c>
      <c r="AR99" s="57"/>
      <c r="AT99" s="67">
        <v>94</v>
      </c>
      <c r="AU99" s="68">
        <f t="shared" si="46"/>
        <v>47570</v>
      </c>
      <c r="AW99" s="2">
        <f t="shared" si="35"/>
        <v>3.0392720804815764E-2</v>
      </c>
      <c r="AY99" s="3">
        <f t="shared" si="36"/>
        <v>2.5392720804815763E-2</v>
      </c>
      <c r="AZ99" s="3">
        <f t="shared" si="37"/>
        <v>2.7892720804815765E-2</v>
      </c>
      <c r="BA99" s="3">
        <f t="shared" si="38"/>
        <v>3.2892720804815763E-2</v>
      </c>
      <c r="BB99" s="3">
        <f t="shared" si="39"/>
        <v>3.5392720804815765E-2</v>
      </c>
      <c r="BD99" s="2">
        <f>IF('Forward Curve'!$D$16=DataValidation!$B$11,Vols!AY99,IF('Forward Curve'!$D$16=DataValidation!$B$12,Vols!AZ99,IF('Forward Curve'!$D$16=DataValidation!$B$13,Vols!BA99,IF('Forward Curve'!$D$16=DataValidation!$B$14,Vols!BB99,""))))</f>
        <v>3.2892720804815763E-2</v>
      </c>
    </row>
    <row r="100" spans="2:56" x14ac:dyDescent="0.25">
      <c r="B100" s="69">
        <f t="shared" si="40"/>
        <v>47601</v>
      </c>
      <c r="C100" s="76">
        <v>40.78</v>
      </c>
      <c r="D100" s="2"/>
      <c r="E100" s="124">
        <v>2.8747799999999999</v>
      </c>
      <c r="F100" s="77">
        <v>2.8121200000000002</v>
      </c>
      <c r="G100" s="103">
        <v>2.9912100000000001</v>
      </c>
      <c r="H100" s="103">
        <v>5.8754900000000001</v>
      </c>
      <c r="I100" s="81"/>
      <c r="J100" s="117">
        <f t="shared" si="43"/>
        <v>47570</v>
      </c>
      <c r="K100" s="78">
        <v>2.76613</v>
      </c>
      <c r="L100" s="81"/>
      <c r="M100" s="115">
        <v>44836</v>
      </c>
      <c r="N100" s="123">
        <v>3.1356299999999999</v>
      </c>
      <c r="O100" s="81"/>
      <c r="P100" s="81"/>
      <c r="R100" s="69">
        <f>'Forward Curve'!$G100</f>
        <v>47601</v>
      </c>
      <c r="S100" s="82">
        <f t="shared" si="28"/>
        <v>0.4078</v>
      </c>
      <c r="T100" s="57"/>
      <c r="U100" s="57">
        <f t="shared" si="29"/>
        <v>2.87478E-2</v>
      </c>
      <c r="V100" s="57">
        <f t="shared" si="30"/>
        <v>2.8121200000000002E-2</v>
      </c>
      <c r="W100" s="57">
        <f t="shared" si="31"/>
        <v>2.99121E-2</v>
      </c>
      <c r="X100" s="84">
        <f t="shared" si="32"/>
        <v>5.8754899999999999E-2</v>
      </c>
      <c r="Y100" s="84">
        <f t="shared" si="33"/>
        <v>2.7663500000000001E-2</v>
      </c>
      <c r="Z100" s="84">
        <f t="shared" si="34"/>
        <v>2.76613E-2</v>
      </c>
      <c r="AA100" s="84"/>
      <c r="AB100" s="108">
        <f t="shared" si="44"/>
        <v>44836</v>
      </c>
      <c r="AC100" s="109">
        <f t="shared" si="41"/>
        <v>3.1356299999999997E-2</v>
      </c>
      <c r="AD100" s="108">
        <f t="shared" si="45"/>
        <v>47601</v>
      </c>
      <c r="AE100" s="110">
        <f t="shared" si="42"/>
        <v>3.025081333333331E-2</v>
      </c>
      <c r="AF100" s="3"/>
      <c r="AG100" s="2">
        <f>IF('Forward Curve'!$D$14=DataValidation!$A$5,Vols!$U100*(1-(SQRT(YEARFRAC($R$6,$R100,2))*(2*$S100))),IF('Forward Curve'!$D$14=DataValidation!$A$6,Vols!$V100*(1-(SQRT(YEARFRAC($R$6,$R100,2))*(2*$S100))),IF('Forward Curve'!$D$14=DataValidation!$A$8,Vols!$U100*(1-(SQRT(YEARFRAC($R$6,$R100,2))*(2*$S100)))+0.03,IF('Forward Curve'!$D$14=DataValidation!$A$4,Vols!$AE100*(1-(SQRT(YEARFRAC($R$6,$R100,2))*(2*$S100))),IF('Forward Curve'!$D$14=DataValidation!$A$7,Vols!$W100*(1-(SQRT(YEARFRAC($R$6,$R100,2))*(2*$S100))),IF('Forward Curve'!$D$14=DataValidation!$A$9,Vols!$AW100*(1-(SQRT(YEARFRAC($R$6,$R100,2))*(2*$S100))),IF('Forward Curve'!$D$14=DataValidation!$A$2,$Y100*(1-(SQRT(YEARFRAC($R$6,$R100,2))*(2*$S100))),IF('Forward Curve'!$D$14=DataValidation!$A$3,$Z100*(1-(SQRT(YEARFRAC($R$6,$R100,2))*(2*$S100))),""))))))))</f>
        <v>-3.5919376387255807E-2</v>
      </c>
      <c r="AH100" s="2">
        <f>IF('Forward Curve'!$D$14=DataValidation!$A$5,Vols!$U100*(1-(SQRT(YEARFRAC($R$6,$R100,2))*(1*$S100))),IF('Forward Curve'!$D$14=DataValidation!$A$6,Vols!$V100*(1-(SQRT(YEARFRAC($R$6,$R100,2))*(1*$S100))),IF('Forward Curve'!$D$14=DataValidation!$A$8,Vols!$U100*(1-(SQRT(YEARFRAC($R$6,$R100,2))*(1*$S100)))+0.03,IF('Forward Curve'!$D$14=DataValidation!$A$4,Vols!$AE100*(1-(SQRT(YEARFRAC($R$6,$R100,2))*(1*$S100))),IF('Forward Curve'!$D$14=DataValidation!$A$7,Vols!$W100*(1-(SQRT(YEARFRAC($R$6,$R100,2))*(1*$S100))),IF('Forward Curve'!$D$14=DataValidation!$A$9,Vols!$AW100*(1-(SQRT(YEARFRAC($R$6,$R100,2))*(1*$S100))),IF('Forward Curve'!$D$14=DataValidation!$A$2,$Y100*(1-(SQRT(YEARFRAC($R$6,$R100,2))*(1*$S100))),IF('Forward Curve'!$D$14=DataValidation!$A$3,$Z100*(1-(SQRT(YEARFRAC($R$6,$R100,2))*(1*$S100))),""))))))))</f>
        <v>-4.1279381936279039E-3</v>
      </c>
      <c r="AI100" s="2">
        <f>IF('Forward Curve'!$D$14=DataValidation!$A$5,Vols!$U100*(1+(SQRT(YEARFRAC($R$6,$R100,2))*(1*$S100))),IF('Forward Curve'!$D$14=DataValidation!$A$6,Vols!$V100*(1+(SQRT(YEARFRAC($R$6,$R100,2))*(1*$S100))),IF('Forward Curve'!$D$14=DataValidation!$A$8,Vols!$U100*(1+(SQRT(YEARFRAC($R$6,$R100,2))*(1*$S100)))+0.03,IF('Forward Curve'!$D$14=DataValidation!$A$4,Vols!$AE100*(1+(SQRT(YEARFRAC($R$6,$R100,2))*(1*$S100))),IF('Forward Curve'!$D$14=DataValidation!$A$7,Vols!$W100*(1+(SQRT(YEARFRAC($R$6,$R100,2))*(1*$S100))),IF('Forward Curve'!$D$14=DataValidation!$A$9,Vols!$AW100*(1+(SQRT(YEARFRAC($R$6,$R100,2))*(1*$S100))),IF('Forward Curve'!$D$14=DataValidation!$A$2,$Y100*(1+(SQRT(YEARFRAC($R$6,$R100,2))*(1*$S100))),IF('Forward Curve'!$D$14=DataValidation!$A$3,$Z100*(1+(SQRT(YEARFRAC($R$6,$R100,2))*(1*$S100))),""))))))))</f>
        <v>5.9454938193627904E-2</v>
      </c>
      <c r="AJ100" s="2">
        <f>IF('Forward Curve'!$D$14=DataValidation!$A$5,Vols!$U100*(1+(SQRT(YEARFRAC($R$6,$R100,2))*(2*$S100))),IF('Forward Curve'!$D$14=DataValidation!$A$6,Vols!$V100*(1+(SQRT(YEARFRAC($R$6,$R100,2))*(2*$S100))),IF('Forward Curve'!$D$14=DataValidation!$A$8,Vols!$U100*(1+(SQRT(YEARFRAC($R$6,$R100,2))*(2*$S100)))+0.03,IF('Forward Curve'!$D$14=DataValidation!$A$4,Vols!$AE100*(1+(SQRT(YEARFRAC($R$6,$R100,2))*(2*$S100))),IF('Forward Curve'!$D$14=DataValidation!$A$7,Vols!$W100*(1+(SQRT(YEARFRAC($R$6,$R100,2))*(2*$S100))),IF('Forward Curve'!$D$14=DataValidation!$A$9,Vols!$AW100*(1+(SQRT(YEARFRAC($R$6,$R100,2))*(2*$S100))),IF('Forward Curve'!$D$14=DataValidation!$A$2,$Y100*(1+(SQRT(YEARFRAC($R$6,$R100,2))*(2*$S100))),IF('Forward Curve'!$D$14=DataValidation!$A$3,$Z100*(1+(SQRT(YEARFRAC($R$6,$R100,2))*(2*$S100))),""))))))))</f>
        <v>9.1246376387255815E-2</v>
      </c>
      <c r="AL100" s="112">
        <v>2.5000000000000001E-2</v>
      </c>
      <c r="AM100" s="2">
        <f>IF('Forward Curve'!$D$14=DataValidation!$A$5,Vols!$AL100,IF('Forward Curve'!$D$14=DataValidation!$A$6,Vols!$AL100+(Vols!$V100-Vols!$U100),IF('Forward Curve'!$D$14=DataValidation!$A$8,Vols!$AL100+(Vols!$X100-Vols!$U100),IF('Forward Curve'!$D$14=DataValidation!$A$4,Vols!$AL100+(Vols!$AE100-Vols!$U100),IF('Forward Curve'!$D$14=DataValidation!$A$7,Vols!$AL100+(Vols!$W100-Vols!$U100),IF('Forward Curve'!$D$14=DataValidation!$A$9,Vols!$AL100+(Vols!$AW100-Vols!$U100),IF('Forward Curve'!$D$14=DataValidation!$A$2,Vols!$AL100+($Y100-Vols!$U100),IF('Forward Curve'!$D$14=DataValidation!$A$3,Vols!$AL100+($Z100-Vols!$U100)))))))))</f>
        <v>2.3915700000000002E-2</v>
      </c>
      <c r="AN100" s="2">
        <f>IF('Forward Curve'!$D$14=DataValidation!$A$5,$U100+0.0025,IF('Forward Curve'!$D$14=DataValidation!$A$6,$V100+0.0025,IF('Forward Curve'!$D$14=DataValidation!$A$8,Vols!$X100+0.0025,IF('Forward Curve'!$D$14=DataValidation!$A$4,Vols!$AE100+0.0025,IF('Forward Curve'!$D$14=DataValidation!$A$7,Vols!$W100+0.0025,IF('Forward Curve'!$D$14=DataValidation!$A$9,Vols!$AW100+0.0025,IF('Forward Curve'!$D$14=DataValidation!$A$2,$Y100+0.0025,IF('Forward Curve'!$D$14=DataValidation!$A$3,$Z100+0.0025,""))))))))</f>
        <v>3.0163499999999999E-2</v>
      </c>
      <c r="AO100" s="2">
        <f>IF('Forward Curve'!$D$14=DataValidation!$A$5,$U100+0.005,IF('Forward Curve'!$D$14=DataValidation!$A$6,$V100+0.005,IF('Forward Curve'!$D$14=DataValidation!$A$8,Vols!$X100+0.005,IF('Forward Curve'!$D$14=DataValidation!$A$4,Vols!$AE100+0.005,IF('Forward Curve'!$D$14=DataValidation!$A$7,Vols!$W100+0.005,IF('Forward Curve'!$D$14=DataValidation!$A$9,Vols!$AW100+0.005,IF('Forward Curve'!$D$14=DataValidation!$A$2,$Y100+0.005,IF('Forward Curve'!$D$14=DataValidation!$A$3,$Z100+0.005,""))))))))</f>
        <v>3.2663499999999998E-2</v>
      </c>
      <c r="AQ100" s="57">
        <f>IF('Forward Curve'!$E$15=DataValidation!$B$2,Vols!$AJ100,IF('Forward Curve'!$E$15=DataValidation!$B$3,Vols!$AI100,IF('Forward Curve'!$E$15=DataValidation!$B$4,Vols!$AH100,IF('Forward Curve'!$E$15=DataValidation!$B$5,Vols!$AG100,IF('Forward Curve'!$E$15=DataValidation!$B$7,$AM100,IF('Forward Curve'!$E$15=DataValidation!$B$8,Vols!$AN100,IF('Forward Curve'!$E$15=DataValidation!$B$9,Vols!$AO100,"ERROR")))))))</f>
        <v>5.9454938193627904E-2</v>
      </c>
      <c r="AR100" s="57"/>
      <c r="AT100" s="67">
        <v>95</v>
      </c>
      <c r="AU100" s="68">
        <f t="shared" si="46"/>
        <v>47601</v>
      </c>
      <c r="AW100" s="2">
        <f t="shared" si="35"/>
        <v>3.0375470544755586E-2</v>
      </c>
      <c r="AY100" s="3">
        <f t="shared" si="36"/>
        <v>2.5375470544755585E-2</v>
      </c>
      <c r="AZ100" s="3">
        <f t="shared" si="37"/>
        <v>2.7875470544755587E-2</v>
      </c>
      <c r="BA100" s="3">
        <f t="shared" si="38"/>
        <v>3.2875470544755585E-2</v>
      </c>
      <c r="BB100" s="3">
        <f t="shared" si="39"/>
        <v>3.5375470544755587E-2</v>
      </c>
      <c r="BD100" s="2">
        <f>IF('Forward Curve'!$D$16=DataValidation!$B$11,Vols!AY100,IF('Forward Curve'!$D$16=DataValidation!$B$12,Vols!AZ100,IF('Forward Curve'!$D$16=DataValidation!$B$13,Vols!BA100,IF('Forward Curve'!$D$16=DataValidation!$B$14,Vols!BB100,""))))</f>
        <v>3.2875470544755585E-2</v>
      </c>
    </row>
    <row r="101" spans="2:56" x14ac:dyDescent="0.25">
      <c r="B101" s="69">
        <f t="shared" si="40"/>
        <v>47631</v>
      </c>
      <c r="C101" s="76">
        <v>38.54</v>
      </c>
      <c r="D101" s="2"/>
      <c r="E101" s="124">
        <v>2.8746700000000001</v>
      </c>
      <c r="F101" s="77">
        <v>2.8384499999999999</v>
      </c>
      <c r="G101" s="103">
        <v>2.9910899999999998</v>
      </c>
      <c r="H101" s="103">
        <v>5.8403999999999998</v>
      </c>
      <c r="I101" s="81"/>
      <c r="J101" s="117">
        <f t="shared" si="43"/>
        <v>47601</v>
      </c>
      <c r="K101" s="78">
        <v>2.7663500000000001</v>
      </c>
      <c r="L101" s="81"/>
      <c r="M101" s="115">
        <v>44837</v>
      </c>
      <c r="N101" s="123">
        <v>3.1356299999999999</v>
      </c>
      <c r="O101" s="81"/>
      <c r="P101" s="81"/>
      <c r="R101" s="69">
        <f>'Forward Curve'!$G101</f>
        <v>47631</v>
      </c>
      <c r="S101" s="82">
        <f t="shared" si="28"/>
        <v>0.38539999999999996</v>
      </c>
      <c r="T101" s="57"/>
      <c r="U101" s="57">
        <f t="shared" si="29"/>
        <v>2.87467E-2</v>
      </c>
      <c r="V101" s="57">
        <f t="shared" si="30"/>
        <v>2.83845E-2</v>
      </c>
      <c r="W101" s="57">
        <f t="shared" si="31"/>
        <v>2.9910899999999997E-2</v>
      </c>
      <c r="X101" s="84">
        <f t="shared" si="32"/>
        <v>5.8403999999999998E-2</v>
      </c>
      <c r="Y101" s="84">
        <f t="shared" si="33"/>
        <v>2.7662399999999997E-2</v>
      </c>
      <c r="Z101" s="84">
        <f t="shared" si="34"/>
        <v>2.7663500000000001E-2</v>
      </c>
      <c r="AA101" s="84"/>
      <c r="AB101" s="108">
        <f t="shared" si="44"/>
        <v>44837</v>
      </c>
      <c r="AC101" s="109">
        <f t="shared" si="41"/>
        <v>3.1356299999999997E-2</v>
      </c>
      <c r="AD101" s="108">
        <f t="shared" si="45"/>
        <v>47631</v>
      </c>
      <c r="AE101" s="110">
        <f t="shared" si="42"/>
        <v>3.0250643333333313E-2</v>
      </c>
      <c r="AF101" s="3"/>
      <c r="AG101" s="2">
        <f>IF('Forward Curve'!$D$14=DataValidation!$A$5,Vols!$U101*(1-(SQRT(YEARFRAC($R$6,$R101,2))*(2*$S101))),IF('Forward Curve'!$D$14=DataValidation!$A$6,Vols!$V101*(1-(SQRT(YEARFRAC($R$6,$R101,2))*(2*$S101))),IF('Forward Curve'!$D$14=DataValidation!$A$8,Vols!$U101*(1-(SQRT(YEARFRAC($R$6,$R101,2))*(2*$S101)))+0.03,IF('Forward Curve'!$D$14=DataValidation!$A$4,Vols!$AE101*(1-(SQRT(YEARFRAC($R$6,$R101,2))*(2*$S101))),IF('Forward Curve'!$D$14=DataValidation!$A$7,Vols!$W101*(1-(SQRT(YEARFRAC($R$6,$R101,2))*(2*$S101))),IF('Forward Curve'!$D$14=DataValidation!$A$9,Vols!$AW101*(1-(SQRT(YEARFRAC($R$6,$R101,2))*(2*$S101))),IF('Forward Curve'!$D$14=DataValidation!$A$2,$Y101*(1-(SQRT(YEARFRAC($R$6,$R101,2))*(2*$S101))),IF('Forward Curve'!$D$14=DataValidation!$A$3,$Z101*(1-(SQRT(YEARFRAC($R$6,$R101,2))*(2*$S101))),""))))))))</f>
        <v>-3.273998448768714E-2</v>
      </c>
      <c r="AH101" s="2">
        <f>IF('Forward Curve'!$D$14=DataValidation!$A$5,Vols!$U101*(1-(SQRT(YEARFRAC($R$6,$R101,2))*(1*$S101))),IF('Forward Curve'!$D$14=DataValidation!$A$6,Vols!$V101*(1-(SQRT(YEARFRAC($R$6,$R101,2))*(1*$S101))),IF('Forward Curve'!$D$14=DataValidation!$A$8,Vols!$U101*(1-(SQRT(YEARFRAC($R$6,$R101,2))*(1*$S101)))+0.03,IF('Forward Curve'!$D$14=DataValidation!$A$4,Vols!$AE101*(1-(SQRT(YEARFRAC($R$6,$R101,2))*(1*$S101))),IF('Forward Curve'!$D$14=DataValidation!$A$7,Vols!$W101*(1-(SQRT(YEARFRAC($R$6,$R101,2))*(1*$S101))),IF('Forward Curve'!$D$14=DataValidation!$A$9,Vols!$AW101*(1-(SQRT(YEARFRAC($R$6,$R101,2))*(1*$S101))),IF('Forward Curve'!$D$14=DataValidation!$A$2,$Y101*(1-(SQRT(YEARFRAC($R$6,$R101,2))*(1*$S101))),IF('Forward Curve'!$D$14=DataValidation!$A$3,$Z101*(1-(SQRT(YEARFRAC($R$6,$R101,2))*(1*$S101))),""))))))))</f>
        <v>-2.5387922438435706E-3</v>
      </c>
      <c r="AI101" s="2">
        <f>IF('Forward Curve'!$D$14=DataValidation!$A$5,Vols!$U101*(1+(SQRT(YEARFRAC($R$6,$R101,2))*(1*$S101))),IF('Forward Curve'!$D$14=DataValidation!$A$6,Vols!$V101*(1+(SQRT(YEARFRAC($R$6,$R101,2))*(1*$S101))),IF('Forward Curve'!$D$14=DataValidation!$A$8,Vols!$U101*(1+(SQRT(YEARFRAC($R$6,$R101,2))*(1*$S101)))+0.03,IF('Forward Curve'!$D$14=DataValidation!$A$4,Vols!$AE101*(1+(SQRT(YEARFRAC($R$6,$R101,2))*(1*$S101))),IF('Forward Curve'!$D$14=DataValidation!$A$7,Vols!$W101*(1+(SQRT(YEARFRAC($R$6,$R101,2))*(1*$S101))),IF('Forward Curve'!$D$14=DataValidation!$A$9,Vols!$AW101*(1+(SQRT(YEARFRAC($R$6,$R101,2))*(1*$S101))),IF('Forward Curve'!$D$14=DataValidation!$A$2,$Y101*(1+(SQRT(YEARFRAC($R$6,$R101,2))*(1*$S101))),IF('Forward Curve'!$D$14=DataValidation!$A$3,$Z101*(1+(SQRT(YEARFRAC($R$6,$R101,2))*(1*$S101))),""))))))))</f>
        <v>5.7863592243843555E-2</v>
      </c>
      <c r="AJ101" s="2">
        <f>IF('Forward Curve'!$D$14=DataValidation!$A$5,Vols!$U101*(1+(SQRT(YEARFRAC($R$6,$R101,2))*(2*$S101))),IF('Forward Curve'!$D$14=DataValidation!$A$6,Vols!$V101*(1+(SQRT(YEARFRAC($R$6,$R101,2))*(2*$S101))),IF('Forward Curve'!$D$14=DataValidation!$A$8,Vols!$U101*(1+(SQRT(YEARFRAC($R$6,$R101,2))*(2*$S101)))+0.03,IF('Forward Curve'!$D$14=DataValidation!$A$4,Vols!$AE101*(1+(SQRT(YEARFRAC($R$6,$R101,2))*(2*$S101))),IF('Forward Curve'!$D$14=DataValidation!$A$7,Vols!$W101*(1+(SQRT(YEARFRAC($R$6,$R101,2))*(2*$S101))),IF('Forward Curve'!$D$14=DataValidation!$A$9,Vols!$AW101*(1+(SQRT(YEARFRAC($R$6,$R101,2))*(2*$S101))),IF('Forward Curve'!$D$14=DataValidation!$A$2,$Y101*(1+(SQRT(YEARFRAC($R$6,$R101,2))*(2*$S101))),IF('Forward Curve'!$D$14=DataValidation!$A$3,$Z101*(1+(SQRT(YEARFRAC($R$6,$R101,2))*(2*$S101))),""))))))))</f>
        <v>8.8064784487687134E-2</v>
      </c>
      <c r="AL101" s="112">
        <v>2.5000000000000001E-2</v>
      </c>
      <c r="AM101" s="2">
        <f>IF('Forward Curve'!$D$14=DataValidation!$A$5,Vols!$AL101,IF('Forward Curve'!$D$14=DataValidation!$A$6,Vols!$AL101+(Vols!$V101-Vols!$U101),IF('Forward Curve'!$D$14=DataValidation!$A$8,Vols!$AL101+(Vols!$X101-Vols!$U101),IF('Forward Curve'!$D$14=DataValidation!$A$4,Vols!$AL101+(Vols!$AE101-Vols!$U101),IF('Forward Curve'!$D$14=DataValidation!$A$7,Vols!$AL101+(Vols!$W101-Vols!$U101),IF('Forward Curve'!$D$14=DataValidation!$A$9,Vols!$AL101+(Vols!$AW101-Vols!$U101),IF('Forward Curve'!$D$14=DataValidation!$A$2,Vols!$AL101+($Y101-Vols!$U101),IF('Forward Curve'!$D$14=DataValidation!$A$3,Vols!$AL101+($Z101-Vols!$U101)))))))))</f>
        <v>2.3915699999999998E-2</v>
      </c>
      <c r="AN101" s="2">
        <f>IF('Forward Curve'!$D$14=DataValidation!$A$5,$U101+0.0025,IF('Forward Curve'!$D$14=DataValidation!$A$6,$V101+0.0025,IF('Forward Curve'!$D$14=DataValidation!$A$8,Vols!$X101+0.0025,IF('Forward Curve'!$D$14=DataValidation!$A$4,Vols!$AE101+0.0025,IF('Forward Curve'!$D$14=DataValidation!$A$7,Vols!$W101+0.0025,IF('Forward Curve'!$D$14=DataValidation!$A$9,Vols!$AW101+0.0025,IF('Forward Curve'!$D$14=DataValidation!$A$2,$Y101+0.0025,IF('Forward Curve'!$D$14=DataValidation!$A$3,$Z101+0.0025,""))))))))</f>
        <v>3.0162399999999995E-2</v>
      </c>
      <c r="AO101" s="2">
        <f>IF('Forward Curve'!$D$14=DataValidation!$A$5,$U101+0.005,IF('Forward Curve'!$D$14=DataValidation!$A$6,$V101+0.005,IF('Forward Curve'!$D$14=DataValidation!$A$8,Vols!$X101+0.005,IF('Forward Curve'!$D$14=DataValidation!$A$4,Vols!$AE101+0.005,IF('Forward Curve'!$D$14=DataValidation!$A$7,Vols!$W101+0.005,IF('Forward Curve'!$D$14=DataValidation!$A$9,Vols!$AW101+0.005,IF('Forward Curve'!$D$14=DataValidation!$A$2,$Y101+0.005,IF('Forward Curve'!$D$14=DataValidation!$A$3,$Z101+0.005,""))))))))</f>
        <v>3.2662399999999994E-2</v>
      </c>
      <c r="AQ101" s="57">
        <f>IF('Forward Curve'!$E$15=DataValidation!$B$2,Vols!$AJ101,IF('Forward Curve'!$E$15=DataValidation!$B$3,Vols!$AI101,IF('Forward Curve'!$E$15=DataValidation!$B$4,Vols!$AH101,IF('Forward Curve'!$E$15=DataValidation!$B$5,Vols!$AG101,IF('Forward Curve'!$E$15=DataValidation!$B$7,$AM101,IF('Forward Curve'!$E$15=DataValidation!$B$8,Vols!$AN101,IF('Forward Curve'!$E$15=DataValidation!$B$9,Vols!$AO101,"ERROR")))))))</f>
        <v>5.7863592243843555E-2</v>
      </c>
      <c r="AR101" s="57"/>
      <c r="AT101" s="67">
        <v>96</v>
      </c>
      <c r="AU101" s="68">
        <f t="shared" si="46"/>
        <v>47631</v>
      </c>
      <c r="AW101" s="2">
        <f t="shared" si="35"/>
        <v>3.0358776211331043E-2</v>
      </c>
      <c r="AY101" s="3">
        <f t="shared" si="36"/>
        <v>2.5358776211331042E-2</v>
      </c>
      <c r="AZ101" s="3">
        <f t="shared" si="37"/>
        <v>2.7858776211331045E-2</v>
      </c>
      <c r="BA101" s="3">
        <f t="shared" si="38"/>
        <v>3.2858776211331042E-2</v>
      </c>
      <c r="BB101" s="3">
        <f t="shared" si="39"/>
        <v>3.5358776211331044E-2</v>
      </c>
      <c r="BD101" s="2">
        <f>IF('Forward Curve'!$D$16=DataValidation!$B$11,Vols!AY101,IF('Forward Curve'!$D$16=DataValidation!$B$12,Vols!AZ101,IF('Forward Curve'!$D$16=DataValidation!$B$13,Vols!BA101,IF('Forward Curve'!$D$16=DataValidation!$B$14,Vols!BB101,""))))</f>
        <v>3.2858776211331042E-2</v>
      </c>
    </row>
    <row r="102" spans="2:56" x14ac:dyDescent="0.25">
      <c r="B102" s="69">
        <f t="shared" si="40"/>
        <v>47662</v>
      </c>
      <c r="C102" s="76">
        <v>36.119999999999997</v>
      </c>
      <c r="D102" s="2"/>
      <c r="E102" s="124">
        <v>2.94821</v>
      </c>
      <c r="F102" s="77">
        <v>2.8590200000000001</v>
      </c>
      <c r="G102" s="103">
        <v>3.0024899999999999</v>
      </c>
      <c r="H102" s="103">
        <v>5.8361599999999996</v>
      </c>
      <c r="I102" s="81"/>
      <c r="J102" s="117">
        <f t="shared" si="43"/>
        <v>47631</v>
      </c>
      <c r="K102" s="78">
        <v>2.7662399999999998</v>
      </c>
      <c r="L102" s="81"/>
      <c r="M102" s="115">
        <v>44838</v>
      </c>
      <c r="N102" s="123">
        <v>3.1356299999999999</v>
      </c>
      <c r="O102" s="81"/>
      <c r="P102" s="81"/>
      <c r="R102" s="69">
        <f>'Forward Curve'!$G102</f>
        <v>47662</v>
      </c>
      <c r="S102" s="82">
        <f t="shared" ref="S102:S125" si="47">C102/100</f>
        <v>0.36119999999999997</v>
      </c>
      <c r="T102" s="57"/>
      <c r="U102" s="57">
        <f t="shared" si="29"/>
        <v>2.9482100000000001E-2</v>
      </c>
      <c r="V102" s="57">
        <f t="shared" ref="V102:V125" si="48">F102/100</f>
        <v>2.85902E-2</v>
      </c>
      <c r="W102" s="57">
        <f t="shared" ref="W102:W125" si="49">G102/100</f>
        <v>3.00249E-2</v>
      </c>
      <c r="X102" s="84">
        <f t="shared" ref="X102:X125" si="50">H102/100</f>
        <v>5.8361599999999993E-2</v>
      </c>
      <c r="Y102" s="84">
        <f t="shared" si="33"/>
        <v>2.82466E-2</v>
      </c>
      <c r="Z102" s="84">
        <f t="shared" ref="Z102:Z125" si="51">K102/100</f>
        <v>2.7662399999999997E-2</v>
      </c>
      <c r="AA102" s="84"/>
      <c r="AB102" s="108">
        <f t="shared" si="44"/>
        <v>44838</v>
      </c>
      <c r="AC102" s="109">
        <f t="shared" si="41"/>
        <v>3.1356299999999997E-2</v>
      </c>
      <c r="AD102" s="108">
        <f t="shared" si="45"/>
        <v>47662</v>
      </c>
      <c r="AE102" s="110">
        <f t="shared" si="42"/>
        <v>3.0250643333333313E-2</v>
      </c>
      <c r="AF102" s="3"/>
      <c r="AG102" s="2">
        <f>IF('Forward Curve'!$D$14=DataValidation!$A$5,Vols!$U102*(1-(SQRT(YEARFRAC($R$6,$R102,2))*(2*$S102))),IF('Forward Curve'!$D$14=DataValidation!$A$6,Vols!$V102*(1-(SQRT(YEARFRAC($R$6,$R102,2))*(2*$S102))),IF('Forward Curve'!$D$14=DataValidation!$A$8,Vols!$U102*(1-(SQRT(YEARFRAC($R$6,$R102,2))*(2*$S102)))+0.03,IF('Forward Curve'!$D$14=DataValidation!$A$4,Vols!$AE102*(1-(SQRT(YEARFRAC($R$6,$R102,2))*(2*$S102))),IF('Forward Curve'!$D$14=DataValidation!$A$7,Vols!$W102*(1-(SQRT(YEARFRAC($R$6,$R102,2))*(2*$S102))),IF('Forward Curve'!$D$14=DataValidation!$A$9,Vols!$AW102*(1-(SQRT(YEARFRAC($R$6,$R102,2))*(2*$S102))),IF('Forward Curve'!$D$14=DataValidation!$A$2,$Y102*(1-(SQRT(YEARFRAC($R$6,$R102,2))*(2*$S102))),IF('Forward Curve'!$D$14=DataValidation!$A$3,$Z102*(1-(SQRT(YEARFRAC($R$6,$R102,2))*(2*$S102))),""))))))))</f>
        <v>-2.9867844731150655E-2</v>
      </c>
      <c r="AH102" s="2">
        <f>IF('Forward Curve'!$D$14=DataValidation!$A$5,Vols!$U102*(1-(SQRT(YEARFRAC($R$6,$R102,2))*(1*$S102))),IF('Forward Curve'!$D$14=DataValidation!$A$6,Vols!$V102*(1-(SQRT(YEARFRAC($R$6,$R102,2))*(1*$S102))),IF('Forward Curve'!$D$14=DataValidation!$A$8,Vols!$U102*(1-(SQRT(YEARFRAC($R$6,$R102,2))*(1*$S102)))+0.03,IF('Forward Curve'!$D$14=DataValidation!$A$4,Vols!$AE102*(1-(SQRT(YEARFRAC($R$6,$R102,2))*(1*$S102))),IF('Forward Curve'!$D$14=DataValidation!$A$7,Vols!$W102*(1-(SQRT(YEARFRAC($R$6,$R102,2))*(1*$S102))),IF('Forward Curve'!$D$14=DataValidation!$A$9,Vols!$AW102*(1-(SQRT(YEARFRAC($R$6,$R102,2))*(1*$S102))),IF('Forward Curve'!$D$14=DataValidation!$A$2,$Y102*(1-(SQRT(YEARFRAC($R$6,$R102,2))*(1*$S102))),IF('Forward Curve'!$D$14=DataValidation!$A$3,$Z102*(1-(SQRT(YEARFRAC($R$6,$R102,2))*(1*$S102))),""))))))))</f>
        <v>-8.1062236557532727E-4</v>
      </c>
      <c r="AI102" s="2">
        <f>IF('Forward Curve'!$D$14=DataValidation!$A$5,Vols!$U102*(1+(SQRT(YEARFRAC($R$6,$R102,2))*(1*$S102))),IF('Forward Curve'!$D$14=DataValidation!$A$6,Vols!$V102*(1+(SQRT(YEARFRAC($R$6,$R102,2))*(1*$S102))),IF('Forward Curve'!$D$14=DataValidation!$A$8,Vols!$U102*(1+(SQRT(YEARFRAC($R$6,$R102,2))*(1*$S102)))+0.03,IF('Forward Curve'!$D$14=DataValidation!$A$4,Vols!$AE102*(1+(SQRT(YEARFRAC($R$6,$R102,2))*(1*$S102))),IF('Forward Curve'!$D$14=DataValidation!$A$7,Vols!$W102*(1+(SQRT(YEARFRAC($R$6,$R102,2))*(1*$S102))),IF('Forward Curve'!$D$14=DataValidation!$A$9,Vols!$AW102*(1+(SQRT(YEARFRAC($R$6,$R102,2))*(1*$S102))),IF('Forward Curve'!$D$14=DataValidation!$A$2,$Y102*(1+(SQRT(YEARFRAC($R$6,$R102,2))*(1*$S102))),IF('Forward Curve'!$D$14=DataValidation!$A$3,$Z102*(1+(SQRT(YEARFRAC($R$6,$R102,2))*(1*$S102))),""))))))))</f>
        <v>5.7303822365575331E-2</v>
      </c>
      <c r="AJ102" s="2">
        <f>IF('Forward Curve'!$D$14=DataValidation!$A$5,Vols!$U102*(1+(SQRT(YEARFRAC($R$6,$R102,2))*(2*$S102))),IF('Forward Curve'!$D$14=DataValidation!$A$6,Vols!$V102*(1+(SQRT(YEARFRAC($R$6,$R102,2))*(2*$S102))),IF('Forward Curve'!$D$14=DataValidation!$A$8,Vols!$U102*(1+(SQRT(YEARFRAC($R$6,$R102,2))*(2*$S102)))+0.03,IF('Forward Curve'!$D$14=DataValidation!$A$4,Vols!$AE102*(1+(SQRT(YEARFRAC($R$6,$R102,2))*(2*$S102))),IF('Forward Curve'!$D$14=DataValidation!$A$7,Vols!$W102*(1+(SQRT(YEARFRAC($R$6,$R102,2))*(2*$S102))),IF('Forward Curve'!$D$14=DataValidation!$A$9,Vols!$AW102*(1+(SQRT(YEARFRAC($R$6,$R102,2))*(2*$S102))),IF('Forward Curve'!$D$14=DataValidation!$A$2,$Y102*(1+(SQRT(YEARFRAC($R$6,$R102,2))*(2*$S102))),IF('Forward Curve'!$D$14=DataValidation!$A$3,$Z102*(1+(SQRT(YEARFRAC($R$6,$R102,2))*(2*$S102))),""))))))))</f>
        <v>8.6361044731150652E-2</v>
      </c>
      <c r="AL102" s="112">
        <v>2.5000000000000001E-2</v>
      </c>
      <c r="AM102" s="2">
        <f>IF('Forward Curve'!$D$14=DataValidation!$A$5,Vols!$AL102,IF('Forward Curve'!$D$14=DataValidation!$A$6,Vols!$AL102+(Vols!$V102-Vols!$U102),IF('Forward Curve'!$D$14=DataValidation!$A$8,Vols!$AL102+(Vols!$X102-Vols!$U102),IF('Forward Curve'!$D$14=DataValidation!$A$4,Vols!$AL102+(Vols!$AE102-Vols!$U102),IF('Forward Curve'!$D$14=DataValidation!$A$7,Vols!$AL102+(Vols!$W102-Vols!$U102),IF('Forward Curve'!$D$14=DataValidation!$A$9,Vols!$AL102+(Vols!$AW102-Vols!$U102),IF('Forward Curve'!$D$14=DataValidation!$A$2,Vols!$AL102+($Y102-Vols!$U102),IF('Forward Curve'!$D$14=DataValidation!$A$3,Vols!$AL102+($Z102-Vols!$U102)))))))))</f>
        <v>2.3764500000000001E-2</v>
      </c>
      <c r="AN102" s="2">
        <f>IF('Forward Curve'!$D$14=DataValidation!$A$5,$U102+0.0025,IF('Forward Curve'!$D$14=DataValidation!$A$6,$V102+0.0025,IF('Forward Curve'!$D$14=DataValidation!$A$8,Vols!$X102+0.0025,IF('Forward Curve'!$D$14=DataValidation!$A$4,Vols!$AE102+0.0025,IF('Forward Curve'!$D$14=DataValidation!$A$7,Vols!$W102+0.0025,IF('Forward Curve'!$D$14=DataValidation!$A$9,Vols!$AW102+0.0025,IF('Forward Curve'!$D$14=DataValidation!$A$2,$Y102+0.0025,IF('Forward Curve'!$D$14=DataValidation!$A$3,$Z102+0.0025,""))))))))</f>
        <v>3.0746599999999999E-2</v>
      </c>
      <c r="AO102" s="2">
        <f>IF('Forward Curve'!$D$14=DataValidation!$A$5,$U102+0.005,IF('Forward Curve'!$D$14=DataValidation!$A$6,$V102+0.005,IF('Forward Curve'!$D$14=DataValidation!$A$8,Vols!$X102+0.005,IF('Forward Curve'!$D$14=DataValidation!$A$4,Vols!$AE102+0.005,IF('Forward Curve'!$D$14=DataValidation!$A$7,Vols!$W102+0.005,IF('Forward Curve'!$D$14=DataValidation!$A$9,Vols!$AW102+0.005,IF('Forward Curve'!$D$14=DataValidation!$A$2,$Y102+0.005,IF('Forward Curve'!$D$14=DataValidation!$A$3,$Z102+0.005,""))))))))</f>
        <v>3.3246600000000001E-2</v>
      </c>
      <c r="AQ102" s="57">
        <f>IF('Forward Curve'!$E$15=DataValidation!$B$2,Vols!$AJ102,IF('Forward Curve'!$E$15=DataValidation!$B$3,Vols!$AI102,IF('Forward Curve'!$E$15=DataValidation!$B$4,Vols!$AH102,IF('Forward Curve'!$E$15=DataValidation!$B$5,Vols!$AG102,IF('Forward Curve'!$E$15=DataValidation!$B$7,$AM102,IF('Forward Curve'!$E$15=DataValidation!$B$8,Vols!$AN102,IF('Forward Curve'!$E$15=DataValidation!$B$9,Vols!$AO102,"ERROR")))))))</f>
        <v>5.7303822365575331E-2</v>
      </c>
      <c r="AR102" s="57"/>
      <c r="AT102" s="67">
        <v>97</v>
      </c>
      <c r="AU102" s="68">
        <f t="shared" si="46"/>
        <v>47662</v>
      </c>
      <c r="AW102" s="2">
        <f t="shared" ref="AW102:AW125" si="52">AVERAGEIFS($AC$6:$AC$7670,$AB$6:$AB$7670,"&gt;="&amp;AU102,$AB$6:$AB$7670,"&lt;"&amp;EDATE(AU102,120))-$K$2</f>
        <v>3.0341526991511759E-2</v>
      </c>
      <c r="AY102" s="3">
        <f t="shared" ref="AY102:AY125" si="53">AW102-0.5%</f>
        <v>2.5341526991511758E-2</v>
      </c>
      <c r="AZ102" s="3">
        <f t="shared" ref="AZ102:AZ125" si="54">AW102-0.25%</f>
        <v>2.784152699151176E-2</v>
      </c>
      <c r="BA102" s="3">
        <f t="shared" ref="BA102:BA125" si="55">AW102+0.25%</f>
        <v>3.2841526991511757E-2</v>
      </c>
      <c r="BB102" s="3">
        <f t="shared" ref="BB102:BB125" si="56">AW102+0.5%</f>
        <v>3.534152699151176E-2</v>
      </c>
      <c r="BD102" s="2">
        <f>IF('Forward Curve'!$D$16=DataValidation!$B$11,Vols!AY102,IF('Forward Curve'!$D$16=DataValidation!$B$12,Vols!AZ102,IF('Forward Curve'!$D$16=DataValidation!$B$13,Vols!BA102,IF('Forward Curve'!$D$16=DataValidation!$B$14,Vols!BB102,""))))</f>
        <v>3.2841526991511757E-2</v>
      </c>
    </row>
    <row r="103" spans="2:56" x14ac:dyDescent="0.25">
      <c r="B103" s="69">
        <f t="shared" si="40"/>
        <v>47692</v>
      </c>
      <c r="C103" s="76">
        <v>35.97</v>
      </c>
      <c r="D103" s="2"/>
      <c r="E103" s="124">
        <v>2.9562200000000001</v>
      </c>
      <c r="F103" s="77">
        <v>2.8656100000000002</v>
      </c>
      <c r="G103" s="103">
        <v>3.0038299999999998</v>
      </c>
      <c r="H103" s="103">
        <v>5.9548100000000002</v>
      </c>
      <c r="I103" s="81"/>
      <c r="J103" s="117">
        <f t="shared" si="43"/>
        <v>47662</v>
      </c>
      <c r="K103" s="78">
        <v>2.8246600000000002</v>
      </c>
      <c r="L103" s="81"/>
      <c r="M103" s="115">
        <v>44839</v>
      </c>
      <c r="N103" s="123">
        <v>3.1356299999999999</v>
      </c>
      <c r="O103" s="81"/>
      <c r="P103" s="81"/>
      <c r="R103" s="69">
        <f>'Forward Curve'!$G103</f>
        <v>47692</v>
      </c>
      <c r="S103" s="82">
        <f t="shared" si="47"/>
        <v>0.35969999999999996</v>
      </c>
      <c r="T103" s="57"/>
      <c r="U103" s="57">
        <f t="shared" si="29"/>
        <v>2.95622E-2</v>
      </c>
      <c r="V103" s="57">
        <f t="shared" si="48"/>
        <v>2.8656100000000004E-2</v>
      </c>
      <c r="W103" s="57">
        <f t="shared" si="49"/>
        <v>3.0038299999999997E-2</v>
      </c>
      <c r="X103" s="84">
        <f t="shared" si="50"/>
        <v>5.95481E-2</v>
      </c>
      <c r="Y103" s="84">
        <f t="shared" si="33"/>
        <v>2.8418100000000002E-2</v>
      </c>
      <c r="Z103" s="84">
        <f t="shared" si="51"/>
        <v>2.82466E-2</v>
      </c>
      <c r="AA103" s="84"/>
      <c r="AB103" s="108">
        <f t="shared" si="44"/>
        <v>44839</v>
      </c>
      <c r="AC103" s="109">
        <f t="shared" si="41"/>
        <v>3.1356299999999997E-2</v>
      </c>
      <c r="AD103" s="108">
        <f t="shared" si="45"/>
        <v>47692</v>
      </c>
      <c r="AE103" s="110">
        <f t="shared" si="42"/>
        <v>3.0250643333333313E-2</v>
      </c>
      <c r="AF103" s="3"/>
      <c r="AG103" s="2">
        <f>IF('Forward Curve'!$D$14=DataValidation!$A$5,Vols!$U103*(1-(SQRT(YEARFRAC($R$6,$R103,2))*(2*$S103))),IF('Forward Curve'!$D$14=DataValidation!$A$6,Vols!$V103*(1-(SQRT(YEARFRAC($R$6,$R103,2))*(2*$S103))),IF('Forward Curve'!$D$14=DataValidation!$A$8,Vols!$U103*(1-(SQRT(YEARFRAC($R$6,$R103,2))*(2*$S103)))+0.03,IF('Forward Curve'!$D$14=DataValidation!$A$4,Vols!$AE103*(1-(SQRT(YEARFRAC($R$6,$R103,2))*(2*$S103))),IF('Forward Curve'!$D$14=DataValidation!$A$7,Vols!$W103*(1-(SQRT(YEARFRAC($R$6,$R103,2))*(2*$S103))),IF('Forward Curve'!$D$14=DataValidation!$A$9,Vols!$AW103*(1-(SQRT(YEARFRAC($R$6,$R103,2))*(2*$S103))),IF('Forward Curve'!$D$14=DataValidation!$A$2,$Y103*(1-(SQRT(YEARFRAC($R$6,$R103,2))*(2*$S103))),IF('Forward Curve'!$D$14=DataValidation!$A$3,$Z103*(1-(SQRT(YEARFRAC($R$6,$R103,2))*(2*$S103))),""))))))))</f>
        <v>-3.0104717874630774E-2</v>
      </c>
      <c r="AH103" s="2">
        <f>IF('Forward Curve'!$D$14=DataValidation!$A$5,Vols!$U103*(1-(SQRT(YEARFRAC($R$6,$R103,2))*(1*$S103))),IF('Forward Curve'!$D$14=DataValidation!$A$6,Vols!$V103*(1-(SQRT(YEARFRAC($R$6,$R103,2))*(1*$S103))),IF('Forward Curve'!$D$14=DataValidation!$A$8,Vols!$U103*(1-(SQRT(YEARFRAC($R$6,$R103,2))*(1*$S103)))+0.03,IF('Forward Curve'!$D$14=DataValidation!$A$4,Vols!$AE103*(1-(SQRT(YEARFRAC($R$6,$R103,2))*(1*$S103))),IF('Forward Curve'!$D$14=DataValidation!$A$7,Vols!$W103*(1-(SQRT(YEARFRAC($R$6,$R103,2))*(1*$S103))),IF('Forward Curve'!$D$14=DataValidation!$A$9,Vols!$AW103*(1-(SQRT(YEARFRAC($R$6,$R103,2))*(1*$S103))),IF('Forward Curve'!$D$14=DataValidation!$A$2,$Y103*(1-(SQRT(YEARFRAC($R$6,$R103,2))*(1*$S103))),IF('Forward Curve'!$D$14=DataValidation!$A$3,$Z103*(1-(SQRT(YEARFRAC($R$6,$R103,2))*(1*$S103))),""))))))))</f>
        <v>-8.4330893731538598E-4</v>
      </c>
      <c r="AI103" s="2">
        <f>IF('Forward Curve'!$D$14=DataValidation!$A$5,Vols!$U103*(1+(SQRT(YEARFRAC($R$6,$R103,2))*(1*$S103))),IF('Forward Curve'!$D$14=DataValidation!$A$6,Vols!$V103*(1+(SQRT(YEARFRAC($R$6,$R103,2))*(1*$S103))),IF('Forward Curve'!$D$14=DataValidation!$A$8,Vols!$U103*(1+(SQRT(YEARFRAC($R$6,$R103,2))*(1*$S103)))+0.03,IF('Forward Curve'!$D$14=DataValidation!$A$4,Vols!$AE103*(1+(SQRT(YEARFRAC($R$6,$R103,2))*(1*$S103))),IF('Forward Curve'!$D$14=DataValidation!$A$7,Vols!$W103*(1+(SQRT(YEARFRAC($R$6,$R103,2))*(1*$S103))),IF('Forward Curve'!$D$14=DataValidation!$A$9,Vols!$AW103*(1+(SQRT(YEARFRAC($R$6,$R103,2))*(1*$S103))),IF('Forward Curve'!$D$14=DataValidation!$A$2,$Y103*(1+(SQRT(YEARFRAC($R$6,$R103,2))*(1*$S103))),IF('Forward Curve'!$D$14=DataValidation!$A$3,$Z103*(1+(SQRT(YEARFRAC($R$6,$R103,2))*(1*$S103))),""))))))))</f>
        <v>5.7679508937315396E-2</v>
      </c>
      <c r="AJ103" s="2">
        <f>IF('Forward Curve'!$D$14=DataValidation!$A$5,Vols!$U103*(1+(SQRT(YEARFRAC($R$6,$R103,2))*(2*$S103))),IF('Forward Curve'!$D$14=DataValidation!$A$6,Vols!$V103*(1+(SQRT(YEARFRAC($R$6,$R103,2))*(2*$S103))),IF('Forward Curve'!$D$14=DataValidation!$A$8,Vols!$U103*(1+(SQRT(YEARFRAC($R$6,$R103,2))*(2*$S103)))+0.03,IF('Forward Curve'!$D$14=DataValidation!$A$4,Vols!$AE103*(1+(SQRT(YEARFRAC($R$6,$R103,2))*(2*$S103))),IF('Forward Curve'!$D$14=DataValidation!$A$7,Vols!$W103*(1+(SQRT(YEARFRAC($R$6,$R103,2))*(2*$S103))),IF('Forward Curve'!$D$14=DataValidation!$A$9,Vols!$AW103*(1+(SQRT(YEARFRAC($R$6,$R103,2))*(2*$S103))),IF('Forward Curve'!$D$14=DataValidation!$A$2,$Y103*(1+(SQRT(YEARFRAC($R$6,$R103,2))*(2*$S103))),IF('Forward Curve'!$D$14=DataValidation!$A$3,$Z103*(1+(SQRT(YEARFRAC($R$6,$R103,2))*(2*$S103))),""))))))))</f>
        <v>8.6940917874630777E-2</v>
      </c>
      <c r="AL103" s="112">
        <v>2.5000000000000001E-2</v>
      </c>
      <c r="AM103" s="2">
        <f>IF('Forward Curve'!$D$14=DataValidation!$A$5,Vols!$AL103,IF('Forward Curve'!$D$14=DataValidation!$A$6,Vols!$AL103+(Vols!$V103-Vols!$U103),IF('Forward Curve'!$D$14=DataValidation!$A$8,Vols!$AL103+(Vols!$X103-Vols!$U103),IF('Forward Curve'!$D$14=DataValidation!$A$4,Vols!$AL103+(Vols!$AE103-Vols!$U103),IF('Forward Curve'!$D$14=DataValidation!$A$7,Vols!$AL103+(Vols!$W103-Vols!$U103),IF('Forward Curve'!$D$14=DataValidation!$A$9,Vols!$AL103+(Vols!$AW103-Vols!$U103),IF('Forward Curve'!$D$14=DataValidation!$A$2,Vols!$AL103+($Y103-Vols!$U103),IF('Forward Curve'!$D$14=DataValidation!$A$3,Vols!$AL103+($Z103-Vols!$U103)))))))))</f>
        <v>2.3855900000000003E-2</v>
      </c>
      <c r="AN103" s="2">
        <f>IF('Forward Curve'!$D$14=DataValidation!$A$5,$U103+0.0025,IF('Forward Curve'!$D$14=DataValidation!$A$6,$V103+0.0025,IF('Forward Curve'!$D$14=DataValidation!$A$8,Vols!$X103+0.0025,IF('Forward Curve'!$D$14=DataValidation!$A$4,Vols!$AE103+0.0025,IF('Forward Curve'!$D$14=DataValidation!$A$7,Vols!$W103+0.0025,IF('Forward Curve'!$D$14=DataValidation!$A$9,Vols!$AW103+0.0025,IF('Forward Curve'!$D$14=DataValidation!$A$2,$Y103+0.0025,IF('Forward Curve'!$D$14=DataValidation!$A$3,$Z103+0.0025,""))))))))</f>
        <v>3.09181E-2</v>
      </c>
      <c r="AO103" s="2">
        <f>IF('Forward Curve'!$D$14=DataValidation!$A$5,$U103+0.005,IF('Forward Curve'!$D$14=DataValidation!$A$6,$V103+0.005,IF('Forward Curve'!$D$14=DataValidation!$A$8,Vols!$X103+0.005,IF('Forward Curve'!$D$14=DataValidation!$A$4,Vols!$AE103+0.005,IF('Forward Curve'!$D$14=DataValidation!$A$7,Vols!$W103+0.005,IF('Forward Curve'!$D$14=DataValidation!$A$9,Vols!$AW103+0.005,IF('Forward Curve'!$D$14=DataValidation!$A$2,$Y103+0.005,IF('Forward Curve'!$D$14=DataValidation!$A$3,$Z103+0.005,""))))))))</f>
        <v>3.3418099999999999E-2</v>
      </c>
      <c r="AQ103" s="57">
        <f>IF('Forward Curve'!$E$15=DataValidation!$B$2,Vols!$AJ103,IF('Forward Curve'!$E$15=DataValidation!$B$3,Vols!$AI103,IF('Forward Curve'!$E$15=DataValidation!$B$4,Vols!$AH103,IF('Forward Curve'!$E$15=DataValidation!$B$5,Vols!$AG103,IF('Forward Curve'!$E$15=DataValidation!$B$7,$AM103,IF('Forward Curve'!$E$15=DataValidation!$B$8,Vols!$AN103,IF('Forward Curve'!$E$15=DataValidation!$B$9,Vols!$AO103,"ERROR")))))))</f>
        <v>5.7679508937315396E-2</v>
      </c>
      <c r="AR103" s="57"/>
      <c r="AT103" s="67">
        <v>98</v>
      </c>
      <c r="AU103" s="68">
        <f t="shared" si="46"/>
        <v>47692</v>
      </c>
      <c r="AW103" s="2">
        <f t="shared" si="52"/>
        <v>3.0324834054200004E-2</v>
      </c>
      <c r="AY103" s="3">
        <f t="shared" si="53"/>
        <v>2.5324834054200003E-2</v>
      </c>
      <c r="AZ103" s="3">
        <f t="shared" si="54"/>
        <v>2.7824834054200005E-2</v>
      </c>
      <c r="BA103" s="3">
        <f t="shared" si="55"/>
        <v>3.2824834054200003E-2</v>
      </c>
      <c r="BB103" s="3">
        <f t="shared" si="56"/>
        <v>3.5324834054200005E-2</v>
      </c>
      <c r="BD103" s="2">
        <f>IF('Forward Curve'!$D$16=DataValidation!$B$11,Vols!AY103,IF('Forward Curve'!$D$16=DataValidation!$B$12,Vols!AZ103,IF('Forward Curve'!$D$16=DataValidation!$B$13,Vols!BA103,IF('Forward Curve'!$D$16=DataValidation!$B$14,Vols!BB103,""))))</f>
        <v>3.2824834054200003E-2</v>
      </c>
    </row>
    <row r="104" spans="2:56" x14ac:dyDescent="0.25">
      <c r="B104" s="69">
        <f t="shared" si="40"/>
        <v>47723</v>
      </c>
      <c r="C104" s="76">
        <v>35.99</v>
      </c>
      <c r="D104" s="2"/>
      <c r="E104" s="124">
        <v>2.9559700000000002</v>
      </c>
      <c r="F104" s="77">
        <v>2.8650000000000002</v>
      </c>
      <c r="G104" s="103">
        <v>3.0035799999999999</v>
      </c>
      <c r="H104" s="103">
        <v>5.8906599999999996</v>
      </c>
      <c r="I104" s="81"/>
      <c r="J104" s="117">
        <f t="shared" si="43"/>
        <v>47692</v>
      </c>
      <c r="K104" s="78">
        <v>2.8418100000000002</v>
      </c>
      <c r="L104" s="81"/>
      <c r="M104" s="115">
        <v>44840</v>
      </c>
      <c r="N104" s="123">
        <v>3.1358999999999999</v>
      </c>
      <c r="O104" s="81"/>
      <c r="P104" s="81"/>
      <c r="R104" s="69">
        <f>'Forward Curve'!$G104</f>
        <v>47723</v>
      </c>
      <c r="S104" s="82">
        <f t="shared" si="47"/>
        <v>0.3599</v>
      </c>
      <c r="T104" s="57"/>
      <c r="U104" s="57">
        <f t="shared" si="29"/>
        <v>2.9559700000000001E-2</v>
      </c>
      <c r="V104" s="57">
        <f t="shared" si="48"/>
        <v>2.8650000000000002E-2</v>
      </c>
      <c r="W104" s="57">
        <f t="shared" si="49"/>
        <v>3.0035799999999998E-2</v>
      </c>
      <c r="X104" s="84">
        <f t="shared" si="50"/>
        <v>5.8906599999999996E-2</v>
      </c>
      <c r="Y104" s="84">
        <f t="shared" si="33"/>
        <v>2.8415900000000001E-2</v>
      </c>
      <c r="Z104" s="84">
        <f t="shared" si="51"/>
        <v>2.8418100000000002E-2</v>
      </c>
      <c r="AA104" s="84"/>
      <c r="AB104" s="108">
        <f t="shared" si="44"/>
        <v>44840</v>
      </c>
      <c r="AC104" s="109">
        <f t="shared" si="41"/>
        <v>3.1358999999999998E-2</v>
      </c>
      <c r="AD104" s="108">
        <f t="shared" si="45"/>
        <v>47723</v>
      </c>
      <c r="AE104" s="110">
        <f t="shared" si="42"/>
        <v>3.0222823333333339E-2</v>
      </c>
      <c r="AF104" s="3"/>
      <c r="AG104" s="2">
        <f>IF('Forward Curve'!$D$14=DataValidation!$A$5,Vols!$U104*(1-(SQRT(YEARFRAC($R$6,$R104,2))*(2*$S104))),IF('Forward Curve'!$D$14=DataValidation!$A$6,Vols!$V104*(1-(SQRT(YEARFRAC($R$6,$R104,2))*(2*$S104))),IF('Forward Curve'!$D$14=DataValidation!$A$8,Vols!$U104*(1-(SQRT(YEARFRAC($R$6,$R104,2))*(2*$S104)))+0.03,IF('Forward Curve'!$D$14=DataValidation!$A$4,Vols!$AE104*(1-(SQRT(YEARFRAC($R$6,$R104,2))*(2*$S104))),IF('Forward Curve'!$D$14=DataValidation!$A$7,Vols!$W104*(1-(SQRT(YEARFRAC($R$6,$R104,2))*(2*$S104))),IF('Forward Curve'!$D$14=DataValidation!$A$9,Vols!$AW104*(1-(SQRT(YEARFRAC($R$6,$R104,2))*(2*$S104))),IF('Forward Curve'!$D$14=DataValidation!$A$2,$Y104*(1-(SQRT(YEARFRAC($R$6,$R104,2))*(2*$S104))),IF('Forward Curve'!$D$14=DataValidation!$A$3,$Z104*(1-(SQRT(YEARFRAC($R$6,$R104,2))*(2*$S104))),""))))))))</f>
        <v>-3.0441760516346159E-2</v>
      </c>
      <c r="AH104" s="2">
        <f>IF('Forward Curve'!$D$14=DataValidation!$A$5,Vols!$U104*(1-(SQRT(YEARFRAC($R$6,$R104,2))*(1*$S104))),IF('Forward Curve'!$D$14=DataValidation!$A$6,Vols!$V104*(1-(SQRT(YEARFRAC($R$6,$R104,2))*(1*$S104))),IF('Forward Curve'!$D$14=DataValidation!$A$8,Vols!$U104*(1-(SQRT(YEARFRAC($R$6,$R104,2))*(1*$S104)))+0.03,IF('Forward Curve'!$D$14=DataValidation!$A$4,Vols!$AE104*(1-(SQRT(YEARFRAC($R$6,$R104,2))*(1*$S104))),IF('Forward Curve'!$D$14=DataValidation!$A$7,Vols!$W104*(1-(SQRT(YEARFRAC($R$6,$R104,2))*(1*$S104))),IF('Forward Curve'!$D$14=DataValidation!$A$9,Vols!$AW104*(1-(SQRT(YEARFRAC($R$6,$R104,2))*(1*$S104))),IF('Forward Curve'!$D$14=DataValidation!$A$2,$Y104*(1-(SQRT(YEARFRAC($R$6,$R104,2))*(1*$S104))),IF('Forward Curve'!$D$14=DataValidation!$A$3,$Z104*(1-(SQRT(YEARFRAC($R$6,$R104,2))*(1*$S104))),""))))))))</f>
        <v>-1.012930258173078E-3</v>
      </c>
      <c r="AI104" s="2">
        <f>IF('Forward Curve'!$D$14=DataValidation!$A$5,Vols!$U104*(1+(SQRT(YEARFRAC($R$6,$R104,2))*(1*$S104))),IF('Forward Curve'!$D$14=DataValidation!$A$6,Vols!$V104*(1+(SQRT(YEARFRAC($R$6,$R104,2))*(1*$S104))),IF('Forward Curve'!$D$14=DataValidation!$A$8,Vols!$U104*(1+(SQRT(YEARFRAC($R$6,$R104,2))*(1*$S104)))+0.03,IF('Forward Curve'!$D$14=DataValidation!$A$4,Vols!$AE104*(1+(SQRT(YEARFRAC($R$6,$R104,2))*(1*$S104))),IF('Forward Curve'!$D$14=DataValidation!$A$7,Vols!$W104*(1+(SQRT(YEARFRAC($R$6,$R104,2))*(1*$S104))),IF('Forward Curve'!$D$14=DataValidation!$A$9,Vols!$AW104*(1+(SQRT(YEARFRAC($R$6,$R104,2))*(1*$S104))),IF('Forward Curve'!$D$14=DataValidation!$A$2,$Y104*(1+(SQRT(YEARFRAC($R$6,$R104,2))*(1*$S104))),IF('Forward Curve'!$D$14=DataValidation!$A$3,$Z104*(1+(SQRT(YEARFRAC($R$6,$R104,2))*(1*$S104))),""))))))))</f>
        <v>5.7844730258173077E-2</v>
      </c>
      <c r="AJ104" s="2">
        <f>IF('Forward Curve'!$D$14=DataValidation!$A$5,Vols!$U104*(1+(SQRT(YEARFRAC($R$6,$R104,2))*(2*$S104))),IF('Forward Curve'!$D$14=DataValidation!$A$6,Vols!$V104*(1+(SQRT(YEARFRAC($R$6,$R104,2))*(2*$S104))),IF('Forward Curve'!$D$14=DataValidation!$A$8,Vols!$U104*(1+(SQRT(YEARFRAC($R$6,$R104,2))*(2*$S104)))+0.03,IF('Forward Curve'!$D$14=DataValidation!$A$4,Vols!$AE104*(1+(SQRT(YEARFRAC($R$6,$R104,2))*(2*$S104))),IF('Forward Curve'!$D$14=DataValidation!$A$7,Vols!$W104*(1+(SQRT(YEARFRAC($R$6,$R104,2))*(2*$S104))),IF('Forward Curve'!$D$14=DataValidation!$A$9,Vols!$AW104*(1+(SQRT(YEARFRAC($R$6,$R104,2))*(2*$S104))),IF('Forward Curve'!$D$14=DataValidation!$A$2,$Y104*(1+(SQRT(YEARFRAC($R$6,$R104,2))*(2*$S104))),IF('Forward Curve'!$D$14=DataValidation!$A$3,$Z104*(1+(SQRT(YEARFRAC($R$6,$R104,2))*(2*$S104))),""))))))))</f>
        <v>8.727356051634616E-2</v>
      </c>
      <c r="AL104" s="112">
        <v>2.5000000000000001E-2</v>
      </c>
      <c r="AM104" s="2">
        <f>IF('Forward Curve'!$D$14=DataValidation!$A$5,Vols!$AL104,IF('Forward Curve'!$D$14=DataValidation!$A$6,Vols!$AL104+(Vols!$V104-Vols!$U104),IF('Forward Curve'!$D$14=DataValidation!$A$8,Vols!$AL104+(Vols!$X104-Vols!$U104),IF('Forward Curve'!$D$14=DataValidation!$A$4,Vols!$AL104+(Vols!$AE104-Vols!$U104),IF('Forward Curve'!$D$14=DataValidation!$A$7,Vols!$AL104+(Vols!$W104-Vols!$U104),IF('Forward Curve'!$D$14=DataValidation!$A$9,Vols!$AL104+(Vols!$AW104-Vols!$U104),IF('Forward Curve'!$D$14=DataValidation!$A$2,Vols!$AL104+($Y104-Vols!$U104),IF('Forward Curve'!$D$14=DataValidation!$A$3,Vols!$AL104+($Z104-Vols!$U104)))))))))</f>
        <v>2.3856200000000001E-2</v>
      </c>
      <c r="AN104" s="2">
        <f>IF('Forward Curve'!$D$14=DataValidation!$A$5,$U104+0.0025,IF('Forward Curve'!$D$14=DataValidation!$A$6,$V104+0.0025,IF('Forward Curve'!$D$14=DataValidation!$A$8,Vols!$X104+0.0025,IF('Forward Curve'!$D$14=DataValidation!$A$4,Vols!$AE104+0.0025,IF('Forward Curve'!$D$14=DataValidation!$A$7,Vols!$W104+0.0025,IF('Forward Curve'!$D$14=DataValidation!$A$9,Vols!$AW104+0.0025,IF('Forward Curve'!$D$14=DataValidation!$A$2,$Y104+0.0025,IF('Forward Curve'!$D$14=DataValidation!$A$3,$Z104+0.0025,""))))))))</f>
        <v>3.09159E-2</v>
      </c>
      <c r="AO104" s="2">
        <f>IF('Forward Curve'!$D$14=DataValidation!$A$5,$U104+0.005,IF('Forward Curve'!$D$14=DataValidation!$A$6,$V104+0.005,IF('Forward Curve'!$D$14=DataValidation!$A$8,Vols!$X104+0.005,IF('Forward Curve'!$D$14=DataValidation!$A$4,Vols!$AE104+0.005,IF('Forward Curve'!$D$14=DataValidation!$A$7,Vols!$W104+0.005,IF('Forward Curve'!$D$14=DataValidation!$A$9,Vols!$AW104+0.005,IF('Forward Curve'!$D$14=DataValidation!$A$2,$Y104+0.005,IF('Forward Curve'!$D$14=DataValidation!$A$3,$Z104+0.005,""))))))))</f>
        <v>3.3415899999999998E-2</v>
      </c>
      <c r="AQ104" s="57">
        <f>IF('Forward Curve'!$E$15=DataValidation!$B$2,Vols!$AJ104,IF('Forward Curve'!$E$15=DataValidation!$B$3,Vols!$AI104,IF('Forward Curve'!$E$15=DataValidation!$B$4,Vols!$AH104,IF('Forward Curve'!$E$15=DataValidation!$B$5,Vols!$AG104,IF('Forward Curve'!$E$15=DataValidation!$B$7,$AM104,IF('Forward Curve'!$E$15=DataValidation!$B$8,Vols!$AN104,IF('Forward Curve'!$E$15=DataValidation!$B$9,Vols!$AO104,"ERROR")))))))</f>
        <v>5.7844730258173077E-2</v>
      </c>
      <c r="AR104" s="57"/>
      <c r="AT104" s="67">
        <v>99</v>
      </c>
      <c r="AU104" s="68">
        <f t="shared" si="46"/>
        <v>47723</v>
      </c>
      <c r="AW104" s="2">
        <f t="shared" si="52"/>
        <v>3.030758415001171E-2</v>
      </c>
      <c r="AY104" s="3">
        <f t="shared" si="53"/>
        <v>2.5307584150011709E-2</v>
      </c>
      <c r="AZ104" s="3">
        <f t="shared" si="54"/>
        <v>2.7807584150011711E-2</v>
      </c>
      <c r="BA104" s="3">
        <f t="shared" si="55"/>
        <v>3.2807584150011712E-2</v>
      </c>
      <c r="BB104" s="3">
        <f t="shared" si="56"/>
        <v>3.5307584150011707E-2</v>
      </c>
      <c r="BD104" s="2">
        <f>IF('Forward Curve'!$D$16=DataValidation!$B$11,Vols!AY104,IF('Forward Curve'!$D$16=DataValidation!$B$12,Vols!AZ104,IF('Forward Curve'!$D$16=DataValidation!$B$13,Vols!BA104,IF('Forward Curve'!$D$16=DataValidation!$B$14,Vols!BB104,""))))</f>
        <v>3.2807584150011712E-2</v>
      </c>
    </row>
    <row r="105" spans="2:56" x14ac:dyDescent="0.25">
      <c r="B105" s="69">
        <f t="shared" si="40"/>
        <v>47754</v>
      </c>
      <c r="C105" s="76">
        <v>36.01</v>
      </c>
      <c r="D105" s="2"/>
      <c r="E105" s="124">
        <v>2.95634</v>
      </c>
      <c r="F105" s="77">
        <v>2.8653</v>
      </c>
      <c r="G105" s="103">
        <v>3.0039600000000002</v>
      </c>
      <c r="H105" s="103">
        <v>5.9527000000000001</v>
      </c>
      <c r="I105" s="81"/>
      <c r="J105" s="117">
        <f t="shared" si="43"/>
        <v>47723</v>
      </c>
      <c r="K105" s="78">
        <v>2.8415900000000001</v>
      </c>
      <c r="L105" s="81"/>
      <c r="M105" s="115">
        <v>44841</v>
      </c>
      <c r="N105" s="123">
        <v>3.1356299999999999</v>
      </c>
      <c r="O105" s="81"/>
      <c r="P105" s="81"/>
      <c r="R105" s="69">
        <f>'Forward Curve'!$G105</f>
        <v>47754</v>
      </c>
      <c r="S105" s="82">
        <f t="shared" si="47"/>
        <v>0.36009999999999998</v>
      </c>
      <c r="T105" s="57"/>
      <c r="U105" s="57">
        <f t="shared" si="29"/>
        <v>2.95634E-2</v>
      </c>
      <c r="V105" s="57">
        <f t="shared" si="48"/>
        <v>2.8652999999999998E-2</v>
      </c>
      <c r="W105" s="57">
        <f t="shared" si="49"/>
        <v>3.0039600000000003E-2</v>
      </c>
      <c r="X105" s="84">
        <f t="shared" si="50"/>
        <v>5.9527000000000004E-2</v>
      </c>
      <c r="Y105" s="84">
        <f t="shared" si="33"/>
        <v>2.8419199999999999E-2</v>
      </c>
      <c r="Z105" s="84">
        <f t="shared" si="51"/>
        <v>2.8415900000000001E-2</v>
      </c>
      <c r="AA105" s="84"/>
      <c r="AB105" s="108">
        <f t="shared" si="44"/>
        <v>44841</v>
      </c>
      <c r="AC105" s="109">
        <f t="shared" si="41"/>
        <v>3.1356299999999997E-2</v>
      </c>
      <c r="AD105" s="108">
        <f t="shared" si="45"/>
        <v>47754</v>
      </c>
      <c r="AE105" s="110">
        <f t="shared" si="42"/>
        <v>3.0186343333333344E-2</v>
      </c>
      <c r="AF105" s="3"/>
      <c r="AG105" s="2">
        <f>IF('Forward Curve'!$D$14=DataValidation!$A$5,Vols!$U105*(1-(SQRT(YEARFRAC($R$6,$R105,2))*(2*$S105))),IF('Forward Curve'!$D$14=DataValidation!$A$6,Vols!$V105*(1-(SQRT(YEARFRAC($R$6,$R105,2))*(2*$S105))),IF('Forward Curve'!$D$14=DataValidation!$A$8,Vols!$U105*(1-(SQRT(YEARFRAC($R$6,$R105,2))*(2*$S105)))+0.03,IF('Forward Curve'!$D$14=DataValidation!$A$4,Vols!$AE105*(1-(SQRT(YEARFRAC($R$6,$R105,2))*(2*$S105))),IF('Forward Curve'!$D$14=DataValidation!$A$7,Vols!$W105*(1-(SQRT(YEARFRAC($R$6,$R105,2))*(2*$S105))),IF('Forward Curve'!$D$14=DataValidation!$A$9,Vols!$AW105*(1-(SQRT(YEARFRAC($R$6,$R105,2))*(2*$S105))),IF('Forward Curve'!$D$14=DataValidation!$A$2,$Y105*(1-(SQRT(YEARFRAC($R$6,$R105,2))*(2*$S105))),IF('Forward Curve'!$D$14=DataValidation!$A$3,$Z105*(1-(SQRT(YEARFRAC($R$6,$R105,2))*(2*$S105))),""))))))))</f>
        <v>-3.0783457083472132E-2</v>
      </c>
      <c r="AH105" s="2">
        <f>IF('Forward Curve'!$D$14=DataValidation!$A$5,Vols!$U105*(1-(SQRT(YEARFRAC($R$6,$R105,2))*(1*$S105))),IF('Forward Curve'!$D$14=DataValidation!$A$6,Vols!$V105*(1-(SQRT(YEARFRAC($R$6,$R105,2))*(1*$S105))),IF('Forward Curve'!$D$14=DataValidation!$A$8,Vols!$U105*(1-(SQRT(YEARFRAC($R$6,$R105,2))*(1*$S105)))+0.03,IF('Forward Curve'!$D$14=DataValidation!$A$4,Vols!$AE105*(1-(SQRT(YEARFRAC($R$6,$R105,2))*(1*$S105))),IF('Forward Curve'!$D$14=DataValidation!$A$7,Vols!$W105*(1-(SQRT(YEARFRAC($R$6,$R105,2))*(1*$S105))),IF('Forward Curve'!$D$14=DataValidation!$A$9,Vols!$AW105*(1-(SQRT(YEARFRAC($R$6,$R105,2))*(1*$S105))),IF('Forward Curve'!$D$14=DataValidation!$A$2,$Y105*(1-(SQRT(YEARFRAC($R$6,$R105,2))*(1*$S105))),IF('Forward Curve'!$D$14=DataValidation!$A$3,$Z105*(1-(SQRT(YEARFRAC($R$6,$R105,2))*(1*$S105))),""))))))))</f>
        <v>-1.1821285417360666E-3</v>
      </c>
      <c r="AI105" s="2">
        <f>IF('Forward Curve'!$D$14=DataValidation!$A$5,Vols!$U105*(1+(SQRT(YEARFRAC($R$6,$R105,2))*(1*$S105))),IF('Forward Curve'!$D$14=DataValidation!$A$6,Vols!$V105*(1+(SQRT(YEARFRAC($R$6,$R105,2))*(1*$S105))),IF('Forward Curve'!$D$14=DataValidation!$A$8,Vols!$U105*(1+(SQRT(YEARFRAC($R$6,$R105,2))*(1*$S105)))+0.03,IF('Forward Curve'!$D$14=DataValidation!$A$4,Vols!$AE105*(1+(SQRT(YEARFRAC($R$6,$R105,2))*(1*$S105))),IF('Forward Curve'!$D$14=DataValidation!$A$7,Vols!$W105*(1+(SQRT(YEARFRAC($R$6,$R105,2))*(1*$S105))),IF('Forward Curve'!$D$14=DataValidation!$A$9,Vols!$AW105*(1+(SQRT(YEARFRAC($R$6,$R105,2))*(1*$S105))),IF('Forward Curve'!$D$14=DataValidation!$A$2,$Y105*(1+(SQRT(YEARFRAC($R$6,$R105,2))*(1*$S105))),IF('Forward Curve'!$D$14=DataValidation!$A$3,$Z105*(1+(SQRT(YEARFRAC($R$6,$R105,2))*(1*$S105))),""))))))))</f>
        <v>5.8020528541736061E-2</v>
      </c>
      <c r="AJ105" s="2">
        <f>IF('Forward Curve'!$D$14=DataValidation!$A$5,Vols!$U105*(1+(SQRT(YEARFRAC($R$6,$R105,2))*(2*$S105))),IF('Forward Curve'!$D$14=DataValidation!$A$6,Vols!$V105*(1+(SQRT(YEARFRAC($R$6,$R105,2))*(2*$S105))),IF('Forward Curve'!$D$14=DataValidation!$A$8,Vols!$U105*(1+(SQRT(YEARFRAC($R$6,$R105,2))*(2*$S105)))+0.03,IF('Forward Curve'!$D$14=DataValidation!$A$4,Vols!$AE105*(1+(SQRT(YEARFRAC($R$6,$R105,2))*(2*$S105))),IF('Forward Curve'!$D$14=DataValidation!$A$7,Vols!$W105*(1+(SQRT(YEARFRAC($R$6,$R105,2))*(2*$S105))),IF('Forward Curve'!$D$14=DataValidation!$A$9,Vols!$AW105*(1+(SQRT(YEARFRAC($R$6,$R105,2))*(2*$S105))),IF('Forward Curve'!$D$14=DataValidation!$A$2,$Y105*(1+(SQRT(YEARFRAC($R$6,$R105,2))*(2*$S105))),IF('Forward Curve'!$D$14=DataValidation!$A$3,$Z105*(1+(SQRT(YEARFRAC($R$6,$R105,2))*(2*$S105))),""))))))))</f>
        <v>8.7621857083472129E-2</v>
      </c>
      <c r="AL105" s="112">
        <v>2.5000000000000001E-2</v>
      </c>
      <c r="AM105" s="2">
        <f>IF('Forward Curve'!$D$14=DataValidation!$A$5,Vols!$AL105,IF('Forward Curve'!$D$14=DataValidation!$A$6,Vols!$AL105+(Vols!$V105-Vols!$U105),IF('Forward Curve'!$D$14=DataValidation!$A$8,Vols!$AL105+(Vols!$X105-Vols!$U105),IF('Forward Curve'!$D$14=DataValidation!$A$4,Vols!$AL105+(Vols!$AE105-Vols!$U105),IF('Forward Curve'!$D$14=DataValidation!$A$7,Vols!$AL105+(Vols!$W105-Vols!$U105),IF('Forward Curve'!$D$14=DataValidation!$A$9,Vols!$AL105+(Vols!$AW105-Vols!$U105),IF('Forward Curve'!$D$14=DataValidation!$A$2,Vols!$AL105+($Y105-Vols!$U105),IF('Forward Curve'!$D$14=DataValidation!$A$3,Vols!$AL105+($Z105-Vols!$U105)))))))))</f>
        <v>2.38558E-2</v>
      </c>
      <c r="AN105" s="2">
        <f>IF('Forward Curve'!$D$14=DataValidation!$A$5,$U105+0.0025,IF('Forward Curve'!$D$14=DataValidation!$A$6,$V105+0.0025,IF('Forward Curve'!$D$14=DataValidation!$A$8,Vols!$X105+0.0025,IF('Forward Curve'!$D$14=DataValidation!$A$4,Vols!$AE105+0.0025,IF('Forward Curve'!$D$14=DataValidation!$A$7,Vols!$W105+0.0025,IF('Forward Curve'!$D$14=DataValidation!$A$9,Vols!$AW105+0.0025,IF('Forward Curve'!$D$14=DataValidation!$A$2,$Y105+0.0025,IF('Forward Curve'!$D$14=DataValidation!$A$3,$Z105+0.0025,""))))))))</f>
        <v>3.0919199999999997E-2</v>
      </c>
      <c r="AO105" s="2">
        <f>IF('Forward Curve'!$D$14=DataValidation!$A$5,$U105+0.005,IF('Forward Curve'!$D$14=DataValidation!$A$6,$V105+0.005,IF('Forward Curve'!$D$14=DataValidation!$A$8,Vols!$X105+0.005,IF('Forward Curve'!$D$14=DataValidation!$A$4,Vols!$AE105+0.005,IF('Forward Curve'!$D$14=DataValidation!$A$7,Vols!$W105+0.005,IF('Forward Curve'!$D$14=DataValidation!$A$9,Vols!$AW105+0.005,IF('Forward Curve'!$D$14=DataValidation!$A$2,$Y105+0.005,IF('Forward Curve'!$D$14=DataValidation!$A$3,$Z105+0.005,""))))))))</f>
        <v>3.3419199999999996E-2</v>
      </c>
      <c r="AQ105" s="57">
        <f>IF('Forward Curve'!$E$15=DataValidation!$B$2,Vols!$AJ105,IF('Forward Curve'!$E$15=DataValidation!$B$3,Vols!$AI105,IF('Forward Curve'!$E$15=DataValidation!$B$4,Vols!$AH105,IF('Forward Curve'!$E$15=DataValidation!$B$5,Vols!$AG105,IF('Forward Curve'!$E$15=DataValidation!$B$7,$AM105,IF('Forward Curve'!$E$15=DataValidation!$B$8,Vols!$AN105,IF('Forward Curve'!$E$15=DataValidation!$B$9,Vols!$AO105,"ERROR")))))))</f>
        <v>5.8020528541736061E-2</v>
      </c>
      <c r="AR105" s="57"/>
      <c r="AT105" s="67">
        <v>100</v>
      </c>
      <c r="AU105" s="68">
        <f t="shared" si="46"/>
        <v>47754</v>
      </c>
      <c r="AW105" s="2">
        <f t="shared" si="52"/>
        <v>3.0290581001914296E-2</v>
      </c>
      <c r="AY105" s="3">
        <f t="shared" si="53"/>
        <v>2.5290581001914295E-2</v>
      </c>
      <c r="AZ105" s="3">
        <f t="shared" si="54"/>
        <v>2.7790581001914297E-2</v>
      </c>
      <c r="BA105" s="3">
        <f t="shared" si="55"/>
        <v>3.2790581001914294E-2</v>
      </c>
      <c r="BB105" s="3">
        <f t="shared" si="56"/>
        <v>3.5290581001914297E-2</v>
      </c>
      <c r="BD105" s="2">
        <f>IF('Forward Curve'!$D$16=DataValidation!$B$11,Vols!AY105,IF('Forward Curve'!$D$16=DataValidation!$B$12,Vols!AZ105,IF('Forward Curve'!$D$16=DataValidation!$B$13,Vols!BA105,IF('Forward Curve'!$D$16=DataValidation!$B$14,Vols!BB105,""))))</f>
        <v>3.2790581001914294E-2</v>
      </c>
    </row>
    <row r="106" spans="2:56" x14ac:dyDescent="0.25">
      <c r="B106" s="69">
        <f t="shared" si="40"/>
        <v>47784</v>
      </c>
      <c r="C106" s="76">
        <v>36.03</v>
      </c>
      <c r="D106" s="2"/>
      <c r="E106" s="124">
        <v>2.9559700000000002</v>
      </c>
      <c r="F106" s="77">
        <v>2.86625</v>
      </c>
      <c r="G106" s="103">
        <v>3.0035799999999999</v>
      </c>
      <c r="H106" s="103">
        <v>5.9538799999999998</v>
      </c>
      <c r="I106" s="81"/>
      <c r="J106" s="117">
        <f t="shared" si="43"/>
        <v>47754</v>
      </c>
      <c r="K106" s="78">
        <v>2.84192</v>
      </c>
      <c r="L106" s="81"/>
      <c r="M106" s="115">
        <v>44842</v>
      </c>
      <c r="N106" s="123">
        <v>3.1356299999999999</v>
      </c>
      <c r="O106" s="81"/>
      <c r="P106" s="81"/>
      <c r="R106" s="69">
        <f>'Forward Curve'!$G106</f>
        <v>47784</v>
      </c>
      <c r="S106" s="82">
        <f t="shared" si="47"/>
        <v>0.36030000000000001</v>
      </c>
      <c r="T106" s="57"/>
      <c r="U106" s="57">
        <f t="shared" si="29"/>
        <v>2.9559700000000001E-2</v>
      </c>
      <c r="V106" s="57">
        <f t="shared" si="48"/>
        <v>2.86625E-2</v>
      </c>
      <c r="W106" s="57">
        <f t="shared" si="49"/>
        <v>3.0035799999999998E-2</v>
      </c>
      <c r="X106" s="84">
        <f t="shared" si="50"/>
        <v>5.9538799999999996E-2</v>
      </c>
      <c r="Y106" s="84">
        <f t="shared" si="33"/>
        <v>2.8415900000000001E-2</v>
      </c>
      <c r="Z106" s="84">
        <f t="shared" si="51"/>
        <v>2.8419199999999999E-2</v>
      </c>
      <c r="AA106" s="84"/>
      <c r="AB106" s="108">
        <f t="shared" si="44"/>
        <v>44842</v>
      </c>
      <c r="AC106" s="109">
        <f t="shared" si="41"/>
        <v>3.1356299999999997E-2</v>
      </c>
      <c r="AD106" s="108">
        <f t="shared" si="45"/>
        <v>47784</v>
      </c>
      <c r="AE106" s="110">
        <f t="shared" si="42"/>
        <v>3.0186426666666672E-2</v>
      </c>
      <c r="AF106" s="3"/>
      <c r="AG106" s="2">
        <f>IF('Forward Curve'!$D$14=DataValidation!$A$5,Vols!$U106*(1-(SQRT(YEARFRAC($R$6,$R106,2))*(2*$S106))),IF('Forward Curve'!$D$14=DataValidation!$A$6,Vols!$V106*(1-(SQRT(YEARFRAC($R$6,$R106,2))*(2*$S106))),IF('Forward Curve'!$D$14=DataValidation!$A$8,Vols!$U106*(1-(SQRT(YEARFRAC($R$6,$R106,2))*(2*$S106)))+0.03,IF('Forward Curve'!$D$14=DataValidation!$A$4,Vols!$AE106*(1-(SQRT(YEARFRAC($R$6,$R106,2))*(2*$S106))),IF('Forward Curve'!$D$14=DataValidation!$A$7,Vols!$W106*(1-(SQRT(YEARFRAC($R$6,$R106,2))*(2*$S106))),IF('Forward Curve'!$D$14=DataValidation!$A$9,Vols!$AW106*(1-(SQRT(YEARFRAC($R$6,$R106,2))*(2*$S106))),IF('Forward Curve'!$D$14=DataValidation!$A$2,$Y106*(1-(SQRT(YEARFRAC($R$6,$R106,2))*(2*$S106))),IF('Forward Curve'!$D$14=DataValidation!$A$3,$Z106*(1-(SQRT(YEARFRAC($R$6,$R106,2))*(2*$S106))),""))))))))</f>
        <v>-3.1106992572711389E-2</v>
      </c>
      <c r="AH106" s="2">
        <f>IF('Forward Curve'!$D$14=DataValidation!$A$5,Vols!$U106*(1-(SQRT(YEARFRAC($R$6,$R106,2))*(1*$S106))),IF('Forward Curve'!$D$14=DataValidation!$A$6,Vols!$V106*(1-(SQRT(YEARFRAC($R$6,$R106,2))*(1*$S106))),IF('Forward Curve'!$D$14=DataValidation!$A$8,Vols!$U106*(1-(SQRT(YEARFRAC($R$6,$R106,2))*(1*$S106)))+0.03,IF('Forward Curve'!$D$14=DataValidation!$A$4,Vols!$AE106*(1-(SQRT(YEARFRAC($R$6,$R106,2))*(1*$S106))),IF('Forward Curve'!$D$14=DataValidation!$A$7,Vols!$W106*(1-(SQRT(YEARFRAC($R$6,$R106,2))*(1*$S106))),IF('Forward Curve'!$D$14=DataValidation!$A$9,Vols!$AW106*(1-(SQRT(YEARFRAC($R$6,$R106,2))*(1*$S106))),IF('Forward Curve'!$D$14=DataValidation!$A$2,$Y106*(1-(SQRT(YEARFRAC($R$6,$R106,2))*(1*$S106))),IF('Forward Curve'!$D$14=DataValidation!$A$3,$Z106*(1-(SQRT(YEARFRAC($R$6,$R106,2))*(1*$S106))),""))))))))</f>
        <v>-1.3455462863556941E-3</v>
      </c>
      <c r="AI106" s="2">
        <f>IF('Forward Curve'!$D$14=DataValidation!$A$5,Vols!$U106*(1+(SQRT(YEARFRAC($R$6,$R106,2))*(1*$S106))),IF('Forward Curve'!$D$14=DataValidation!$A$6,Vols!$V106*(1+(SQRT(YEARFRAC($R$6,$R106,2))*(1*$S106))),IF('Forward Curve'!$D$14=DataValidation!$A$8,Vols!$U106*(1+(SQRT(YEARFRAC($R$6,$R106,2))*(1*$S106)))+0.03,IF('Forward Curve'!$D$14=DataValidation!$A$4,Vols!$AE106*(1+(SQRT(YEARFRAC($R$6,$R106,2))*(1*$S106))),IF('Forward Curve'!$D$14=DataValidation!$A$7,Vols!$W106*(1+(SQRT(YEARFRAC($R$6,$R106,2))*(1*$S106))),IF('Forward Curve'!$D$14=DataValidation!$A$9,Vols!$AW106*(1+(SQRT(YEARFRAC($R$6,$R106,2))*(1*$S106))),IF('Forward Curve'!$D$14=DataValidation!$A$2,$Y106*(1+(SQRT(YEARFRAC($R$6,$R106,2))*(1*$S106))),IF('Forward Curve'!$D$14=DataValidation!$A$3,$Z106*(1+(SQRT(YEARFRAC($R$6,$R106,2))*(1*$S106))),""))))))))</f>
        <v>5.8177346286355694E-2</v>
      </c>
      <c r="AJ106" s="2">
        <f>IF('Forward Curve'!$D$14=DataValidation!$A$5,Vols!$U106*(1+(SQRT(YEARFRAC($R$6,$R106,2))*(2*$S106))),IF('Forward Curve'!$D$14=DataValidation!$A$6,Vols!$V106*(1+(SQRT(YEARFRAC($R$6,$R106,2))*(2*$S106))),IF('Forward Curve'!$D$14=DataValidation!$A$8,Vols!$U106*(1+(SQRT(YEARFRAC($R$6,$R106,2))*(2*$S106)))+0.03,IF('Forward Curve'!$D$14=DataValidation!$A$4,Vols!$AE106*(1+(SQRT(YEARFRAC($R$6,$R106,2))*(2*$S106))),IF('Forward Curve'!$D$14=DataValidation!$A$7,Vols!$W106*(1+(SQRT(YEARFRAC($R$6,$R106,2))*(2*$S106))),IF('Forward Curve'!$D$14=DataValidation!$A$9,Vols!$AW106*(1+(SQRT(YEARFRAC($R$6,$R106,2))*(2*$S106))),IF('Forward Curve'!$D$14=DataValidation!$A$2,$Y106*(1+(SQRT(YEARFRAC($R$6,$R106,2))*(2*$S106))),IF('Forward Curve'!$D$14=DataValidation!$A$3,$Z106*(1+(SQRT(YEARFRAC($R$6,$R106,2))*(2*$S106))),""))))))))</f>
        <v>8.7938792572711394E-2</v>
      </c>
      <c r="AL106" s="112">
        <v>2.5000000000000001E-2</v>
      </c>
      <c r="AM106" s="2">
        <f>IF('Forward Curve'!$D$14=DataValidation!$A$5,Vols!$AL106,IF('Forward Curve'!$D$14=DataValidation!$A$6,Vols!$AL106+(Vols!$V106-Vols!$U106),IF('Forward Curve'!$D$14=DataValidation!$A$8,Vols!$AL106+(Vols!$X106-Vols!$U106),IF('Forward Curve'!$D$14=DataValidation!$A$4,Vols!$AL106+(Vols!$AE106-Vols!$U106),IF('Forward Curve'!$D$14=DataValidation!$A$7,Vols!$AL106+(Vols!$W106-Vols!$U106),IF('Forward Curve'!$D$14=DataValidation!$A$9,Vols!$AL106+(Vols!$AW106-Vols!$U106),IF('Forward Curve'!$D$14=DataValidation!$A$2,Vols!$AL106+($Y106-Vols!$U106),IF('Forward Curve'!$D$14=DataValidation!$A$3,Vols!$AL106+($Z106-Vols!$U106)))))))))</f>
        <v>2.3856200000000001E-2</v>
      </c>
      <c r="AN106" s="2">
        <f>IF('Forward Curve'!$D$14=DataValidation!$A$5,$U106+0.0025,IF('Forward Curve'!$D$14=DataValidation!$A$6,$V106+0.0025,IF('Forward Curve'!$D$14=DataValidation!$A$8,Vols!$X106+0.0025,IF('Forward Curve'!$D$14=DataValidation!$A$4,Vols!$AE106+0.0025,IF('Forward Curve'!$D$14=DataValidation!$A$7,Vols!$W106+0.0025,IF('Forward Curve'!$D$14=DataValidation!$A$9,Vols!$AW106+0.0025,IF('Forward Curve'!$D$14=DataValidation!$A$2,$Y106+0.0025,IF('Forward Curve'!$D$14=DataValidation!$A$3,$Z106+0.0025,""))))))))</f>
        <v>3.09159E-2</v>
      </c>
      <c r="AO106" s="2">
        <f>IF('Forward Curve'!$D$14=DataValidation!$A$5,$U106+0.005,IF('Forward Curve'!$D$14=DataValidation!$A$6,$V106+0.005,IF('Forward Curve'!$D$14=DataValidation!$A$8,Vols!$X106+0.005,IF('Forward Curve'!$D$14=DataValidation!$A$4,Vols!$AE106+0.005,IF('Forward Curve'!$D$14=DataValidation!$A$7,Vols!$W106+0.005,IF('Forward Curve'!$D$14=DataValidation!$A$9,Vols!$AW106+0.005,IF('Forward Curve'!$D$14=DataValidation!$A$2,$Y106+0.005,IF('Forward Curve'!$D$14=DataValidation!$A$3,$Z106+0.005,""))))))))</f>
        <v>3.3415899999999998E-2</v>
      </c>
      <c r="AQ106" s="57">
        <f>IF('Forward Curve'!$E$15=DataValidation!$B$2,Vols!$AJ106,IF('Forward Curve'!$E$15=DataValidation!$B$3,Vols!$AI106,IF('Forward Curve'!$E$15=DataValidation!$B$4,Vols!$AH106,IF('Forward Curve'!$E$15=DataValidation!$B$5,Vols!$AG106,IF('Forward Curve'!$E$15=DataValidation!$B$7,$AM106,IF('Forward Curve'!$E$15=DataValidation!$B$8,Vols!$AN106,IF('Forward Curve'!$E$15=DataValidation!$B$9,Vols!$AO106,"ERROR")))))))</f>
        <v>5.8177346286355694E-2</v>
      </c>
      <c r="AR106" s="57"/>
      <c r="AT106" s="67">
        <v>101</v>
      </c>
      <c r="AU106" s="68">
        <f t="shared" si="46"/>
        <v>47784</v>
      </c>
      <c r="AW106" s="2">
        <f t="shared" si="52"/>
        <v>3.027441612373202E-2</v>
      </c>
      <c r="AY106" s="3">
        <f t="shared" si="53"/>
        <v>2.5274416123732019E-2</v>
      </c>
      <c r="AZ106" s="3">
        <f t="shared" si="54"/>
        <v>2.7774416123732021E-2</v>
      </c>
      <c r="BA106" s="3">
        <f t="shared" si="55"/>
        <v>3.2774416123732018E-2</v>
      </c>
      <c r="BB106" s="3">
        <f t="shared" si="56"/>
        <v>3.5274416123732021E-2</v>
      </c>
      <c r="BD106" s="2">
        <f>IF('Forward Curve'!$D$16=DataValidation!$B$11,Vols!AY106,IF('Forward Curve'!$D$16=DataValidation!$B$12,Vols!AZ106,IF('Forward Curve'!$D$16=DataValidation!$B$13,Vols!BA106,IF('Forward Curve'!$D$16=DataValidation!$B$14,Vols!BB106,""))))</f>
        <v>3.2774416123732018E-2</v>
      </c>
    </row>
    <row r="107" spans="2:56" x14ac:dyDescent="0.25">
      <c r="B107" s="69">
        <f t="shared" si="40"/>
        <v>47815</v>
      </c>
      <c r="C107" s="76">
        <v>36.04</v>
      </c>
      <c r="D107" s="2"/>
      <c r="E107" s="124">
        <v>2.9560900000000001</v>
      </c>
      <c r="F107" s="77">
        <v>2.8651499999999999</v>
      </c>
      <c r="G107" s="103">
        <v>3.0037099999999999</v>
      </c>
      <c r="H107" s="103">
        <v>5.9073000000000002</v>
      </c>
      <c r="I107" s="81"/>
      <c r="J107" s="117">
        <f t="shared" si="43"/>
        <v>47784</v>
      </c>
      <c r="K107" s="78">
        <v>2.8415900000000001</v>
      </c>
      <c r="L107" s="81"/>
      <c r="M107" s="115">
        <v>44843</v>
      </c>
      <c r="N107" s="123">
        <v>3.1357699999999999</v>
      </c>
      <c r="O107" s="81"/>
      <c r="P107" s="81"/>
      <c r="R107" s="69">
        <f>'Forward Curve'!$G107</f>
        <v>47815</v>
      </c>
      <c r="S107" s="82">
        <f t="shared" si="47"/>
        <v>0.3604</v>
      </c>
      <c r="T107" s="57"/>
      <c r="U107" s="57">
        <f t="shared" si="29"/>
        <v>2.9560900000000001E-2</v>
      </c>
      <c r="V107" s="57">
        <f t="shared" si="48"/>
        <v>2.86515E-2</v>
      </c>
      <c r="W107" s="57">
        <f t="shared" si="49"/>
        <v>3.0037099999999997E-2</v>
      </c>
      <c r="X107" s="84">
        <f t="shared" si="50"/>
        <v>5.9073000000000001E-2</v>
      </c>
      <c r="Y107" s="84">
        <f t="shared" si="33"/>
        <v>2.8416999999999998E-2</v>
      </c>
      <c r="Z107" s="84">
        <f t="shared" si="51"/>
        <v>2.8415900000000001E-2</v>
      </c>
      <c r="AA107" s="84"/>
      <c r="AB107" s="108">
        <f t="shared" si="44"/>
        <v>44843</v>
      </c>
      <c r="AC107" s="109">
        <f t="shared" si="41"/>
        <v>3.1357700000000002E-2</v>
      </c>
      <c r="AD107" s="108">
        <f t="shared" si="45"/>
        <v>47815</v>
      </c>
      <c r="AE107" s="110">
        <f t="shared" si="42"/>
        <v>3.0186339999999999E-2</v>
      </c>
      <c r="AF107" s="3"/>
      <c r="AG107" s="2">
        <f>IF('Forward Curve'!$D$14=DataValidation!$A$5,Vols!$U107*(1-(SQRT(YEARFRAC($R$6,$R107,2))*(2*$S107))),IF('Forward Curve'!$D$14=DataValidation!$A$6,Vols!$V107*(1-(SQRT(YEARFRAC($R$6,$R107,2))*(2*$S107))),IF('Forward Curve'!$D$14=DataValidation!$A$8,Vols!$U107*(1-(SQRT(YEARFRAC($R$6,$R107,2))*(2*$S107)))+0.03,IF('Forward Curve'!$D$14=DataValidation!$A$4,Vols!$AE107*(1-(SQRT(YEARFRAC($R$6,$R107,2))*(2*$S107))),IF('Forward Curve'!$D$14=DataValidation!$A$7,Vols!$W107*(1-(SQRT(YEARFRAC($R$6,$R107,2))*(2*$S107))),IF('Forward Curve'!$D$14=DataValidation!$A$9,Vols!$AW107*(1-(SQRT(YEARFRAC($R$6,$R107,2))*(2*$S107))),IF('Forward Curve'!$D$14=DataValidation!$A$2,$Y107*(1-(SQRT(YEARFRAC($R$6,$R107,2))*(2*$S107))),IF('Forward Curve'!$D$14=DataValidation!$A$3,$Z107*(1-(SQRT(YEARFRAC($R$6,$R107,2))*(2*$S107))),""))))))))</f>
        <v>-3.1427333567326222E-2</v>
      </c>
      <c r="AH107" s="2">
        <f>IF('Forward Curve'!$D$14=DataValidation!$A$5,Vols!$U107*(1-(SQRT(YEARFRAC($R$6,$R107,2))*(1*$S107))),IF('Forward Curve'!$D$14=DataValidation!$A$6,Vols!$V107*(1-(SQRT(YEARFRAC($R$6,$R107,2))*(1*$S107))),IF('Forward Curve'!$D$14=DataValidation!$A$8,Vols!$U107*(1-(SQRT(YEARFRAC($R$6,$R107,2))*(1*$S107)))+0.03,IF('Forward Curve'!$D$14=DataValidation!$A$4,Vols!$AE107*(1-(SQRT(YEARFRAC($R$6,$R107,2))*(1*$S107))),IF('Forward Curve'!$D$14=DataValidation!$A$7,Vols!$W107*(1-(SQRT(YEARFRAC($R$6,$R107,2))*(1*$S107))),IF('Forward Curve'!$D$14=DataValidation!$A$9,Vols!$AW107*(1-(SQRT(YEARFRAC($R$6,$R107,2))*(1*$S107))),IF('Forward Curve'!$D$14=DataValidation!$A$2,$Y107*(1-(SQRT(YEARFRAC($R$6,$R107,2))*(1*$S107))),IF('Forward Curve'!$D$14=DataValidation!$A$3,$Z107*(1-(SQRT(YEARFRAC($R$6,$R107,2))*(1*$S107))),""))))))))</f>
        <v>-1.5051667836631108E-3</v>
      </c>
      <c r="AI107" s="2">
        <f>IF('Forward Curve'!$D$14=DataValidation!$A$5,Vols!$U107*(1+(SQRT(YEARFRAC($R$6,$R107,2))*(1*$S107))),IF('Forward Curve'!$D$14=DataValidation!$A$6,Vols!$V107*(1+(SQRT(YEARFRAC($R$6,$R107,2))*(1*$S107))),IF('Forward Curve'!$D$14=DataValidation!$A$8,Vols!$U107*(1+(SQRT(YEARFRAC($R$6,$R107,2))*(1*$S107)))+0.03,IF('Forward Curve'!$D$14=DataValidation!$A$4,Vols!$AE107*(1+(SQRT(YEARFRAC($R$6,$R107,2))*(1*$S107))),IF('Forward Curve'!$D$14=DataValidation!$A$7,Vols!$W107*(1+(SQRT(YEARFRAC($R$6,$R107,2))*(1*$S107))),IF('Forward Curve'!$D$14=DataValidation!$A$9,Vols!$AW107*(1+(SQRT(YEARFRAC($R$6,$R107,2))*(1*$S107))),IF('Forward Curve'!$D$14=DataValidation!$A$2,$Y107*(1+(SQRT(YEARFRAC($R$6,$R107,2))*(1*$S107))),IF('Forward Curve'!$D$14=DataValidation!$A$3,$Z107*(1+(SQRT(YEARFRAC($R$6,$R107,2))*(1*$S107))),""))))))))</f>
        <v>5.8339166783663111E-2</v>
      </c>
      <c r="AJ107" s="2">
        <f>IF('Forward Curve'!$D$14=DataValidation!$A$5,Vols!$U107*(1+(SQRT(YEARFRAC($R$6,$R107,2))*(2*$S107))),IF('Forward Curve'!$D$14=DataValidation!$A$6,Vols!$V107*(1+(SQRT(YEARFRAC($R$6,$R107,2))*(2*$S107))),IF('Forward Curve'!$D$14=DataValidation!$A$8,Vols!$U107*(1+(SQRT(YEARFRAC($R$6,$R107,2))*(2*$S107)))+0.03,IF('Forward Curve'!$D$14=DataValidation!$A$4,Vols!$AE107*(1+(SQRT(YEARFRAC($R$6,$R107,2))*(2*$S107))),IF('Forward Curve'!$D$14=DataValidation!$A$7,Vols!$W107*(1+(SQRT(YEARFRAC($R$6,$R107,2))*(2*$S107))),IF('Forward Curve'!$D$14=DataValidation!$A$9,Vols!$AW107*(1+(SQRT(YEARFRAC($R$6,$R107,2))*(2*$S107))),IF('Forward Curve'!$D$14=DataValidation!$A$2,$Y107*(1+(SQRT(YEARFRAC($R$6,$R107,2))*(2*$S107))),IF('Forward Curve'!$D$14=DataValidation!$A$3,$Z107*(1+(SQRT(YEARFRAC($R$6,$R107,2))*(2*$S107))),""))))))))</f>
        <v>8.8261333567326211E-2</v>
      </c>
      <c r="AL107" s="112">
        <v>2.5000000000000001E-2</v>
      </c>
      <c r="AM107" s="2">
        <f>IF('Forward Curve'!$D$14=DataValidation!$A$5,Vols!$AL107,IF('Forward Curve'!$D$14=DataValidation!$A$6,Vols!$AL107+(Vols!$V107-Vols!$U107),IF('Forward Curve'!$D$14=DataValidation!$A$8,Vols!$AL107+(Vols!$X107-Vols!$U107),IF('Forward Curve'!$D$14=DataValidation!$A$4,Vols!$AL107+(Vols!$AE107-Vols!$U107),IF('Forward Curve'!$D$14=DataValidation!$A$7,Vols!$AL107+(Vols!$W107-Vols!$U107),IF('Forward Curve'!$D$14=DataValidation!$A$9,Vols!$AL107+(Vols!$AW107-Vols!$U107),IF('Forward Curve'!$D$14=DataValidation!$A$2,Vols!$AL107+($Y107-Vols!$U107),IF('Forward Curve'!$D$14=DataValidation!$A$3,Vols!$AL107+($Z107-Vols!$U107)))))))))</f>
        <v>2.3856099999999998E-2</v>
      </c>
      <c r="AN107" s="2">
        <f>IF('Forward Curve'!$D$14=DataValidation!$A$5,$U107+0.0025,IF('Forward Curve'!$D$14=DataValidation!$A$6,$V107+0.0025,IF('Forward Curve'!$D$14=DataValidation!$A$8,Vols!$X107+0.0025,IF('Forward Curve'!$D$14=DataValidation!$A$4,Vols!$AE107+0.0025,IF('Forward Curve'!$D$14=DataValidation!$A$7,Vols!$W107+0.0025,IF('Forward Curve'!$D$14=DataValidation!$A$9,Vols!$AW107+0.0025,IF('Forward Curve'!$D$14=DataValidation!$A$2,$Y107+0.0025,IF('Forward Curve'!$D$14=DataValidation!$A$3,$Z107+0.0025,""))))))))</f>
        <v>3.0916999999999997E-2</v>
      </c>
      <c r="AO107" s="2">
        <f>IF('Forward Curve'!$D$14=DataValidation!$A$5,$U107+0.005,IF('Forward Curve'!$D$14=DataValidation!$A$6,$V107+0.005,IF('Forward Curve'!$D$14=DataValidation!$A$8,Vols!$X107+0.005,IF('Forward Curve'!$D$14=DataValidation!$A$4,Vols!$AE107+0.005,IF('Forward Curve'!$D$14=DataValidation!$A$7,Vols!$W107+0.005,IF('Forward Curve'!$D$14=DataValidation!$A$9,Vols!$AW107+0.005,IF('Forward Curve'!$D$14=DataValidation!$A$2,$Y107+0.005,IF('Forward Curve'!$D$14=DataValidation!$A$3,$Z107+0.005,""))))))))</f>
        <v>3.3416999999999995E-2</v>
      </c>
      <c r="AQ107" s="57">
        <f>IF('Forward Curve'!$E$15=DataValidation!$B$2,Vols!$AJ107,IF('Forward Curve'!$E$15=DataValidation!$B$3,Vols!$AI107,IF('Forward Curve'!$E$15=DataValidation!$B$4,Vols!$AH107,IF('Forward Curve'!$E$15=DataValidation!$B$5,Vols!$AG107,IF('Forward Curve'!$E$15=DataValidation!$B$7,$AM107,IF('Forward Curve'!$E$15=DataValidation!$B$8,Vols!$AN107,IF('Forward Curve'!$E$15=DataValidation!$B$9,Vols!$AO107,"ERROR")))))))</f>
        <v>5.8339166783663111E-2</v>
      </c>
      <c r="AR107" s="57"/>
      <c r="AT107" s="67">
        <v>102</v>
      </c>
      <c r="AU107" s="68">
        <f t="shared" si="46"/>
        <v>47815</v>
      </c>
      <c r="AW107" s="2">
        <f t="shared" si="52"/>
        <v>3.0257711880644189E-2</v>
      </c>
      <c r="AY107" s="3">
        <f t="shared" si="53"/>
        <v>2.5257711880644188E-2</v>
      </c>
      <c r="AZ107" s="3">
        <f t="shared" si="54"/>
        <v>2.775771188064419E-2</v>
      </c>
      <c r="BA107" s="3">
        <f t="shared" si="55"/>
        <v>3.2757711880644191E-2</v>
      </c>
      <c r="BB107" s="3">
        <f t="shared" si="56"/>
        <v>3.5257711880644187E-2</v>
      </c>
      <c r="BD107" s="2">
        <f>IF('Forward Curve'!$D$16=DataValidation!$B$11,Vols!AY107,IF('Forward Curve'!$D$16=DataValidation!$B$12,Vols!AZ107,IF('Forward Curve'!$D$16=DataValidation!$B$13,Vols!BA107,IF('Forward Curve'!$D$16=DataValidation!$B$14,Vols!BB107,""))))</f>
        <v>3.2757711880644191E-2</v>
      </c>
    </row>
    <row r="108" spans="2:56" x14ac:dyDescent="0.25">
      <c r="B108" s="69">
        <f t="shared" si="40"/>
        <v>47845</v>
      </c>
      <c r="C108" s="76">
        <v>36.06</v>
      </c>
      <c r="D108" s="2"/>
      <c r="E108" s="124">
        <v>2.9560900000000001</v>
      </c>
      <c r="F108" s="77">
        <v>2.86544</v>
      </c>
      <c r="G108" s="103">
        <v>3.0037099999999999</v>
      </c>
      <c r="H108" s="103">
        <v>5.9313599999999997</v>
      </c>
      <c r="I108" s="81"/>
      <c r="J108" s="117">
        <f t="shared" si="43"/>
        <v>47815</v>
      </c>
      <c r="K108" s="78">
        <v>2.8416999999999999</v>
      </c>
      <c r="L108" s="81"/>
      <c r="M108" s="115">
        <v>44844</v>
      </c>
      <c r="N108" s="123">
        <v>3.1358999999999999</v>
      </c>
      <c r="O108" s="81"/>
      <c r="P108" s="81"/>
      <c r="R108" s="69">
        <f>'Forward Curve'!$G108</f>
        <v>47845</v>
      </c>
      <c r="S108" s="82">
        <f t="shared" si="47"/>
        <v>0.36060000000000003</v>
      </c>
      <c r="T108" s="57"/>
      <c r="U108" s="57">
        <f t="shared" si="29"/>
        <v>2.9560900000000001E-2</v>
      </c>
      <c r="V108" s="57">
        <f t="shared" si="48"/>
        <v>2.86544E-2</v>
      </c>
      <c r="W108" s="57">
        <f t="shared" si="49"/>
        <v>3.0037099999999997E-2</v>
      </c>
      <c r="X108" s="84">
        <f t="shared" si="50"/>
        <v>5.9313599999999994E-2</v>
      </c>
      <c r="Y108" s="84">
        <f t="shared" si="33"/>
        <v>2.8416999999999998E-2</v>
      </c>
      <c r="Z108" s="84">
        <f t="shared" si="51"/>
        <v>2.8416999999999998E-2</v>
      </c>
      <c r="AA108" s="84"/>
      <c r="AB108" s="108">
        <f t="shared" si="44"/>
        <v>44844</v>
      </c>
      <c r="AC108" s="109">
        <f t="shared" si="41"/>
        <v>3.1358999999999998E-2</v>
      </c>
      <c r="AD108" s="108">
        <f t="shared" si="45"/>
        <v>47845</v>
      </c>
      <c r="AE108" s="110">
        <f t="shared" si="42"/>
        <v>3.0186513333333338E-2</v>
      </c>
      <c r="AF108" s="3"/>
      <c r="AG108" s="2">
        <f>IF('Forward Curve'!$D$14=DataValidation!$A$5,Vols!$U108*(1-(SQRT(YEARFRAC($R$6,$R108,2))*(2*$S108))),IF('Forward Curve'!$D$14=DataValidation!$A$6,Vols!$V108*(1-(SQRT(YEARFRAC($R$6,$R108,2))*(2*$S108))),IF('Forward Curve'!$D$14=DataValidation!$A$8,Vols!$U108*(1-(SQRT(YEARFRAC($R$6,$R108,2))*(2*$S108)))+0.03,IF('Forward Curve'!$D$14=DataValidation!$A$4,Vols!$AE108*(1-(SQRT(YEARFRAC($R$6,$R108,2))*(2*$S108))),IF('Forward Curve'!$D$14=DataValidation!$A$7,Vols!$W108*(1-(SQRT(YEARFRAC($R$6,$R108,2))*(2*$S108))),IF('Forward Curve'!$D$14=DataValidation!$A$9,Vols!$AW108*(1-(SQRT(YEARFRAC($R$6,$R108,2))*(2*$S108))),IF('Forward Curve'!$D$14=DataValidation!$A$2,$Y108*(1-(SQRT(YEARFRAC($R$6,$R108,2))*(2*$S108))),IF('Forward Curve'!$D$14=DataValidation!$A$3,$Z108*(1-(SQRT(YEARFRAC($R$6,$R108,2))*(2*$S108))),""))))))))</f>
        <v>-3.1752109324876467E-2</v>
      </c>
      <c r="AH108" s="2">
        <f>IF('Forward Curve'!$D$14=DataValidation!$A$5,Vols!$U108*(1-(SQRT(YEARFRAC($R$6,$R108,2))*(1*$S108))),IF('Forward Curve'!$D$14=DataValidation!$A$6,Vols!$V108*(1-(SQRT(YEARFRAC($R$6,$R108,2))*(1*$S108))),IF('Forward Curve'!$D$14=DataValidation!$A$8,Vols!$U108*(1-(SQRT(YEARFRAC($R$6,$R108,2))*(1*$S108)))+0.03,IF('Forward Curve'!$D$14=DataValidation!$A$4,Vols!$AE108*(1-(SQRT(YEARFRAC($R$6,$R108,2))*(1*$S108))),IF('Forward Curve'!$D$14=DataValidation!$A$7,Vols!$W108*(1-(SQRT(YEARFRAC($R$6,$R108,2))*(1*$S108))),IF('Forward Curve'!$D$14=DataValidation!$A$9,Vols!$AW108*(1-(SQRT(YEARFRAC($R$6,$R108,2))*(1*$S108))),IF('Forward Curve'!$D$14=DataValidation!$A$2,$Y108*(1-(SQRT(YEARFRAC($R$6,$R108,2))*(1*$S108))),IF('Forward Curve'!$D$14=DataValidation!$A$3,$Z108*(1-(SQRT(YEARFRAC($R$6,$R108,2))*(1*$S108))),""))))))))</f>
        <v>-1.6675546624382353E-3</v>
      </c>
      <c r="AI108" s="2">
        <f>IF('Forward Curve'!$D$14=DataValidation!$A$5,Vols!$U108*(1+(SQRT(YEARFRAC($R$6,$R108,2))*(1*$S108))),IF('Forward Curve'!$D$14=DataValidation!$A$6,Vols!$V108*(1+(SQRT(YEARFRAC($R$6,$R108,2))*(1*$S108))),IF('Forward Curve'!$D$14=DataValidation!$A$8,Vols!$U108*(1+(SQRT(YEARFRAC($R$6,$R108,2))*(1*$S108)))+0.03,IF('Forward Curve'!$D$14=DataValidation!$A$4,Vols!$AE108*(1+(SQRT(YEARFRAC($R$6,$R108,2))*(1*$S108))),IF('Forward Curve'!$D$14=DataValidation!$A$7,Vols!$W108*(1+(SQRT(YEARFRAC($R$6,$R108,2))*(1*$S108))),IF('Forward Curve'!$D$14=DataValidation!$A$9,Vols!$AW108*(1+(SQRT(YEARFRAC($R$6,$R108,2))*(1*$S108))),IF('Forward Curve'!$D$14=DataValidation!$A$2,$Y108*(1+(SQRT(YEARFRAC($R$6,$R108,2))*(1*$S108))),IF('Forward Curve'!$D$14=DataValidation!$A$3,$Z108*(1+(SQRT(YEARFRAC($R$6,$R108,2))*(1*$S108))),""))))))))</f>
        <v>5.8501554662438227E-2</v>
      </c>
      <c r="AJ108" s="2">
        <f>IF('Forward Curve'!$D$14=DataValidation!$A$5,Vols!$U108*(1+(SQRT(YEARFRAC($R$6,$R108,2))*(2*$S108))),IF('Forward Curve'!$D$14=DataValidation!$A$6,Vols!$V108*(1+(SQRT(YEARFRAC($R$6,$R108,2))*(2*$S108))),IF('Forward Curve'!$D$14=DataValidation!$A$8,Vols!$U108*(1+(SQRT(YEARFRAC($R$6,$R108,2))*(2*$S108)))+0.03,IF('Forward Curve'!$D$14=DataValidation!$A$4,Vols!$AE108*(1+(SQRT(YEARFRAC($R$6,$R108,2))*(2*$S108))),IF('Forward Curve'!$D$14=DataValidation!$A$7,Vols!$W108*(1+(SQRT(YEARFRAC($R$6,$R108,2))*(2*$S108))),IF('Forward Curve'!$D$14=DataValidation!$A$9,Vols!$AW108*(1+(SQRT(YEARFRAC($R$6,$R108,2))*(2*$S108))),IF('Forward Curve'!$D$14=DataValidation!$A$2,$Y108*(1+(SQRT(YEARFRAC($R$6,$R108,2))*(2*$S108))),IF('Forward Curve'!$D$14=DataValidation!$A$3,$Z108*(1+(SQRT(YEARFRAC($R$6,$R108,2))*(2*$S108))),""))))))))</f>
        <v>8.8586109324876469E-2</v>
      </c>
      <c r="AL108" s="112">
        <v>2.5000000000000001E-2</v>
      </c>
      <c r="AM108" s="2">
        <f>IF('Forward Curve'!$D$14=DataValidation!$A$5,Vols!$AL108,IF('Forward Curve'!$D$14=DataValidation!$A$6,Vols!$AL108+(Vols!$V108-Vols!$U108),IF('Forward Curve'!$D$14=DataValidation!$A$8,Vols!$AL108+(Vols!$X108-Vols!$U108),IF('Forward Curve'!$D$14=DataValidation!$A$4,Vols!$AL108+(Vols!$AE108-Vols!$U108),IF('Forward Curve'!$D$14=DataValidation!$A$7,Vols!$AL108+(Vols!$W108-Vols!$U108),IF('Forward Curve'!$D$14=DataValidation!$A$9,Vols!$AL108+(Vols!$AW108-Vols!$U108),IF('Forward Curve'!$D$14=DataValidation!$A$2,Vols!$AL108+($Y108-Vols!$U108),IF('Forward Curve'!$D$14=DataValidation!$A$3,Vols!$AL108+($Z108-Vols!$U108)))))))))</f>
        <v>2.3856099999999998E-2</v>
      </c>
      <c r="AN108" s="2">
        <f>IF('Forward Curve'!$D$14=DataValidation!$A$5,$U108+0.0025,IF('Forward Curve'!$D$14=DataValidation!$A$6,$V108+0.0025,IF('Forward Curve'!$D$14=DataValidation!$A$8,Vols!$X108+0.0025,IF('Forward Curve'!$D$14=DataValidation!$A$4,Vols!$AE108+0.0025,IF('Forward Curve'!$D$14=DataValidation!$A$7,Vols!$W108+0.0025,IF('Forward Curve'!$D$14=DataValidation!$A$9,Vols!$AW108+0.0025,IF('Forward Curve'!$D$14=DataValidation!$A$2,$Y108+0.0025,IF('Forward Curve'!$D$14=DataValidation!$A$3,$Z108+0.0025,""))))))))</f>
        <v>3.0916999999999997E-2</v>
      </c>
      <c r="AO108" s="2">
        <f>IF('Forward Curve'!$D$14=DataValidation!$A$5,$U108+0.005,IF('Forward Curve'!$D$14=DataValidation!$A$6,$V108+0.005,IF('Forward Curve'!$D$14=DataValidation!$A$8,Vols!$X108+0.005,IF('Forward Curve'!$D$14=DataValidation!$A$4,Vols!$AE108+0.005,IF('Forward Curve'!$D$14=DataValidation!$A$7,Vols!$W108+0.005,IF('Forward Curve'!$D$14=DataValidation!$A$9,Vols!$AW108+0.005,IF('Forward Curve'!$D$14=DataValidation!$A$2,$Y108+0.005,IF('Forward Curve'!$D$14=DataValidation!$A$3,$Z108+0.005,""))))))))</f>
        <v>3.3416999999999995E-2</v>
      </c>
      <c r="AQ108" s="57">
        <f>IF('Forward Curve'!$E$15=DataValidation!$B$2,Vols!$AJ108,IF('Forward Curve'!$E$15=DataValidation!$B$3,Vols!$AI108,IF('Forward Curve'!$E$15=DataValidation!$B$4,Vols!$AH108,IF('Forward Curve'!$E$15=DataValidation!$B$5,Vols!$AG108,IF('Forward Curve'!$E$15=DataValidation!$B$7,$AM108,IF('Forward Curve'!$E$15=DataValidation!$B$8,Vols!$AN108,IF('Forward Curve'!$E$15=DataValidation!$B$9,Vols!$AO108,"ERROR")))))))</f>
        <v>5.8501554662438227E-2</v>
      </c>
      <c r="AR108" s="57"/>
      <c r="AT108" s="67">
        <v>103</v>
      </c>
      <c r="AU108" s="68">
        <f t="shared" si="46"/>
        <v>47845</v>
      </c>
      <c r="AW108" s="2">
        <f t="shared" si="52"/>
        <v>3.0241547029836679E-2</v>
      </c>
      <c r="AY108" s="3">
        <f t="shared" si="53"/>
        <v>2.5241547029836678E-2</v>
      </c>
      <c r="AZ108" s="3">
        <f t="shared" si="54"/>
        <v>2.774154702983668E-2</v>
      </c>
      <c r="BA108" s="3">
        <f t="shared" si="55"/>
        <v>3.2741547029836678E-2</v>
      </c>
      <c r="BB108" s="3">
        <f t="shared" si="56"/>
        <v>3.524154702983668E-2</v>
      </c>
      <c r="BD108" s="2">
        <f>IF('Forward Curve'!$D$16=DataValidation!$B$11,Vols!AY108,IF('Forward Curve'!$D$16=DataValidation!$B$12,Vols!AZ108,IF('Forward Curve'!$D$16=DataValidation!$B$13,Vols!BA108,IF('Forward Curve'!$D$16=DataValidation!$B$14,Vols!BB108,""))))</f>
        <v>3.2741547029836678E-2</v>
      </c>
    </row>
    <row r="109" spans="2:56" x14ac:dyDescent="0.25">
      <c r="B109" s="69">
        <f t="shared" si="40"/>
        <v>47876</v>
      </c>
      <c r="C109" s="76">
        <v>36.08</v>
      </c>
      <c r="D109" s="2"/>
      <c r="E109" s="124">
        <v>2.95573</v>
      </c>
      <c r="F109" s="77">
        <v>2.8663099999999999</v>
      </c>
      <c r="G109" s="103">
        <v>3.0033300000000001</v>
      </c>
      <c r="H109" s="103">
        <v>5.9146099999999997</v>
      </c>
      <c r="I109" s="81"/>
      <c r="J109" s="117">
        <f t="shared" si="43"/>
        <v>47845</v>
      </c>
      <c r="K109" s="78">
        <v>2.8416999999999999</v>
      </c>
      <c r="L109" s="81"/>
      <c r="M109" s="115">
        <v>44845</v>
      </c>
      <c r="N109" s="123">
        <v>3.1356299999999999</v>
      </c>
      <c r="O109" s="81"/>
      <c r="P109" s="81"/>
      <c r="R109" s="69">
        <f>'Forward Curve'!$G109</f>
        <v>47876</v>
      </c>
      <c r="S109" s="82">
        <f t="shared" si="47"/>
        <v>0.36080000000000001</v>
      </c>
      <c r="T109" s="57"/>
      <c r="U109" s="57">
        <f t="shared" si="29"/>
        <v>2.9557299999999998E-2</v>
      </c>
      <c r="V109" s="57">
        <f t="shared" si="48"/>
        <v>2.86631E-2</v>
      </c>
      <c r="W109" s="57">
        <f t="shared" si="49"/>
        <v>3.0033299999999999E-2</v>
      </c>
      <c r="X109" s="84">
        <f t="shared" si="50"/>
        <v>5.91461E-2</v>
      </c>
      <c r="Y109" s="84">
        <f t="shared" si="33"/>
        <v>2.8413599999999997E-2</v>
      </c>
      <c r="Z109" s="84">
        <f t="shared" si="51"/>
        <v>2.8416999999999998E-2</v>
      </c>
      <c r="AA109" s="84"/>
      <c r="AB109" s="108">
        <f t="shared" si="44"/>
        <v>44845</v>
      </c>
      <c r="AC109" s="109">
        <f t="shared" si="41"/>
        <v>3.1356299999999997E-2</v>
      </c>
      <c r="AD109" s="108">
        <f t="shared" si="45"/>
        <v>47876</v>
      </c>
      <c r="AE109" s="110">
        <f t="shared" si="42"/>
        <v>3.0186343333333341E-2</v>
      </c>
      <c r="AF109" s="3"/>
      <c r="AG109" s="2">
        <f>IF('Forward Curve'!$D$14=DataValidation!$A$5,Vols!$U109*(1-(SQRT(YEARFRAC($R$6,$R109,2))*(2*$S109))),IF('Forward Curve'!$D$14=DataValidation!$A$6,Vols!$V109*(1-(SQRT(YEARFRAC($R$6,$R109,2))*(2*$S109))),IF('Forward Curve'!$D$14=DataValidation!$A$8,Vols!$U109*(1-(SQRT(YEARFRAC($R$6,$R109,2))*(2*$S109)))+0.03,IF('Forward Curve'!$D$14=DataValidation!$A$4,Vols!$AE109*(1-(SQRT(YEARFRAC($R$6,$R109,2))*(2*$S109))),IF('Forward Curve'!$D$14=DataValidation!$A$7,Vols!$W109*(1-(SQRT(YEARFRAC($R$6,$R109,2))*(2*$S109))),IF('Forward Curve'!$D$14=DataValidation!$A$9,Vols!$AW109*(1-(SQRT(YEARFRAC($R$6,$R109,2))*(2*$S109))),IF('Forward Curve'!$D$14=DataValidation!$A$2,$Y109*(1-(SQRT(YEARFRAC($R$6,$R109,2))*(2*$S109))),IF('Forward Curve'!$D$14=DataValidation!$A$3,$Z109*(1-(SQRT(YEARFRAC($R$6,$R109,2))*(2*$S109))),""))))))))</f>
        <v>-3.2081616106017521E-2</v>
      </c>
      <c r="AH109" s="2">
        <f>IF('Forward Curve'!$D$14=DataValidation!$A$5,Vols!$U109*(1-(SQRT(YEARFRAC($R$6,$R109,2))*(1*$S109))),IF('Forward Curve'!$D$14=DataValidation!$A$6,Vols!$V109*(1-(SQRT(YEARFRAC($R$6,$R109,2))*(1*$S109))),IF('Forward Curve'!$D$14=DataValidation!$A$8,Vols!$U109*(1-(SQRT(YEARFRAC($R$6,$R109,2))*(1*$S109)))+0.03,IF('Forward Curve'!$D$14=DataValidation!$A$4,Vols!$AE109*(1-(SQRT(YEARFRAC($R$6,$R109,2))*(1*$S109))),IF('Forward Curve'!$D$14=DataValidation!$A$7,Vols!$W109*(1-(SQRT(YEARFRAC($R$6,$R109,2))*(1*$S109))),IF('Forward Curve'!$D$14=DataValidation!$A$9,Vols!$AW109*(1-(SQRT(YEARFRAC($R$6,$R109,2))*(1*$S109))),IF('Forward Curve'!$D$14=DataValidation!$A$2,$Y109*(1-(SQRT(YEARFRAC($R$6,$R109,2))*(1*$S109))),IF('Forward Curve'!$D$14=DataValidation!$A$3,$Z109*(1-(SQRT(YEARFRAC($R$6,$R109,2))*(1*$S109))),""))))))))</f>
        <v>-1.834008053008763E-3</v>
      </c>
      <c r="AI109" s="2">
        <f>IF('Forward Curve'!$D$14=DataValidation!$A$5,Vols!$U109*(1+(SQRT(YEARFRAC($R$6,$R109,2))*(1*$S109))),IF('Forward Curve'!$D$14=DataValidation!$A$6,Vols!$V109*(1+(SQRT(YEARFRAC($R$6,$R109,2))*(1*$S109))),IF('Forward Curve'!$D$14=DataValidation!$A$8,Vols!$U109*(1+(SQRT(YEARFRAC($R$6,$R109,2))*(1*$S109)))+0.03,IF('Forward Curve'!$D$14=DataValidation!$A$4,Vols!$AE109*(1+(SQRT(YEARFRAC($R$6,$R109,2))*(1*$S109))),IF('Forward Curve'!$D$14=DataValidation!$A$7,Vols!$W109*(1+(SQRT(YEARFRAC($R$6,$R109,2))*(1*$S109))),IF('Forward Curve'!$D$14=DataValidation!$A$9,Vols!$AW109*(1+(SQRT(YEARFRAC($R$6,$R109,2))*(1*$S109))),IF('Forward Curve'!$D$14=DataValidation!$A$2,$Y109*(1+(SQRT(YEARFRAC($R$6,$R109,2))*(1*$S109))),IF('Forward Curve'!$D$14=DataValidation!$A$3,$Z109*(1+(SQRT(YEARFRAC($R$6,$R109,2))*(1*$S109))),""))))))))</f>
        <v>5.8661208053008757E-2</v>
      </c>
      <c r="AJ109" s="2">
        <f>IF('Forward Curve'!$D$14=DataValidation!$A$5,Vols!$U109*(1+(SQRT(YEARFRAC($R$6,$R109,2))*(2*$S109))),IF('Forward Curve'!$D$14=DataValidation!$A$6,Vols!$V109*(1+(SQRT(YEARFRAC($R$6,$R109,2))*(2*$S109))),IF('Forward Curve'!$D$14=DataValidation!$A$8,Vols!$U109*(1+(SQRT(YEARFRAC($R$6,$R109,2))*(2*$S109)))+0.03,IF('Forward Curve'!$D$14=DataValidation!$A$4,Vols!$AE109*(1+(SQRT(YEARFRAC($R$6,$R109,2))*(2*$S109))),IF('Forward Curve'!$D$14=DataValidation!$A$7,Vols!$W109*(1+(SQRT(YEARFRAC($R$6,$R109,2))*(2*$S109))),IF('Forward Curve'!$D$14=DataValidation!$A$9,Vols!$AW109*(1+(SQRT(YEARFRAC($R$6,$R109,2))*(2*$S109))),IF('Forward Curve'!$D$14=DataValidation!$A$2,$Y109*(1+(SQRT(YEARFRAC($R$6,$R109,2))*(2*$S109))),IF('Forward Curve'!$D$14=DataValidation!$A$3,$Z109*(1+(SQRT(YEARFRAC($R$6,$R109,2))*(2*$S109))),""))))))))</f>
        <v>8.8908816106017516E-2</v>
      </c>
      <c r="AL109" s="112">
        <v>2.5000000000000001E-2</v>
      </c>
      <c r="AM109" s="2">
        <f>IF('Forward Curve'!$D$14=DataValidation!$A$5,Vols!$AL109,IF('Forward Curve'!$D$14=DataValidation!$A$6,Vols!$AL109+(Vols!$V109-Vols!$U109),IF('Forward Curve'!$D$14=DataValidation!$A$8,Vols!$AL109+(Vols!$X109-Vols!$U109),IF('Forward Curve'!$D$14=DataValidation!$A$4,Vols!$AL109+(Vols!$AE109-Vols!$U109),IF('Forward Curve'!$D$14=DataValidation!$A$7,Vols!$AL109+(Vols!$W109-Vols!$U109),IF('Forward Curve'!$D$14=DataValidation!$A$9,Vols!$AL109+(Vols!$AW109-Vols!$U109),IF('Forward Curve'!$D$14=DataValidation!$A$2,Vols!$AL109+($Y109-Vols!$U109),IF('Forward Curve'!$D$14=DataValidation!$A$3,Vols!$AL109+($Z109-Vols!$U109)))))))))</f>
        <v>2.38563E-2</v>
      </c>
      <c r="AN109" s="2">
        <f>IF('Forward Curve'!$D$14=DataValidation!$A$5,$U109+0.0025,IF('Forward Curve'!$D$14=DataValidation!$A$6,$V109+0.0025,IF('Forward Curve'!$D$14=DataValidation!$A$8,Vols!$X109+0.0025,IF('Forward Curve'!$D$14=DataValidation!$A$4,Vols!$AE109+0.0025,IF('Forward Curve'!$D$14=DataValidation!$A$7,Vols!$W109+0.0025,IF('Forward Curve'!$D$14=DataValidation!$A$9,Vols!$AW109+0.0025,IF('Forward Curve'!$D$14=DataValidation!$A$2,$Y109+0.0025,IF('Forward Curve'!$D$14=DataValidation!$A$3,$Z109+0.0025,""))))))))</f>
        <v>3.0913599999999996E-2</v>
      </c>
      <c r="AO109" s="2">
        <f>IF('Forward Curve'!$D$14=DataValidation!$A$5,$U109+0.005,IF('Forward Curve'!$D$14=DataValidation!$A$6,$V109+0.005,IF('Forward Curve'!$D$14=DataValidation!$A$8,Vols!$X109+0.005,IF('Forward Curve'!$D$14=DataValidation!$A$4,Vols!$AE109+0.005,IF('Forward Curve'!$D$14=DataValidation!$A$7,Vols!$W109+0.005,IF('Forward Curve'!$D$14=DataValidation!$A$9,Vols!$AW109+0.005,IF('Forward Curve'!$D$14=DataValidation!$A$2,$Y109+0.005,IF('Forward Curve'!$D$14=DataValidation!$A$3,$Z109+0.005,""))))))))</f>
        <v>3.3413599999999995E-2</v>
      </c>
      <c r="AQ109" s="57">
        <f>IF('Forward Curve'!$E$15=DataValidation!$B$2,Vols!$AJ109,IF('Forward Curve'!$E$15=DataValidation!$B$3,Vols!$AI109,IF('Forward Curve'!$E$15=DataValidation!$B$4,Vols!$AH109,IF('Forward Curve'!$E$15=DataValidation!$B$5,Vols!$AG109,IF('Forward Curve'!$E$15=DataValidation!$B$7,$AM109,IF('Forward Curve'!$E$15=DataValidation!$B$8,Vols!$AN109,IF('Forward Curve'!$E$15=DataValidation!$B$9,Vols!$AO109,"ERROR")))))))</f>
        <v>5.8661208053008757E-2</v>
      </c>
      <c r="AR109" s="57"/>
      <c r="AT109" s="67">
        <v>104</v>
      </c>
      <c r="AU109" s="68">
        <f t="shared" si="46"/>
        <v>47876</v>
      </c>
      <c r="AW109" s="2">
        <f t="shared" si="52"/>
        <v>3.0224842075005077E-2</v>
      </c>
      <c r="AY109" s="3">
        <f t="shared" si="53"/>
        <v>2.5224842075005076E-2</v>
      </c>
      <c r="AZ109" s="3">
        <f t="shared" si="54"/>
        <v>2.7724842075005078E-2</v>
      </c>
      <c r="BA109" s="3">
        <f t="shared" si="55"/>
        <v>3.2724842075005076E-2</v>
      </c>
      <c r="BB109" s="3">
        <f t="shared" si="56"/>
        <v>3.5224842075005078E-2</v>
      </c>
      <c r="BD109" s="2">
        <f>IF('Forward Curve'!$D$16=DataValidation!$B$11,Vols!AY109,IF('Forward Curve'!$D$16=DataValidation!$B$12,Vols!AZ109,IF('Forward Curve'!$D$16=DataValidation!$B$13,Vols!BA109,IF('Forward Curve'!$D$16=DataValidation!$B$14,Vols!BB109,""))))</f>
        <v>3.2724842075005076E-2</v>
      </c>
    </row>
    <row r="110" spans="2:56" x14ac:dyDescent="0.25">
      <c r="B110" s="69">
        <f t="shared" si="40"/>
        <v>47907</v>
      </c>
      <c r="C110" s="76">
        <v>36.090000000000003</v>
      </c>
      <c r="D110" s="2"/>
      <c r="E110" s="124">
        <v>2.9560900000000001</v>
      </c>
      <c r="F110" s="77">
        <v>2.8658299999999999</v>
      </c>
      <c r="G110" s="103">
        <v>3.0037099999999999</v>
      </c>
      <c r="H110" s="103">
        <v>5.9074499999999999</v>
      </c>
      <c r="I110" s="81"/>
      <c r="J110" s="117">
        <f t="shared" si="43"/>
        <v>47876</v>
      </c>
      <c r="K110" s="78">
        <v>2.8413599999999999</v>
      </c>
      <c r="L110" s="81"/>
      <c r="M110" s="115">
        <v>44846</v>
      </c>
      <c r="N110" s="123">
        <v>3.1356299999999999</v>
      </c>
      <c r="O110" s="81"/>
      <c r="P110" s="81"/>
      <c r="R110" s="69">
        <f>'Forward Curve'!$G110</f>
        <v>47907</v>
      </c>
      <c r="S110" s="82">
        <f t="shared" si="47"/>
        <v>0.36090000000000005</v>
      </c>
      <c r="T110" s="57"/>
      <c r="U110" s="57">
        <f t="shared" si="29"/>
        <v>2.9560900000000001E-2</v>
      </c>
      <c r="V110" s="57">
        <f t="shared" si="48"/>
        <v>2.8658299999999998E-2</v>
      </c>
      <c r="W110" s="57">
        <f t="shared" si="49"/>
        <v>3.0037099999999997E-2</v>
      </c>
      <c r="X110" s="84">
        <f t="shared" si="50"/>
        <v>5.9074500000000002E-2</v>
      </c>
      <c r="Y110" s="84">
        <f t="shared" si="33"/>
        <v>2.8416999999999998E-2</v>
      </c>
      <c r="Z110" s="84">
        <f t="shared" si="51"/>
        <v>2.8413599999999997E-2</v>
      </c>
      <c r="AA110" s="84"/>
      <c r="AB110" s="108">
        <f t="shared" si="44"/>
        <v>44846</v>
      </c>
      <c r="AC110" s="109">
        <f t="shared" si="41"/>
        <v>3.1356299999999997E-2</v>
      </c>
      <c r="AD110" s="108">
        <f t="shared" si="45"/>
        <v>47907</v>
      </c>
      <c r="AE110" s="110">
        <f t="shared" si="42"/>
        <v>3.0186343333333341E-2</v>
      </c>
      <c r="AF110" s="3"/>
      <c r="AG110" s="2">
        <f>IF('Forward Curve'!$D$14=DataValidation!$A$5,Vols!$U110*(1-(SQRT(YEARFRAC($R$6,$R110,2))*(2*$S110))),IF('Forward Curve'!$D$14=DataValidation!$A$6,Vols!$V110*(1-(SQRT(YEARFRAC($R$6,$R110,2))*(2*$S110))),IF('Forward Curve'!$D$14=DataValidation!$A$8,Vols!$U110*(1-(SQRT(YEARFRAC($R$6,$R110,2))*(2*$S110)))+0.03,IF('Forward Curve'!$D$14=DataValidation!$A$4,Vols!$AE110*(1-(SQRT(YEARFRAC($R$6,$R110,2))*(2*$S110))),IF('Forward Curve'!$D$14=DataValidation!$A$7,Vols!$W110*(1-(SQRT(YEARFRAC($R$6,$R110,2))*(2*$S110))),IF('Forward Curve'!$D$14=DataValidation!$A$9,Vols!$AW110*(1-(SQRT(YEARFRAC($R$6,$R110,2))*(2*$S110))),IF('Forward Curve'!$D$14=DataValidation!$A$2,$Y110*(1-(SQRT(YEARFRAC($R$6,$R110,2))*(2*$S110))),IF('Forward Curve'!$D$14=DataValidation!$A$3,$Z110*(1-(SQRT(YEARFRAC($R$6,$R110,2))*(2*$S110))),""))))))))</f>
        <v>-3.240080079910717E-2</v>
      </c>
      <c r="AH110" s="2">
        <f>IF('Forward Curve'!$D$14=DataValidation!$A$5,Vols!$U110*(1-(SQRT(YEARFRAC($R$6,$R110,2))*(1*$S110))),IF('Forward Curve'!$D$14=DataValidation!$A$6,Vols!$V110*(1-(SQRT(YEARFRAC($R$6,$R110,2))*(1*$S110))),IF('Forward Curve'!$D$14=DataValidation!$A$8,Vols!$U110*(1-(SQRT(YEARFRAC($R$6,$R110,2))*(1*$S110)))+0.03,IF('Forward Curve'!$D$14=DataValidation!$A$4,Vols!$AE110*(1-(SQRT(YEARFRAC($R$6,$R110,2))*(1*$S110))),IF('Forward Curve'!$D$14=DataValidation!$A$7,Vols!$W110*(1-(SQRT(YEARFRAC($R$6,$R110,2))*(1*$S110))),IF('Forward Curve'!$D$14=DataValidation!$A$9,Vols!$AW110*(1-(SQRT(YEARFRAC($R$6,$R110,2))*(1*$S110))),IF('Forward Curve'!$D$14=DataValidation!$A$2,$Y110*(1-(SQRT(YEARFRAC($R$6,$R110,2))*(1*$S110))),IF('Forward Curve'!$D$14=DataValidation!$A$3,$Z110*(1-(SQRT(YEARFRAC($R$6,$R110,2))*(1*$S110))),""))))))))</f>
        <v>-1.9919003995535868E-3</v>
      </c>
      <c r="AI110" s="2">
        <f>IF('Forward Curve'!$D$14=DataValidation!$A$5,Vols!$U110*(1+(SQRT(YEARFRAC($R$6,$R110,2))*(1*$S110))),IF('Forward Curve'!$D$14=DataValidation!$A$6,Vols!$V110*(1+(SQRT(YEARFRAC($R$6,$R110,2))*(1*$S110))),IF('Forward Curve'!$D$14=DataValidation!$A$8,Vols!$U110*(1+(SQRT(YEARFRAC($R$6,$R110,2))*(1*$S110)))+0.03,IF('Forward Curve'!$D$14=DataValidation!$A$4,Vols!$AE110*(1+(SQRT(YEARFRAC($R$6,$R110,2))*(1*$S110))),IF('Forward Curve'!$D$14=DataValidation!$A$7,Vols!$W110*(1+(SQRT(YEARFRAC($R$6,$R110,2))*(1*$S110))),IF('Forward Curve'!$D$14=DataValidation!$A$9,Vols!$AW110*(1+(SQRT(YEARFRAC($R$6,$R110,2))*(1*$S110))),IF('Forward Curve'!$D$14=DataValidation!$A$2,$Y110*(1+(SQRT(YEARFRAC($R$6,$R110,2))*(1*$S110))),IF('Forward Curve'!$D$14=DataValidation!$A$3,$Z110*(1+(SQRT(YEARFRAC($R$6,$R110,2))*(1*$S110))),""))))))))</f>
        <v>5.8825900399553578E-2</v>
      </c>
      <c r="AJ110" s="2">
        <f>IF('Forward Curve'!$D$14=DataValidation!$A$5,Vols!$U110*(1+(SQRT(YEARFRAC($R$6,$R110,2))*(2*$S110))),IF('Forward Curve'!$D$14=DataValidation!$A$6,Vols!$V110*(1+(SQRT(YEARFRAC($R$6,$R110,2))*(2*$S110))),IF('Forward Curve'!$D$14=DataValidation!$A$8,Vols!$U110*(1+(SQRT(YEARFRAC($R$6,$R110,2))*(2*$S110)))+0.03,IF('Forward Curve'!$D$14=DataValidation!$A$4,Vols!$AE110*(1+(SQRT(YEARFRAC($R$6,$R110,2))*(2*$S110))),IF('Forward Curve'!$D$14=DataValidation!$A$7,Vols!$W110*(1+(SQRT(YEARFRAC($R$6,$R110,2))*(2*$S110))),IF('Forward Curve'!$D$14=DataValidation!$A$9,Vols!$AW110*(1+(SQRT(YEARFRAC($R$6,$R110,2))*(2*$S110))),IF('Forward Curve'!$D$14=DataValidation!$A$2,$Y110*(1+(SQRT(YEARFRAC($R$6,$R110,2))*(2*$S110))),IF('Forward Curve'!$D$14=DataValidation!$A$3,$Z110*(1+(SQRT(YEARFRAC($R$6,$R110,2))*(2*$S110))),""))))))))</f>
        <v>8.9234800799107172E-2</v>
      </c>
      <c r="AL110" s="112">
        <v>2.5000000000000001E-2</v>
      </c>
      <c r="AM110" s="2">
        <f>IF('Forward Curve'!$D$14=DataValidation!$A$5,Vols!$AL110,IF('Forward Curve'!$D$14=DataValidation!$A$6,Vols!$AL110+(Vols!$V110-Vols!$U110),IF('Forward Curve'!$D$14=DataValidation!$A$8,Vols!$AL110+(Vols!$X110-Vols!$U110),IF('Forward Curve'!$D$14=DataValidation!$A$4,Vols!$AL110+(Vols!$AE110-Vols!$U110),IF('Forward Curve'!$D$14=DataValidation!$A$7,Vols!$AL110+(Vols!$W110-Vols!$U110),IF('Forward Curve'!$D$14=DataValidation!$A$9,Vols!$AL110+(Vols!$AW110-Vols!$U110),IF('Forward Curve'!$D$14=DataValidation!$A$2,Vols!$AL110+($Y110-Vols!$U110),IF('Forward Curve'!$D$14=DataValidation!$A$3,Vols!$AL110+($Z110-Vols!$U110)))))))))</f>
        <v>2.3856099999999998E-2</v>
      </c>
      <c r="AN110" s="2">
        <f>IF('Forward Curve'!$D$14=DataValidation!$A$5,$U110+0.0025,IF('Forward Curve'!$D$14=DataValidation!$A$6,$V110+0.0025,IF('Forward Curve'!$D$14=DataValidation!$A$8,Vols!$X110+0.0025,IF('Forward Curve'!$D$14=DataValidation!$A$4,Vols!$AE110+0.0025,IF('Forward Curve'!$D$14=DataValidation!$A$7,Vols!$W110+0.0025,IF('Forward Curve'!$D$14=DataValidation!$A$9,Vols!$AW110+0.0025,IF('Forward Curve'!$D$14=DataValidation!$A$2,$Y110+0.0025,IF('Forward Curve'!$D$14=DataValidation!$A$3,$Z110+0.0025,""))))))))</f>
        <v>3.0916999999999997E-2</v>
      </c>
      <c r="AO110" s="2">
        <f>IF('Forward Curve'!$D$14=DataValidation!$A$5,$U110+0.005,IF('Forward Curve'!$D$14=DataValidation!$A$6,$V110+0.005,IF('Forward Curve'!$D$14=DataValidation!$A$8,Vols!$X110+0.005,IF('Forward Curve'!$D$14=DataValidation!$A$4,Vols!$AE110+0.005,IF('Forward Curve'!$D$14=DataValidation!$A$7,Vols!$W110+0.005,IF('Forward Curve'!$D$14=DataValidation!$A$9,Vols!$AW110+0.005,IF('Forward Curve'!$D$14=DataValidation!$A$2,$Y110+0.005,IF('Forward Curve'!$D$14=DataValidation!$A$3,$Z110+0.005,""))))))))</f>
        <v>3.3416999999999995E-2</v>
      </c>
      <c r="AQ110" s="57">
        <f>IF('Forward Curve'!$E$15=DataValidation!$B$2,Vols!$AJ110,IF('Forward Curve'!$E$15=DataValidation!$B$3,Vols!$AI110,IF('Forward Curve'!$E$15=DataValidation!$B$4,Vols!$AH110,IF('Forward Curve'!$E$15=DataValidation!$B$5,Vols!$AG110,IF('Forward Curve'!$E$15=DataValidation!$B$7,$AM110,IF('Forward Curve'!$E$15=DataValidation!$B$8,Vols!$AN110,IF('Forward Curve'!$E$15=DataValidation!$B$9,Vols!$AO110,"ERROR")))))))</f>
        <v>5.8825900399553578E-2</v>
      </c>
      <c r="AR110" s="57"/>
      <c r="AT110" s="67">
        <v>105</v>
      </c>
      <c r="AU110" s="68">
        <f t="shared" si="46"/>
        <v>47907</v>
      </c>
      <c r="AW110" s="2">
        <f t="shared" si="52"/>
        <v>3.0208138516286259E-2</v>
      </c>
      <c r="AY110" s="3">
        <f t="shared" si="53"/>
        <v>2.5208138516286258E-2</v>
      </c>
      <c r="AZ110" s="3">
        <f t="shared" si="54"/>
        <v>2.770813851628626E-2</v>
      </c>
      <c r="BA110" s="3">
        <f t="shared" si="55"/>
        <v>3.2708138516286261E-2</v>
      </c>
      <c r="BB110" s="3">
        <f t="shared" si="56"/>
        <v>3.5208138516286257E-2</v>
      </c>
      <c r="BD110" s="2">
        <f>IF('Forward Curve'!$D$16=DataValidation!$B$11,Vols!AY110,IF('Forward Curve'!$D$16=DataValidation!$B$12,Vols!AZ110,IF('Forward Curve'!$D$16=DataValidation!$B$13,Vols!BA110,IF('Forward Curve'!$D$16=DataValidation!$B$14,Vols!BB110,""))))</f>
        <v>3.2708138516286261E-2</v>
      </c>
    </row>
    <row r="111" spans="2:56" x14ac:dyDescent="0.25">
      <c r="B111" s="69">
        <f t="shared" si="40"/>
        <v>47935</v>
      </c>
      <c r="C111" s="76">
        <v>36.11</v>
      </c>
      <c r="D111" s="2"/>
      <c r="E111" s="124">
        <v>2.9559700000000002</v>
      </c>
      <c r="F111" s="77">
        <v>2.8666</v>
      </c>
      <c r="G111" s="103">
        <v>3.0035799999999999</v>
      </c>
      <c r="H111" s="103">
        <v>5.9521199999999999</v>
      </c>
      <c r="I111" s="81"/>
      <c r="J111" s="117">
        <f t="shared" si="43"/>
        <v>47907</v>
      </c>
      <c r="K111" s="78">
        <v>2.8416999999999999</v>
      </c>
      <c r="L111" s="81"/>
      <c r="M111" s="115">
        <v>44847</v>
      </c>
      <c r="N111" s="123">
        <v>3.1356299999999999</v>
      </c>
      <c r="O111" s="81"/>
      <c r="P111" s="81"/>
      <c r="R111" s="69">
        <f>'Forward Curve'!$G111</f>
        <v>47935</v>
      </c>
      <c r="S111" s="82">
        <f t="shared" si="47"/>
        <v>0.36109999999999998</v>
      </c>
      <c r="T111" s="57"/>
      <c r="U111" s="57">
        <f t="shared" si="29"/>
        <v>2.9559700000000001E-2</v>
      </c>
      <c r="V111" s="57">
        <f t="shared" si="48"/>
        <v>2.8666000000000001E-2</v>
      </c>
      <c r="W111" s="57">
        <f t="shared" si="49"/>
        <v>3.0035799999999998E-2</v>
      </c>
      <c r="X111" s="84">
        <f t="shared" si="50"/>
        <v>5.9521199999999996E-2</v>
      </c>
      <c r="Y111" s="84">
        <f t="shared" si="33"/>
        <v>2.8415900000000001E-2</v>
      </c>
      <c r="Z111" s="84">
        <f t="shared" si="51"/>
        <v>2.8416999999999998E-2</v>
      </c>
      <c r="AA111" s="84"/>
      <c r="AB111" s="108">
        <f t="shared" si="44"/>
        <v>44847</v>
      </c>
      <c r="AC111" s="109">
        <f t="shared" si="41"/>
        <v>3.1356299999999997E-2</v>
      </c>
      <c r="AD111" s="108">
        <f t="shared" si="45"/>
        <v>47935</v>
      </c>
      <c r="AE111" s="110">
        <f t="shared" si="42"/>
        <v>3.0186343333333341E-2</v>
      </c>
      <c r="AF111" s="3"/>
      <c r="AG111" s="2">
        <f>IF('Forward Curve'!$D$14=DataValidation!$A$5,Vols!$U111*(1-(SQRT(YEARFRAC($R$6,$R111,2))*(2*$S111))),IF('Forward Curve'!$D$14=DataValidation!$A$6,Vols!$V111*(1-(SQRT(YEARFRAC($R$6,$R111,2))*(2*$S111))),IF('Forward Curve'!$D$14=DataValidation!$A$8,Vols!$U111*(1-(SQRT(YEARFRAC($R$6,$R111,2))*(2*$S111)))+0.03,IF('Forward Curve'!$D$14=DataValidation!$A$4,Vols!$AE111*(1-(SQRT(YEARFRAC($R$6,$R111,2))*(2*$S111))),IF('Forward Curve'!$D$14=DataValidation!$A$7,Vols!$W111*(1-(SQRT(YEARFRAC($R$6,$R111,2))*(2*$S111))),IF('Forward Curve'!$D$14=DataValidation!$A$9,Vols!$AW111*(1-(SQRT(YEARFRAC($R$6,$R111,2))*(2*$S111))),IF('Forward Curve'!$D$14=DataValidation!$A$2,$Y111*(1-(SQRT(YEARFRAC($R$6,$R111,2))*(2*$S111))),IF('Forward Curve'!$D$14=DataValidation!$A$3,$Z111*(1-(SQRT(YEARFRAC($R$6,$R111,2))*(2*$S111))),""))))))))</f>
        <v>-3.2701814967286739E-2</v>
      </c>
      <c r="AH111" s="2">
        <f>IF('Forward Curve'!$D$14=DataValidation!$A$5,Vols!$U111*(1-(SQRT(YEARFRAC($R$6,$R111,2))*(1*$S111))),IF('Forward Curve'!$D$14=DataValidation!$A$6,Vols!$V111*(1-(SQRT(YEARFRAC($R$6,$R111,2))*(1*$S111))),IF('Forward Curve'!$D$14=DataValidation!$A$8,Vols!$U111*(1-(SQRT(YEARFRAC($R$6,$R111,2))*(1*$S111)))+0.03,IF('Forward Curve'!$D$14=DataValidation!$A$4,Vols!$AE111*(1-(SQRT(YEARFRAC($R$6,$R111,2))*(1*$S111))),IF('Forward Curve'!$D$14=DataValidation!$A$7,Vols!$W111*(1-(SQRT(YEARFRAC($R$6,$R111,2))*(1*$S111))),IF('Forward Curve'!$D$14=DataValidation!$A$9,Vols!$AW111*(1-(SQRT(YEARFRAC($R$6,$R111,2))*(1*$S111))),IF('Forward Curve'!$D$14=DataValidation!$A$2,$Y111*(1-(SQRT(YEARFRAC($R$6,$R111,2))*(1*$S111))),IF('Forward Curve'!$D$14=DataValidation!$A$3,$Z111*(1-(SQRT(YEARFRAC($R$6,$R111,2))*(1*$S111))),""))))))))</f>
        <v>-2.1429574836433689E-3</v>
      </c>
      <c r="AI111" s="2">
        <f>IF('Forward Curve'!$D$14=DataValidation!$A$5,Vols!$U111*(1+(SQRT(YEARFRAC($R$6,$R111,2))*(1*$S111))),IF('Forward Curve'!$D$14=DataValidation!$A$6,Vols!$V111*(1+(SQRT(YEARFRAC($R$6,$R111,2))*(1*$S111))),IF('Forward Curve'!$D$14=DataValidation!$A$8,Vols!$U111*(1+(SQRT(YEARFRAC($R$6,$R111,2))*(1*$S111)))+0.03,IF('Forward Curve'!$D$14=DataValidation!$A$4,Vols!$AE111*(1+(SQRT(YEARFRAC($R$6,$R111,2))*(1*$S111))),IF('Forward Curve'!$D$14=DataValidation!$A$7,Vols!$W111*(1+(SQRT(YEARFRAC($R$6,$R111,2))*(1*$S111))),IF('Forward Curve'!$D$14=DataValidation!$A$9,Vols!$AW111*(1+(SQRT(YEARFRAC($R$6,$R111,2))*(1*$S111))),IF('Forward Curve'!$D$14=DataValidation!$A$2,$Y111*(1+(SQRT(YEARFRAC($R$6,$R111,2))*(1*$S111))),IF('Forward Curve'!$D$14=DataValidation!$A$3,$Z111*(1+(SQRT(YEARFRAC($R$6,$R111,2))*(1*$S111))),""))))))))</f>
        <v>5.8974757483643364E-2</v>
      </c>
      <c r="AJ111" s="2">
        <f>IF('Forward Curve'!$D$14=DataValidation!$A$5,Vols!$U111*(1+(SQRT(YEARFRAC($R$6,$R111,2))*(2*$S111))),IF('Forward Curve'!$D$14=DataValidation!$A$6,Vols!$V111*(1+(SQRT(YEARFRAC($R$6,$R111,2))*(2*$S111))),IF('Forward Curve'!$D$14=DataValidation!$A$8,Vols!$U111*(1+(SQRT(YEARFRAC($R$6,$R111,2))*(2*$S111)))+0.03,IF('Forward Curve'!$D$14=DataValidation!$A$4,Vols!$AE111*(1+(SQRT(YEARFRAC($R$6,$R111,2))*(2*$S111))),IF('Forward Curve'!$D$14=DataValidation!$A$7,Vols!$W111*(1+(SQRT(YEARFRAC($R$6,$R111,2))*(2*$S111))),IF('Forward Curve'!$D$14=DataValidation!$A$9,Vols!$AW111*(1+(SQRT(YEARFRAC($R$6,$R111,2))*(2*$S111))),IF('Forward Curve'!$D$14=DataValidation!$A$2,$Y111*(1+(SQRT(YEARFRAC($R$6,$R111,2))*(2*$S111))),IF('Forward Curve'!$D$14=DataValidation!$A$3,$Z111*(1+(SQRT(YEARFRAC($R$6,$R111,2))*(2*$S111))),""))))))))</f>
        <v>8.9533614967286734E-2</v>
      </c>
      <c r="AL111" s="112">
        <v>2.5000000000000001E-2</v>
      </c>
      <c r="AM111" s="2">
        <f>IF('Forward Curve'!$D$14=DataValidation!$A$5,Vols!$AL111,IF('Forward Curve'!$D$14=DataValidation!$A$6,Vols!$AL111+(Vols!$V111-Vols!$U111),IF('Forward Curve'!$D$14=DataValidation!$A$8,Vols!$AL111+(Vols!$X111-Vols!$U111),IF('Forward Curve'!$D$14=DataValidation!$A$4,Vols!$AL111+(Vols!$AE111-Vols!$U111),IF('Forward Curve'!$D$14=DataValidation!$A$7,Vols!$AL111+(Vols!$W111-Vols!$U111),IF('Forward Curve'!$D$14=DataValidation!$A$9,Vols!$AL111+(Vols!$AW111-Vols!$U111),IF('Forward Curve'!$D$14=DataValidation!$A$2,Vols!$AL111+($Y111-Vols!$U111),IF('Forward Curve'!$D$14=DataValidation!$A$3,Vols!$AL111+($Z111-Vols!$U111)))))))))</f>
        <v>2.3856200000000001E-2</v>
      </c>
      <c r="AN111" s="2">
        <f>IF('Forward Curve'!$D$14=DataValidation!$A$5,$U111+0.0025,IF('Forward Curve'!$D$14=DataValidation!$A$6,$V111+0.0025,IF('Forward Curve'!$D$14=DataValidation!$A$8,Vols!$X111+0.0025,IF('Forward Curve'!$D$14=DataValidation!$A$4,Vols!$AE111+0.0025,IF('Forward Curve'!$D$14=DataValidation!$A$7,Vols!$W111+0.0025,IF('Forward Curve'!$D$14=DataValidation!$A$9,Vols!$AW111+0.0025,IF('Forward Curve'!$D$14=DataValidation!$A$2,$Y111+0.0025,IF('Forward Curve'!$D$14=DataValidation!$A$3,$Z111+0.0025,""))))))))</f>
        <v>3.09159E-2</v>
      </c>
      <c r="AO111" s="2">
        <f>IF('Forward Curve'!$D$14=DataValidation!$A$5,$U111+0.005,IF('Forward Curve'!$D$14=DataValidation!$A$6,$V111+0.005,IF('Forward Curve'!$D$14=DataValidation!$A$8,Vols!$X111+0.005,IF('Forward Curve'!$D$14=DataValidation!$A$4,Vols!$AE111+0.005,IF('Forward Curve'!$D$14=DataValidation!$A$7,Vols!$W111+0.005,IF('Forward Curve'!$D$14=DataValidation!$A$9,Vols!$AW111+0.005,IF('Forward Curve'!$D$14=DataValidation!$A$2,$Y111+0.005,IF('Forward Curve'!$D$14=DataValidation!$A$3,$Z111+0.005,""))))))))</f>
        <v>3.3415899999999998E-2</v>
      </c>
      <c r="AQ111" s="57">
        <f>IF('Forward Curve'!$E$15=DataValidation!$B$2,Vols!$AJ111,IF('Forward Curve'!$E$15=DataValidation!$B$3,Vols!$AI111,IF('Forward Curve'!$E$15=DataValidation!$B$4,Vols!$AH111,IF('Forward Curve'!$E$15=DataValidation!$B$5,Vols!$AG111,IF('Forward Curve'!$E$15=DataValidation!$B$7,$AM111,IF('Forward Curve'!$E$15=DataValidation!$B$8,Vols!$AN111,IF('Forward Curve'!$E$15=DataValidation!$B$9,Vols!$AO111,"ERROR")))))))</f>
        <v>5.8974757483643364E-2</v>
      </c>
      <c r="AR111" s="57"/>
      <c r="AT111" s="67">
        <v>106</v>
      </c>
      <c r="AU111" s="68">
        <f t="shared" si="46"/>
        <v>47935</v>
      </c>
      <c r="AW111" s="2">
        <f t="shared" si="52"/>
        <v>3.019305099917707E-2</v>
      </c>
      <c r="AY111" s="3">
        <f t="shared" si="53"/>
        <v>2.5193050999177069E-2</v>
      </c>
      <c r="AZ111" s="3">
        <f t="shared" si="54"/>
        <v>2.7693050999177071E-2</v>
      </c>
      <c r="BA111" s="3">
        <f t="shared" si="55"/>
        <v>3.2693050999177069E-2</v>
      </c>
      <c r="BB111" s="3">
        <f t="shared" si="56"/>
        <v>3.5193050999177071E-2</v>
      </c>
      <c r="BD111" s="2">
        <f>IF('Forward Curve'!$D$16=DataValidation!$B$11,Vols!AY111,IF('Forward Curve'!$D$16=DataValidation!$B$12,Vols!AZ111,IF('Forward Curve'!$D$16=DataValidation!$B$13,Vols!BA111,IF('Forward Curve'!$D$16=DataValidation!$B$14,Vols!BB111,""))))</f>
        <v>3.2693050999177069E-2</v>
      </c>
    </row>
    <row r="112" spans="2:56" x14ac:dyDescent="0.25">
      <c r="B112" s="69">
        <f t="shared" si="40"/>
        <v>47966</v>
      </c>
      <c r="C112" s="76">
        <v>34.92</v>
      </c>
      <c r="D112" s="2"/>
      <c r="E112" s="124">
        <v>2.9560900000000001</v>
      </c>
      <c r="F112" s="77">
        <v>2.89601</v>
      </c>
      <c r="G112" s="103">
        <v>3.0037099999999999</v>
      </c>
      <c r="H112" s="103">
        <v>5.9539400000000002</v>
      </c>
      <c r="I112" s="81"/>
      <c r="J112" s="117">
        <f t="shared" si="43"/>
        <v>47935</v>
      </c>
      <c r="K112" s="78">
        <v>2.8415900000000001</v>
      </c>
      <c r="L112" s="81"/>
      <c r="M112" s="115">
        <v>44848</v>
      </c>
      <c r="N112" s="123">
        <v>3.1356299999999999</v>
      </c>
      <c r="O112" s="81"/>
      <c r="P112" s="81"/>
      <c r="R112" s="69">
        <f>'Forward Curve'!$G112</f>
        <v>47966</v>
      </c>
      <c r="S112" s="82">
        <f t="shared" si="47"/>
        <v>0.34920000000000001</v>
      </c>
      <c r="T112" s="57"/>
      <c r="U112" s="57">
        <f t="shared" si="29"/>
        <v>2.9560900000000001E-2</v>
      </c>
      <c r="V112" s="57">
        <f t="shared" si="48"/>
        <v>2.8960099999999999E-2</v>
      </c>
      <c r="W112" s="57">
        <f t="shared" si="49"/>
        <v>3.0037099999999997E-2</v>
      </c>
      <c r="X112" s="84">
        <f t="shared" si="50"/>
        <v>5.9539399999999999E-2</v>
      </c>
      <c r="Y112" s="84">
        <f t="shared" si="33"/>
        <v>2.8416999999999998E-2</v>
      </c>
      <c r="Z112" s="84">
        <f t="shared" si="51"/>
        <v>2.8415900000000001E-2</v>
      </c>
      <c r="AA112" s="84"/>
      <c r="AB112" s="108">
        <f t="shared" si="44"/>
        <v>44848</v>
      </c>
      <c r="AC112" s="109">
        <f t="shared" si="41"/>
        <v>3.1356299999999997E-2</v>
      </c>
      <c r="AD112" s="108">
        <f t="shared" si="45"/>
        <v>47966</v>
      </c>
      <c r="AE112" s="110">
        <f t="shared" si="42"/>
        <v>3.0186463333333337E-2</v>
      </c>
      <c r="AF112" s="3"/>
      <c r="AG112" s="2">
        <f>IF('Forward Curve'!$D$14=DataValidation!$A$5,Vols!$U112*(1-(SQRT(YEARFRAC($R$6,$R112,2))*(2*$S112))),IF('Forward Curve'!$D$14=DataValidation!$A$6,Vols!$V112*(1-(SQRT(YEARFRAC($R$6,$R112,2))*(2*$S112))),IF('Forward Curve'!$D$14=DataValidation!$A$8,Vols!$U112*(1-(SQRT(YEARFRAC($R$6,$R112,2))*(2*$S112)))+0.03,IF('Forward Curve'!$D$14=DataValidation!$A$4,Vols!$AE112*(1-(SQRT(YEARFRAC($R$6,$R112,2))*(2*$S112))),IF('Forward Curve'!$D$14=DataValidation!$A$7,Vols!$W112*(1-(SQRT(YEARFRAC($R$6,$R112,2))*(2*$S112))),IF('Forward Curve'!$D$14=DataValidation!$A$9,Vols!$AW112*(1-(SQRT(YEARFRAC($R$6,$R112,2))*(2*$S112))),IF('Forward Curve'!$D$14=DataValidation!$A$2,$Y112*(1-(SQRT(YEARFRAC($R$6,$R112,2))*(2*$S112))),IF('Forward Curve'!$D$14=DataValidation!$A$3,$Z112*(1-(SQRT(YEARFRAC($R$6,$R112,2))*(2*$S112))),""))))))))</f>
        <v>-3.0975105842559598E-2</v>
      </c>
      <c r="AH112" s="2">
        <f>IF('Forward Curve'!$D$14=DataValidation!$A$5,Vols!$U112*(1-(SQRT(YEARFRAC($R$6,$R112,2))*(1*$S112))),IF('Forward Curve'!$D$14=DataValidation!$A$6,Vols!$V112*(1-(SQRT(YEARFRAC($R$6,$R112,2))*(1*$S112))),IF('Forward Curve'!$D$14=DataValidation!$A$8,Vols!$U112*(1-(SQRT(YEARFRAC($R$6,$R112,2))*(1*$S112)))+0.03,IF('Forward Curve'!$D$14=DataValidation!$A$4,Vols!$AE112*(1-(SQRT(YEARFRAC($R$6,$R112,2))*(1*$S112))),IF('Forward Curve'!$D$14=DataValidation!$A$7,Vols!$W112*(1-(SQRT(YEARFRAC($R$6,$R112,2))*(1*$S112))),IF('Forward Curve'!$D$14=DataValidation!$A$9,Vols!$AW112*(1-(SQRT(YEARFRAC($R$6,$R112,2))*(1*$S112))),IF('Forward Curve'!$D$14=DataValidation!$A$2,$Y112*(1-(SQRT(YEARFRAC($R$6,$R112,2))*(1*$S112))),IF('Forward Curve'!$D$14=DataValidation!$A$3,$Z112*(1-(SQRT(YEARFRAC($R$6,$R112,2))*(1*$S112))),""))))))))</f>
        <v>-1.2790529212797998E-3</v>
      </c>
      <c r="AI112" s="2">
        <f>IF('Forward Curve'!$D$14=DataValidation!$A$5,Vols!$U112*(1+(SQRT(YEARFRAC($R$6,$R112,2))*(1*$S112))),IF('Forward Curve'!$D$14=DataValidation!$A$6,Vols!$V112*(1+(SQRT(YEARFRAC($R$6,$R112,2))*(1*$S112))),IF('Forward Curve'!$D$14=DataValidation!$A$8,Vols!$U112*(1+(SQRT(YEARFRAC($R$6,$R112,2))*(1*$S112)))+0.03,IF('Forward Curve'!$D$14=DataValidation!$A$4,Vols!$AE112*(1+(SQRT(YEARFRAC($R$6,$R112,2))*(1*$S112))),IF('Forward Curve'!$D$14=DataValidation!$A$7,Vols!$W112*(1+(SQRT(YEARFRAC($R$6,$R112,2))*(1*$S112))),IF('Forward Curve'!$D$14=DataValidation!$A$9,Vols!$AW112*(1+(SQRT(YEARFRAC($R$6,$R112,2))*(1*$S112))),IF('Forward Curve'!$D$14=DataValidation!$A$2,$Y112*(1+(SQRT(YEARFRAC($R$6,$R112,2))*(1*$S112))),IF('Forward Curve'!$D$14=DataValidation!$A$3,$Z112*(1+(SQRT(YEARFRAC($R$6,$R112,2))*(1*$S112))),""))))))))</f>
        <v>5.8113052921279801E-2</v>
      </c>
      <c r="AJ112" s="2">
        <f>IF('Forward Curve'!$D$14=DataValidation!$A$5,Vols!$U112*(1+(SQRT(YEARFRAC($R$6,$R112,2))*(2*$S112))),IF('Forward Curve'!$D$14=DataValidation!$A$6,Vols!$V112*(1+(SQRT(YEARFRAC($R$6,$R112,2))*(2*$S112))),IF('Forward Curve'!$D$14=DataValidation!$A$8,Vols!$U112*(1+(SQRT(YEARFRAC($R$6,$R112,2))*(2*$S112)))+0.03,IF('Forward Curve'!$D$14=DataValidation!$A$4,Vols!$AE112*(1+(SQRT(YEARFRAC($R$6,$R112,2))*(2*$S112))),IF('Forward Curve'!$D$14=DataValidation!$A$7,Vols!$W112*(1+(SQRT(YEARFRAC($R$6,$R112,2))*(2*$S112))),IF('Forward Curve'!$D$14=DataValidation!$A$9,Vols!$AW112*(1+(SQRT(YEARFRAC($R$6,$R112,2))*(2*$S112))),IF('Forward Curve'!$D$14=DataValidation!$A$2,$Y112*(1+(SQRT(YEARFRAC($R$6,$R112,2))*(2*$S112))),IF('Forward Curve'!$D$14=DataValidation!$A$3,$Z112*(1+(SQRT(YEARFRAC($R$6,$R112,2))*(2*$S112))),""))))))))</f>
        <v>8.780910584255959E-2</v>
      </c>
      <c r="AL112" s="112">
        <v>2.5000000000000001E-2</v>
      </c>
      <c r="AM112" s="2">
        <f>IF('Forward Curve'!$D$14=DataValidation!$A$5,Vols!$AL112,IF('Forward Curve'!$D$14=DataValidation!$A$6,Vols!$AL112+(Vols!$V112-Vols!$U112),IF('Forward Curve'!$D$14=DataValidation!$A$8,Vols!$AL112+(Vols!$X112-Vols!$U112),IF('Forward Curve'!$D$14=DataValidation!$A$4,Vols!$AL112+(Vols!$AE112-Vols!$U112),IF('Forward Curve'!$D$14=DataValidation!$A$7,Vols!$AL112+(Vols!$W112-Vols!$U112),IF('Forward Curve'!$D$14=DataValidation!$A$9,Vols!$AL112+(Vols!$AW112-Vols!$U112),IF('Forward Curve'!$D$14=DataValidation!$A$2,Vols!$AL112+($Y112-Vols!$U112),IF('Forward Curve'!$D$14=DataValidation!$A$3,Vols!$AL112+($Z112-Vols!$U112)))))))))</f>
        <v>2.3856099999999998E-2</v>
      </c>
      <c r="AN112" s="2">
        <f>IF('Forward Curve'!$D$14=DataValidation!$A$5,$U112+0.0025,IF('Forward Curve'!$D$14=DataValidation!$A$6,$V112+0.0025,IF('Forward Curve'!$D$14=DataValidation!$A$8,Vols!$X112+0.0025,IF('Forward Curve'!$D$14=DataValidation!$A$4,Vols!$AE112+0.0025,IF('Forward Curve'!$D$14=DataValidation!$A$7,Vols!$W112+0.0025,IF('Forward Curve'!$D$14=DataValidation!$A$9,Vols!$AW112+0.0025,IF('Forward Curve'!$D$14=DataValidation!$A$2,$Y112+0.0025,IF('Forward Curve'!$D$14=DataValidation!$A$3,$Z112+0.0025,""))))))))</f>
        <v>3.0916999999999997E-2</v>
      </c>
      <c r="AO112" s="2">
        <f>IF('Forward Curve'!$D$14=DataValidation!$A$5,$U112+0.005,IF('Forward Curve'!$D$14=DataValidation!$A$6,$V112+0.005,IF('Forward Curve'!$D$14=DataValidation!$A$8,Vols!$X112+0.005,IF('Forward Curve'!$D$14=DataValidation!$A$4,Vols!$AE112+0.005,IF('Forward Curve'!$D$14=DataValidation!$A$7,Vols!$W112+0.005,IF('Forward Curve'!$D$14=DataValidation!$A$9,Vols!$AW112+0.005,IF('Forward Curve'!$D$14=DataValidation!$A$2,$Y112+0.005,IF('Forward Curve'!$D$14=DataValidation!$A$3,$Z112+0.005,""))))))))</f>
        <v>3.3416999999999995E-2</v>
      </c>
      <c r="AQ112" s="57">
        <f>IF('Forward Curve'!$E$15=DataValidation!$B$2,Vols!$AJ112,IF('Forward Curve'!$E$15=DataValidation!$B$3,Vols!$AI112,IF('Forward Curve'!$E$15=DataValidation!$B$4,Vols!$AH112,IF('Forward Curve'!$E$15=DataValidation!$B$5,Vols!$AG112,IF('Forward Curve'!$E$15=DataValidation!$B$7,$AM112,IF('Forward Curve'!$E$15=DataValidation!$B$8,Vols!$AN112,IF('Forward Curve'!$E$15=DataValidation!$B$9,Vols!$AO112,"ERROR")))))))</f>
        <v>5.8113052921279801E-2</v>
      </c>
      <c r="AR112" s="57"/>
      <c r="AT112" s="67">
        <v>107</v>
      </c>
      <c r="AU112" s="68">
        <f t="shared" si="46"/>
        <v>47966</v>
      </c>
      <c r="AW112" s="2">
        <f t="shared" si="52"/>
        <v>3.0176347440458252E-2</v>
      </c>
      <c r="AY112" s="3">
        <f t="shared" si="53"/>
        <v>2.5176347440458251E-2</v>
      </c>
      <c r="AZ112" s="3">
        <f t="shared" si="54"/>
        <v>2.7676347440458254E-2</v>
      </c>
      <c r="BA112" s="3">
        <f t="shared" si="55"/>
        <v>3.2676347440458255E-2</v>
      </c>
      <c r="BB112" s="3">
        <f t="shared" si="56"/>
        <v>3.517634744045825E-2</v>
      </c>
      <c r="BD112" s="2">
        <f>IF('Forward Curve'!$D$16=DataValidation!$B$11,Vols!AY112,IF('Forward Curve'!$D$16=DataValidation!$B$12,Vols!AZ112,IF('Forward Curve'!$D$16=DataValidation!$B$13,Vols!BA112,IF('Forward Curve'!$D$16=DataValidation!$B$14,Vols!BB112,""))))</f>
        <v>3.2676347440458255E-2</v>
      </c>
    </row>
    <row r="113" spans="2:56" x14ac:dyDescent="0.25">
      <c r="B113" s="69">
        <f t="shared" si="40"/>
        <v>47996</v>
      </c>
      <c r="C113" s="76">
        <v>33.64</v>
      </c>
      <c r="D113" s="2"/>
      <c r="E113" s="124">
        <v>2.9559700000000002</v>
      </c>
      <c r="F113" s="77">
        <v>2.9305699999999999</v>
      </c>
      <c r="G113" s="103">
        <v>3.0035799999999999</v>
      </c>
      <c r="H113" s="103">
        <v>5.9121499999999996</v>
      </c>
      <c r="I113" s="81"/>
      <c r="J113" s="117">
        <f t="shared" si="43"/>
        <v>47966</v>
      </c>
      <c r="K113" s="78">
        <v>2.8416999999999999</v>
      </c>
      <c r="L113" s="81"/>
      <c r="M113" s="115">
        <v>44849</v>
      </c>
      <c r="N113" s="123">
        <v>3.1358999999999999</v>
      </c>
      <c r="O113" s="81"/>
      <c r="P113" s="81"/>
      <c r="R113" s="69">
        <f>'Forward Curve'!$G113</f>
        <v>47996</v>
      </c>
      <c r="S113" s="82">
        <f t="shared" si="47"/>
        <v>0.33640000000000003</v>
      </c>
      <c r="T113" s="57"/>
      <c r="U113" s="57">
        <f t="shared" si="29"/>
        <v>2.9559700000000001E-2</v>
      </c>
      <c r="V113" s="57">
        <f t="shared" si="48"/>
        <v>2.93057E-2</v>
      </c>
      <c r="W113" s="57">
        <f t="shared" si="49"/>
        <v>3.0035799999999998E-2</v>
      </c>
      <c r="X113" s="84">
        <f t="shared" si="50"/>
        <v>5.9121499999999994E-2</v>
      </c>
      <c r="Y113" s="84">
        <f t="shared" si="33"/>
        <v>2.8415900000000001E-2</v>
      </c>
      <c r="Z113" s="84">
        <f t="shared" si="51"/>
        <v>2.8416999999999998E-2</v>
      </c>
      <c r="AA113" s="84"/>
      <c r="AB113" s="108">
        <f t="shared" si="44"/>
        <v>44849</v>
      </c>
      <c r="AC113" s="109">
        <f t="shared" si="41"/>
        <v>3.1358999999999998E-2</v>
      </c>
      <c r="AD113" s="108">
        <f t="shared" si="45"/>
        <v>47996</v>
      </c>
      <c r="AE113" s="110">
        <f t="shared" si="42"/>
        <v>3.0186300000000003E-2</v>
      </c>
      <c r="AF113" s="3"/>
      <c r="AG113" s="2">
        <f>IF('Forward Curve'!$D$14=DataValidation!$A$5,Vols!$U113*(1-(SQRT(YEARFRAC($R$6,$R113,2))*(2*$S113))),IF('Forward Curve'!$D$14=DataValidation!$A$6,Vols!$V113*(1-(SQRT(YEARFRAC($R$6,$R113,2))*(2*$S113))),IF('Forward Curve'!$D$14=DataValidation!$A$8,Vols!$U113*(1-(SQRT(YEARFRAC($R$6,$R113,2))*(2*$S113)))+0.03,IF('Forward Curve'!$D$14=DataValidation!$A$4,Vols!$AE113*(1-(SQRT(YEARFRAC($R$6,$R113,2))*(2*$S113))),IF('Forward Curve'!$D$14=DataValidation!$A$7,Vols!$W113*(1-(SQRT(YEARFRAC($R$6,$R113,2))*(2*$S113))),IF('Forward Curve'!$D$14=DataValidation!$A$9,Vols!$AW113*(1-(SQRT(YEARFRAC($R$6,$R113,2))*(2*$S113))),IF('Forward Curve'!$D$14=DataValidation!$A$2,$Y113*(1-(SQRT(YEARFRAC($R$6,$R113,2))*(2*$S113))),IF('Forward Curve'!$D$14=DataValidation!$A$3,$Z113*(1-(SQRT(YEARFRAC($R$6,$R113,2))*(2*$S113))),""))))))))</f>
        <v>-2.9062533363117014E-2</v>
      </c>
      <c r="AH113" s="2">
        <f>IF('Forward Curve'!$D$14=DataValidation!$A$5,Vols!$U113*(1-(SQRT(YEARFRAC($R$6,$R113,2))*(1*$S113))),IF('Forward Curve'!$D$14=DataValidation!$A$6,Vols!$V113*(1-(SQRT(YEARFRAC($R$6,$R113,2))*(1*$S113))),IF('Forward Curve'!$D$14=DataValidation!$A$8,Vols!$U113*(1-(SQRT(YEARFRAC($R$6,$R113,2))*(1*$S113)))+0.03,IF('Forward Curve'!$D$14=DataValidation!$A$4,Vols!$AE113*(1-(SQRT(YEARFRAC($R$6,$R113,2))*(1*$S113))),IF('Forward Curve'!$D$14=DataValidation!$A$7,Vols!$W113*(1-(SQRT(YEARFRAC($R$6,$R113,2))*(1*$S113))),IF('Forward Curve'!$D$14=DataValidation!$A$9,Vols!$AW113*(1-(SQRT(YEARFRAC($R$6,$R113,2))*(1*$S113))),IF('Forward Curve'!$D$14=DataValidation!$A$2,$Y113*(1-(SQRT(YEARFRAC($R$6,$R113,2))*(1*$S113))),IF('Forward Curve'!$D$14=DataValidation!$A$3,$Z113*(1-(SQRT(YEARFRAC($R$6,$R113,2))*(1*$S113))),""))))))))</f>
        <v>-3.2331668155850628E-4</v>
      </c>
      <c r="AI113" s="2">
        <f>IF('Forward Curve'!$D$14=DataValidation!$A$5,Vols!$U113*(1+(SQRT(YEARFRAC($R$6,$R113,2))*(1*$S113))),IF('Forward Curve'!$D$14=DataValidation!$A$6,Vols!$V113*(1+(SQRT(YEARFRAC($R$6,$R113,2))*(1*$S113))),IF('Forward Curve'!$D$14=DataValidation!$A$8,Vols!$U113*(1+(SQRT(YEARFRAC($R$6,$R113,2))*(1*$S113)))+0.03,IF('Forward Curve'!$D$14=DataValidation!$A$4,Vols!$AE113*(1+(SQRT(YEARFRAC($R$6,$R113,2))*(1*$S113))),IF('Forward Curve'!$D$14=DataValidation!$A$7,Vols!$W113*(1+(SQRT(YEARFRAC($R$6,$R113,2))*(1*$S113))),IF('Forward Curve'!$D$14=DataValidation!$A$9,Vols!$AW113*(1+(SQRT(YEARFRAC($R$6,$R113,2))*(1*$S113))),IF('Forward Curve'!$D$14=DataValidation!$A$2,$Y113*(1+(SQRT(YEARFRAC($R$6,$R113,2))*(1*$S113))),IF('Forward Curve'!$D$14=DataValidation!$A$3,$Z113*(1+(SQRT(YEARFRAC($R$6,$R113,2))*(1*$S113))),""))))))))</f>
        <v>5.715511668155851E-2</v>
      </c>
      <c r="AJ113" s="2">
        <f>IF('Forward Curve'!$D$14=DataValidation!$A$5,Vols!$U113*(1+(SQRT(YEARFRAC($R$6,$R113,2))*(2*$S113))),IF('Forward Curve'!$D$14=DataValidation!$A$6,Vols!$V113*(1+(SQRT(YEARFRAC($R$6,$R113,2))*(2*$S113))),IF('Forward Curve'!$D$14=DataValidation!$A$8,Vols!$U113*(1+(SQRT(YEARFRAC($R$6,$R113,2))*(2*$S113)))+0.03,IF('Forward Curve'!$D$14=DataValidation!$A$4,Vols!$AE113*(1+(SQRT(YEARFRAC($R$6,$R113,2))*(2*$S113))),IF('Forward Curve'!$D$14=DataValidation!$A$7,Vols!$W113*(1+(SQRT(YEARFRAC($R$6,$R113,2))*(2*$S113))),IF('Forward Curve'!$D$14=DataValidation!$A$9,Vols!$AW113*(1+(SQRT(YEARFRAC($R$6,$R113,2))*(2*$S113))),IF('Forward Curve'!$D$14=DataValidation!$A$2,$Y113*(1+(SQRT(YEARFRAC($R$6,$R113,2))*(2*$S113))),IF('Forward Curve'!$D$14=DataValidation!$A$3,$Z113*(1+(SQRT(YEARFRAC($R$6,$R113,2))*(2*$S113))),""))))))))</f>
        <v>8.5894333363117012E-2</v>
      </c>
      <c r="AL113" s="112">
        <v>2.5000000000000001E-2</v>
      </c>
      <c r="AM113" s="2">
        <f>IF('Forward Curve'!$D$14=DataValidation!$A$5,Vols!$AL113,IF('Forward Curve'!$D$14=DataValidation!$A$6,Vols!$AL113+(Vols!$V113-Vols!$U113),IF('Forward Curve'!$D$14=DataValidation!$A$8,Vols!$AL113+(Vols!$X113-Vols!$U113),IF('Forward Curve'!$D$14=DataValidation!$A$4,Vols!$AL113+(Vols!$AE113-Vols!$U113),IF('Forward Curve'!$D$14=DataValidation!$A$7,Vols!$AL113+(Vols!$W113-Vols!$U113),IF('Forward Curve'!$D$14=DataValidation!$A$9,Vols!$AL113+(Vols!$AW113-Vols!$U113),IF('Forward Curve'!$D$14=DataValidation!$A$2,Vols!$AL113+($Y113-Vols!$U113),IF('Forward Curve'!$D$14=DataValidation!$A$3,Vols!$AL113+($Z113-Vols!$U113)))))))))</f>
        <v>2.3856200000000001E-2</v>
      </c>
      <c r="AN113" s="2">
        <f>IF('Forward Curve'!$D$14=DataValidation!$A$5,$U113+0.0025,IF('Forward Curve'!$D$14=DataValidation!$A$6,$V113+0.0025,IF('Forward Curve'!$D$14=DataValidation!$A$8,Vols!$X113+0.0025,IF('Forward Curve'!$D$14=DataValidation!$A$4,Vols!$AE113+0.0025,IF('Forward Curve'!$D$14=DataValidation!$A$7,Vols!$W113+0.0025,IF('Forward Curve'!$D$14=DataValidation!$A$9,Vols!$AW113+0.0025,IF('Forward Curve'!$D$14=DataValidation!$A$2,$Y113+0.0025,IF('Forward Curve'!$D$14=DataValidation!$A$3,$Z113+0.0025,""))))))))</f>
        <v>3.09159E-2</v>
      </c>
      <c r="AO113" s="2">
        <f>IF('Forward Curve'!$D$14=DataValidation!$A$5,$U113+0.005,IF('Forward Curve'!$D$14=DataValidation!$A$6,$V113+0.005,IF('Forward Curve'!$D$14=DataValidation!$A$8,Vols!$X113+0.005,IF('Forward Curve'!$D$14=DataValidation!$A$4,Vols!$AE113+0.005,IF('Forward Curve'!$D$14=DataValidation!$A$7,Vols!$W113+0.005,IF('Forward Curve'!$D$14=DataValidation!$A$9,Vols!$AW113+0.005,IF('Forward Curve'!$D$14=DataValidation!$A$2,$Y113+0.005,IF('Forward Curve'!$D$14=DataValidation!$A$3,$Z113+0.005,""))))))))</f>
        <v>3.3415899999999998E-2</v>
      </c>
      <c r="AQ113" s="57">
        <f>IF('Forward Curve'!$E$15=DataValidation!$B$2,Vols!$AJ113,IF('Forward Curve'!$E$15=DataValidation!$B$3,Vols!$AI113,IF('Forward Curve'!$E$15=DataValidation!$B$4,Vols!$AH113,IF('Forward Curve'!$E$15=DataValidation!$B$5,Vols!$AG113,IF('Forward Curve'!$E$15=DataValidation!$B$7,$AM113,IF('Forward Curve'!$E$15=DataValidation!$B$8,Vols!$AN113,IF('Forward Curve'!$E$15=DataValidation!$B$9,Vols!$AO113,"ERROR")))))))</f>
        <v>5.715511668155851E-2</v>
      </c>
      <c r="AR113" s="57"/>
      <c r="AT113" s="67">
        <v>108</v>
      </c>
      <c r="AU113" s="68">
        <f t="shared" si="46"/>
        <v>47996</v>
      </c>
      <c r="AW113" s="2">
        <f t="shared" si="52"/>
        <v>3.0160181576784614E-2</v>
      </c>
      <c r="AY113" s="3">
        <f t="shared" si="53"/>
        <v>2.5160181576784613E-2</v>
      </c>
      <c r="AZ113" s="3">
        <f t="shared" si="54"/>
        <v>2.7660181576784616E-2</v>
      </c>
      <c r="BA113" s="3">
        <f t="shared" si="55"/>
        <v>3.2660181576784617E-2</v>
      </c>
      <c r="BB113" s="3">
        <f t="shared" si="56"/>
        <v>3.5160181576784612E-2</v>
      </c>
      <c r="BD113" s="2">
        <f>IF('Forward Curve'!$D$16=DataValidation!$B$11,Vols!AY113,IF('Forward Curve'!$D$16=DataValidation!$B$12,Vols!AZ113,IF('Forward Curve'!$D$16=DataValidation!$B$13,Vols!BA113,IF('Forward Curve'!$D$16=DataValidation!$B$14,Vols!BB113,""))))</f>
        <v>3.2660181576784617E-2</v>
      </c>
    </row>
    <row r="114" spans="2:56" x14ac:dyDescent="0.25">
      <c r="B114" s="69">
        <f t="shared" si="40"/>
        <v>48027</v>
      </c>
      <c r="C114" s="76">
        <v>31.87</v>
      </c>
      <c r="D114" s="2"/>
      <c r="E114" s="124">
        <v>3.0493999999999999</v>
      </c>
      <c r="F114" s="77">
        <v>2.9639500000000001</v>
      </c>
      <c r="G114" s="103">
        <v>3.1133099999999998</v>
      </c>
      <c r="H114" s="103">
        <v>5.9540899999999999</v>
      </c>
      <c r="I114" s="81"/>
      <c r="J114" s="117">
        <f t="shared" si="43"/>
        <v>47996</v>
      </c>
      <c r="K114" s="78">
        <v>2.8415900000000001</v>
      </c>
      <c r="L114" s="81"/>
      <c r="M114" s="115">
        <v>44850</v>
      </c>
      <c r="N114" s="123">
        <v>3.2720699999999998</v>
      </c>
      <c r="O114" s="81"/>
      <c r="P114" s="81"/>
      <c r="R114" s="69">
        <f>'Forward Curve'!$G114</f>
        <v>48027</v>
      </c>
      <c r="S114" s="82">
        <f t="shared" si="47"/>
        <v>0.31869999999999998</v>
      </c>
      <c r="T114" s="57"/>
      <c r="U114" s="57">
        <f t="shared" si="29"/>
        <v>3.0494E-2</v>
      </c>
      <c r="V114" s="57">
        <f t="shared" si="48"/>
        <v>2.9639499999999999E-2</v>
      </c>
      <c r="W114" s="57">
        <f t="shared" si="49"/>
        <v>3.1133099999999997E-2</v>
      </c>
      <c r="X114" s="84">
        <f t="shared" si="50"/>
        <v>5.9540900000000001E-2</v>
      </c>
      <c r="Y114" s="84">
        <f t="shared" si="33"/>
        <v>2.9271999999999999E-2</v>
      </c>
      <c r="Z114" s="84">
        <f t="shared" si="51"/>
        <v>2.8415900000000001E-2</v>
      </c>
      <c r="AA114" s="84"/>
      <c r="AB114" s="108">
        <f t="shared" si="44"/>
        <v>44850</v>
      </c>
      <c r="AC114" s="109">
        <f t="shared" si="41"/>
        <v>3.2720699999999998E-2</v>
      </c>
      <c r="AD114" s="108">
        <f t="shared" si="45"/>
        <v>48027</v>
      </c>
      <c r="AE114" s="110">
        <f t="shared" si="42"/>
        <v>3.0186386666666676E-2</v>
      </c>
      <c r="AF114" s="3"/>
      <c r="AG114" s="2">
        <f>IF('Forward Curve'!$D$14=DataValidation!$A$5,Vols!$U114*(1-(SQRT(YEARFRAC($R$6,$R114,2))*(2*$S114))),IF('Forward Curve'!$D$14=DataValidation!$A$6,Vols!$V114*(1-(SQRT(YEARFRAC($R$6,$R114,2))*(2*$S114))),IF('Forward Curve'!$D$14=DataValidation!$A$8,Vols!$U114*(1-(SQRT(YEARFRAC($R$6,$R114,2))*(2*$S114)))+0.03,IF('Forward Curve'!$D$14=DataValidation!$A$4,Vols!$AE114*(1-(SQRT(YEARFRAC($R$6,$R114,2))*(2*$S114))),IF('Forward Curve'!$D$14=DataValidation!$A$7,Vols!$W114*(1-(SQRT(YEARFRAC($R$6,$R114,2))*(2*$S114))),IF('Forward Curve'!$D$14=DataValidation!$A$9,Vols!$AW114*(1-(SQRT(YEARFRAC($R$6,$R114,2))*(2*$S114))),IF('Forward Curve'!$D$14=DataValidation!$A$2,$Y114*(1-(SQRT(YEARFRAC($R$6,$R114,2))*(2*$S114))),IF('Forward Curve'!$D$14=DataValidation!$A$3,$Z114*(1-(SQRT(YEARFRAC($R$6,$R114,2))*(2*$S114))),""))))))))</f>
        <v>-2.708928577911926E-2</v>
      </c>
      <c r="AH114" s="2">
        <f>IF('Forward Curve'!$D$14=DataValidation!$A$5,Vols!$U114*(1-(SQRT(YEARFRAC($R$6,$R114,2))*(1*$S114))),IF('Forward Curve'!$D$14=DataValidation!$A$6,Vols!$V114*(1-(SQRT(YEARFRAC($R$6,$R114,2))*(1*$S114))),IF('Forward Curve'!$D$14=DataValidation!$A$8,Vols!$U114*(1-(SQRT(YEARFRAC($R$6,$R114,2))*(1*$S114)))+0.03,IF('Forward Curve'!$D$14=DataValidation!$A$4,Vols!$AE114*(1-(SQRT(YEARFRAC($R$6,$R114,2))*(1*$S114))),IF('Forward Curve'!$D$14=DataValidation!$A$7,Vols!$W114*(1-(SQRT(YEARFRAC($R$6,$R114,2))*(1*$S114))),IF('Forward Curve'!$D$14=DataValidation!$A$9,Vols!$AW114*(1-(SQRT(YEARFRAC($R$6,$R114,2))*(1*$S114))),IF('Forward Curve'!$D$14=DataValidation!$A$2,$Y114*(1-(SQRT(YEARFRAC($R$6,$R114,2))*(1*$S114))),IF('Forward Curve'!$D$14=DataValidation!$A$3,$Z114*(1-(SQRT(YEARFRAC($R$6,$R114,2))*(1*$S114))),""))))))))</f>
        <v>1.09135711044037E-3</v>
      </c>
      <c r="AI114" s="2">
        <f>IF('Forward Curve'!$D$14=DataValidation!$A$5,Vols!$U114*(1+(SQRT(YEARFRAC($R$6,$R114,2))*(1*$S114))),IF('Forward Curve'!$D$14=DataValidation!$A$6,Vols!$V114*(1+(SQRT(YEARFRAC($R$6,$R114,2))*(1*$S114))),IF('Forward Curve'!$D$14=DataValidation!$A$8,Vols!$U114*(1+(SQRT(YEARFRAC($R$6,$R114,2))*(1*$S114)))+0.03,IF('Forward Curve'!$D$14=DataValidation!$A$4,Vols!$AE114*(1+(SQRT(YEARFRAC($R$6,$R114,2))*(1*$S114))),IF('Forward Curve'!$D$14=DataValidation!$A$7,Vols!$W114*(1+(SQRT(YEARFRAC($R$6,$R114,2))*(1*$S114))),IF('Forward Curve'!$D$14=DataValidation!$A$9,Vols!$AW114*(1+(SQRT(YEARFRAC($R$6,$R114,2))*(1*$S114))),IF('Forward Curve'!$D$14=DataValidation!$A$2,$Y114*(1+(SQRT(YEARFRAC($R$6,$R114,2))*(1*$S114))),IF('Forward Curve'!$D$14=DataValidation!$A$3,$Z114*(1+(SQRT(YEARFRAC($R$6,$R114,2))*(1*$S114))),""))))))))</f>
        <v>5.7452642889559626E-2</v>
      </c>
      <c r="AJ114" s="2">
        <f>IF('Forward Curve'!$D$14=DataValidation!$A$5,Vols!$U114*(1+(SQRT(YEARFRAC($R$6,$R114,2))*(2*$S114))),IF('Forward Curve'!$D$14=DataValidation!$A$6,Vols!$V114*(1+(SQRT(YEARFRAC($R$6,$R114,2))*(2*$S114))),IF('Forward Curve'!$D$14=DataValidation!$A$8,Vols!$U114*(1+(SQRT(YEARFRAC($R$6,$R114,2))*(2*$S114)))+0.03,IF('Forward Curve'!$D$14=DataValidation!$A$4,Vols!$AE114*(1+(SQRT(YEARFRAC($R$6,$R114,2))*(2*$S114))),IF('Forward Curve'!$D$14=DataValidation!$A$7,Vols!$W114*(1+(SQRT(YEARFRAC($R$6,$R114,2))*(2*$S114))),IF('Forward Curve'!$D$14=DataValidation!$A$9,Vols!$AW114*(1+(SQRT(YEARFRAC($R$6,$R114,2))*(2*$S114))),IF('Forward Curve'!$D$14=DataValidation!$A$2,$Y114*(1+(SQRT(YEARFRAC($R$6,$R114,2))*(2*$S114))),IF('Forward Curve'!$D$14=DataValidation!$A$3,$Z114*(1+(SQRT(YEARFRAC($R$6,$R114,2))*(2*$S114))),""))))))))</f>
        <v>8.5633285779119259E-2</v>
      </c>
      <c r="AL114" s="112">
        <v>2.5000000000000001E-2</v>
      </c>
      <c r="AM114" s="2">
        <f>IF('Forward Curve'!$D$14=DataValidation!$A$5,Vols!$AL114,IF('Forward Curve'!$D$14=DataValidation!$A$6,Vols!$AL114+(Vols!$V114-Vols!$U114),IF('Forward Curve'!$D$14=DataValidation!$A$8,Vols!$AL114+(Vols!$X114-Vols!$U114),IF('Forward Curve'!$D$14=DataValidation!$A$4,Vols!$AL114+(Vols!$AE114-Vols!$U114),IF('Forward Curve'!$D$14=DataValidation!$A$7,Vols!$AL114+(Vols!$W114-Vols!$U114),IF('Forward Curve'!$D$14=DataValidation!$A$9,Vols!$AL114+(Vols!$AW114-Vols!$U114),IF('Forward Curve'!$D$14=DataValidation!$A$2,Vols!$AL114+($Y114-Vols!$U114),IF('Forward Curve'!$D$14=DataValidation!$A$3,Vols!$AL114+($Z114-Vols!$U114)))))))))</f>
        <v>2.3778000000000001E-2</v>
      </c>
      <c r="AN114" s="2">
        <f>IF('Forward Curve'!$D$14=DataValidation!$A$5,$U114+0.0025,IF('Forward Curve'!$D$14=DataValidation!$A$6,$V114+0.0025,IF('Forward Curve'!$D$14=DataValidation!$A$8,Vols!$X114+0.0025,IF('Forward Curve'!$D$14=DataValidation!$A$4,Vols!$AE114+0.0025,IF('Forward Curve'!$D$14=DataValidation!$A$7,Vols!$W114+0.0025,IF('Forward Curve'!$D$14=DataValidation!$A$9,Vols!$AW114+0.0025,IF('Forward Curve'!$D$14=DataValidation!$A$2,$Y114+0.0025,IF('Forward Curve'!$D$14=DataValidation!$A$3,$Z114+0.0025,""))))))))</f>
        <v>3.1772000000000002E-2</v>
      </c>
      <c r="AO114" s="2">
        <f>IF('Forward Curve'!$D$14=DataValidation!$A$5,$U114+0.005,IF('Forward Curve'!$D$14=DataValidation!$A$6,$V114+0.005,IF('Forward Curve'!$D$14=DataValidation!$A$8,Vols!$X114+0.005,IF('Forward Curve'!$D$14=DataValidation!$A$4,Vols!$AE114+0.005,IF('Forward Curve'!$D$14=DataValidation!$A$7,Vols!$W114+0.005,IF('Forward Curve'!$D$14=DataValidation!$A$9,Vols!$AW114+0.005,IF('Forward Curve'!$D$14=DataValidation!$A$2,$Y114+0.005,IF('Forward Curve'!$D$14=DataValidation!$A$3,$Z114+0.005,""))))))))</f>
        <v>3.4271999999999997E-2</v>
      </c>
      <c r="AQ114" s="57">
        <f>IF('Forward Curve'!$E$15=DataValidation!$B$2,Vols!$AJ114,IF('Forward Curve'!$E$15=DataValidation!$B$3,Vols!$AI114,IF('Forward Curve'!$E$15=DataValidation!$B$4,Vols!$AH114,IF('Forward Curve'!$E$15=DataValidation!$B$5,Vols!$AG114,IF('Forward Curve'!$E$15=DataValidation!$B$7,$AM114,IF('Forward Curve'!$E$15=DataValidation!$B$8,Vols!$AN114,IF('Forward Curve'!$E$15=DataValidation!$B$9,Vols!$AO114,"ERROR")))))))</f>
        <v>5.7452642889559626E-2</v>
      </c>
      <c r="AR114" s="57"/>
      <c r="AT114" s="67">
        <v>109</v>
      </c>
      <c r="AU114" s="68">
        <f t="shared" si="46"/>
        <v>48027</v>
      </c>
      <c r="AW114" s="2">
        <f t="shared" si="52"/>
        <v>3.0143478373937691E-2</v>
      </c>
      <c r="AY114" s="3">
        <f t="shared" si="53"/>
        <v>2.514347837393769E-2</v>
      </c>
      <c r="AZ114" s="3">
        <f t="shared" si="54"/>
        <v>2.7643478373937692E-2</v>
      </c>
      <c r="BA114" s="3">
        <f t="shared" si="55"/>
        <v>3.264347837393769E-2</v>
      </c>
      <c r="BB114" s="3">
        <f t="shared" si="56"/>
        <v>3.5143478373937692E-2</v>
      </c>
      <c r="BD114" s="2">
        <f>IF('Forward Curve'!$D$16=DataValidation!$B$11,Vols!AY114,IF('Forward Curve'!$D$16=DataValidation!$B$12,Vols!AZ114,IF('Forward Curve'!$D$16=DataValidation!$B$13,Vols!BA114,IF('Forward Curve'!$D$16=DataValidation!$B$14,Vols!BB114,""))))</f>
        <v>3.264347837393769E-2</v>
      </c>
    </row>
    <row r="115" spans="2:56" x14ac:dyDescent="0.25">
      <c r="B115" s="69">
        <f t="shared" si="40"/>
        <v>48057</v>
      </c>
      <c r="C115" s="76">
        <v>31.77</v>
      </c>
      <c r="D115" s="2"/>
      <c r="E115" s="124">
        <v>3.06576</v>
      </c>
      <c r="F115" s="77">
        <v>2.97282</v>
      </c>
      <c r="G115" s="103">
        <v>3.1325699999999999</v>
      </c>
      <c r="H115" s="103">
        <v>6.0644499999999999</v>
      </c>
      <c r="I115" s="81"/>
      <c r="J115" s="117">
        <f t="shared" si="43"/>
        <v>48027</v>
      </c>
      <c r="K115" s="78">
        <v>2.9272</v>
      </c>
      <c r="L115" s="81"/>
      <c r="M115" s="115">
        <v>44851</v>
      </c>
      <c r="N115" s="123">
        <v>3.2720699999999998</v>
      </c>
      <c r="O115" s="81"/>
      <c r="P115" s="81"/>
      <c r="R115" s="69">
        <f>'Forward Curve'!$G115</f>
        <v>48057</v>
      </c>
      <c r="S115" s="82">
        <f t="shared" si="47"/>
        <v>0.31769999999999998</v>
      </c>
      <c r="T115" s="57"/>
      <c r="U115" s="57">
        <f t="shared" si="29"/>
        <v>3.06576E-2</v>
      </c>
      <c r="V115" s="57">
        <f t="shared" si="48"/>
        <v>2.97282E-2</v>
      </c>
      <c r="W115" s="57">
        <f t="shared" si="49"/>
        <v>3.1325699999999998E-2</v>
      </c>
      <c r="X115" s="84">
        <f t="shared" si="50"/>
        <v>6.0644499999999997E-2</v>
      </c>
      <c r="Y115" s="84">
        <f t="shared" si="33"/>
        <v>2.94991E-2</v>
      </c>
      <c r="Z115" s="84">
        <f t="shared" si="51"/>
        <v>2.9271999999999999E-2</v>
      </c>
      <c r="AA115" s="84"/>
      <c r="AB115" s="108">
        <f t="shared" si="44"/>
        <v>44851</v>
      </c>
      <c r="AC115" s="109">
        <f t="shared" si="41"/>
        <v>3.2720699999999998E-2</v>
      </c>
      <c r="AD115" s="108">
        <f t="shared" si="45"/>
        <v>48057</v>
      </c>
      <c r="AE115" s="110">
        <f t="shared" si="42"/>
        <v>3.0186466666666672E-2</v>
      </c>
      <c r="AF115" s="3"/>
      <c r="AG115" s="2">
        <f>IF('Forward Curve'!$D$14=DataValidation!$A$5,Vols!$U115*(1-(SQRT(YEARFRAC($R$6,$R115,2))*(2*$S115))),IF('Forward Curve'!$D$14=DataValidation!$A$6,Vols!$V115*(1-(SQRT(YEARFRAC($R$6,$R115,2))*(2*$S115))),IF('Forward Curve'!$D$14=DataValidation!$A$8,Vols!$U115*(1-(SQRT(YEARFRAC($R$6,$R115,2))*(2*$S115)))+0.03,IF('Forward Curve'!$D$14=DataValidation!$A$4,Vols!$AE115*(1-(SQRT(YEARFRAC($R$6,$R115,2))*(2*$S115))),IF('Forward Curve'!$D$14=DataValidation!$A$7,Vols!$W115*(1-(SQRT(YEARFRAC($R$6,$R115,2))*(2*$S115))),IF('Forward Curve'!$D$14=DataValidation!$A$9,Vols!$AW115*(1-(SQRT(YEARFRAC($R$6,$R115,2))*(2*$S115))),IF('Forward Curve'!$D$14=DataValidation!$A$2,$Y115*(1-(SQRT(YEARFRAC($R$6,$R115,2))*(2*$S115))),IF('Forward Curve'!$D$14=DataValidation!$A$3,$Z115*(1-(SQRT(YEARFRAC($R$6,$R115,2))*(2*$S115))),""))))))))</f>
        <v>-2.7379184943068104E-2</v>
      </c>
      <c r="AH115" s="2">
        <f>IF('Forward Curve'!$D$14=DataValidation!$A$5,Vols!$U115*(1-(SQRT(YEARFRAC($R$6,$R115,2))*(1*$S115))),IF('Forward Curve'!$D$14=DataValidation!$A$6,Vols!$V115*(1-(SQRT(YEARFRAC($R$6,$R115,2))*(1*$S115))),IF('Forward Curve'!$D$14=DataValidation!$A$8,Vols!$U115*(1-(SQRT(YEARFRAC($R$6,$R115,2))*(1*$S115)))+0.03,IF('Forward Curve'!$D$14=DataValidation!$A$4,Vols!$AE115*(1-(SQRT(YEARFRAC($R$6,$R115,2))*(1*$S115))),IF('Forward Curve'!$D$14=DataValidation!$A$7,Vols!$W115*(1-(SQRT(YEARFRAC($R$6,$R115,2))*(1*$S115))),IF('Forward Curve'!$D$14=DataValidation!$A$9,Vols!$AW115*(1-(SQRT(YEARFRAC($R$6,$R115,2))*(1*$S115))),IF('Forward Curve'!$D$14=DataValidation!$A$2,$Y115*(1-(SQRT(YEARFRAC($R$6,$R115,2))*(1*$S115))),IF('Forward Curve'!$D$14=DataValidation!$A$3,$Z115*(1-(SQRT(YEARFRAC($R$6,$R115,2))*(1*$S115))),""))))))))</f>
        <v>1.0599575284659486E-3</v>
      </c>
      <c r="AI115" s="2">
        <f>IF('Forward Curve'!$D$14=DataValidation!$A$5,Vols!$U115*(1+(SQRT(YEARFRAC($R$6,$R115,2))*(1*$S115))),IF('Forward Curve'!$D$14=DataValidation!$A$6,Vols!$V115*(1+(SQRT(YEARFRAC($R$6,$R115,2))*(1*$S115))),IF('Forward Curve'!$D$14=DataValidation!$A$8,Vols!$U115*(1+(SQRT(YEARFRAC($R$6,$R115,2))*(1*$S115)))+0.03,IF('Forward Curve'!$D$14=DataValidation!$A$4,Vols!$AE115*(1+(SQRT(YEARFRAC($R$6,$R115,2))*(1*$S115))),IF('Forward Curve'!$D$14=DataValidation!$A$7,Vols!$W115*(1+(SQRT(YEARFRAC($R$6,$R115,2))*(1*$S115))),IF('Forward Curve'!$D$14=DataValidation!$A$9,Vols!$AW115*(1+(SQRT(YEARFRAC($R$6,$R115,2))*(1*$S115))),IF('Forward Curve'!$D$14=DataValidation!$A$2,$Y115*(1+(SQRT(YEARFRAC($R$6,$R115,2))*(1*$S115))),IF('Forward Curve'!$D$14=DataValidation!$A$3,$Z115*(1+(SQRT(YEARFRAC($R$6,$R115,2))*(1*$S115))),""))))))))</f>
        <v>5.7938242471534049E-2</v>
      </c>
      <c r="AJ115" s="2">
        <f>IF('Forward Curve'!$D$14=DataValidation!$A$5,Vols!$U115*(1+(SQRT(YEARFRAC($R$6,$R115,2))*(2*$S115))),IF('Forward Curve'!$D$14=DataValidation!$A$6,Vols!$V115*(1+(SQRT(YEARFRAC($R$6,$R115,2))*(2*$S115))),IF('Forward Curve'!$D$14=DataValidation!$A$8,Vols!$U115*(1+(SQRT(YEARFRAC($R$6,$R115,2))*(2*$S115)))+0.03,IF('Forward Curve'!$D$14=DataValidation!$A$4,Vols!$AE115*(1+(SQRT(YEARFRAC($R$6,$R115,2))*(2*$S115))),IF('Forward Curve'!$D$14=DataValidation!$A$7,Vols!$W115*(1+(SQRT(YEARFRAC($R$6,$R115,2))*(2*$S115))),IF('Forward Curve'!$D$14=DataValidation!$A$9,Vols!$AW115*(1+(SQRT(YEARFRAC($R$6,$R115,2))*(2*$S115))),IF('Forward Curve'!$D$14=DataValidation!$A$2,$Y115*(1+(SQRT(YEARFRAC($R$6,$R115,2))*(2*$S115))),IF('Forward Curve'!$D$14=DataValidation!$A$3,$Z115*(1+(SQRT(YEARFRAC($R$6,$R115,2))*(2*$S115))),""))))))))</f>
        <v>8.6377384943068097E-2</v>
      </c>
      <c r="AL115" s="112">
        <v>2.5000000000000001E-2</v>
      </c>
      <c r="AM115" s="2">
        <f>IF('Forward Curve'!$D$14=DataValidation!$A$5,Vols!$AL115,IF('Forward Curve'!$D$14=DataValidation!$A$6,Vols!$AL115+(Vols!$V115-Vols!$U115),IF('Forward Curve'!$D$14=DataValidation!$A$8,Vols!$AL115+(Vols!$X115-Vols!$U115),IF('Forward Curve'!$D$14=DataValidation!$A$4,Vols!$AL115+(Vols!$AE115-Vols!$U115),IF('Forward Curve'!$D$14=DataValidation!$A$7,Vols!$AL115+(Vols!$W115-Vols!$U115),IF('Forward Curve'!$D$14=DataValidation!$A$9,Vols!$AL115+(Vols!$AW115-Vols!$U115),IF('Forward Curve'!$D$14=DataValidation!$A$2,Vols!$AL115+($Y115-Vols!$U115),IF('Forward Curve'!$D$14=DataValidation!$A$3,Vols!$AL115+($Z115-Vols!$U115)))))))))</f>
        <v>2.3841500000000002E-2</v>
      </c>
      <c r="AN115" s="2">
        <f>IF('Forward Curve'!$D$14=DataValidation!$A$5,$U115+0.0025,IF('Forward Curve'!$D$14=DataValidation!$A$6,$V115+0.0025,IF('Forward Curve'!$D$14=DataValidation!$A$8,Vols!$X115+0.0025,IF('Forward Curve'!$D$14=DataValidation!$A$4,Vols!$AE115+0.0025,IF('Forward Curve'!$D$14=DataValidation!$A$7,Vols!$W115+0.0025,IF('Forward Curve'!$D$14=DataValidation!$A$9,Vols!$AW115+0.0025,IF('Forward Curve'!$D$14=DataValidation!$A$2,$Y115+0.0025,IF('Forward Curve'!$D$14=DataValidation!$A$3,$Z115+0.0025,""))))))))</f>
        <v>3.1999100000000003E-2</v>
      </c>
      <c r="AO115" s="2">
        <f>IF('Forward Curve'!$D$14=DataValidation!$A$5,$U115+0.005,IF('Forward Curve'!$D$14=DataValidation!$A$6,$V115+0.005,IF('Forward Curve'!$D$14=DataValidation!$A$8,Vols!$X115+0.005,IF('Forward Curve'!$D$14=DataValidation!$A$4,Vols!$AE115+0.005,IF('Forward Curve'!$D$14=DataValidation!$A$7,Vols!$W115+0.005,IF('Forward Curve'!$D$14=DataValidation!$A$9,Vols!$AW115+0.005,IF('Forward Curve'!$D$14=DataValidation!$A$2,$Y115+0.005,IF('Forward Curve'!$D$14=DataValidation!$A$3,$Z115+0.005,""))))))))</f>
        <v>3.4499099999999998E-2</v>
      </c>
      <c r="AQ115" s="57">
        <f>IF('Forward Curve'!$E$15=DataValidation!$B$2,Vols!$AJ115,IF('Forward Curve'!$E$15=DataValidation!$B$3,Vols!$AI115,IF('Forward Curve'!$E$15=DataValidation!$B$4,Vols!$AH115,IF('Forward Curve'!$E$15=DataValidation!$B$5,Vols!$AG115,IF('Forward Curve'!$E$15=DataValidation!$B$7,$AM115,IF('Forward Curve'!$E$15=DataValidation!$B$8,Vols!$AN115,IF('Forward Curve'!$E$15=DataValidation!$B$9,Vols!$AO115,"ERROR")))))))</f>
        <v>5.7938242471534049E-2</v>
      </c>
      <c r="AR115" s="57"/>
      <c r="AT115" s="67">
        <v>110</v>
      </c>
      <c r="AU115" s="68">
        <f t="shared" si="46"/>
        <v>48057</v>
      </c>
      <c r="AW115" s="2">
        <f t="shared" si="52"/>
        <v>3.0127313139883542E-2</v>
      </c>
      <c r="AY115" s="3">
        <f t="shared" si="53"/>
        <v>2.5127313139883541E-2</v>
      </c>
      <c r="AZ115" s="3">
        <f t="shared" si="54"/>
        <v>2.7627313139883543E-2</v>
      </c>
      <c r="BA115" s="3">
        <f t="shared" si="55"/>
        <v>3.262731313988354E-2</v>
      </c>
      <c r="BB115" s="3">
        <f t="shared" si="56"/>
        <v>3.5127313139883543E-2</v>
      </c>
      <c r="BD115" s="2">
        <f>IF('Forward Curve'!$D$16=DataValidation!$B$11,Vols!AY115,IF('Forward Curve'!$D$16=DataValidation!$B$12,Vols!AZ115,IF('Forward Curve'!$D$16=DataValidation!$B$13,Vols!BA115,IF('Forward Curve'!$D$16=DataValidation!$B$14,Vols!BB115,""))))</f>
        <v>3.262731313988354E-2</v>
      </c>
    </row>
    <row r="116" spans="2:56" x14ac:dyDescent="0.25">
      <c r="B116" s="69">
        <f t="shared" si="40"/>
        <v>48088</v>
      </c>
      <c r="C116" s="76">
        <v>31.78</v>
      </c>
      <c r="D116" s="2"/>
      <c r="E116" s="124">
        <v>3.0656300000000001</v>
      </c>
      <c r="F116" s="77">
        <v>2.9719099999999998</v>
      </c>
      <c r="G116" s="103">
        <v>3.1324299999999998</v>
      </c>
      <c r="H116" s="103">
        <v>5.9979500000000003</v>
      </c>
      <c r="I116" s="81"/>
      <c r="J116" s="117">
        <f t="shared" si="43"/>
        <v>48057</v>
      </c>
      <c r="K116" s="78">
        <v>2.94991</v>
      </c>
      <c r="L116" s="81"/>
      <c r="M116" s="115">
        <v>44852</v>
      </c>
      <c r="N116" s="123">
        <v>3.2720699999999998</v>
      </c>
      <c r="O116" s="81"/>
      <c r="P116" s="81"/>
      <c r="R116" s="69">
        <f>'Forward Curve'!$G116</f>
        <v>48088</v>
      </c>
      <c r="S116" s="82">
        <f t="shared" si="47"/>
        <v>0.31780000000000003</v>
      </c>
      <c r="T116" s="57"/>
      <c r="U116" s="57">
        <f t="shared" si="29"/>
        <v>3.0656300000000001E-2</v>
      </c>
      <c r="V116" s="57">
        <f t="shared" si="48"/>
        <v>2.9719099999999998E-2</v>
      </c>
      <c r="W116" s="57">
        <f t="shared" si="49"/>
        <v>3.1324299999999999E-2</v>
      </c>
      <c r="X116" s="84">
        <f t="shared" si="50"/>
        <v>5.9979500000000005E-2</v>
      </c>
      <c r="Y116" s="84">
        <f t="shared" si="33"/>
        <v>2.9497900000000001E-2</v>
      </c>
      <c r="Z116" s="84">
        <f t="shared" si="51"/>
        <v>2.94991E-2</v>
      </c>
      <c r="AA116" s="84"/>
      <c r="AB116" s="108">
        <f t="shared" si="44"/>
        <v>44852</v>
      </c>
      <c r="AC116" s="109">
        <f t="shared" si="41"/>
        <v>3.2720699999999998E-2</v>
      </c>
      <c r="AD116" s="108">
        <f t="shared" si="45"/>
        <v>48088</v>
      </c>
      <c r="AE116" s="110">
        <f t="shared" si="42"/>
        <v>3.0186379999999999E-2</v>
      </c>
      <c r="AF116" s="3"/>
      <c r="AG116" s="2">
        <f>IF('Forward Curve'!$D$14=DataValidation!$A$5,Vols!$U116*(1-(SQRT(YEARFRAC($R$6,$R116,2))*(2*$S116))),IF('Forward Curve'!$D$14=DataValidation!$A$6,Vols!$V116*(1-(SQRT(YEARFRAC($R$6,$R116,2))*(2*$S116))),IF('Forward Curve'!$D$14=DataValidation!$A$8,Vols!$U116*(1-(SQRT(YEARFRAC($R$6,$R116,2))*(2*$S116)))+0.03,IF('Forward Curve'!$D$14=DataValidation!$A$4,Vols!$AE116*(1-(SQRT(YEARFRAC($R$6,$R116,2))*(2*$S116))),IF('Forward Curve'!$D$14=DataValidation!$A$7,Vols!$W116*(1-(SQRT(YEARFRAC($R$6,$R116,2))*(2*$S116))),IF('Forward Curve'!$D$14=DataValidation!$A$9,Vols!$AW116*(1-(SQRT(YEARFRAC($R$6,$R116,2))*(2*$S116))),IF('Forward Curve'!$D$14=DataValidation!$A$2,$Y116*(1-(SQRT(YEARFRAC($R$6,$R116,2))*(2*$S116))),IF('Forward Curve'!$D$14=DataValidation!$A$3,$Z116*(1-(SQRT(YEARFRAC($R$6,$R116,2))*(2*$S116))),""))))))))</f>
        <v>-2.7661374189116558E-2</v>
      </c>
      <c r="AH116" s="2">
        <f>IF('Forward Curve'!$D$14=DataValidation!$A$5,Vols!$U116*(1-(SQRT(YEARFRAC($R$6,$R116,2))*(1*$S116))),IF('Forward Curve'!$D$14=DataValidation!$A$6,Vols!$V116*(1-(SQRT(YEARFRAC($R$6,$R116,2))*(1*$S116))),IF('Forward Curve'!$D$14=DataValidation!$A$8,Vols!$U116*(1-(SQRT(YEARFRAC($R$6,$R116,2))*(1*$S116)))+0.03,IF('Forward Curve'!$D$14=DataValidation!$A$4,Vols!$AE116*(1-(SQRT(YEARFRAC($R$6,$R116,2))*(1*$S116))),IF('Forward Curve'!$D$14=DataValidation!$A$7,Vols!$W116*(1-(SQRT(YEARFRAC($R$6,$R116,2))*(1*$S116))),IF('Forward Curve'!$D$14=DataValidation!$A$9,Vols!$AW116*(1-(SQRT(YEARFRAC($R$6,$R116,2))*(1*$S116))),IF('Forward Curve'!$D$14=DataValidation!$A$2,$Y116*(1-(SQRT(YEARFRAC($R$6,$R116,2))*(1*$S116))),IF('Forward Curve'!$D$14=DataValidation!$A$3,$Z116*(1-(SQRT(YEARFRAC($R$6,$R116,2))*(1*$S116))),""))))))))</f>
        <v>9.1826290544172104E-4</v>
      </c>
      <c r="AI116" s="2">
        <f>IF('Forward Curve'!$D$14=DataValidation!$A$5,Vols!$U116*(1+(SQRT(YEARFRAC($R$6,$R116,2))*(1*$S116))),IF('Forward Curve'!$D$14=DataValidation!$A$6,Vols!$V116*(1+(SQRT(YEARFRAC($R$6,$R116,2))*(1*$S116))),IF('Forward Curve'!$D$14=DataValidation!$A$8,Vols!$U116*(1+(SQRT(YEARFRAC($R$6,$R116,2))*(1*$S116)))+0.03,IF('Forward Curve'!$D$14=DataValidation!$A$4,Vols!$AE116*(1+(SQRT(YEARFRAC($R$6,$R116,2))*(1*$S116))),IF('Forward Curve'!$D$14=DataValidation!$A$7,Vols!$W116*(1+(SQRT(YEARFRAC($R$6,$R116,2))*(1*$S116))),IF('Forward Curve'!$D$14=DataValidation!$A$9,Vols!$AW116*(1+(SQRT(YEARFRAC($R$6,$R116,2))*(1*$S116))),IF('Forward Curve'!$D$14=DataValidation!$A$2,$Y116*(1+(SQRT(YEARFRAC($R$6,$R116,2))*(1*$S116))),IF('Forward Curve'!$D$14=DataValidation!$A$3,$Z116*(1+(SQRT(YEARFRAC($R$6,$R116,2))*(1*$S116))),""))))))))</f>
        <v>5.8077537094558283E-2</v>
      </c>
      <c r="AJ116" s="2">
        <f>IF('Forward Curve'!$D$14=DataValidation!$A$5,Vols!$U116*(1+(SQRT(YEARFRAC($R$6,$R116,2))*(2*$S116))),IF('Forward Curve'!$D$14=DataValidation!$A$6,Vols!$V116*(1+(SQRT(YEARFRAC($R$6,$R116,2))*(2*$S116))),IF('Forward Curve'!$D$14=DataValidation!$A$8,Vols!$U116*(1+(SQRT(YEARFRAC($R$6,$R116,2))*(2*$S116)))+0.03,IF('Forward Curve'!$D$14=DataValidation!$A$4,Vols!$AE116*(1+(SQRT(YEARFRAC($R$6,$R116,2))*(2*$S116))),IF('Forward Curve'!$D$14=DataValidation!$A$7,Vols!$W116*(1+(SQRT(YEARFRAC($R$6,$R116,2))*(2*$S116))),IF('Forward Curve'!$D$14=DataValidation!$A$9,Vols!$AW116*(1+(SQRT(YEARFRAC($R$6,$R116,2))*(2*$S116))),IF('Forward Curve'!$D$14=DataValidation!$A$2,$Y116*(1+(SQRT(YEARFRAC($R$6,$R116,2))*(2*$S116))),IF('Forward Curve'!$D$14=DataValidation!$A$3,$Z116*(1+(SQRT(YEARFRAC($R$6,$R116,2))*(2*$S116))),""))))))))</f>
        <v>8.6657174189116559E-2</v>
      </c>
      <c r="AL116" s="112">
        <v>2.5000000000000001E-2</v>
      </c>
      <c r="AM116" s="2">
        <f>IF('Forward Curve'!$D$14=DataValidation!$A$5,Vols!$AL116,IF('Forward Curve'!$D$14=DataValidation!$A$6,Vols!$AL116+(Vols!$V116-Vols!$U116),IF('Forward Curve'!$D$14=DataValidation!$A$8,Vols!$AL116+(Vols!$X116-Vols!$U116),IF('Forward Curve'!$D$14=DataValidation!$A$4,Vols!$AL116+(Vols!$AE116-Vols!$U116),IF('Forward Curve'!$D$14=DataValidation!$A$7,Vols!$AL116+(Vols!$W116-Vols!$U116),IF('Forward Curve'!$D$14=DataValidation!$A$9,Vols!$AL116+(Vols!$AW116-Vols!$U116),IF('Forward Curve'!$D$14=DataValidation!$A$2,Vols!$AL116+($Y116-Vols!$U116),IF('Forward Curve'!$D$14=DataValidation!$A$3,Vols!$AL116+($Z116-Vols!$U116)))))))))</f>
        <v>2.3841600000000001E-2</v>
      </c>
      <c r="AN116" s="2">
        <f>IF('Forward Curve'!$D$14=DataValidation!$A$5,$U116+0.0025,IF('Forward Curve'!$D$14=DataValidation!$A$6,$V116+0.0025,IF('Forward Curve'!$D$14=DataValidation!$A$8,Vols!$X116+0.0025,IF('Forward Curve'!$D$14=DataValidation!$A$4,Vols!$AE116+0.0025,IF('Forward Curve'!$D$14=DataValidation!$A$7,Vols!$W116+0.0025,IF('Forward Curve'!$D$14=DataValidation!$A$9,Vols!$AW116+0.0025,IF('Forward Curve'!$D$14=DataValidation!$A$2,$Y116+0.0025,IF('Forward Curve'!$D$14=DataValidation!$A$3,$Z116+0.0025,""))))))))</f>
        <v>3.1997900000000003E-2</v>
      </c>
      <c r="AO116" s="2">
        <f>IF('Forward Curve'!$D$14=DataValidation!$A$5,$U116+0.005,IF('Forward Curve'!$D$14=DataValidation!$A$6,$V116+0.005,IF('Forward Curve'!$D$14=DataValidation!$A$8,Vols!$X116+0.005,IF('Forward Curve'!$D$14=DataValidation!$A$4,Vols!$AE116+0.005,IF('Forward Curve'!$D$14=DataValidation!$A$7,Vols!$W116+0.005,IF('Forward Curve'!$D$14=DataValidation!$A$9,Vols!$AW116+0.005,IF('Forward Curve'!$D$14=DataValidation!$A$2,$Y116+0.005,IF('Forward Curve'!$D$14=DataValidation!$A$3,$Z116+0.005,""))))))))</f>
        <v>3.4497899999999998E-2</v>
      </c>
      <c r="AQ116" s="57">
        <f>IF('Forward Curve'!$E$15=DataValidation!$B$2,Vols!$AJ116,IF('Forward Curve'!$E$15=DataValidation!$B$3,Vols!$AI116,IF('Forward Curve'!$E$15=DataValidation!$B$4,Vols!$AH116,IF('Forward Curve'!$E$15=DataValidation!$B$5,Vols!$AG116,IF('Forward Curve'!$E$15=DataValidation!$B$7,$AM116,IF('Forward Curve'!$E$15=DataValidation!$B$8,Vols!$AN116,IF('Forward Curve'!$E$15=DataValidation!$B$9,Vols!$AO116,"ERROR")))))))</f>
        <v>5.8077537094558283E-2</v>
      </c>
      <c r="AR116" s="57"/>
      <c r="AT116" s="67">
        <v>111</v>
      </c>
      <c r="AU116" s="68">
        <f t="shared" si="46"/>
        <v>48088</v>
      </c>
      <c r="AW116" s="2">
        <f t="shared" si="52"/>
        <v>3.0110608568298593E-2</v>
      </c>
      <c r="AY116" s="3">
        <f t="shared" si="53"/>
        <v>2.5110608568298592E-2</v>
      </c>
      <c r="AZ116" s="3">
        <f t="shared" si="54"/>
        <v>2.7610608568298594E-2</v>
      </c>
      <c r="BA116" s="3">
        <f t="shared" si="55"/>
        <v>3.2610608568298595E-2</v>
      </c>
      <c r="BB116" s="3">
        <f t="shared" si="56"/>
        <v>3.511060856829859E-2</v>
      </c>
      <c r="BD116" s="2">
        <f>IF('Forward Curve'!$D$16=DataValidation!$B$11,Vols!AY116,IF('Forward Curve'!$D$16=DataValidation!$B$12,Vols!AZ116,IF('Forward Curve'!$D$16=DataValidation!$B$13,Vols!BA116,IF('Forward Curve'!$D$16=DataValidation!$B$14,Vols!BB116,""))))</f>
        <v>3.2610608568298595E-2</v>
      </c>
    </row>
    <row r="117" spans="2:56" x14ac:dyDescent="0.25">
      <c r="B117" s="69">
        <f t="shared" si="40"/>
        <v>48119</v>
      </c>
      <c r="C117" s="76">
        <v>31.8</v>
      </c>
      <c r="D117" s="2"/>
      <c r="E117" s="124">
        <v>3.06589</v>
      </c>
      <c r="F117" s="77">
        <v>2.9724400000000002</v>
      </c>
      <c r="G117" s="103">
        <v>3.1327099999999999</v>
      </c>
      <c r="H117" s="103">
        <v>6.0626800000000003</v>
      </c>
      <c r="I117" s="81"/>
      <c r="J117" s="117">
        <f t="shared" si="43"/>
        <v>48088</v>
      </c>
      <c r="K117" s="78">
        <v>2.9497900000000001</v>
      </c>
      <c r="L117" s="81"/>
      <c r="M117" s="115">
        <v>44853</v>
      </c>
      <c r="N117" s="123">
        <v>3.2720699999999998</v>
      </c>
      <c r="O117" s="81"/>
      <c r="P117" s="81"/>
      <c r="R117" s="69">
        <f>'Forward Curve'!$G117</f>
        <v>48119</v>
      </c>
      <c r="S117" s="82">
        <f t="shared" si="47"/>
        <v>0.318</v>
      </c>
      <c r="T117" s="57"/>
      <c r="U117" s="57">
        <f t="shared" si="29"/>
        <v>3.0658899999999999E-2</v>
      </c>
      <c r="V117" s="57">
        <f t="shared" si="48"/>
        <v>2.9724400000000002E-2</v>
      </c>
      <c r="W117" s="57">
        <f t="shared" si="49"/>
        <v>3.1327099999999997E-2</v>
      </c>
      <c r="X117" s="84">
        <f t="shared" si="50"/>
        <v>6.0626800000000002E-2</v>
      </c>
      <c r="Y117" s="84">
        <f t="shared" si="33"/>
        <v>2.95003E-2</v>
      </c>
      <c r="Z117" s="84">
        <f t="shared" si="51"/>
        <v>2.9497900000000001E-2</v>
      </c>
      <c r="AA117" s="84"/>
      <c r="AB117" s="108">
        <f t="shared" si="44"/>
        <v>44853</v>
      </c>
      <c r="AC117" s="109">
        <f t="shared" si="41"/>
        <v>3.2720699999999998E-2</v>
      </c>
      <c r="AD117" s="108">
        <f t="shared" si="45"/>
        <v>48119</v>
      </c>
      <c r="AE117" s="110">
        <f t="shared" si="42"/>
        <v>3.0186386666666672E-2</v>
      </c>
      <c r="AF117" s="3"/>
      <c r="AG117" s="2">
        <f>IF('Forward Curve'!$D$14=DataValidation!$A$5,Vols!$U117*(1-(SQRT(YEARFRAC($R$6,$R117,2))*(2*$S117))),IF('Forward Curve'!$D$14=DataValidation!$A$6,Vols!$V117*(1-(SQRT(YEARFRAC($R$6,$R117,2))*(2*$S117))),IF('Forward Curve'!$D$14=DataValidation!$A$8,Vols!$U117*(1-(SQRT(YEARFRAC($R$6,$R117,2))*(2*$S117)))+0.03,IF('Forward Curve'!$D$14=DataValidation!$A$4,Vols!$AE117*(1-(SQRT(YEARFRAC($R$6,$R117,2))*(2*$S117))),IF('Forward Curve'!$D$14=DataValidation!$A$7,Vols!$W117*(1-(SQRT(YEARFRAC($R$6,$R117,2))*(2*$S117))),IF('Forward Curve'!$D$14=DataValidation!$A$9,Vols!$AW117*(1-(SQRT(YEARFRAC($R$6,$R117,2))*(2*$S117))),IF('Forward Curve'!$D$14=DataValidation!$A$2,$Y117*(1-(SQRT(YEARFRAC($R$6,$R117,2))*(2*$S117))),IF('Forward Curve'!$D$14=DataValidation!$A$3,$Z117*(1-(SQRT(YEARFRAC($R$6,$R117,2))*(2*$S117))),""))))))))</f>
        <v>-2.7963961280137731E-2</v>
      </c>
      <c r="AH117" s="2">
        <f>IF('Forward Curve'!$D$14=DataValidation!$A$5,Vols!$U117*(1-(SQRT(YEARFRAC($R$6,$R117,2))*(1*$S117))),IF('Forward Curve'!$D$14=DataValidation!$A$6,Vols!$V117*(1-(SQRT(YEARFRAC($R$6,$R117,2))*(1*$S117))),IF('Forward Curve'!$D$14=DataValidation!$A$8,Vols!$U117*(1-(SQRT(YEARFRAC($R$6,$R117,2))*(1*$S117)))+0.03,IF('Forward Curve'!$D$14=DataValidation!$A$4,Vols!$AE117*(1-(SQRT(YEARFRAC($R$6,$R117,2))*(1*$S117))),IF('Forward Curve'!$D$14=DataValidation!$A$7,Vols!$W117*(1-(SQRT(YEARFRAC($R$6,$R117,2))*(1*$S117))),IF('Forward Curve'!$D$14=DataValidation!$A$9,Vols!$AW117*(1-(SQRT(YEARFRAC($R$6,$R117,2))*(1*$S117))),IF('Forward Curve'!$D$14=DataValidation!$A$2,$Y117*(1-(SQRT(YEARFRAC($R$6,$R117,2))*(1*$S117))),IF('Forward Curve'!$D$14=DataValidation!$A$3,$Z117*(1-(SQRT(YEARFRAC($R$6,$R117,2))*(1*$S117))),""))))))))</f>
        <v>7.6816935993113456E-4</v>
      </c>
      <c r="AI117" s="2">
        <f>IF('Forward Curve'!$D$14=DataValidation!$A$5,Vols!$U117*(1+(SQRT(YEARFRAC($R$6,$R117,2))*(1*$S117))),IF('Forward Curve'!$D$14=DataValidation!$A$6,Vols!$V117*(1+(SQRT(YEARFRAC($R$6,$R117,2))*(1*$S117))),IF('Forward Curve'!$D$14=DataValidation!$A$8,Vols!$U117*(1+(SQRT(YEARFRAC($R$6,$R117,2))*(1*$S117)))+0.03,IF('Forward Curve'!$D$14=DataValidation!$A$4,Vols!$AE117*(1+(SQRT(YEARFRAC($R$6,$R117,2))*(1*$S117))),IF('Forward Curve'!$D$14=DataValidation!$A$7,Vols!$W117*(1+(SQRT(YEARFRAC($R$6,$R117,2))*(1*$S117))),IF('Forward Curve'!$D$14=DataValidation!$A$9,Vols!$AW117*(1+(SQRT(YEARFRAC($R$6,$R117,2))*(1*$S117))),IF('Forward Curve'!$D$14=DataValidation!$A$2,$Y117*(1+(SQRT(YEARFRAC($R$6,$R117,2))*(1*$S117))),IF('Forward Curve'!$D$14=DataValidation!$A$3,$Z117*(1+(SQRT(YEARFRAC($R$6,$R117,2))*(1*$S117))),""))))))))</f>
        <v>5.8232430640068868E-2</v>
      </c>
      <c r="AJ117" s="2">
        <f>IF('Forward Curve'!$D$14=DataValidation!$A$5,Vols!$U117*(1+(SQRT(YEARFRAC($R$6,$R117,2))*(2*$S117))),IF('Forward Curve'!$D$14=DataValidation!$A$6,Vols!$V117*(1+(SQRT(YEARFRAC($R$6,$R117,2))*(2*$S117))),IF('Forward Curve'!$D$14=DataValidation!$A$8,Vols!$U117*(1+(SQRT(YEARFRAC($R$6,$R117,2))*(2*$S117)))+0.03,IF('Forward Curve'!$D$14=DataValidation!$A$4,Vols!$AE117*(1+(SQRT(YEARFRAC($R$6,$R117,2))*(2*$S117))),IF('Forward Curve'!$D$14=DataValidation!$A$7,Vols!$W117*(1+(SQRT(YEARFRAC($R$6,$R117,2))*(2*$S117))),IF('Forward Curve'!$D$14=DataValidation!$A$9,Vols!$AW117*(1+(SQRT(YEARFRAC($R$6,$R117,2))*(2*$S117))),IF('Forward Curve'!$D$14=DataValidation!$A$2,$Y117*(1+(SQRT(YEARFRAC($R$6,$R117,2))*(2*$S117))),IF('Forward Curve'!$D$14=DataValidation!$A$3,$Z117*(1+(SQRT(YEARFRAC($R$6,$R117,2))*(2*$S117))),""))))))))</f>
        <v>8.6964561280137742E-2</v>
      </c>
      <c r="AL117" s="112">
        <v>2.5000000000000001E-2</v>
      </c>
      <c r="AM117" s="2">
        <f>IF('Forward Curve'!$D$14=DataValidation!$A$5,Vols!$AL117,IF('Forward Curve'!$D$14=DataValidation!$A$6,Vols!$AL117+(Vols!$V117-Vols!$U117),IF('Forward Curve'!$D$14=DataValidation!$A$8,Vols!$AL117+(Vols!$X117-Vols!$U117),IF('Forward Curve'!$D$14=DataValidation!$A$4,Vols!$AL117+(Vols!$AE117-Vols!$U117),IF('Forward Curve'!$D$14=DataValidation!$A$7,Vols!$AL117+(Vols!$W117-Vols!$U117),IF('Forward Curve'!$D$14=DataValidation!$A$9,Vols!$AL117+(Vols!$AW117-Vols!$U117),IF('Forward Curve'!$D$14=DataValidation!$A$2,Vols!$AL117+($Y117-Vols!$U117),IF('Forward Curve'!$D$14=DataValidation!$A$3,Vols!$AL117+($Z117-Vols!$U117)))))))))</f>
        <v>2.3841400000000002E-2</v>
      </c>
      <c r="AN117" s="2">
        <f>IF('Forward Curve'!$D$14=DataValidation!$A$5,$U117+0.0025,IF('Forward Curve'!$D$14=DataValidation!$A$6,$V117+0.0025,IF('Forward Curve'!$D$14=DataValidation!$A$8,Vols!$X117+0.0025,IF('Forward Curve'!$D$14=DataValidation!$A$4,Vols!$AE117+0.0025,IF('Forward Curve'!$D$14=DataValidation!$A$7,Vols!$W117+0.0025,IF('Forward Curve'!$D$14=DataValidation!$A$9,Vols!$AW117+0.0025,IF('Forward Curve'!$D$14=DataValidation!$A$2,$Y117+0.0025,IF('Forward Curve'!$D$14=DataValidation!$A$3,$Z117+0.0025,""))))))))</f>
        <v>3.2000300000000002E-2</v>
      </c>
      <c r="AO117" s="2">
        <f>IF('Forward Curve'!$D$14=DataValidation!$A$5,$U117+0.005,IF('Forward Curve'!$D$14=DataValidation!$A$6,$V117+0.005,IF('Forward Curve'!$D$14=DataValidation!$A$8,Vols!$X117+0.005,IF('Forward Curve'!$D$14=DataValidation!$A$4,Vols!$AE117+0.005,IF('Forward Curve'!$D$14=DataValidation!$A$7,Vols!$W117+0.005,IF('Forward Curve'!$D$14=DataValidation!$A$9,Vols!$AW117+0.005,IF('Forward Curve'!$D$14=DataValidation!$A$2,$Y117+0.005,IF('Forward Curve'!$D$14=DataValidation!$A$3,$Z117+0.005,""))))))))</f>
        <v>3.4500299999999998E-2</v>
      </c>
      <c r="AQ117" s="57">
        <f>IF('Forward Curve'!$E$15=DataValidation!$B$2,Vols!$AJ117,IF('Forward Curve'!$E$15=DataValidation!$B$3,Vols!$AI117,IF('Forward Curve'!$E$15=DataValidation!$B$4,Vols!$AH117,IF('Forward Curve'!$E$15=DataValidation!$B$5,Vols!$AG117,IF('Forward Curve'!$E$15=DataValidation!$B$7,$AM117,IF('Forward Curve'!$E$15=DataValidation!$B$8,Vols!$AN117,IF('Forward Curve'!$E$15=DataValidation!$B$9,Vols!$AO117,"ERROR")))))))</f>
        <v>5.8232430640068868E-2</v>
      </c>
      <c r="AR117" s="57"/>
      <c r="AT117" s="67">
        <v>112</v>
      </c>
      <c r="AU117" s="68">
        <f t="shared" si="46"/>
        <v>48119</v>
      </c>
      <c r="AW117" s="2">
        <f t="shared" si="52"/>
        <v>3.0093904024088403E-2</v>
      </c>
      <c r="AY117" s="3">
        <f t="shared" si="53"/>
        <v>2.5093904024088402E-2</v>
      </c>
      <c r="AZ117" s="3">
        <f t="shared" si="54"/>
        <v>2.7593904024088404E-2</v>
      </c>
      <c r="BA117" s="3">
        <f t="shared" si="55"/>
        <v>3.2593904024088405E-2</v>
      </c>
      <c r="BB117" s="3">
        <f t="shared" si="56"/>
        <v>3.50939040240884E-2</v>
      </c>
      <c r="BD117" s="2">
        <f>IF('Forward Curve'!$D$16=DataValidation!$B$11,Vols!AY117,IF('Forward Curve'!$D$16=DataValidation!$B$12,Vols!AZ117,IF('Forward Curve'!$D$16=DataValidation!$B$13,Vols!BA117,IF('Forward Curve'!$D$16=DataValidation!$B$14,Vols!BB117,""))))</f>
        <v>3.2593904024088405E-2</v>
      </c>
    </row>
    <row r="118" spans="2:56" x14ac:dyDescent="0.25">
      <c r="B118" s="69">
        <f t="shared" si="40"/>
        <v>48149</v>
      </c>
      <c r="C118" s="76">
        <v>31.81</v>
      </c>
      <c r="D118" s="2"/>
      <c r="E118" s="124">
        <v>3.0656300000000001</v>
      </c>
      <c r="F118" s="77">
        <v>2.9733700000000001</v>
      </c>
      <c r="G118" s="103">
        <v>3.1324299999999998</v>
      </c>
      <c r="H118" s="103">
        <v>6.0265300000000002</v>
      </c>
      <c r="I118" s="81"/>
      <c r="J118" s="117">
        <f t="shared" si="43"/>
        <v>48119</v>
      </c>
      <c r="K118" s="78">
        <v>2.9500299999999999</v>
      </c>
      <c r="L118" s="81"/>
      <c r="M118" s="115">
        <v>44854</v>
      </c>
      <c r="N118" s="123">
        <v>3.2723599999999999</v>
      </c>
      <c r="O118" s="81"/>
      <c r="P118" s="81"/>
      <c r="R118" s="69">
        <f>'Forward Curve'!$G118</f>
        <v>48149</v>
      </c>
      <c r="S118" s="82">
        <f t="shared" si="47"/>
        <v>0.31809999999999999</v>
      </c>
      <c r="T118" s="57"/>
      <c r="U118" s="57">
        <f t="shared" si="29"/>
        <v>3.0656300000000001E-2</v>
      </c>
      <c r="V118" s="57">
        <f t="shared" si="48"/>
        <v>2.9733700000000002E-2</v>
      </c>
      <c r="W118" s="57">
        <f t="shared" si="49"/>
        <v>3.1324299999999999E-2</v>
      </c>
      <c r="X118" s="84">
        <f t="shared" si="50"/>
        <v>6.0265300000000001E-2</v>
      </c>
      <c r="Y118" s="84">
        <f t="shared" si="33"/>
        <v>2.9497900000000001E-2</v>
      </c>
      <c r="Z118" s="84">
        <f t="shared" si="51"/>
        <v>2.95003E-2</v>
      </c>
      <c r="AA118" s="84"/>
      <c r="AB118" s="108">
        <f t="shared" si="44"/>
        <v>44854</v>
      </c>
      <c r="AC118" s="109">
        <f t="shared" si="41"/>
        <v>3.2723599999999999E-2</v>
      </c>
      <c r="AD118" s="108">
        <f t="shared" si="45"/>
        <v>48149</v>
      </c>
      <c r="AE118" s="110">
        <f t="shared" si="42"/>
        <v>3.0186300000000003E-2</v>
      </c>
      <c r="AF118" s="3"/>
      <c r="AG118" s="2">
        <f>IF('Forward Curve'!$D$14=DataValidation!$A$5,Vols!$U118*(1-(SQRT(YEARFRAC($R$6,$R118,2))*(2*$S118))),IF('Forward Curve'!$D$14=DataValidation!$A$6,Vols!$V118*(1-(SQRT(YEARFRAC($R$6,$R118,2))*(2*$S118))),IF('Forward Curve'!$D$14=DataValidation!$A$8,Vols!$U118*(1-(SQRT(YEARFRAC($R$6,$R118,2))*(2*$S118)))+0.03,IF('Forward Curve'!$D$14=DataValidation!$A$4,Vols!$AE118*(1-(SQRT(YEARFRAC($R$6,$R118,2))*(2*$S118))),IF('Forward Curve'!$D$14=DataValidation!$A$7,Vols!$W118*(1-(SQRT(YEARFRAC($R$6,$R118,2))*(2*$S118))),IF('Forward Curve'!$D$14=DataValidation!$A$9,Vols!$AW118*(1-(SQRT(YEARFRAC($R$6,$R118,2))*(2*$S118))),IF('Forward Curve'!$D$14=DataValidation!$A$2,$Y118*(1-(SQRT(YEARFRAC($R$6,$R118,2))*(2*$S118))),IF('Forward Curve'!$D$14=DataValidation!$A$3,$Z118*(1-(SQRT(YEARFRAC($R$6,$R118,2))*(2*$S118))),""))))))))</f>
        <v>-2.8234495771779586E-2</v>
      </c>
      <c r="AH118" s="2">
        <f>IF('Forward Curve'!$D$14=DataValidation!$A$5,Vols!$U118*(1-(SQRT(YEARFRAC($R$6,$R118,2))*(1*$S118))),IF('Forward Curve'!$D$14=DataValidation!$A$6,Vols!$V118*(1-(SQRT(YEARFRAC($R$6,$R118,2))*(1*$S118))),IF('Forward Curve'!$D$14=DataValidation!$A$8,Vols!$U118*(1-(SQRT(YEARFRAC($R$6,$R118,2))*(1*$S118)))+0.03,IF('Forward Curve'!$D$14=DataValidation!$A$4,Vols!$AE118*(1-(SQRT(YEARFRAC($R$6,$R118,2))*(1*$S118))),IF('Forward Curve'!$D$14=DataValidation!$A$7,Vols!$W118*(1-(SQRT(YEARFRAC($R$6,$R118,2))*(1*$S118))),IF('Forward Curve'!$D$14=DataValidation!$A$9,Vols!$AW118*(1-(SQRT(YEARFRAC($R$6,$R118,2))*(1*$S118))),IF('Forward Curve'!$D$14=DataValidation!$A$2,$Y118*(1-(SQRT(YEARFRAC($R$6,$R118,2))*(1*$S118))),IF('Forward Curve'!$D$14=DataValidation!$A$3,$Z118*(1-(SQRT(YEARFRAC($R$6,$R118,2))*(1*$S118))),""))))))))</f>
        <v>6.3170211411020701E-4</v>
      </c>
      <c r="AI118" s="2">
        <f>IF('Forward Curve'!$D$14=DataValidation!$A$5,Vols!$U118*(1+(SQRT(YEARFRAC($R$6,$R118,2))*(1*$S118))),IF('Forward Curve'!$D$14=DataValidation!$A$6,Vols!$V118*(1+(SQRT(YEARFRAC($R$6,$R118,2))*(1*$S118))),IF('Forward Curve'!$D$14=DataValidation!$A$8,Vols!$U118*(1+(SQRT(YEARFRAC($R$6,$R118,2))*(1*$S118)))+0.03,IF('Forward Curve'!$D$14=DataValidation!$A$4,Vols!$AE118*(1+(SQRT(YEARFRAC($R$6,$R118,2))*(1*$S118))),IF('Forward Curve'!$D$14=DataValidation!$A$7,Vols!$W118*(1+(SQRT(YEARFRAC($R$6,$R118,2))*(1*$S118))),IF('Forward Curve'!$D$14=DataValidation!$A$9,Vols!$AW118*(1+(SQRT(YEARFRAC($R$6,$R118,2))*(1*$S118))),IF('Forward Curve'!$D$14=DataValidation!$A$2,$Y118*(1+(SQRT(YEARFRAC($R$6,$R118,2))*(1*$S118))),IF('Forward Curve'!$D$14=DataValidation!$A$3,$Z118*(1+(SQRT(YEARFRAC($R$6,$R118,2))*(1*$S118))),""))))))))</f>
        <v>5.8364097885889789E-2</v>
      </c>
      <c r="AJ118" s="2">
        <f>IF('Forward Curve'!$D$14=DataValidation!$A$5,Vols!$U118*(1+(SQRT(YEARFRAC($R$6,$R118,2))*(2*$S118))),IF('Forward Curve'!$D$14=DataValidation!$A$6,Vols!$V118*(1+(SQRT(YEARFRAC($R$6,$R118,2))*(2*$S118))),IF('Forward Curve'!$D$14=DataValidation!$A$8,Vols!$U118*(1+(SQRT(YEARFRAC($R$6,$R118,2))*(2*$S118)))+0.03,IF('Forward Curve'!$D$14=DataValidation!$A$4,Vols!$AE118*(1+(SQRT(YEARFRAC($R$6,$R118,2))*(2*$S118))),IF('Forward Curve'!$D$14=DataValidation!$A$7,Vols!$W118*(1+(SQRT(YEARFRAC($R$6,$R118,2))*(2*$S118))),IF('Forward Curve'!$D$14=DataValidation!$A$9,Vols!$AW118*(1+(SQRT(YEARFRAC($R$6,$R118,2))*(2*$S118))),IF('Forward Curve'!$D$14=DataValidation!$A$2,$Y118*(1+(SQRT(YEARFRAC($R$6,$R118,2))*(2*$S118))),IF('Forward Curve'!$D$14=DataValidation!$A$3,$Z118*(1+(SQRT(YEARFRAC($R$6,$R118,2))*(2*$S118))),""))))))))</f>
        <v>8.7230295771779584E-2</v>
      </c>
      <c r="AL118" s="112">
        <v>2.5000000000000001E-2</v>
      </c>
      <c r="AM118" s="2">
        <f>IF('Forward Curve'!$D$14=DataValidation!$A$5,Vols!$AL118,IF('Forward Curve'!$D$14=DataValidation!$A$6,Vols!$AL118+(Vols!$V118-Vols!$U118),IF('Forward Curve'!$D$14=DataValidation!$A$8,Vols!$AL118+(Vols!$X118-Vols!$U118),IF('Forward Curve'!$D$14=DataValidation!$A$4,Vols!$AL118+(Vols!$AE118-Vols!$U118),IF('Forward Curve'!$D$14=DataValidation!$A$7,Vols!$AL118+(Vols!$W118-Vols!$U118),IF('Forward Curve'!$D$14=DataValidation!$A$9,Vols!$AL118+(Vols!$AW118-Vols!$U118),IF('Forward Curve'!$D$14=DataValidation!$A$2,Vols!$AL118+($Y118-Vols!$U118),IF('Forward Curve'!$D$14=DataValidation!$A$3,Vols!$AL118+($Z118-Vols!$U118)))))))))</f>
        <v>2.3841600000000001E-2</v>
      </c>
      <c r="AN118" s="2">
        <f>IF('Forward Curve'!$D$14=DataValidation!$A$5,$U118+0.0025,IF('Forward Curve'!$D$14=DataValidation!$A$6,$V118+0.0025,IF('Forward Curve'!$D$14=DataValidation!$A$8,Vols!$X118+0.0025,IF('Forward Curve'!$D$14=DataValidation!$A$4,Vols!$AE118+0.0025,IF('Forward Curve'!$D$14=DataValidation!$A$7,Vols!$W118+0.0025,IF('Forward Curve'!$D$14=DataValidation!$A$9,Vols!$AW118+0.0025,IF('Forward Curve'!$D$14=DataValidation!$A$2,$Y118+0.0025,IF('Forward Curve'!$D$14=DataValidation!$A$3,$Z118+0.0025,""))))))))</f>
        <v>3.1997900000000003E-2</v>
      </c>
      <c r="AO118" s="2">
        <f>IF('Forward Curve'!$D$14=DataValidation!$A$5,$U118+0.005,IF('Forward Curve'!$D$14=DataValidation!$A$6,$V118+0.005,IF('Forward Curve'!$D$14=DataValidation!$A$8,Vols!$X118+0.005,IF('Forward Curve'!$D$14=DataValidation!$A$4,Vols!$AE118+0.005,IF('Forward Curve'!$D$14=DataValidation!$A$7,Vols!$W118+0.005,IF('Forward Curve'!$D$14=DataValidation!$A$9,Vols!$AW118+0.005,IF('Forward Curve'!$D$14=DataValidation!$A$2,$Y118+0.005,IF('Forward Curve'!$D$14=DataValidation!$A$3,$Z118+0.005,""))))))))</f>
        <v>3.4497899999999998E-2</v>
      </c>
      <c r="AQ118" s="57">
        <f>IF('Forward Curve'!$E$15=DataValidation!$B$2,Vols!$AJ118,IF('Forward Curve'!$E$15=DataValidation!$B$3,Vols!$AI118,IF('Forward Curve'!$E$15=DataValidation!$B$4,Vols!$AH118,IF('Forward Curve'!$E$15=DataValidation!$B$5,Vols!$AG118,IF('Forward Curve'!$E$15=DataValidation!$B$7,$AM118,IF('Forward Curve'!$E$15=DataValidation!$B$8,Vols!$AN118,IF('Forward Curve'!$E$15=DataValidation!$B$9,Vols!$AO118,"ERROR")))))))</f>
        <v>5.8364097885889789E-2</v>
      </c>
      <c r="AR118" s="57"/>
      <c r="AT118" s="67">
        <v>113</v>
      </c>
      <c r="AU118" s="68">
        <f t="shared" si="46"/>
        <v>48149</v>
      </c>
      <c r="AW118" s="2">
        <f t="shared" si="52"/>
        <v>3.007773879003425E-2</v>
      </c>
      <c r="AY118" s="3">
        <f t="shared" si="53"/>
        <v>2.5077738790034249E-2</v>
      </c>
      <c r="AZ118" s="3">
        <f t="shared" si="54"/>
        <v>2.7577738790034251E-2</v>
      </c>
      <c r="BA118" s="3">
        <f t="shared" si="55"/>
        <v>3.2577738790034248E-2</v>
      </c>
      <c r="BB118" s="3">
        <f t="shared" si="56"/>
        <v>3.507773879003425E-2</v>
      </c>
      <c r="BD118" s="2">
        <f>IF('Forward Curve'!$D$16=DataValidation!$B$11,Vols!AY118,IF('Forward Curve'!$D$16=DataValidation!$B$12,Vols!AZ118,IF('Forward Curve'!$D$16=DataValidation!$B$13,Vols!BA118,IF('Forward Curve'!$D$16=DataValidation!$B$14,Vols!BB118,""))))</f>
        <v>3.2577738790034248E-2</v>
      </c>
    </row>
    <row r="119" spans="2:56" x14ac:dyDescent="0.25">
      <c r="B119" s="69">
        <f t="shared" si="40"/>
        <v>48180</v>
      </c>
      <c r="C119" s="76">
        <v>31.82</v>
      </c>
      <c r="D119" s="2"/>
      <c r="E119" s="124">
        <v>3.06576</v>
      </c>
      <c r="F119" s="77">
        <v>2.9720800000000001</v>
      </c>
      <c r="G119" s="103">
        <v>3.1325699999999999</v>
      </c>
      <c r="H119" s="103">
        <v>6.0153999999999996</v>
      </c>
      <c r="I119" s="81"/>
      <c r="J119" s="117">
        <f t="shared" si="43"/>
        <v>48149</v>
      </c>
      <c r="K119" s="78">
        <v>2.9497900000000001</v>
      </c>
      <c r="L119" s="81"/>
      <c r="M119" s="115">
        <v>44855</v>
      </c>
      <c r="N119" s="123">
        <v>3.2720699999999998</v>
      </c>
      <c r="O119" s="81"/>
      <c r="P119" s="81"/>
      <c r="R119" s="69">
        <f>'Forward Curve'!$G119</f>
        <v>48180</v>
      </c>
      <c r="S119" s="82">
        <f t="shared" si="47"/>
        <v>0.31819999999999998</v>
      </c>
      <c r="T119" s="57"/>
      <c r="U119" s="57">
        <f t="shared" si="29"/>
        <v>3.06576E-2</v>
      </c>
      <c r="V119" s="57">
        <f t="shared" si="48"/>
        <v>2.9720800000000002E-2</v>
      </c>
      <c r="W119" s="57">
        <f t="shared" si="49"/>
        <v>3.1325699999999998E-2</v>
      </c>
      <c r="X119" s="84">
        <f t="shared" si="50"/>
        <v>6.0153999999999999E-2</v>
      </c>
      <c r="Y119" s="84">
        <f t="shared" si="33"/>
        <v>2.94991E-2</v>
      </c>
      <c r="Z119" s="84">
        <f t="shared" si="51"/>
        <v>2.9497900000000001E-2</v>
      </c>
      <c r="AA119" s="84"/>
      <c r="AB119" s="108">
        <f t="shared" si="44"/>
        <v>44855</v>
      </c>
      <c r="AC119" s="109">
        <f t="shared" si="41"/>
        <v>3.2720699999999998E-2</v>
      </c>
      <c r="AD119" s="108">
        <f t="shared" si="45"/>
        <v>48180</v>
      </c>
      <c r="AE119" s="110">
        <f t="shared" si="42"/>
        <v>3.0186343333333341E-2</v>
      </c>
      <c r="AF119" s="3"/>
      <c r="AG119" s="2">
        <f>IF('Forward Curve'!$D$14=DataValidation!$A$5,Vols!$U119*(1-(SQRT(YEARFRAC($R$6,$R119,2))*(2*$S119))),IF('Forward Curve'!$D$14=DataValidation!$A$6,Vols!$V119*(1-(SQRT(YEARFRAC($R$6,$R119,2))*(2*$S119))),IF('Forward Curve'!$D$14=DataValidation!$A$8,Vols!$U119*(1-(SQRT(YEARFRAC($R$6,$R119,2))*(2*$S119)))+0.03,IF('Forward Curve'!$D$14=DataValidation!$A$4,Vols!$AE119*(1-(SQRT(YEARFRAC($R$6,$R119,2))*(2*$S119))),IF('Forward Curve'!$D$14=DataValidation!$A$7,Vols!$W119*(1-(SQRT(YEARFRAC($R$6,$R119,2))*(2*$S119))),IF('Forward Curve'!$D$14=DataValidation!$A$9,Vols!$AW119*(1-(SQRT(YEARFRAC($R$6,$R119,2))*(2*$S119))),IF('Forward Curve'!$D$14=DataValidation!$A$2,$Y119*(1-(SQRT(YEARFRAC($R$6,$R119,2))*(2*$S119))),IF('Forward Curve'!$D$14=DataValidation!$A$3,$Z119*(1-(SQRT(YEARFRAC($R$6,$R119,2))*(2*$S119))),""))))))))</f>
        <v>-2.8515943588664779E-2</v>
      </c>
      <c r="AH119" s="2">
        <f>IF('Forward Curve'!$D$14=DataValidation!$A$5,Vols!$U119*(1-(SQRT(YEARFRAC($R$6,$R119,2))*(1*$S119))),IF('Forward Curve'!$D$14=DataValidation!$A$6,Vols!$V119*(1-(SQRT(YEARFRAC($R$6,$R119,2))*(1*$S119))),IF('Forward Curve'!$D$14=DataValidation!$A$8,Vols!$U119*(1-(SQRT(YEARFRAC($R$6,$R119,2))*(1*$S119)))+0.03,IF('Forward Curve'!$D$14=DataValidation!$A$4,Vols!$AE119*(1-(SQRT(YEARFRAC($R$6,$R119,2))*(1*$S119))),IF('Forward Curve'!$D$14=DataValidation!$A$7,Vols!$W119*(1-(SQRT(YEARFRAC($R$6,$R119,2))*(1*$S119))),IF('Forward Curve'!$D$14=DataValidation!$A$9,Vols!$AW119*(1-(SQRT(YEARFRAC($R$6,$R119,2))*(1*$S119))),IF('Forward Curve'!$D$14=DataValidation!$A$2,$Y119*(1-(SQRT(YEARFRAC($R$6,$R119,2))*(1*$S119))),IF('Forward Curve'!$D$14=DataValidation!$A$3,$Z119*(1-(SQRT(YEARFRAC($R$6,$R119,2))*(1*$S119))),""))))))))</f>
        <v>4.9157820566761011E-4</v>
      </c>
      <c r="AI119" s="2">
        <f>IF('Forward Curve'!$D$14=DataValidation!$A$5,Vols!$U119*(1+(SQRT(YEARFRAC($R$6,$R119,2))*(1*$S119))),IF('Forward Curve'!$D$14=DataValidation!$A$6,Vols!$V119*(1+(SQRT(YEARFRAC($R$6,$R119,2))*(1*$S119))),IF('Forward Curve'!$D$14=DataValidation!$A$8,Vols!$U119*(1+(SQRT(YEARFRAC($R$6,$R119,2))*(1*$S119)))+0.03,IF('Forward Curve'!$D$14=DataValidation!$A$4,Vols!$AE119*(1+(SQRT(YEARFRAC($R$6,$R119,2))*(1*$S119))),IF('Forward Curve'!$D$14=DataValidation!$A$7,Vols!$W119*(1+(SQRT(YEARFRAC($R$6,$R119,2))*(1*$S119))),IF('Forward Curve'!$D$14=DataValidation!$A$9,Vols!$AW119*(1+(SQRT(YEARFRAC($R$6,$R119,2))*(1*$S119))),IF('Forward Curve'!$D$14=DataValidation!$A$2,$Y119*(1+(SQRT(YEARFRAC($R$6,$R119,2))*(1*$S119))),IF('Forward Curve'!$D$14=DataValidation!$A$3,$Z119*(1+(SQRT(YEARFRAC($R$6,$R119,2))*(1*$S119))),""))))))))</f>
        <v>5.8506621794332393E-2</v>
      </c>
      <c r="AJ119" s="2">
        <f>IF('Forward Curve'!$D$14=DataValidation!$A$5,Vols!$U119*(1+(SQRT(YEARFRAC($R$6,$R119,2))*(2*$S119))),IF('Forward Curve'!$D$14=DataValidation!$A$6,Vols!$V119*(1+(SQRT(YEARFRAC($R$6,$R119,2))*(2*$S119))),IF('Forward Curve'!$D$14=DataValidation!$A$8,Vols!$U119*(1+(SQRT(YEARFRAC($R$6,$R119,2))*(2*$S119)))+0.03,IF('Forward Curve'!$D$14=DataValidation!$A$4,Vols!$AE119*(1+(SQRT(YEARFRAC($R$6,$R119,2))*(2*$S119))),IF('Forward Curve'!$D$14=DataValidation!$A$7,Vols!$W119*(1+(SQRT(YEARFRAC($R$6,$R119,2))*(2*$S119))),IF('Forward Curve'!$D$14=DataValidation!$A$9,Vols!$AW119*(1+(SQRT(YEARFRAC($R$6,$R119,2))*(2*$S119))),IF('Forward Curve'!$D$14=DataValidation!$A$2,$Y119*(1+(SQRT(YEARFRAC($R$6,$R119,2))*(2*$S119))),IF('Forward Curve'!$D$14=DataValidation!$A$3,$Z119*(1+(SQRT(YEARFRAC($R$6,$R119,2))*(2*$S119))),""))))))))</f>
        <v>8.7514143588664786E-2</v>
      </c>
      <c r="AL119" s="112">
        <v>2.5000000000000001E-2</v>
      </c>
      <c r="AM119" s="2">
        <f>IF('Forward Curve'!$D$14=DataValidation!$A$5,Vols!$AL119,IF('Forward Curve'!$D$14=DataValidation!$A$6,Vols!$AL119+(Vols!$V119-Vols!$U119),IF('Forward Curve'!$D$14=DataValidation!$A$8,Vols!$AL119+(Vols!$X119-Vols!$U119),IF('Forward Curve'!$D$14=DataValidation!$A$4,Vols!$AL119+(Vols!$AE119-Vols!$U119),IF('Forward Curve'!$D$14=DataValidation!$A$7,Vols!$AL119+(Vols!$W119-Vols!$U119),IF('Forward Curve'!$D$14=DataValidation!$A$9,Vols!$AL119+(Vols!$AW119-Vols!$U119),IF('Forward Curve'!$D$14=DataValidation!$A$2,Vols!$AL119+($Y119-Vols!$U119),IF('Forward Curve'!$D$14=DataValidation!$A$3,Vols!$AL119+($Z119-Vols!$U119)))))))))</f>
        <v>2.3841500000000002E-2</v>
      </c>
      <c r="AN119" s="2">
        <f>IF('Forward Curve'!$D$14=DataValidation!$A$5,$U119+0.0025,IF('Forward Curve'!$D$14=DataValidation!$A$6,$V119+0.0025,IF('Forward Curve'!$D$14=DataValidation!$A$8,Vols!$X119+0.0025,IF('Forward Curve'!$D$14=DataValidation!$A$4,Vols!$AE119+0.0025,IF('Forward Curve'!$D$14=DataValidation!$A$7,Vols!$W119+0.0025,IF('Forward Curve'!$D$14=DataValidation!$A$9,Vols!$AW119+0.0025,IF('Forward Curve'!$D$14=DataValidation!$A$2,$Y119+0.0025,IF('Forward Curve'!$D$14=DataValidation!$A$3,$Z119+0.0025,""))))))))</f>
        <v>3.1999100000000003E-2</v>
      </c>
      <c r="AO119" s="2">
        <f>IF('Forward Curve'!$D$14=DataValidation!$A$5,$U119+0.005,IF('Forward Curve'!$D$14=DataValidation!$A$6,$V119+0.005,IF('Forward Curve'!$D$14=DataValidation!$A$8,Vols!$X119+0.005,IF('Forward Curve'!$D$14=DataValidation!$A$4,Vols!$AE119+0.005,IF('Forward Curve'!$D$14=DataValidation!$A$7,Vols!$W119+0.005,IF('Forward Curve'!$D$14=DataValidation!$A$9,Vols!$AW119+0.005,IF('Forward Curve'!$D$14=DataValidation!$A$2,$Y119+0.005,IF('Forward Curve'!$D$14=DataValidation!$A$3,$Z119+0.005,""))))))))</f>
        <v>3.4499099999999998E-2</v>
      </c>
      <c r="AQ119" s="57">
        <f>IF('Forward Curve'!$E$15=DataValidation!$B$2,Vols!$AJ119,IF('Forward Curve'!$E$15=DataValidation!$B$3,Vols!$AI119,IF('Forward Curve'!$E$15=DataValidation!$B$4,Vols!$AH119,IF('Forward Curve'!$E$15=DataValidation!$B$5,Vols!$AG119,IF('Forward Curve'!$E$15=DataValidation!$B$7,$AM119,IF('Forward Curve'!$E$15=DataValidation!$B$8,Vols!$AN119,IF('Forward Curve'!$E$15=DataValidation!$B$9,Vols!$AO119,"ERROR")))))))</f>
        <v>5.8506621794332393E-2</v>
      </c>
      <c r="AR119" s="57"/>
      <c r="AT119" s="67">
        <v>114</v>
      </c>
      <c r="AU119" s="68">
        <f t="shared" si="46"/>
        <v>48180</v>
      </c>
      <c r="AW119" s="2">
        <f t="shared" si="52"/>
        <v>3.0061035587187323E-2</v>
      </c>
      <c r="AY119" s="3">
        <f t="shared" si="53"/>
        <v>2.5061035587187322E-2</v>
      </c>
      <c r="AZ119" s="3">
        <f t="shared" si="54"/>
        <v>2.7561035587187324E-2</v>
      </c>
      <c r="BA119" s="3">
        <f t="shared" si="55"/>
        <v>3.2561035587187322E-2</v>
      </c>
      <c r="BB119" s="3">
        <f t="shared" si="56"/>
        <v>3.5061035587187324E-2</v>
      </c>
      <c r="BD119" s="2">
        <f>IF('Forward Curve'!$D$16=DataValidation!$B$11,Vols!AY119,IF('Forward Curve'!$D$16=DataValidation!$B$12,Vols!AZ119,IF('Forward Curve'!$D$16=DataValidation!$B$13,Vols!BA119,IF('Forward Curve'!$D$16=DataValidation!$B$14,Vols!BB119,""))))</f>
        <v>3.2561035587187322E-2</v>
      </c>
    </row>
    <row r="120" spans="2:56" x14ac:dyDescent="0.25">
      <c r="B120" s="69">
        <f t="shared" si="40"/>
        <v>48210</v>
      </c>
      <c r="C120" s="76">
        <v>31.83</v>
      </c>
      <c r="D120" s="2"/>
      <c r="E120" s="124">
        <v>3.06576</v>
      </c>
      <c r="F120" s="77">
        <v>2.9730300000000001</v>
      </c>
      <c r="G120" s="103">
        <v>3.1325699999999999</v>
      </c>
      <c r="H120" s="103">
        <v>6.0419799999999997</v>
      </c>
      <c r="I120" s="81"/>
      <c r="J120" s="117">
        <f t="shared" si="43"/>
        <v>48180</v>
      </c>
      <c r="K120" s="78">
        <v>2.94991</v>
      </c>
      <c r="L120" s="81"/>
      <c r="M120" s="115">
        <v>44856</v>
      </c>
      <c r="N120" s="123">
        <v>3.2720699999999998</v>
      </c>
      <c r="O120" s="81"/>
      <c r="P120" s="81"/>
      <c r="R120" s="69">
        <f>'Forward Curve'!$G120</f>
        <v>48210</v>
      </c>
      <c r="S120" s="82">
        <f t="shared" si="47"/>
        <v>0.31829999999999997</v>
      </c>
      <c r="T120" s="57"/>
      <c r="U120" s="57">
        <f t="shared" si="29"/>
        <v>3.06576E-2</v>
      </c>
      <c r="V120" s="57">
        <f t="shared" si="48"/>
        <v>2.9730300000000001E-2</v>
      </c>
      <c r="W120" s="57">
        <f t="shared" si="49"/>
        <v>3.1325699999999998E-2</v>
      </c>
      <c r="X120" s="84">
        <f t="shared" si="50"/>
        <v>6.0419799999999996E-2</v>
      </c>
      <c r="Y120" s="84">
        <f t="shared" si="33"/>
        <v>2.94991E-2</v>
      </c>
      <c r="Z120" s="84">
        <f t="shared" si="51"/>
        <v>2.94991E-2</v>
      </c>
      <c r="AA120" s="84"/>
      <c r="AB120" s="108">
        <f t="shared" si="44"/>
        <v>44856</v>
      </c>
      <c r="AC120" s="109">
        <f t="shared" si="41"/>
        <v>3.2720699999999998E-2</v>
      </c>
      <c r="AD120" s="108">
        <f t="shared" si="45"/>
        <v>48210</v>
      </c>
      <c r="AE120" s="110">
        <f t="shared" si="42"/>
        <v>3.0186510000000003E-2</v>
      </c>
      <c r="AF120" s="3"/>
      <c r="AG120" s="2">
        <f>IF('Forward Curve'!$D$14=DataValidation!$A$5,Vols!$U120*(1-(SQRT(YEARFRAC($R$6,$R120,2))*(2*$S120))),IF('Forward Curve'!$D$14=DataValidation!$A$6,Vols!$V120*(1-(SQRT(YEARFRAC($R$6,$R120,2))*(2*$S120))),IF('Forward Curve'!$D$14=DataValidation!$A$8,Vols!$U120*(1-(SQRT(YEARFRAC($R$6,$R120,2))*(2*$S120)))+0.03,IF('Forward Curve'!$D$14=DataValidation!$A$4,Vols!$AE120*(1-(SQRT(YEARFRAC($R$6,$R120,2))*(2*$S120))),IF('Forward Curve'!$D$14=DataValidation!$A$7,Vols!$W120*(1-(SQRT(YEARFRAC($R$6,$R120,2))*(2*$S120))),IF('Forward Curve'!$D$14=DataValidation!$A$9,Vols!$AW120*(1-(SQRT(YEARFRAC($R$6,$R120,2))*(2*$S120))),IF('Forward Curve'!$D$14=DataValidation!$A$2,$Y120*(1-(SQRT(YEARFRAC($R$6,$R120,2))*(2*$S120))),IF('Forward Curve'!$D$14=DataValidation!$A$3,$Z120*(1-(SQRT(YEARFRAC($R$6,$R120,2))*(2*$S120))),""))))))))</f>
        <v>-2.8786825172433462E-2</v>
      </c>
      <c r="AH120" s="2">
        <f>IF('Forward Curve'!$D$14=DataValidation!$A$5,Vols!$U120*(1-(SQRT(YEARFRAC($R$6,$R120,2))*(1*$S120))),IF('Forward Curve'!$D$14=DataValidation!$A$6,Vols!$V120*(1-(SQRT(YEARFRAC($R$6,$R120,2))*(1*$S120))),IF('Forward Curve'!$D$14=DataValidation!$A$8,Vols!$U120*(1-(SQRT(YEARFRAC($R$6,$R120,2))*(1*$S120)))+0.03,IF('Forward Curve'!$D$14=DataValidation!$A$4,Vols!$AE120*(1-(SQRT(YEARFRAC($R$6,$R120,2))*(1*$S120))),IF('Forward Curve'!$D$14=DataValidation!$A$7,Vols!$W120*(1-(SQRT(YEARFRAC($R$6,$R120,2))*(1*$S120))),IF('Forward Curve'!$D$14=DataValidation!$A$9,Vols!$AW120*(1-(SQRT(YEARFRAC($R$6,$R120,2))*(1*$S120))),IF('Forward Curve'!$D$14=DataValidation!$A$2,$Y120*(1-(SQRT(YEARFRAC($R$6,$R120,2))*(1*$S120))),IF('Forward Curve'!$D$14=DataValidation!$A$3,$Z120*(1-(SQRT(YEARFRAC($R$6,$R120,2))*(1*$S120))),""))))))))</f>
        <v>3.561374137832689E-4</v>
      </c>
      <c r="AI120" s="2">
        <f>IF('Forward Curve'!$D$14=DataValidation!$A$5,Vols!$U120*(1+(SQRT(YEARFRAC($R$6,$R120,2))*(1*$S120))),IF('Forward Curve'!$D$14=DataValidation!$A$6,Vols!$V120*(1+(SQRT(YEARFRAC($R$6,$R120,2))*(1*$S120))),IF('Forward Curve'!$D$14=DataValidation!$A$8,Vols!$U120*(1+(SQRT(YEARFRAC($R$6,$R120,2))*(1*$S120)))+0.03,IF('Forward Curve'!$D$14=DataValidation!$A$4,Vols!$AE120*(1+(SQRT(YEARFRAC($R$6,$R120,2))*(1*$S120))),IF('Forward Curve'!$D$14=DataValidation!$A$7,Vols!$W120*(1+(SQRT(YEARFRAC($R$6,$R120,2))*(1*$S120))),IF('Forward Curve'!$D$14=DataValidation!$A$9,Vols!$AW120*(1+(SQRT(YEARFRAC($R$6,$R120,2))*(1*$S120))),IF('Forward Curve'!$D$14=DataValidation!$A$2,$Y120*(1+(SQRT(YEARFRAC($R$6,$R120,2))*(1*$S120))),IF('Forward Curve'!$D$14=DataValidation!$A$3,$Z120*(1+(SQRT(YEARFRAC($R$6,$R120,2))*(1*$S120))),""))))))))</f>
        <v>5.8642062586216737E-2</v>
      </c>
      <c r="AJ120" s="2">
        <f>IF('Forward Curve'!$D$14=DataValidation!$A$5,Vols!$U120*(1+(SQRT(YEARFRAC($R$6,$R120,2))*(2*$S120))),IF('Forward Curve'!$D$14=DataValidation!$A$6,Vols!$V120*(1+(SQRT(YEARFRAC($R$6,$R120,2))*(2*$S120))),IF('Forward Curve'!$D$14=DataValidation!$A$8,Vols!$U120*(1+(SQRT(YEARFRAC($R$6,$R120,2))*(2*$S120)))+0.03,IF('Forward Curve'!$D$14=DataValidation!$A$4,Vols!$AE120*(1+(SQRT(YEARFRAC($R$6,$R120,2))*(2*$S120))),IF('Forward Curve'!$D$14=DataValidation!$A$7,Vols!$W120*(1+(SQRT(YEARFRAC($R$6,$R120,2))*(2*$S120))),IF('Forward Curve'!$D$14=DataValidation!$A$9,Vols!$AW120*(1+(SQRT(YEARFRAC($R$6,$R120,2))*(2*$S120))),IF('Forward Curve'!$D$14=DataValidation!$A$2,$Y120*(1+(SQRT(YEARFRAC($R$6,$R120,2))*(2*$S120))),IF('Forward Curve'!$D$14=DataValidation!$A$3,$Z120*(1+(SQRT(YEARFRAC($R$6,$R120,2))*(2*$S120))),""))))))))</f>
        <v>8.7785025172433473E-2</v>
      </c>
      <c r="AL120" s="112">
        <v>2.5000000000000001E-2</v>
      </c>
      <c r="AM120" s="2">
        <f>IF('Forward Curve'!$D$14=DataValidation!$A$5,Vols!$AL120,IF('Forward Curve'!$D$14=DataValidation!$A$6,Vols!$AL120+(Vols!$V120-Vols!$U120),IF('Forward Curve'!$D$14=DataValidation!$A$8,Vols!$AL120+(Vols!$X120-Vols!$U120),IF('Forward Curve'!$D$14=DataValidation!$A$4,Vols!$AL120+(Vols!$AE120-Vols!$U120),IF('Forward Curve'!$D$14=DataValidation!$A$7,Vols!$AL120+(Vols!$W120-Vols!$U120),IF('Forward Curve'!$D$14=DataValidation!$A$9,Vols!$AL120+(Vols!$AW120-Vols!$U120),IF('Forward Curve'!$D$14=DataValidation!$A$2,Vols!$AL120+($Y120-Vols!$U120),IF('Forward Curve'!$D$14=DataValidation!$A$3,Vols!$AL120+($Z120-Vols!$U120)))))))))</f>
        <v>2.3841500000000002E-2</v>
      </c>
      <c r="AN120" s="2">
        <f>IF('Forward Curve'!$D$14=DataValidation!$A$5,$U120+0.0025,IF('Forward Curve'!$D$14=DataValidation!$A$6,$V120+0.0025,IF('Forward Curve'!$D$14=DataValidation!$A$8,Vols!$X120+0.0025,IF('Forward Curve'!$D$14=DataValidation!$A$4,Vols!$AE120+0.0025,IF('Forward Curve'!$D$14=DataValidation!$A$7,Vols!$W120+0.0025,IF('Forward Curve'!$D$14=DataValidation!$A$9,Vols!$AW120+0.0025,IF('Forward Curve'!$D$14=DataValidation!$A$2,$Y120+0.0025,IF('Forward Curve'!$D$14=DataValidation!$A$3,$Z120+0.0025,""))))))))</f>
        <v>3.1999100000000003E-2</v>
      </c>
      <c r="AO120" s="2">
        <f>IF('Forward Curve'!$D$14=DataValidation!$A$5,$U120+0.005,IF('Forward Curve'!$D$14=DataValidation!$A$6,$V120+0.005,IF('Forward Curve'!$D$14=DataValidation!$A$8,Vols!$X120+0.005,IF('Forward Curve'!$D$14=DataValidation!$A$4,Vols!$AE120+0.005,IF('Forward Curve'!$D$14=DataValidation!$A$7,Vols!$W120+0.005,IF('Forward Curve'!$D$14=DataValidation!$A$9,Vols!$AW120+0.005,IF('Forward Curve'!$D$14=DataValidation!$A$2,$Y120+0.005,IF('Forward Curve'!$D$14=DataValidation!$A$3,$Z120+0.005,""))))))))</f>
        <v>3.4499099999999998E-2</v>
      </c>
      <c r="AQ120" s="57">
        <f>IF('Forward Curve'!$E$15=DataValidation!$B$2,Vols!$AJ120,IF('Forward Curve'!$E$15=DataValidation!$B$3,Vols!$AI120,IF('Forward Curve'!$E$15=DataValidation!$B$4,Vols!$AH120,IF('Forward Curve'!$E$15=DataValidation!$B$5,Vols!$AG120,IF('Forward Curve'!$E$15=DataValidation!$B$7,$AM120,IF('Forward Curve'!$E$15=DataValidation!$B$8,Vols!$AN120,IF('Forward Curve'!$E$15=DataValidation!$B$9,Vols!$AO120,"ERROR")))))))</f>
        <v>5.8642062586216737E-2</v>
      </c>
      <c r="AR120" s="57"/>
      <c r="AT120" s="67">
        <v>115</v>
      </c>
      <c r="AU120" s="68">
        <f t="shared" si="46"/>
        <v>48210</v>
      </c>
      <c r="AW120" s="2">
        <f t="shared" si="52"/>
        <v>3.0044870709005057E-2</v>
      </c>
      <c r="AY120" s="3">
        <f t="shared" si="53"/>
        <v>2.5044870709005056E-2</v>
      </c>
      <c r="AZ120" s="3">
        <f t="shared" si="54"/>
        <v>2.7544870709005059E-2</v>
      </c>
      <c r="BA120" s="3">
        <f t="shared" si="55"/>
        <v>3.254487070900506E-2</v>
      </c>
      <c r="BB120" s="3">
        <f t="shared" si="56"/>
        <v>3.5044870709005055E-2</v>
      </c>
      <c r="BD120" s="2">
        <f>IF('Forward Curve'!$D$16=DataValidation!$B$11,Vols!AY120,IF('Forward Curve'!$D$16=DataValidation!$B$12,Vols!AZ120,IF('Forward Curve'!$D$16=DataValidation!$B$13,Vols!BA120,IF('Forward Curve'!$D$16=DataValidation!$B$14,Vols!BB120,""))))</f>
        <v>3.254487070900506E-2</v>
      </c>
    </row>
    <row r="121" spans="2:56" x14ac:dyDescent="0.25">
      <c r="B121" s="69">
        <f t="shared" si="40"/>
        <v>48241</v>
      </c>
      <c r="C121" s="76">
        <v>31.84</v>
      </c>
      <c r="D121" s="2"/>
      <c r="E121" s="124">
        <v>3.0655000000000001</v>
      </c>
      <c r="F121" s="77">
        <v>2.9735900000000002</v>
      </c>
      <c r="G121" s="103">
        <v>3.1322999999999999</v>
      </c>
      <c r="H121" s="103">
        <v>6.0249300000000003</v>
      </c>
      <c r="I121" s="81"/>
      <c r="J121" s="117">
        <f t="shared" si="43"/>
        <v>48210</v>
      </c>
      <c r="K121" s="78">
        <v>2.94991</v>
      </c>
      <c r="L121" s="81"/>
      <c r="M121" s="115">
        <v>44857</v>
      </c>
      <c r="N121" s="123">
        <v>3.2720699999999998</v>
      </c>
      <c r="O121" s="81"/>
      <c r="P121" s="81"/>
      <c r="R121" s="69">
        <f>'Forward Curve'!$G121</f>
        <v>48241</v>
      </c>
      <c r="S121" s="82">
        <f t="shared" si="47"/>
        <v>0.31840000000000002</v>
      </c>
      <c r="T121" s="57"/>
      <c r="U121" s="57">
        <f t="shared" si="29"/>
        <v>3.0655000000000002E-2</v>
      </c>
      <c r="V121" s="57">
        <f t="shared" si="48"/>
        <v>2.9735900000000003E-2</v>
      </c>
      <c r="W121" s="57">
        <f t="shared" si="49"/>
        <v>3.1322999999999997E-2</v>
      </c>
      <c r="X121" s="84">
        <f t="shared" si="50"/>
        <v>6.0249300000000006E-2</v>
      </c>
      <c r="Y121" s="84">
        <f t="shared" si="33"/>
        <v>2.9496699999999997E-2</v>
      </c>
      <c r="Z121" s="84">
        <f t="shared" si="51"/>
        <v>2.94991E-2</v>
      </c>
      <c r="AA121" s="84"/>
      <c r="AB121" s="108">
        <f t="shared" si="44"/>
        <v>44857</v>
      </c>
      <c r="AC121" s="109">
        <f t="shared" si="41"/>
        <v>3.2720699999999998E-2</v>
      </c>
      <c r="AD121" s="108">
        <f t="shared" si="45"/>
        <v>48241</v>
      </c>
      <c r="AE121" s="110">
        <f t="shared" si="42"/>
        <v>3.0186300000000006E-2</v>
      </c>
      <c r="AF121" s="3"/>
      <c r="AG121" s="2">
        <f>IF('Forward Curve'!$D$14=DataValidation!$A$5,Vols!$U121*(1-(SQRT(YEARFRAC($R$6,$R121,2))*(2*$S121))),IF('Forward Curve'!$D$14=DataValidation!$A$6,Vols!$V121*(1-(SQRT(YEARFRAC($R$6,$R121,2))*(2*$S121))),IF('Forward Curve'!$D$14=DataValidation!$A$8,Vols!$U121*(1-(SQRT(YEARFRAC($R$6,$R121,2))*(2*$S121)))+0.03,IF('Forward Curve'!$D$14=DataValidation!$A$4,Vols!$AE121*(1-(SQRT(YEARFRAC($R$6,$R121,2))*(2*$S121))),IF('Forward Curve'!$D$14=DataValidation!$A$7,Vols!$W121*(1-(SQRT(YEARFRAC($R$6,$R121,2))*(2*$S121))),IF('Forward Curve'!$D$14=DataValidation!$A$9,Vols!$AW121*(1-(SQRT(YEARFRAC($R$6,$R121,2))*(2*$S121))),IF('Forward Curve'!$D$14=DataValidation!$A$2,$Y121*(1-(SQRT(YEARFRAC($R$6,$R121,2))*(2*$S121))),IF('Forward Curve'!$D$14=DataValidation!$A$3,$Z121*(1-(SQRT(YEARFRAC($R$6,$R121,2))*(2*$S121))),""))))))))</f>
        <v>-2.9062779347430581E-2</v>
      </c>
      <c r="AH121" s="2">
        <f>IF('Forward Curve'!$D$14=DataValidation!$A$5,Vols!$U121*(1-(SQRT(YEARFRAC($R$6,$R121,2))*(1*$S121))),IF('Forward Curve'!$D$14=DataValidation!$A$6,Vols!$V121*(1-(SQRT(YEARFRAC($R$6,$R121,2))*(1*$S121))),IF('Forward Curve'!$D$14=DataValidation!$A$8,Vols!$U121*(1-(SQRT(YEARFRAC($R$6,$R121,2))*(1*$S121)))+0.03,IF('Forward Curve'!$D$14=DataValidation!$A$4,Vols!$AE121*(1-(SQRT(YEARFRAC($R$6,$R121,2))*(1*$S121))),IF('Forward Curve'!$D$14=DataValidation!$A$7,Vols!$W121*(1-(SQRT(YEARFRAC($R$6,$R121,2))*(1*$S121))),IF('Forward Curve'!$D$14=DataValidation!$A$9,Vols!$AW121*(1-(SQRT(YEARFRAC($R$6,$R121,2))*(1*$S121))),IF('Forward Curve'!$D$14=DataValidation!$A$2,$Y121*(1-(SQRT(YEARFRAC($R$6,$R121,2))*(1*$S121))),IF('Forward Curve'!$D$14=DataValidation!$A$3,$Z121*(1-(SQRT(YEARFRAC($R$6,$R121,2))*(1*$S121))),""))))))))</f>
        <v>2.1696032628470749E-4</v>
      </c>
      <c r="AI121" s="2">
        <f>IF('Forward Curve'!$D$14=DataValidation!$A$5,Vols!$U121*(1+(SQRT(YEARFRAC($R$6,$R121,2))*(1*$S121))),IF('Forward Curve'!$D$14=DataValidation!$A$6,Vols!$V121*(1+(SQRT(YEARFRAC($R$6,$R121,2))*(1*$S121))),IF('Forward Curve'!$D$14=DataValidation!$A$8,Vols!$U121*(1+(SQRT(YEARFRAC($R$6,$R121,2))*(1*$S121)))+0.03,IF('Forward Curve'!$D$14=DataValidation!$A$4,Vols!$AE121*(1+(SQRT(YEARFRAC($R$6,$R121,2))*(1*$S121))),IF('Forward Curve'!$D$14=DataValidation!$A$7,Vols!$W121*(1+(SQRT(YEARFRAC($R$6,$R121,2))*(1*$S121))),IF('Forward Curve'!$D$14=DataValidation!$A$9,Vols!$AW121*(1+(SQRT(YEARFRAC($R$6,$R121,2))*(1*$S121))),IF('Forward Curve'!$D$14=DataValidation!$A$2,$Y121*(1+(SQRT(YEARFRAC($R$6,$R121,2))*(1*$S121))),IF('Forward Curve'!$D$14=DataValidation!$A$3,$Z121*(1+(SQRT(YEARFRAC($R$6,$R121,2))*(1*$S121))),""))))))))</f>
        <v>5.8776439673715292E-2</v>
      </c>
      <c r="AJ121" s="2">
        <f>IF('Forward Curve'!$D$14=DataValidation!$A$5,Vols!$U121*(1+(SQRT(YEARFRAC($R$6,$R121,2))*(2*$S121))),IF('Forward Curve'!$D$14=DataValidation!$A$6,Vols!$V121*(1+(SQRT(YEARFRAC($R$6,$R121,2))*(2*$S121))),IF('Forward Curve'!$D$14=DataValidation!$A$8,Vols!$U121*(1+(SQRT(YEARFRAC($R$6,$R121,2))*(2*$S121)))+0.03,IF('Forward Curve'!$D$14=DataValidation!$A$4,Vols!$AE121*(1+(SQRT(YEARFRAC($R$6,$R121,2))*(2*$S121))),IF('Forward Curve'!$D$14=DataValidation!$A$7,Vols!$W121*(1+(SQRT(YEARFRAC($R$6,$R121,2))*(2*$S121))),IF('Forward Curve'!$D$14=DataValidation!$A$9,Vols!$AW121*(1+(SQRT(YEARFRAC($R$6,$R121,2))*(2*$S121))),IF('Forward Curve'!$D$14=DataValidation!$A$2,$Y121*(1+(SQRT(YEARFRAC($R$6,$R121,2))*(2*$S121))),IF('Forward Curve'!$D$14=DataValidation!$A$3,$Z121*(1+(SQRT(YEARFRAC($R$6,$R121,2))*(2*$S121))),""))))))))</f>
        <v>8.8056179347430583E-2</v>
      </c>
      <c r="AL121" s="112">
        <v>2.5000000000000001E-2</v>
      </c>
      <c r="AM121" s="2">
        <f>IF('Forward Curve'!$D$14=DataValidation!$A$5,Vols!$AL121,IF('Forward Curve'!$D$14=DataValidation!$A$6,Vols!$AL121+(Vols!$V121-Vols!$U121),IF('Forward Curve'!$D$14=DataValidation!$A$8,Vols!$AL121+(Vols!$X121-Vols!$U121),IF('Forward Curve'!$D$14=DataValidation!$A$4,Vols!$AL121+(Vols!$AE121-Vols!$U121),IF('Forward Curve'!$D$14=DataValidation!$A$7,Vols!$AL121+(Vols!$W121-Vols!$U121),IF('Forward Curve'!$D$14=DataValidation!$A$9,Vols!$AL121+(Vols!$AW121-Vols!$U121),IF('Forward Curve'!$D$14=DataValidation!$A$2,Vols!$AL121+($Y121-Vols!$U121),IF('Forward Curve'!$D$14=DataValidation!$A$3,Vols!$AL121+($Z121-Vols!$U121)))))))))</f>
        <v>2.3841699999999997E-2</v>
      </c>
      <c r="AN121" s="2">
        <f>IF('Forward Curve'!$D$14=DataValidation!$A$5,$U121+0.0025,IF('Forward Curve'!$D$14=DataValidation!$A$6,$V121+0.0025,IF('Forward Curve'!$D$14=DataValidation!$A$8,Vols!$X121+0.0025,IF('Forward Curve'!$D$14=DataValidation!$A$4,Vols!$AE121+0.0025,IF('Forward Curve'!$D$14=DataValidation!$A$7,Vols!$W121+0.0025,IF('Forward Curve'!$D$14=DataValidation!$A$9,Vols!$AW121+0.0025,IF('Forward Curve'!$D$14=DataValidation!$A$2,$Y121+0.0025,IF('Forward Curve'!$D$14=DataValidation!$A$3,$Z121+0.0025,""))))))))</f>
        <v>3.1996699999999996E-2</v>
      </c>
      <c r="AO121" s="2">
        <f>IF('Forward Curve'!$D$14=DataValidation!$A$5,$U121+0.005,IF('Forward Curve'!$D$14=DataValidation!$A$6,$V121+0.005,IF('Forward Curve'!$D$14=DataValidation!$A$8,Vols!$X121+0.005,IF('Forward Curve'!$D$14=DataValidation!$A$4,Vols!$AE121+0.005,IF('Forward Curve'!$D$14=DataValidation!$A$7,Vols!$W121+0.005,IF('Forward Curve'!$D$14=DataValidation!$A$9,Vols!$AW121+0.005,IF('Forward Curve'!$D$14=DataValidation!$A$2,$Y121+0.005,IF('Forward Curve'!$D$14=DataValidation!$A$3,$Z121+0.005,""))))))))</f>
        <v>3.4496699999999998E-2</v>
      </c>
      <c r="AQ121" s="57">
        <f>IF('Forward Curve'!$E$15=DataValidation!$B$2,Vols!$AJ121,IF('Forward Curve'!$E$15=DataValidation!$B$3,Vols!$AI121,IF('Forward Curve'!$E$15=DataValidation!$B$4,Vols!$AH121,IF('Forward Curve'!$E$15=DataValidation!$B$5,Vols!$AG121,IF('Forward Curve'!$E$15=DataValidation!$B$7,$AM121,IF('Forward Curve'!$E$15=DataValidation!$B$8,Vols!$AN121,IF('Forward Curve'!$E$15=DataValidation!$B$9,Vols!$AO121,"ERROR")))))))</f>
        <v>5.8776439673715292E-2</v>
      </c>
      <c r="AR121" s="57"/>
      <c r="AT121" s="67">
        <v>116</v>
      </c>
      <c r="AU121" s="68">
        <f t="shared" si="46"/>
        <v>48241</v>
      </c>
      <c r="AW121" s="2">
        <f t="shared" si="52"/>
        <v>3.0028165781548221E-2</v>
      </c>
      <c r="AY121" s="3">
        <f t="shared" si="53"/>
        <v>2.502816578154822E-2</v>
      </c>
      <c r="AZ121" s="3">
        <f t="shared" si="54"/>
        <v>2.7528165781548222E-2</v>
      </c>
      <c r="BA121" s="3">
        <f t="shared" si="55"/>
        <v>3.252816578154822E-2</v>
      </c>
      <c r="BB121" s="3">
        <f t="shared" si="56"/>
        <v>3.5028165781548222E-2</v>
      </c>
      <c r="BD121" s="2">
        <f>IF('Forward Curve'!$D$16=DataValidation!$B$11,Vols!AY121,IF('Forward Curve'!$D$16=DataValidation!$B$12,Vols!AZ121,IF('Forward Curve'!$D$16=DataValidation!$B$13,Vols!BA121,IF('Forward Curve'!$D$16=DataValidation!$B$14,Vols!BB121,""))))</f>
        <v>3.252816578154822E-2</v>
      </c>
    </row>
    <row r="122" spans="2:56" x14ac:dyDescent="0.25">
      <c r="B122" s="69">
        <f t="shared" si="40"/>
        <v>48272</v>
      </c>
      <c r="C122" s="76">
        <v>31.85</v>
      </c>
      <c r="D122" s="2"/>
      <c r="E122" s="124">
        <v>3.06576</v>
      </c>
      <c r="F122" s="77">
        <v>2.9724599999999999</v>
      </c>
      <c r="G122" s="103">
        <v>3.1325699999999999</v>
      </c>
      <c r="H122" s="103">
        <v>6.0134999999999996</v>
      </c>
      <c r="I122" s="81"/>
      <c r="J122" s="117">
        <f t="shared" si="43"/>
        <v>48241</v>
      </c>
      <c r="K122" s="78">
        <v>2.9496699999999998</v>
      </c>
      <c r="L122" s="81"/>
      <c r="M122" s="115">
        <v>44858</v>
      </c>
      <c r="N122" s="123">
        <v>3.2720699999999998</v>
      </c>
      <c r="O122" s="81"/>
      <c r="P122" s="81"/>
      <c r="R122" s="69">
        <f>'Forward Curve'!$G122</f>
        <v>48272</v>
      </c>
      <c r="S122" s="82">
        <f t="shared" si="47"/>
        <v>0.31850000000000001</v>
      </c>
      <c r="T122" s="57"/>
      <c r="U122" s="57">
        <f t="shared" si="29"/>
        <v>3.06576E-2</v>
      </c>
      <c r="V122" s="57">
        <f t="shared" si="48"/>
        <v>2.97246E-2</v>
      </c>
      <c r="W122" s="57">
        <f t="shared" si="49"/>
        <v>3.1325699999999998E-2</v>
      </c>
      <c r="X122" s="84">
        <f t="shared" si="50"/>
        <v>6.0134999999999994E-2</v>
      </c>
      <c r="Y122" s="84">
        <f t="shared" si="33"/>
        <v>2.94991E-2</v>
      </c>
      <c r="Z122" s="84">
        <f t="shared" si="51"/>
        <v>2.9496699999999997E-2</v>
      </c>
      <c r="AA122" s="84"/>
      <c r="AB122" s="108">
        <f t="shared" si="44"/>
        <v>44858</v>
      </c>
      <c r="AC122" s="109">
        <f t="shared" si="41"/>
        <v>3.2720699999999998E-2</v>
      </c>
      <c r="AD122" s="108">
        <f t="shared" si="45"/>
        <v>48272</v>
      </c>
      <c r="AE122" s="110">
        <f t="shared" si="42"/>
        <v>3.0186426666666669E-2</v>
      </c>
      <c r="AF122" s="3"/>
      <c r="AG122" s="2">
        <f>IF('Forward Curve'!$D$14=DataValidation!$A$5,Vols!$U122*(1-(SQRT(YEARFRAC($R$6,$R122,2))*(2*$S122))),IF('Forward Curve'!$D$14=DataValidation!$A$6,Vols!$V122*(1-(SQRT(YEARFRAC($R$6,$R122,2))*(2*$S122))),IF('Forward Curve'!$D$14=DataValidation!$A$8,Vols!$U122*(1-(SQRT(YEARFRAC($R$6,$R122,2))*(2*$S122)))+0.03,IF('Forward Curve'!$D$14=DataValidation!$A$4,Vols!$AE122*(1-(SQRT(YEARFRAC($R$6,$R122,2))*(2*$S122))),IF('Forward Curve'!$D$14=DataValidation!$A$7,Vols!$W122*(1-(SQRT(YEARFRAC($R$6,$R122,2))*(2*$S122))),IF('Forward Curve'!$D$14=DataValidation!$A$9,Vols!$AW122*(1-(SQRT(YEARFRAC($R$6,$R122,2))*(2*$S122))),IF('Forward Curve'!$D$14=DataValidation!$A$2,$Y122*(1-(SQRT(YEARFRAC($R$6,$R122,2))*(2*$S122))),IF('Forward Curve'!$D$14=DataValidation!$A$3,$Z122*(1-(SQRT(YEARFRAC($R$6,$R122,2))*(2*$S122))),""))))))))</f>
        <v>-2.9342476609572034E-2</v>
      </c>
      <c r="AH122" s="2">
        <f>IF('Forward Curve'!$D$14=DataValidation!$A$5,Vols!$U122*(1-(SQRT(YEARFRAC($R$6,$R122,2))*(1*$S122))),IF('Forward Curve'!$D$14=DataValidation!$A$6,Vols!$V122*(1-(SQRT(YEARFRAC($R$6,$R122,2))*(1*$S122))),IF('Forward Curve'!$D$14=DataValidation!$A$8,Vols!$U122*(1-(SQRT(YEARFRAC($R$6,$R122,2))*(1*$S122)))+0.03,IF('Forward Curve'!$D$14=DataValidation!$A$4,Vols!$AE122*(1-(SQRT(YEARFRAC($R$6,$R122,2))*(1*$S122))),IF('Forward Curve'!$D$14=DataValidation!$A$7,Vols!$W122*(1-(SQRT(YEARFRAC($R$6,$R122,2))*(1*$S122))),IF('Forward Curve'!$D$14=DataValidation!$A$9,Vols!$AW122*(1-(SQRT(YEARFRAC($R$6,$R122,2))*(1*$S122))),IF('Forward Curve'!$D$14=DataValidation!$A$2,$Y122*(1-(SQRT(YEARFRAC($R$6,$R122,2))*(1*$S122))),IF('Forward Curve'!$D$14=DataValidation!$A$3,$Z122*(1-(SQRT(YEARFRAC($R$6,$R122,2))*(1*$S122))),""))))))))</f>
        <v>7.8311695213983512E-5</v>
      </c>
      <c r="AI122" s="2">
        <f>IF('Forward Curve'!$D$14=DataValidation!$A$5,Vols!$U122*(1+(SQRT(YEARFRAC($R$6,$R122,2))*(1*$S122))),IF('Forward Curve'!$D$14=DataValidation!$A$6,Vols!$V122*(1+(SQRT(YEARFRAC($R$6,$R122,2))*(1*$S122))),IF('Forward Curve'!$D$14=DataValidation!$A$8,Vols!$U122*(1+(SQRT(YEARFRAC($R$6,$R122,2))*(1*$S122)))+0.03,IF('Forward Curve'!$D$14=DataValidation!$A$4,Vols!$AE122*(1+(SQRT(YEARFRAC($R$6,$R122,2))*(1*$S122))),IF('Forward Curve'!$D$14=DataValidation!$A$7,Vols!$W122*(1+(SQRT(YEARFRAC($R$6,$R122,2))*(1*$S122))),IF('Forward Curve'!$D$14=DataValidation!$A$9,Vols!$AW122*(1+(SQRT(YEARFRAC($R$6,$R122,2))*(1*$S122))),IF('Forward Curve'!$D$14=DataValidation!$A$2,$Y122*(1+(SQRT(YEARFRAC($R$6,$R122,2))*(1*$S122))),IF('Forward Curve'!$D$14=DataValidation!$A$3,$Z122*(1+(SQRT(YEARFRAC($R$6,$R122,2))*(1*$S122))),""))))))))</f>
        <v>5.8919888304786013E-2</v>
      </c>
      <c r="AJ122" s="2">
        <f>IF('Forward Curve'!$D$14=DataValidation!$A$5,Vols!$U122*(1+(SQRT(YEARFRAC($R$6,$R122,2))*(2*$S122))),IF('Forward Curve'!$D$14=DataValidation!$A$6,Vols!$V122*(1+(SQRT(YEARFRAC($R$6,$R122,2))*(2*$S122))),IF('Forward Curve'!$D$14=DataValidation!$A$8,Vols!$U122*(1+(SQRT(YEARFRAC($R$6,$R122,2))*(2*$S122)))+0.03,IF('Forward Curve'!$D$14=DataValidation!$A$4,Vols!$AE122*(1+(SQRT(YEARFRAC($R$6,$R122,2))*(2*$S122))),IF('Forward Curve'!$D$14=DataValidation!$A$7,Vols!$W122*(1+(SQRT(YEARFRAC($R$6,$R122,2))*(2*$S122))),IF('Forward Curve'!$D$14=DataValidation!$A$9,Vols!$AW122*(1+(SQRT(YEARFRAC($R$6,$R122,2))*(2*$S122))),IF('Forward Curve'!$D$14=DataValidation!$A$2,$Y122*(1+(SQRT(YEARFRAC($R$6,$R122,2))*(2*$S122))),IF('Forward Curve'!$D$14=DataValidation!$A$3,$Z122*(1+(SQRT(YEARFRAC($R$6,$R122,2))*(2*$S122))),""))))))))</f>
        <v>8.8340676609572025E-2</v>
      </c>
      <c r="AL122" s="112">
        <v>2.5000000000000001E-2</v>
      </c>
      <c r="AM122" s="2">
        <f>IF('Forward Curve'!$D$14=DataValidation!$A$5,Vols!$AL122,IF('Forward Curve'!$D$14=DataValidation!$A$6,Vols!$AL122+(Vols!$V122-Vols!$U122),IF('Forward Curve'!$D$14=DataValidation!$A$8,Vols!$AL122+(Vols!$X122-Vols!$U122),IF('Forward Curve'!$D$14=DataValidation!$A$4,Vols!$AL122+(Vols!$AE122-Vols!$U122),IF('Forward Curve'!$D$14=DataValidation!$A$7,Vols!$AL122+(Vols!$W122-Vols!$U122),IF('Forward Curve'!$D$14=DataValidation!$A$9,Vols!$AL122+(Vols!$AW122-Vols!$U122),IF('Forward Curve'!$D$14=DataValidation!$A$2,Vols!$AL122+($Y122-Vols!$U122),IF('Forward Curve'!$D$14=DataValidation!$A$3,Vols!$AL122+($Z122-Vols!$U122)))))))))</f>
        <v>2.3841500000000002E-2</v>
      </c>
      <c r="AN122" s="2">
        <f>IF('Forward Curve'!$D$14=DataValidation!$A$5,$U122+0.0025,IF('Forward Curve'!$D$14=DataValidation!$A$6,$V122+0.0025,IF('Forward Curve'!$D$14=DataValidation!$A$8,Vols!$X122+0.0025,IF('Forward Curve'!$D$14=DataValidation!$A$4,Vols!$AE122+0.0025,IF('Forward Curve'!$D$14=DataValidation!$A$7,Vols!$W122+0.0025,IF('Forward Curve'!$D$14=DataValidation!$A$9,Vols!$AW122+0.0025,IF('Forward Curve'!$D$14=DataValidation!$A$2,$Y122+0.0025,IF('Forward Curve'!$D$14=DataValidation!$A$3,$Z122+0.0025,""))))))))</f>
        <v>3.1999100000000003E-2</v>
      </c>
      <c r="AO122" s="2">
        <f>IF('Forward Curve'!$D$14=DataValidation!$A$5,$U122+0.005,IF('Forward Curve'!$D$14=DataValidation!$A$6,$V122+0.005,IF('Forward Curve'!$D$14=DataValidation!$A$8,Vols!$X122+0.005,IF('Forward Curve'!$D$14=DataValidation!$A$4,Vols!$AE122+0.005,IF('Forward Curve'!$D$14=DataValidation!$A$7,Vols!$W122+0.005,IF('Forward Curve'!$D$14=DataValidation!$A$9,Vols!$AW122+0.005,IF('Forward Curve'!$D$14=DataValidation!$A$2,$Y122+0.005,IF('Forward Curve'!$D$14=DataValidation!$A$3,$Z122+0.005,""))))))))</f>
        <v>3.4499099999999998E-2</v>
      </c>
      <c r="AQ122" s="57">
        <f>IF('Forward Curve'!$E$15=DataValidation!$B$2,Vols!$AJ122,IF('Forward Curve'!$E$15=DataValidation!$B$3,Vols!$AI122,IF('Forward Curve'!$E$15=DataValidation!$B$4,Vols!$AH122,IF('Forward Curve'!$E$15=DataValidation!$B$5,Vols!$AG122,IF('Forward Curve'!$E$15=DataValidation!$B$7,$AM122,IF('Forward Curve'!$E$15=DataValidation!$B$8,Vols!$AN122,IF('Forward Curve'!$E$15=DataValidation!$B$9,Vols!$AO122,"ERROR")))))))</f>
        <v>5.8919888304786013E-2</v>
      </c>
      <c r="AR122" s="57"/>
      <c r="AT122" s="67">
        <v>117</v>
      </c>
      <c r="AU122" s="68">
        <f t="shared" si="46"/>
        <v>48272</v>
      </c>
      <c r="AW122" s="2">
        <f t="shared" si="52"/>
        <v>3.0011462578701291E-2</v>
      </c>
      <c r="AY122" s="3">
        <f t="shared" si="53"/>
        <v>2.501146257870129E-2</v>
      </c>
      <c r="AZ122" s="3">
        <f t="shared" si="54"/>
        <v>2.7511462578701292E-2</v>
      </c>
      <c r="BA122" s="3">
        <f t="shared" si="55"/>
        <v>3.2511462578701293E-2</v>
      </c>
      <c r="BB122" s="3">
        <f t="shared" si="56"/>
        <v>3.5011462578701288E-2</v>
      </c>
      <c r="BD122" s="2">
        <f>IF('Forward Curve'!$D$16=DataValidation!$B$11,Vols!AY122,IF('Forward Curve'!$D$16=DataValidation!$B$12,Vols!AZ122,IF('Forward Curve'!$D$16=DataValidation!$B$13,Vols!BA122,IF('Forward Curve'!$D$16=DataValidation!$B$14,Vols!BB122,""))))</f>
        <v>3.2511462578701293E-2</v>
      </c>
    </row>
    <row r="123" spans="2:56" x14ac:dyDescent="0.25">
      <c r="B123" s="69">
        <f t="shared" si="40"/>
        <v>48301</v>
      </c>
      <c r="C123" s="76">
        <v>31.87</v>
      </c>
      <c r="D123" s="2"/>
      <c r="E123" s="124">
        <v>3.06589</v>
      </c>
      <c r="F123" s="77">
        <v>2.9734799999999999</v>
      </c>
      <c r="G123" s="103">
        <v>3.1325699999999999</v>
      </c>
      <c r="H123" s="103">
        <v>6.06325</v>
      </c>
      <c r="I123" s="81"/>
      <c r="J123" s="117">
        <f t="shared" si="43"/>
        <v>48272</v>
      </c>
      <c r="K123" s="78">
        <v>2.94991</v>
      </c>
      <c r="L123" s="81"/>
      <c r="M123" s="115">
        <v>44859</v>
      </c>
      <c r="N123" s="123">
        <v>3.2723599999999999</v>
      </c>
      <c r="O123" s="81"/>
      <c r="P123" s="81"/>
      <c r="R123" s="69">
        <f>'Forward Curve'!$G123</f>
        <v>48301</v>
      </c>
      <c r="S123" s="82">
        <f t="shared" si="47"/>
        <v>0.31869999999999998</v>
      </c>
      <c r="T123" s="57"/>
      <c r="U123" s="57">
        <f t="shared" si="29"/>
        <v>3.0658899999999999E-2</v>
      </c>
      <c r="V123" s="57">
        <f t="shared" si="48"/>
        <v>2.9734799999999999E-2</v>
      </c>
      <c r="W123" s="57">
        <f t="shared" si="49"/>
        <v>3.1325699999999998E-2</v>
      </c>
      <c r="X123" s="84">
        <f t="shared" si="50"/>
        <v>6.0632499999999999E-2</v>
      </c>
      <c r="Y123" s="84">
        <f t="shared" si="33"/>
        <v>2.94991E-2</v>
      </c>
      <c r="Z123" s="84">
        <f t="shared" si="51"/>
        <v>2.94991E-2</v>
      </c>
      <c r="AA123" s="84"/>
      <c r="AB123" s="108">
        <f t="shared" si="44"/>
        <v>44859</v>
      </c>
      <c r="AC123" s="109">
        <f t="shared" si="41"/>
        <v>3.2723599999999999E-2</v>
      </c>
      <c r="AD123" s="108">
        <f t="shared" si="45"/>
        <v>48301</v>
      </c>
      <c r="AE123" s="110">
        <f t="shared" si="42"/>
        <v>3.0186466666666668E-2</v>
      </c>
      <c r="AF123" s="3"/>
      <c r="AG123" s="2">
        <f>IF('Forward Curve'!$D$14=DataValidation!$A$5,Vols!$U123*(1-(SQRT(YEARFRAC($R$6,$R123,2))*(2*$S123))),IF('Forward Curve'!$D$14=DataValidation!$A$6,Vols!$V123*(1-(SQRT(YEARFRAC($R$6,$R123,2))*(2*$S123))),IF('Forward Curve'!$D$14=DataValidation!$A$8,Vols!$U123*(1-(SQRT(YEARFRAC($R$6,$R123,2))*(2*$S123)))+0.03,IF('Forward Curve'!$D$14=DataValidation!$A$4,Vols!$AE123*(1-(SQRT(YEARFRAC($R$6,$R123,2))*(2*$S123))),IF('Forward Curve'!$D$14=DataValidation!$A$7,Vols!$W123*(1-(SQRT(YEARFRAC($R$6,$R123,2))*(2*$S123))),IF('Forward Curve'!$D$14=DataValidation!$A$9,Vols!$AW123*(1-(SQRT(YEARFRAC($R$6,$R123,2))*(2*$S123))),IF('Forward Curve'!$D$14=DataValidation!$A$2,$Y123*(1-(SQRT(YEARFRAC($R$6,$R123,2))*(2*$S123))),IF('Forward Curve'!$D$14=DataValidation!$A$3,$Z123*(1-(SQRT(YEARFRAC($R$6,$R123,2))*(2*$S123))),""))))))))</f>
        <v>-2.9620783403472205E-2</v>
      </c>
      <c r="AH123" s="2">
        <f>IF('Forward Curve'!$D$14=DataValidation!$A$5,Vols!$U123*(1-(SQRT(YEARFRAC($R$6,$R123,2))*(1*$S123))),IF('Forward Curve'!$D$14=DataValidation!$A$6,Vols!$V123*(1-(SQRT(YEARFRAC($R$6,$R123,2))*(1*$S123))),IF('Forward Curve'!$D$14=DataValidation!$A$8,Vols!$U123*(1-(SQRT(YEARFRAC($R$6,$R123,2))*(1*$S123)))+0.03,IF('Forward Curve'!$D$14=DataValidation!$A$4,Vols!$AE123*(1-(SQRT(YEARFRAC($R$6,$R123,2))*(1*$S123))),IF('Forward Curve'!$D$14=DataValidation!$A$7,Vols!$W123*(1-(SQRT(YEARFRAC($R$6,$R123,2))*(1*$S123))),IF('Forward Curve'!$D$14=DataValidation!$A$9,Vols!$AW123*(1-(SQRT(YEARFRAC($R$6,$R123,2))*(1*$S123))),IF('Forward Curve'!$D$14=DataValidation!$A$2,$Y123*(1-(SQRT(YEARFRAC($R$6,$R123,2))*(1*$S123))),IF('Forward Curve'!$D$14=DataValidation!$A$3,$Z123*(1-(SQRT(YEARFRAC($R$6,$R123,2))*(1*$S123))),""))))))))</f>
        <v>-6.0841701736102666E-5</v>
      </c>
      <c r="AI123" s="2">
        <f>IF('Forward Curve'!$D$14=DataValidation!$A$5,Vols!$U123*(1+(SQRT(YEARFRAC($R$6,$R123,2))*(1*$S123))),IF('Forward Curve'!$D$14=DataValidation!$A$6,Vols!$V123*(1+(SQRT(YEARFRAC($R$6,$R123,2))*(1*$S123))),IF('Forward Curve'!$D$14=DataValidation!$A$8,Vols!$U123*(1+(SQRT(YEARFRAC($R$6,$R123,2))*(1*$S123)))+0.03,IF('Forward Curve'!$D$14=DataValidation!$A$4,Vols!$AE123*(1+(SQRT(YEARFRAC($R$6,$R123,2))*(1*$S123))),IF('Forward Curve'!$D$14=DataValidation!$A$7,Vols!$W123*(1+(SQRT(YEARFRAC($R$6,$R123,2))*(1*$S123))),IF('Forward Curve'!$D$14=DataValidation!$A$9,Vols!$AW123*(1+(SQRT(YEARFRAC($R$6,$R123,2))*(1*$S123))),IF('Forward Curve'!$D$14=DataValidation!$A$2,$Y123*(1+(SQRT(YEARFRAC($R$6,$R123,2))*(1*$S123))),IF('Forward Curve'!$D$14=DataValidation!$A$3,$Z123*(1+(SQRT(YEARFRAC($R$6,$R123,2))*(1*$S123))),""))))))))</f>
        <v>5.9059041701736106E-2</v>
      </c>
      <c r="AJ123" s="2">
        <f>IF('Forward Curve'!$D$14=DataValidation!$A$5,Vols!$U123*(1+(SQRT(YEARFRAC($R$6,$R123,2))*(2*$S123))),IF('Forward Curve'!$D$14=DataValidation!$A$6,Vols!$V123*(1+(SQRT(YEARFRAC($R$6,$R123,2))*(2*$S123))),IF('Forward Curve'!$D$14=DataValidation!$A$8,Vols!$U123*(1+(SQRT(YEARFRAC($R$6,$R123,2))*(2*$S123)))+0.03,IF('Forward Curve'!$D$14=DataValidation!$A$4,Vols!$AE123*(1+(SQRT(YEARFRAC($R$6,$R123,2))*(2*$S123))),IF('Forward Curve'!$D$14=DataValidation!$A$7,Vols!$W123*(1+(SQRT(YEARFRAC($R$6,$R123,2))*(2*$S123))),IF('Forward Curve'!$D$14=DataValidation!$A$9,Vols!$AW123*(1+(SQRT(YEARFRAC($R$6,$R123,2))*(2*$S123))),IF('Forward Curve'!$D$14=DataValidation!$A$2,$Y123*(1+(SQRT(YEARFRAC($R$6,$R123,2))*(2*$S123))),IF('Forward Curve'!$D$14=DataValidation!$A$3,$Z123*(1+(SQRT(YEARFRAC($R$6,$R123,2))*(2*$S123))),""))))))))</f>
        <v>8.8618983403472212E-2</v>
      </c>
      <c r="AL123" s="112">
        <v>2.5000000000000001E-2</v>
      </c>
      <c r="AM123" s="2">
        <f>IF('Forward Curve'!$D$14=DataValidation!$A$5,Vols!$AL123,IF('Forward Curve'!$D$14=DataValidation!$A$6,Vols!$AL123+(Vols!$V123-Vols!$U123),IF('Forward Curve'!$D$14=DataValidation!$A$8,Vols!$AL123+(Vols!$X123-Vols!$U123),IF('Forward Curve'!$D$14=DataValidation!$A$4,Vols!$AL123+(Vols!$AE123-Vols!$U123),IF('Forward Curve'!$D$14=DataValidation!$A$7,Vols!$AL123+(Vols!$W123-Vols!$U123),IF('Forward Curve'!$D$14=DataValidation!$A$9,Vols!$AL123+(Vols!$AW123-Vols!$U123),IF('Forward Curve'!$D$14=DataValidation!$A$2,Vols!$AL123+($Y123-Vols!$U123),IF('Forward Curve'!$D$14=DataValidation!$A$3,Vols!$AL123+($Z123-Vols!$U123)))))))))</f>
        <v>2.3840200000000002E-2</v>
      </c>
      <c r="AN123" s="2">
        <f>IF('Forward Curve'!$D$14=DataValidation!$A$5,$U123+0.0025,IF('Forward Curve'!$D$14=DataValidation!$A$6,$V123+0.0025,IF('Forward Curve'!$D$14=DataValidation!$A$8,Vols!$X123+0.0025,IF('Forward Curve'!$D$14=DataValidation!$A$4,Vols!$AE123+0.0025,IF('Forward Curve'!$D$14=DataValidation!$A$7,Vols!$W123+0.0025,IF('Forward Curve'!$D$14=DataValidation!$A$9,Vols!$AW123+0.0025,IF('Forward Curve'!$D$14=DataValidation!$A$2,$Y123+0.0025,IF('Forward Curve'!$D$14=DataValidation!$A$3,$Z123+0.0025,""))))))))</f>
        <v>3.1999100000000003E-2</v>
      </c>
      <c r="AO123" s="2">
        <f>IF('Forward Curve'!$D$14=DataValidation!$A$5,$U123+0.005,IF('Forward Curve'!$D$14=DataValidation!$A$6,$V123+0.005,IF('Forward Curve'!$D$14=DataValidation!$A$8,Vols!$X123+0.005,IF('Forward Curve'!$D$14=DataValidation!$A$4,Vols!$AE123+0.005,IF('Forward Curve'!$D$14=DataValidation!$A$7,Vols!$W123+0.005,IF('Forward Curve'!$D$14=DataValidation!$A$9,Vols!$AW123+0.005,IF('Forward Curve'!$D$14=DataValidation!$A$2,$Y123+0.005,IF('Forward Curve'!$D$14=DataValidation!$A$3,$Z123+0.005,""))))))))</f>
        <v>3.4499099999999998E-2</v>
      </c>
      <c r="AQ123" s="57">
        <f>IF('Forward Curve'!$E$15=DataValidation!$B$2,Vols!$AJ123,IF('Forward Curve'!$E$15=DataValidation!$B$3,Vols!$AI123,IF('Forward Curve'!$E$15=DataValidation!$B$4,Vols!$AH123,IF('Forward Curve'!$E$15=DataValidation!$B$5,Vols!$AG123,IF('Forward Curve'!$E$15=DataValidation!$B$7,$AM123,IF('Forward Curve'!$E$15=DataValidation!$B$8,Vols!$AN123,IF('Forward Curve'!$E$15=DataValidation!$B$9,Vols!$AO123,"ERROR")))))))</f>
        <v>5.9059041701736106E-2</v>
      </c>
      <c r="AR123" s="57"/>
      <c r="AT123" s="67">
        <v>118</v>
      </c>
      <c r="AU123" s="68">
        <f t="shared" si="46"/>
        <v>48301</v>
      </c>
      <c r="AW123" s="2">
        <f t="shared" si="52"/>
        <v>2.9995776369111715E-2</v>
      </c>
      <c r="AY123" s="3">
        <f t="shared" si="53"/>
        <v>2.4995776369111714E-2</v>
      </c>
      <c r="AZ123" s="3">
        <f t="shared" si="54"/>
        <v>2.7495776369111716E-2</v>
      </c>
      <c r="BA123" s="3">
        <f t="shared" si="55"/>
        <v>3.2495776369111717E-2</v>
      </c>
      <c r="BB123" s="3">
        <f t="shared" si="56"/>
        <v>3.4995776369111713E-2</v>
      </c>
      <c r="BD123" s="2">
        <f>IF('Forward Curve'!$D$16=DataValidation!$B$11,Vols!AY123,IF('Forward Curve'!$D$16=DataValidation!$B$12,Vols!AZ123,IF('Forward Curve'!$D$16=DataValidation!$B$13,Vols!BA123,IF('Forward Curve'!$D$16=DataValidation!$B$14,Vols!BB123,""))))</f>
        <v>3.2495776369111717E-2</v>
      </c>
    </row>
    <row r="124" spans="2:56" x14ac:dyDescent="0.25">
      <c r="B124" s="69">
        <f t="shared" si="40"/>
        <v>48332</v>
      </c>
      <c r="C124" s="76">
        <v>30.98</v>
      </c>
      <c r="D124" s="2"/>
      <c r="E124" s="124">
        <v>3.06602</v>
      </c>
      <c r="F124" s="77">
        <v>2.9923700000000002</v>
      </c>
      <c r="G124" s="103">
        <v>3.1325699999999999</v>
      </c>
      <c r="H124" s="103">
        <v>6.0244200000000001</v>
      </c>
      <c r="I124" s="81"/>
      <c r="J124" s="117">
        <f t="shared" si="43"/>
        <v>48301</v>
      </c>
      <c r="K124" s="78">
        <v>2.94991</v>
      </c>
      <c r="L124" s="81"/>
      <c r="M124" s="115">
        <v>44860</v>
      </c>
      <c r="N124" s="123">
        <v>3.2720699999999998</v>
      </c>
      <c r="O124" s="81"/>
      <c r="P124" s="81"/>
      <c r="R124" s="69">
        <f>'Forward Curve'!$G124</f>
        <v>48332</v>
      </c>
      <c r="S124" s="82">
        <f t="shared" si="47"/>
        <v>0.30980000000000002</v>
      </c>
      <c r="T124" s="57"/>
      <c r="U124" s="57">
        <f t="shared" si="29"/>
        <v>3.0660199999999999E-2</v>
      </c>
      <c r="V124" s="57">
        <f t="shared" si="48"/>
        <v>2.9923700000000001E-2</v>
      </c>
      <c r="W124" s="57">
        <f t="shared" si="49"/>
        <v>3.1325699999999998E-2</v>
      </c>
      <c r="X124" s="84">
        <f t="shared" si="50"/>
        <v>6.0244199999999998E-2</v>
      </c>
      <c r="Y124" s="84">
        <f t="shared" si="33"/>
        <v>2.94991E-2</v>
      </c>
      <c r="Z124" s="84">
        <f t="shared" si="51"/>
        <v>2.94991E-2</v>
      </c>
      <c r="AA124" s="84"/>
      <c r="AB124" s="108">
        <f t="shared" si="44"/>
        <v>44860</v>
      </c>
      <c r="AC124" s="109">
        <f t="shared" si="41"/>
        <v>3.2720699999999998E-2</v>
      </c>
      <c r="AD124" s="108">
        <f t="shared" si="45"/>
        <v>48332</v>
      </c>
      <c r="AE124" s="110">
        <f t="shared" si="42"/>
        <v>3.0186503333333333E-2</v>
      </c>
      <c r="AF124" s="3"/>
      <c r="AG124" s="2">
        <f>IF('Forward Curve'!$D$14=DataValidation!$A$5,Vols!$U124*(1-(SQRT(YEARFRAC($R$6,$R124,2))*(2*$S124))),IF('Forward Curve'!$D$14=DataValidation!$A$6,Vols!$V124*(1-(SQRT(YEARFRAC($R$6,$R124,2))*(2*$S124))),IF('Forward Curve'!$D$14=DataValidation!$A$8,Vols!$U124*(1-(SQRT(YEARFRAC($R$6,$R124,2))*(2*$S124)))+0.03,IF('Forward Curve'!$D$14=DataValidation!$A$4,Vols!$AE124*(1-(SQRT(YEARFRAC($R$6,$R124,2))*(2*$S124))),IF('Forward Curve'!$D$14=DataValidation!$A$7,Vols!$W124*(1-(SQRT(YEARFRAC($R$6,$R124,2))*(2*$S124))),IF('Forward Curve'!$D$14=DataValidation!$A$9,Vols!$AW124*(1-(SQRT(YEARFRAC($R$6,$R124,2))*(2*$S124))),IF('Forward Curve'!$D$14=DataValidation!$A$2,$Y124*(1-(SQRT(YEARFRAC($R$6,$R124,2))*(2*$S124))),IF('Forward Curve'!$D$14=DataValidation!$A$3,$Z124*(1-(SQRT(YEARFRAC($R$6,$R124,2))*(2*$S124))),""))))))))</f>
        <v>-2.8219547929268791E-2</v>
      </c>
      <c r="AH124" s="2">
        <f>IF('Forward Curve'!$D$14=DataValidation!$A$5,Vols!$U124*(1-(SQRT(YEARFRAC($R$6,$R124,2))*(1*$S124))),IF('Forward Curve'!$D$14=DataValidation!$A$6,Vols!$V124*(1-(SQRT(YEARFRAC($R$6,$R124,2))*(1*$S124))),IF('Forward Curve'!$D$14=DataValidation!$A$8,Vols!$U124*(1-(SQRT(YEARFRAC($R$6,$R124,2))*(1*$S124)))+0.03,IF('Forward Curve'!$D$14=DataValidation!$A$4,Vols!$AE124*(1-(SQRT(YEARFRAC($R$6,$R124,2))*(1*$S124))),IF('Forward Curve'!$D$14=DataValidation!$A$7,Vols!$W124*(1-(SQRT(YEARFRAC($R$6,$R124,2))*(1*$S124))),IF('Forward Curve'!$D$14=DataValidation!$A$9,Vols!$AW124*(1-(SQRT(YEARFRAC($R$6,$R124,2))*(1*$S124))),IF('Forward Curve'!$D$14=DataValidation!$A$2,$Y124*(1-(SQRT(YEARFRAC($R$6,$R124,2))*(1*$S124))),IF('Forward Curve'!$D$14=DataValidation!$A$3,$Z124*(1-(SQRT(YEARFRAC($R$6,$R124,2))*(1*$S124))),""))))))))</f>
        <v>6.3977603536560454E-4</v>
      </c>
      <c r="AI124" s="2">
        <f>IF('Forward Curve'!$D$14=DataValidation!$A$5,Vols!$U124*(1+(SQRT(YEARFRAC($R$6,$R124,2))*(1*$S124))),IF('Forward Curve'!$D$14=DataValidation!$A$6,Vols!$V124*(1+(SQRT(YEARFRAC($R$6,$R124,2))*(1*$S124))),IF('Forward Curve'!$D$14=DataValidation!$A$8,Vols!$U124*(1+(SQRT(YEARFRAC($R$6,$R124,2))*(1*$S124)))+0.03,IF('Forward Curve'!$D$14=DataValidation!$A$4,Vols!$AE124*(1+(SQRT(YEARFRAC($R$6,$R124,2))*(1*$S124))),IF('Forward Curve'!$D$14=DataValidation!$A$7,Vols!$W124*(1+(SQRT(YEARFRAC($R$6,$R124,2))*(1*$S124))),IF('Forward Curve'!$D$14=DataValidation!$A$9,Vols!$AW124*(1+(SQRT(YEARFRAC($R$6,$R124,2))*(1*$S124))),IF('Forward Curve'!$D$14=DataValidation!$A$2,$Y124*(1+(SQRT(YEARFRAC($R$6,$R124,2))*(1*$S124))),IF('Forward Curve'!$D$14=DataValidation!$A$3,$Z124*(1+(SQRT(YEARFRAC($R$6,$R124,2))*(1*$S124))),""))))))))</f>
        <v>5.83584239646344E-2</v>
      </c>
      <c r="AJ124" s="2">
        <f>IF('Forward Curve'!$D$14=DataValidation!$A$5,Vols!$U124*(1+(SQRT(YEARFRAC($R$6,$R124,2))*(2*$S124))),IF('Forward Curve'!$D$14=DataValidation!$A$6,Vols!$V124*(1+(SQRT(YEARFRAC($R$6,$R124,2))*(2*$S124))),IF('Forward Curve'!$D$14=DataValidation!$A$8,Vols!$U124*(1+(SQRT(YEARFRAC($R$6,$R124,2))*(2*$S124)))+0.03,IF('Forward Curve'!$D$14=DataValidation!$A$4,Vols!$AE124*(1+(SQRT(YEARFRAC($R$6,$R124,2))*(2*$S124))),IF('Forward Curve'!$D$14=DataValidation!$A$7,Vols!$W124*(1+(SQRT(YEARFRAC($R$6,$R124,2))*(2*$S124))),IF('Forward Curve'!$D$14=DataValidation!$A$9,Vols!$AW124*(1+(SQRT(YEARFRAC($R$6,$R124,2))*(2*$S124))),IF('Forward Curve'!$D$14=DataValidation!$A$2,$Y124*(1+(SQRT(YEARFRAC($R$6,$R124,2))*(2*$S124))),IF('Forward Curve'!$D$14=DataValidation!$A$3,$Z124*(1+(SQRT(YEARFRAC($R$6,$R124,2))*(2*$S124))),""))))))))</f>
        <v>8.7217747929268799E-2</v>
      </c>
      <c r="AL124" s="112">
        <v>2.5000000000000001E-2</v>
      </c>
      <c r="AM124" s="2">
        <f>IF('Forward Curve'!$D$14=DataValidation!$A$5,Vols!$AL124,IF('Forward Curve'!$D$14=DataValidation!$A$6,Vols!$AL124+(Vols!$V124-Vols!$U124),IF('Forward Curve'!$D$14=DataValidation!$A$8,Vols!$AL124+(Vols!$X124-Vols!$U124),IF('Forward Curve'!$D$14=DataValidation!$A$4,Vols!$AL124+(Vols!$AE124-Vols!$U124),IF('Forward Curve'!$D$14=DataValidation!$A$7,Vols!$AL124+(Vols!$W124-Vols!$U124),IF('Forward Curve'!$D$14=DataValidation!$A$9,Vols!$AL124+(Vols!$AW124-Vols!$U124),IF('Forward Curve'!$D$14=DataValidation!$A$2,Vols!$AL124+($Y124-Vols!$U124),IF('Forward Curve'!$D$14=DataValidation!$A$3,Vols!$AL124+($Z124-Vols!$U124)))))))))</f>
        <v>2.3838900000000003E-2</v>
      </c>
      <c r="AN124" s="2">
        <f>IF('Forward Curve'!$D$14=DataValidation!$A$5,$U124+0.0025,IF('Forward Curve'!$D$14=DataValidation!$A$6,$V124+0.0025,IF('Forward Curve'!$D$14=DataValidation!$A$8,Vols!$X124+0.0025,IF('Forward Curve'!$D$14=DataValidation!$A$4,Vols!$AE124+0.0025,IF('Forward Curve'!$D$14=DataValidation!$A$7,Vols!$W124+0.0025,IF('Forward Curve'!$D$14=DataValidation!$A$9,Vols!$AW124+0.0025,IF('Forward Curve'!$D$14=DataValidation!$A$2,$Y124+0.0025,IF('Forward Curve'!$D$14=DataValidation!$A$3,$Z124+0.0025,""))))))))</f>
        <v>3.1999100000000003E-2</v>
      </c>
      <c r="AO124" s="2">
        <f>IF('Forward Curve'!$D$14=DataValidation!$A$5,$U124+0.005,IF('Forward Curve'!$D$14=DataValidation!$A$6,$V124+0.005,IF('Forward Curve'!$D$14=DataValidation!$A$8,Vols!$X124+0.005,IF('Forward Curve'!$D$14=DataValidation!$A$4,Vols!$AE124+0.005,IF('Forward Curve'!$D$14=DataValidation!$A$7,Vols!$W124+0.005,IF('Forward Curve'!$D$14=DataValidation!$A$9,Vols!$AW124+0.005,IF('Forward Curve'!$D$14=DataValidation!$A$2,$Y124+0.005,IF('Forward Curve'!$D$14=DataValidation!$A$3,$Z124+0.005,""))))))))</f>
        <v>3.4499099999999998E-2</v>
      </c>
      <c r="AQ124" s="57">
        <f>IF('Forward Curve'!$E$15=DataValidation!$B$2,Vols!$AJ124,IF('Forward Curve'!$E$15=DataValidation!$B$3,Vols!$AI124,IF('Forward Curve'!$E$15=DataValidation!$B$4,Vols!$AH124,IF('Forward Curve'!$E$15=DataValidation!$B$5,Vols!$AG124,IF('Forward Curve'!$E$15=DataValidation!$B$7,$AM124,IF('Forward Curve'!$E$15=DataValidation!$B$8,Vols!$AN124,IF('Forward Curve'!$E$15=DataValidation!$B$9,Vols!$AO124,"ERROR")))))))</f>
        <v>5.83584239646344E-2</v>
      </c>
      <c r="AR124" s="57"/>
      <c r="AT124" s="67">
        <v>119</v>
      </c>
      <c r="AU124" s="68">
        <f t="shared" si="46"/>
        <v>48332</v>
      </c>
      <c r="AW124" s="2">
        <f t="shared" si="52"/>
        <v>2.9979067223438152E-2</v>
      </c>
      <c r="AY124" s="3">
        <f t="shared" si="53"/>
        <v>2.4979067223438151E-2</v>
      </c>
      <c r="AZ124" s="3">
        <f t="shared" si="54"/>
        <v>2.7479067223438153E-2</v>
      </c>
      <c r="BA124" s="3">
        <f t="shared" si="55"/>
        <v>3.247906722343815E-2</v>
      </c>
      <c r="BB124" s="3">
        <f t="shared" si="56"/>
        <v>3.4979067223438153E-2</v>
      </c>
      <c r="BD124" s="2">
        <f>IF('Forward Curve'!$D$16=DataValidation!$B$11,Vols!AY124,IF('Forward Curve'!$D$16=DataValidation!$B$12,Vols!AZ124,IF('Forward Curve'!$D$16=DataValidation!$B$13,Vols!BA124,IF('Forward Curve'!$D$16=DataValidation!$B$14,Vols!BB124,""))))</f>
        <v>3.247906722343815E-2</v>
      </c>
    </row>
    <row r="125" spans="2:56" x14ac:dyDescent="0.25">
      <c r="B125" s="69">
        <f t="shared" si="40"/>
        <v>48362</v>
      </c>
      <c r="C125" s="76">
        <v>30.15</v>
      </c>
      <c r="D125" s="2"/>
      <c r="E125" s="124">
        <v>3.0656300000000001</v>
      </c>
      <c r="F125" s="77">
        <v>3.0113099999999999</v>
      </c>
      <c r="G125" s="103">
        <v>3.1324299999999998</v>
      </c>
      <c r="H125" s="103">
        <v>5.9909499999999998</v>
      </c>
      <c r="I125" s="81"/>
      <c r="J125" s="117">
        <f t="shared" si="43"/>
        <v>48332</v>
      </c>
      <c r="K125" s="78">
        <v>2.94991</v>
      </c>
      <c r="L125" s="81"/>
      <c r="M125" s="115">
        <v>44861</v>
      </c>
      <c r="N125" s="123">
        <v>3.2720699999999998</v>
      </c>
      <c r="O125" s="81"/>
      <c r="P125" s="81"/>
      <c r="R125" s="69">
        <f>'Forward Curve'!$G125</f>
        <v>48362</v>
      </c>
      <c r="S125" s="82">
        <f t="shared" si="47"/>
        <v>0.30149999999999999</v>
      </c>
      <c r="T125" s="57"/>
      <c r="U125" s="57">
        <f t="shared" si="29"/>
        <v>3.0656300000000001E-2</v>
      </c>
      <c r="V125" s="57">
        <f t="shared" si="48"/>
        <v>3.01131E-2</v>
      </c>
      <c r="W125" s="57">
        <f t="shared" si="49"/>
        <v>3.1324299999999999E-2</v>
      </c>
      <c r="X125" s="84">
        <f t="shared" si="50"/>
        <v>5.9909499999999997E-2</v>
      </c>
      <c r="Y125" s="84">
        <f t="shared" si="33"/>
        <v>2.9497900000000001E-2</v>
      </c>
      <c r="Z125" s="84">
        <f t="shared" si="51"/>
        <v>2.94991E-2</v>
      </c>
      <c r="AA125" s="84"/>
      <c r="AB125" s="108">
        <f t="shared" si="44"/>
        <v>44861</v>
      </c>
      <c r="AC125" s="109">
        <f t="shared" si="41"/>
        <v>3.2720699999999998E-2</v>
      </c>
      <c r="AD125" s="108">
        <f t="shared" si="45"/>
        <v>48362</v>
      </c>
      <c r="AE125" s="110">
        <f t="shared" si="42"/>
        <v>3.0186386666666672E-2</v>
      </c>
      <c r="AF125" s="3"/>
      <c r="AG125" s="2">
        <f>IF('Forward Curve'!$D$14=DataValidation!$A$5,Vols!$U125*(1-(SQRT(YEARFRAC($R$6,$R125,2))*(2*$S125))),IF('Forward Curve'!$D$14=DataValidation!$A$6,Vols!$V125*(1-(SQRT(YEARFRAC($R$6,$R125,2))*(2*$S125))),IF('Forward Curve'!$D$14=DataValidation!$A$8,Vols!$U125*(1-(SQRT(YEARFRAC($R$6,$R125,2))*(2*$S125)))+0.03,IF('Forward Curve'!$D$14=DataValidation!$A$4,Vols!$AE125*(1-(SQRT(YEARFRAC($R$6,$R125,2))*(2*$S125))),IF('Forward Curve'!$D$14=DataValidation!$A$7,Vols!$W125*(1-(SQRT(YEARFRAC($R$6,$R125,2))*(2*$S125))),IF('Forward Curve'!$D$14=DataValidation!$A$9,Vols!$AW125*(1-(SQRT(YEARFRAC($R$6,$R125,2))*(2*$S125))),IF('Forward Curve'!$D$14=DataValidation!$A$2,$Y125*(1-(SQRT(YEARFRAC($R$6,$R125,2))*(2*$S125))),IF('Forward Curve'!$D$14=DataValidation!$A$3,$Z125*(1-(SQRT(YEARFRAC($R$6,$R125,2))*(2*$S125))),""))))))))</f>
        <v>-2.690630028115186E-2</v>
      </c>
      <c r="AH125" s="2">
        <f>IF('Forward Curve'!$D$14=DataValidation!$A$5,Vols!$U125*(1-(SQRT(YEARFRAC($R$6,$R125,2))*(1*$S125))),IF('Forward Curve'!$D$14=DataValidation!$A$6,Vols!$V125*(1-(SQRT(YEARFRAC($R$6,$R125,2))*(1*$S125))),IF('Forward Curve'!$D$14=DataValidation!$A$8,Vols!$U125*(1-(SQRT(YEARFRAC($R$6,$R125,2))*(1*$S125)))+0.03,IF('Forward Curve'!$D$14=DataValidation!$A$4,Vols!$AE125*(1-(SQRT(YEARFRAC($R$6,$R125,2))*(1*$S125))),IF('Forward Curve'!$D$14=DataValidation!$A$7,Vols!$W125*(1-(SQRT(YEARFRAC($R$6,$R125,2))*(1*$S125))),IF('Forward Curve'!$D$14=DataValidation!$A$9,Vols!$AW125*(1-(SQRT(YEARFRAC($R$6,$R125,2))*(1*$S125))),IF('Forward Curve'!$D$14=DataValidation!$A$2,$Y125*(1-(SQRT(YEARFRAC($R$6,$R125,2))*(1*$S125))),IF('Forward Curve'!$D$14=DataValidation!$A$3,$Z125*(1-(SQRT(YEARFRAC($R$6,$R125,2))*(1*$S125))),""))))))))</f>
        <v>1.295799859424071E-3</v>
      </c>
      <c r="AI125" s="2">
        <f>IF('Forward Curve'!$D$14=DataValidation!$A$5,Vols!$U125*(1+(SQRT(YEARFRAC($R$6,$R125,2))*(1*$S125))),IF('Forward Curve'!$D$14=DataValidation!$A$6,Vols!$V125*(1+(SQRT(YEARFRAC($R$6,$R125,2))*(1*$S125))),IF('Forward Curve'!$D$14=DataValidation!$A$8,Vols!$U125*(1+(SQRT(YEARFRAC($R$6,$R125,2))*(1*$S125)))+0.03,IF('Forward Curve'!$D$14=DataValidation!$A$4,Vols!$AE125*(1+(SQRT(YEARFRAC($R$6,$R125,2))*(1*$S125))),IF('Forward Curve'!$D$14=DataValidation!$A$7,Vols!$W125*(1+(SQRT(YEARFRAC($R$6,$R125,2))*(1*$S125))),IF('Forward Curve'!$D$14=DataValidation!$A$9,Vols!$AW125*(1+(SQRT(YEARFRAC($R$6,$R125,2))*(1*$S125))),IF('Forward Curve'!$D$14=DataValidation!$A$2,$Y125*(1+(SQRT(YEARFRAC($R$6,$R125,2))*(1*$S125))),IF('Forward Curve'!$D$14=DataValidation!$A$3,$Z125*(1+(SQRT(YEARFRAC($R$6,$R125,2))*(1*$S125))),""))))))))</f>
        <v>5.7700000140575934E-2</v>
      </c>
      <c r="AJ125" s="2">
        <f>IF('Forward Curve'!$D$14=DataValidation!$A$5,Vols!$U125*(1+(SQRT(YEARFRAC($R$6,$R125,2))*(2*$S125))),IF('Forward Curve'!$D$14=DataValidation!$A$6,Vols!$V125*(1+(SQRT(YEARFRAC($R$6,$R125,2))*(2*$S125))),IF('Forward Curve'!$D$14=DataValidation!$A$8,Vols!$U125*(1+(SQRT(YEARFRAC($R$6,$R125,2))*(2*$S125)))+0.03,IF('Forward Curve'!$D$14=DataValidation!$A$4,Vols!$AE125*(1+(SQRT(YEARFRAC($R$6,$R125,2))*(2*$S125))),IF('Forward Curve'!$D$14=DataValidation!$A$7,Vols!$W125*(1+(SQRT(YEARFRAC($R$6,$R125,2))*(2*$S125))),IF('Forward Curve'!$D$14=DataValidation!$A$9,Vols!$AW125*(1+(SQRT(YEARFRAC($R$6,$R125,2))*(2*$S125))),IF('Forward Curve'!$D$14=DataValidation!$A$2,$Y125*(1+(SQRT(YEARFRAC($R$6,$R125,2))*(2*$S125))),IF('Forward Curve'!$D$14=DataValidation!$A$3,$Z125*(1+(SQRT(YEARFRAC($R$6,$R125,2))*(2*$S125))),""))))))))</f>
        <v>8.5902100281151861E-2</v>
      </c>
      <c r="AL125" s="112">
        <v>2.5000000000000001E-2</v>
      </c>
      <c r="AM125" s="2">
        <f>IF('Forward Curve'!$D$14=DataValidation!$A$5,Vols!$AL125,IF('Forward Curve'!$D$14=DataValidation!$A$6,Vols!$AL125+(Vols!$V125-Vols!$U125),IF('Forward Curve'!$D$14=DataValidation!$A$8,Vols!$AL125+(Vols!$X125-Vols!$U125),IF('Forward Curve'!$D$14=DataValidation!$A$4,Vols!$AL125+(Vols!$AE125-Vols!$U125),IF('Forward Curve'!$D$14=DataValidation!$A$7,Vols!$AL125+(Vols!$W125-Vols!$U125),IF('Forward Curve'!$D$14=DataValidation!$A$9,Vols!$AL125+(Vols!$AW125-Vols!$U125),IF('Forward Curve'!$D$14=DataValidation!$A$2,Vols!$AL125+($Y125-Vols!$U125),IF('Forward Curve'!$D$14=DataValidation!$A$3,Vols!$AL125+($Z125-Vols!$U125)))))))))</f>
        <v>2.3841600000000001E-2</v>
      </c>
      <c r="AN125" s="2">
        <f>IF('Forward Curve'!$D$14=DataValidation!$A$5,$U125+0.0025,IF('Forward Curve'!$D$14=DataValidation!$A$6,$V125+0.0025,IF('Forward Curve'!$D$14=DataValidation!$A$8,Vols!$X125+0.0025,IF('Forward Curve'!$D$14=DataValidation!$A$4,Vols!$AE125+0.0025,IF('Forward Curve'!$D$14=DataValidation!$A$7,Vols!$W125+0.0025,IF('Forward Curve'!$D$14=DataValidation!$A$9,Vols!$AW125+0.0025,IF('Forward Curve'!$D$14=DataValidation!$A$2,$Y125+0.0025,IF('Forward Curve'!$D$14=DataValidation!$A$3,$Z125+0.0025,""))))))))</f>
        <v>3.1997900000000003E-2</v>
      </c>
      <c r="AO125" s="2">
        <f>IF('Forward Curve'!$D$14=DataValidation!$A$5,$U125+0.005,IF('Forward Curve'!$D$14=DataValidation!$A$6,$V125+0.005,IF('Forward Curve'!$D$14=DataValidation!$A$8,Vols!$X125+0.005,IF('Forward Curve'!$D$14=DataValidation!$A$4,Vols!$AE125+0.005,IF('Forward Curve'!$D$14=DataValidation!$A$7,Vols!$W125+0.005,IF('Forward Curve'!$D$14=DataValidation!$A$9,Vols!$AW125+0.005,IF('Forward Curve'!$D$14=DataValidation!$A$2,$Y125+0.005,IF('Forward Curve'!$D$14=DataValidation!$A$3,$Z125+0.005,""))))))))</f>
        <v>3.4497899999999998E-2</v>
      </c>
      <c r="AQ125" s="57">
        <f>IF('Forward Curve'!$E$15=DataValidation!$B$2,Vols!$AJ125,IF('Forward Curve'!$E$15=DataValidation!$B$3,Vols!$AI125,IF('Forward Curve'!$E$15=DataValidation!$B$4,Vols!$AH125,IF('Forward Curve'!$E$15=DataValidation!$B$5,Vols!$AG125,IF('Forward Curve'!$E$15=DataValidation!$B$7,$AM125,IF('Forward Curve'!$E$15=DataValidation!$B$8,Vols!$AN125,IF('Forward Curve'!$E$15=DataValidation!$B$9,Vols!$AO125,"ERROR")))))))</f>
        <v>5.7700000140575934E-2</v>
      </c>
      <c r="AR125" s="57"/>
      <c r="AT125" s="67">
        <v>120</v>
      </c>
      <c r="AU125" s="68">
        <f t="shared" si="46"/>
        <v>48362</v>
      </c>
      <c r="AW125" s="2">
        <f t="shared" si="52"/>
        <v>2.9962896604599203E-2</v>
      </c>
      <c r="AY125" s="3">
        <f t="shared" si="53"/>
        <v>2.4962896604599202E-2</v>
      </c>
      <c r="AZ125" s="3">
        <f t="shared" si="54"/>
        <v>2.7462896604599205E-2</v>
      </c>
      <c r="BA125" s="3">
        <f t="shared" si="55"/>
        <v>3.2462896604599202E-2</v>
      </c>
      <c r="BB125" s="3">
        <f t="shared" si="56"/>
        <v>3.4962896604599204E-2</v>
      </c>
      <c r="BD125" s="2">
        <f>IF('Forward Curve'!$D$16=DataValidation!$B$11,Vols!AY125,IF('Forward Curve'!$D$16=DataValidation!$B$12,Vols!AZ125,IF('Forward Curve'!$D$16=DataValidation!$B$13,Vols!BA125,IF('Forward Curve'!$D$16=DataValidation!$B$14,Vols!BB125,""))))</f>
        <v>3.2462896604599202E-2</v>
      </c>
    </row>
    <row r="126" spans="2:56" x14ac:dyDescent="0.25">
      <c r="J126" s="117">
        <f t="shared" si="43"/>
        <v>48362</v>
      </c>
      <c r="K126" s="78">
        <v>2.9497900000000001</v>
      </c>
      <c r="M126" s="115">
        <v>44862</v>
      </c>
      <c r="N126" s="123">
        <v>3.2720699999999998</v>
      </c>
      <c r="R126" s="70"/>
      <c r="AB126" s="108">
        <f t="shared" si="44"/>
        <v>44862</v>
      </c>
      <c r="AC126" s="109">
        <f t="shared" si="41"/>
        <v>3.2720699999999998E-2</v>
      </c>
      <c r="AE126" s="110"/>
      <c r="AT126" s="67">
        <v>121</v>
      </c>
      <c r="AU126" s="68">
        <f t="shared" si="46"/>
        <v>48393</v>
      </c>
    </row>
    <row r="127" spans="2:56" x14ac:dyDescent="0.25">
      <c r="M127" s="115">
        <v>44863</v>
      </c>
      <c r="N127" s="123">
        <v>3.2720699999999998</v>
      </c>
      <c r="AB127" s="108">
        <f t="shared" si="44"/>
        <v>44863</v>
      </c>
      <c r="AC127" s="109">
        <f t="shared" si="41"/>
        <v>3.2720699999999998E-2</v>
      </c>
      <c r="AE127" s="110"/>
      <c r="AG127" s="2"/>
      <c r="AH127" s="2"/>
      <c r="AI127" s="2"/>
      <c r="AJ127" s="2"/>
      <c r="AT127" s="67">
        <v>122</v>
      </c>
      <c r="AU127" s="68">
        <f t="shared" si="46"/>
        <v>48423</v>
      </c>
    </row>
    <row r="128" spans="2:56" x14ac:dyDescent="0.25">
      <c r="M128" s="115">
        <v>44864</v>
      </c>
      <c r="N128" s="123">
        <v>3.27251</v>
      </c>
      <c r="AB128" s="108">
        <f t="shared" si="44"/>
        <v>44864</v>
      </c>
      <c r="AC128" s="109">
        <f t="shared" si="41"/>
        <v>3.27251E-2</v>
      </c>
      <c r="AE128" s="110"/>
      <c r="AT128" s="67">
        <v>123</v>
      </c>
      <c r="AU128" s="68">
        <f t="shared" si="46"/>
        <v>48454</v>
      </c>
    </row>
    <row r="129" spans="13:47" x14ac:dyDescent="0.25">
      <c r="M129" s="115">
        <v>44865</v>
      </c>
      <c r="N129" s="123">
        <v>3.2720699999999998</v>
      </c>
      <c r="AB129" s="108">
        <f t="shared" si="44"/>
        <v>44865</v>
      </c>
      <c r="AC129" s="109">
        <f t="shared" si="41"/>
        <v>3.2720699999999998E-2</v>
      </c>
      <c r="AE129" s="110"/>
      <c r="AG129" s="3"/>
      <c r="AH129" s="3"/>
      <c r="AI129" s="3"/>
      <c r="AJ129" s="3"/>
      <c r="AT129" s="67">
        <v>124</v>
      </c>
      <c r="AU129" s="68">
        <f t="shared" si="46"/>
        <v>48485</v>
      </c>
    </row>
    <row r="130" spans="13:47" x14ac:dyDescent="0.25">
      <c r="M130" s="115">
        <v>44866</v>
      </c>
      <c r="N130" s="123">
        <v>3.2720699999999998</v>
      </c>
      <c r="AB130" s="108">
        <f t="shared" si="44"/>
        <v>44866</v>
      </c>
      <c r="AC130" s="109">
        <f t="shared" si="41"/>
        <v>3.2720699999999998E-2</v>
      </c>
      <c r="AE130" s="110"/>
      <c r="AT130" s="67">
        <v>125</v>
      </c>
      <c r="AU130" s="68">
        <f t="shared" si="46"/>
        <v>48515</v>
      </c>
    </row>
    <row r="131" spans="13:47" x14ac:dyDescent="0.25">
      <c r="M131" s="115">
        <v>44867</v>
      </c>
      <c r="N131" s="123">
        <v>3.2720699999999998</v>
      </c>
      <c r="AB131" s="108">
        <f t="shared" si="44"/>
        <v>44867</v>
      </c>
      <c r="AC131" s="109">
        <f t="shared" si="41"/>
        <v>3.2720699999999998E-2</v>
      </c>
      <c r="AE131" s="110"/>
      <c r="AT131" s="67">
        <v>126</v>
      </c>
      <c r="AU131" s="68">
        <f t="shared" si="46"/>
        <v>48546</v>
      </c>
    </row>
    <row r="132" spans="13:47" x14ac:dyDescent="0.25">
      <c r="M132" s="115">
        <v>44868</v>
      </c>
      <c r="N132" s="123">
        <v>3.27251</v>
      </c>
      <c r="AB132" s="108">
        <f t="shared" si="44"/>
        <v>44868</v>
      </c>
      <c r="AC132" s="109">
        <f t="shared" si="41"/>
        <v>3.27251E-2</v>
      </c>
      <c r="AE132" s="110"/>
      <c r="AT132" s="67">
        <v>127</v>
      </c>
      <c r="AU132" s="68">
        <f t="shared" si="46"/>
        <v>48576</v>
      </c>
    </row>
    <row r="133" spans="13:47" x14ac:dyDescent="0.25">
      <c r="M133" s="115">
        <v>44869</v>
      </c>
      <c r="N133" s="123">
        <v>3.2720699999999998</v>
      </c>
      <c r="AB133" s="108">
        <f t="shared" si="44"/>
        <v>44869</v>
      </c>
      <c r="AC133" s="109">
        <f t="shared" si="41"/>
        <v>3.2720699999999998E-2</v>
      </c>
      <c r="AE133" s="110"/>
      <c r="AT133" s="67">
        <v>128</v>
      </c>
      <c r="AU133" s="68">
        <f t="shared" si="46"/>
        <v>48607</v>
      </c>
    </row>
    <row r="134" spans="13:47" x14ac:dyDescent="0.25">
      <c r="M134" s="115">
        <v>44870</v>
      </c>
      <c r="N134" s="123">
        <v>3.2720699999999998</v>
      </c>
      <c r="AB134" s="108">
        <f t="shared" si="44"/>
        <v>44870</v>
      </c>
      <c r="AC134" s="109">
        <f t="shared" si="41"/>
        <v>3.2720699999999998E-2</v>
      </c>
      <c r="AE134" s="110"/>
      <c r="AT134" s="67">
        <v>129</v>
      </c>
      <c r="AU134" s="68">
        <f t="shared" si="46"/>
        <v>48638</v>
      </c>
    </row>
    <row r="135" spans="13:47" x14ac:dyDescent="0.25">
      <c r="M135" s="115">
        <v>44871</v>
      </c>
      <c r="N135" s="123">
        <v>3.3383099999999999</v>
      </c>
      <c r="AB135" s="108">
        <f t="shared" si="44"/>
        <v>44871</v>
      </c>
      <c r="AC135" s="109">
        <f t="shared" ref="AC135:AC198" si="57">_xlfn.IFNA(VLOOKUP(AB135,M:N,2,FALSE)/100,AC134)</f>
        <v>3.3383099999999999E-2</v>
      </c>
      <c r="AE135" s="110"/>
      <c r="AT135" s="67">
        <v>130</v>
      </c>
      <c r="AU135" s="68">
        <f t="shared" si="46"/>
        <v>48666</v>
      </c>
    </row>
    <row r="136" spans="13:47" x14ac:dyDescent="0.25">
      <c r="M136" s="115">
        <v>44872</v>
      </c>
      <c r="N136" s="123">
        <v>3.3386200000000001</v>
      </c>
      <c r="AB136" s="108">
        <f t="shared" ref="AB136:AB199" si="58">AB135+1</f>
        <v>44872</v>
      </c>
      <c r="AC136" s="109">
        <f t="shared" si="57"/>
        <v>3.3386200000000005E-2</v>
      </c>
      <c r="AE136" s="110"/>
      <c r="AT136" s="67">
        <v>131</v>
      </c>
      <c r="AU136" s="68">
        <f t="shared" ref="AU136:AU199" si="59">EDATE(AU135,1)</f>
        <v>48697</v>
      </c>
    </row>
    <row r="137" spans="13:47" x14ac:dyDescent="0.25">
      <c r="M137" s="115">
        <v>44873</v>
      </c>
      <c r="N137" s="123">
        <v>3.3383099999999999</v>
      </c>
      <c r="AB137" s="108">
        <f t="shared" si="58"/>
        <v>44873</v>
      </c>
      <c r="AC137" s="109">
        <f t="shared" si="57"/>
        <v>3.3383099999999999E-2</v>
      </c>
      <c r="AE137" s="110"/>
      <c r="AT137" s="67">
        <v>132</v>
      </c>
      <c r="AU137" s="68">
        <f t="shared" si="59"/>
        <v>48727</v>
      </c>
    </row>
    <row r="138" spans="13:47" x14ac:dyDescent="0.25">
      <c r="M138" s="115">
        <v>44874</v>
      </c>
      <c r="N138" s="123">
        <v>3.3383099999999999</v>
      </c>
      <c r="AB138" s="108">
        <f t="shared" si="58"/>
        <v>44874</v>
      </c>
      <c r="AC138" s="109">
        <f t="shared" si="57"/>
        <v>3.3383099999999999E-2</v>
      </c>
      <c r="AE138" s="110"/>
      <c r="AT138" s="67">
        <v>133</v>
      </c>
      <c r="AU138" s="68">
        <f t="shared" si="59"/>
        <v>48758</v>
      </c>
    </row>
    <row r="139" spans="13:47" x14ac:dyDescent="0.25">
      <c r="M139" s="115">
        <v>44875</v>
      </c>
      <c r="N139" s="123">
        <v>3.3383099999999999</v>
      </c>
      <c r="AB139" s="108">
        <f t="shared" si="58"/>
        <v>44875</v>
      </c>
      <c r="AC139" s="109">
        <f t="shared" si="57"/>
        <v>3.3383099999999999E-2</v>
      </c>
      <c r="AE139" s="110"/>
      <c r="AT139" s="67">
        <v>134</v>
      </c>
      <c r="AU139" s="68">
        <f t="shared" si="59"/>
        <v>48788</v>
      </c>
    </row>
    <row r="140" spans="13:47" x14ac:dyDescent="0.25">
      <c r="M140" s="115">
        <v>44876</v>
      </c>
      <c r="N140" s="123">
        <v>3.3383099999999999</v>
      </c>
      <c r="AB140" s="108">
        <f t="shared" si="58"/>
        <v>44876</v>
      </c>
      <c r="AC140" s="109">
        <f t="shared" si="57"/>
        <v>3.3383099999999999E-2</v>
      </c>
      <c r="AE140" s="110"/>
      <c r="AT140" s="67">
        <v>135</v>
      </c>
      <c r="AU140" s="68">
        <f t="shared" si="59"/>
        <v>48819</v>
      </c>
    </row>
    <row r="141" spans="13:47" x14ac:dyDescent="0.25">
      <c r="M141" s="115">
        <v>44877</v>
      </c>
      <c r="N141" s="123">
        <v>3.3387699999999998</v>
      </c>
      <c r="AB141" s="108">
        <f t="shared" si="58"/>
        <v>44877</v>
      </c>
      <c r="AC141" s="109">
        <f t="shared" si="57"/>
        <v>3.3387699999999999E-2</v>
      </c>
      <c r="AE141" s="110"/>
      <c r="AT141" s="67">
        <v>136</v>
      </c>
      <c r="AU141" s="68">
        <f t="shared" si="59"/>
        <v>48850</v>
      </c>
    </row>
    <row r="142" spans="13:47" x14ac:dyDescent="0.25">
      <c r="M142" s="115">
        <v>44878</v>
      </c>
      <c r="N142" s="123">
        <v>3.3383099999999999</v>
      </c>
      <c r="AB142" s="108">
        <f t="shared" si="58"/>
        <v>44878</v>
      </c>
      <c r="AC142" s="109">
        <f t="shared" si="57"/>
        <v>3.3383099999999999E-2</v>
      </c>
      <c r="AE142" s="110"/>
      <c r="AT142" s="67">
        <v>137</v>
      </c>
      <c r="AU142" s="68">
        <f t="shared" si="59"/>
        <v>48880</v>
      </c>
    </row>
    <row r="143" spans="13:47" x14ac:dyDescent="0.25">
      <c r="M143" s="115">
        <v>44879</v>
      </c>
      <c r="N143" s="123">
        <v>3.3383099999999999</v>
      </c>
      <c r="AB143" s="108">
        <f t="shared" si="58"/>
        <v>44879</v>
      </c>
      <c r="AC143" s="109">
        <f t="shared" si="57"/>
        <v>3.3383099999999999E-2</v>
      </c>
      <c r="AE143" s="110"/>
      <c r="AT143" s="67">
        <v>138</v>
      </c>
      <c r="AU143" s="68">
        <f t="shared" si="59"/>
        <v>48911</v>
      </c>
    </row>
    <row r="144" spans="13:47" x14ac:dyDescent="0.25">
      <c r="M144" s="115">
        <v>44880</v>
      </c>
      <c r="N144" s="123">
        <v>3.3383099999999999</v>
      </c>
      <c r="AB144" s="108">
        <f t="shared" si="58"/>
        <v>44880</v>
      </c>
      <c r="AC144" s="109">
        <f t="shared" si="57"/>
        <v>3.3383099999999999E-2</v>
      </c>
      <c r="AE144" s="110"/>
      <c r="AT144" s="67">
        <v>139</v>
      </c>
      <c r="AU144" s="68">
        <f t="shared" si="59"/>
        <v>48941</v>
      </c>
    </row>
    <row r="145" spans="13:47" x14ac:dyDescent="0.25">
      <c r="M145" s="115">
        <v>44881</v>
      </c>
      <c r="N145" s="123">
        <v>3.3386200000000001</v>
      </c>
      <c r="AB145" s="108">
        <f t="shared" si="58"/>
        <v>44881</v>
      </c>
      <c r="AC145" s="109">
        <f t="shared" si="57"/>
        <v>3.3386200000000005E-2</v>
      </c>
      <c r="AE145" s="110"/>
      <c r="AT145" s="67">
        <v>140</v>
      </c>
      <c r="AU145" s="68">
        <f t="shared" si="59"/>
        <v>48972</v>
      </c>
    </row>
    <row r="146" spans="13:47" x14ac:dyDescent="0.25">
      <c r="M146" s="115">
        <v>44882</v>
      </c>
      <c r="N146" s="123">
        <v>3.3383099999999999</v>
      </c>
      <c r="AB146" s="108">
        <f t="shared" si="58"/>
        <v>44882</v>
      </c>
      <c r="AC146" s="109">
        <f t="shared" si="57"/>
        <v>3.3383099999999999E-2</v>
      </c>
      <c r="AE146" s="110"/>
      <c r="AT146" s="67">
        <v>141</v>
      </c>
      <c r="AU146" s="68">
        <f t="shared" si="59"/>
        <v>49003</v>
      </c>
    </row>
    <row r="147" spans="13:47" x14ac:dyDescent="0.25">
      <c r="M147" s="115">
        <v>44883</v>
      </c>
      <c r="N147" s="123">
        <v>3.3383099999999999</v>
      </c>
      <c r="AB147" s="108">
        <f t="shared" si="58"/>
        <v>44883</v>
      </c>
      <c r="AC147" s="109">
        <f t="shared" si="57"/>
        <v>3.3383099999999999E-2</v>
      </c>
      <c r="AE147" s="110"/>
      <c r="AT147" s="67">
        <v>142</v>
      </c>
      <c r="AU147" s="68">
        <f t="shared" si="59"/>
        <v>49031</v>
      </c>
    </row>
    <row r="148" spans="13:47" x14ac:dyDescent="0.25">
      <c r="M148" s="115">
        <v>44884</v>
      </c>
      <c r="N148" s="123">
        <v>3.3383099999999999</v>
      </c>
      <c r="AB148" s="108">
        <f t="shared" si="58"/>
        <v>44884</v>
      </c>
      <c r="AC148" s="109">
        <f t="shared" si="57"/>
        <v>3.3383099999999999E-2</v>
      </c>
      <c r="AE148" s="110"/>
      <c r="AT148" s="67">
        <v>143</v>
      </c>
      <c r="AU148" s="68">
        <f t="shared" si="59"/>
        <v>49062</v>
      </c>
    </row>
    <row r="149" spans="13:47" x14ac:dyDescent="0.25">
      <c r="M149" s="115">
        <v>44885</v>
      </c>
      <c r="N149" s="123">
        <v>3.3383099999999999</v>
      </c>
      <c r="AB149" s="108">
        <f t="shared" si="58"/>
        <v>44885</v>
      </c>
      <c r="AC149" s="109">
        <f t="shared" si="57"/>
        <v>3.3383099999999999E-2</v>
      </c>
      <c r="AE149" s="110"/>
      <c r="AT149" s="67">
        <v>144</v>
      </c>
      <c r="AU149" s="68">
        <f t="shared" si="59"/>
        <v>49092</v>
      </c>
    </row>
    <row r="150" spans="13:47" x14ac:dyDescent="0.25">
      <c r="M150" s="115">
        <v>44886</v>
      </c>
      <c r="N150" s="123">
        <v>3.3386200000000001</v>
      </c>
      <c r="AB150" s="108">
        <f t="shared" si="58"/>
        <v>44886</v>
      </c>
      <c r="AC150" s="109">
        <f t="shared" si="57"/>
        <v>3.3386200000000005E-2</v>
      </c>
      <c r="AE150" s="110"/>
      <c r="AT150" s="67">
        <v>145</v>
      </c>
      <c r="AU150" s="68">
        <f t="shared" si="59"/>
        <v>49123</v>
      </c>
    </row>
    <row r="151" spans="13:47" x14ac:dyDescent="0.25">
      <c r="M151" s="115">
        <v>44887</v>
      </c>
      <c r="N151" s="123">
        <v>3.3383099999999999</v>
      </c>
      <c r="AB151" s="108">
        <f t="shared" si="58"/>
        <v>44887</v>
      </c>
      <c r="AC151" s="109">
        <f t="shared" si="57"/>
        <v>3.3383099999999999E-2</v>
      </c>
      <c r="AE151" s="110"/>
      <c r="AT151" s="67">
        <v>146</v>
      </c>
      <c r="AU151" s="68">
        <f t="shared" si="59"/>
        <v>49153</v>
      </c>
    </row>
    <row r="152" spans="13:47" x14ac:dyDescent="0.25">
      <c r="M152" s="115">
        <v>44888</v>
      </c>
      <c r="N152" s="123">
        <v>3.3383099999999999</v>
      </c>
      <c r="AB152" s="108">
        <f t="shared" si="58"/>
        <v>44888</v>
      </c>
      <c r="AC152" s="109">
        <f t="shared" si="57"/>
        <v>3.3383099999999999E-2</v>
      </c>
      <c r="AE152" s="110"/>
      <c r="AT152" s="67">
        <v>147</v>
      </c>
      <c r="AU152" s="68">
        <f t="shared" si="59"/>
        <v>49184</v>
      </c>
    </row>
    <row r="153" spans="13:47" x14ac:dyDescent="0.25">
      <c r="M153" s="115">
        <v>44889</v>
      </c>
      <c r="N153" s="123">
        <v>3.3383099999999999</v>
      </c>
      <c r="AB153" s="108">
        <f t="shared" si="58"/>
        <v>44889</v>
      </c>
      <c r="AC153" s="109">
        <f t="shared" si="57"/>
        <v>3.3383099999999999E-2</v>
      </c>
      <c r="AE153" s="110"/>
      <c r="AT153" s="67">
        <v>148</v>
      </c>
      <c r="AU153" s="68">
        <f t="shared" si="59"/>
        <v>49215</v>
      </c>
    </row>
    <row r="154" spans="13:47" x14ac:dyDescent="0.25">
      <c r="M154" s="115">
        <v>44890</v>
      </c>
      <c r="N154" s="123">
        <v>3.3383099999999999</v>
      </c>
      <c r="AB154" s="108">
        <f t="shared" si="58"/>
        <v>44890</v>
      </c>
      <c r="AC154" s="109">
        <f t="shared" si="57"/>
        <v>3.3383099999999999E-2</v>
      </c>
      <c r="AE154" s="110"/>
      <c r="AT154" s="67">
        <v>149</v>
      </c>
      <c r="AU154" s="68">
        <f t="shared" si="59"/>
        <v>49245</v>
      </c>
    </row>
    <row r="155" spans="13:47" x14ac:dyDescent="0.25">
      <c r="M155" s="115">
        <v>44891</v>
      </c>
      <c r="N155" s="123">
        <v>3.3386200000000001</v>
      </c>
      <c r="AB155" s="108">
        <f t="shared" si="58"/>
        <v>44891</v>
      </c>
      <c r="AC155" s="109">
        <f t="shared" si="57"/>
        <v>3.3386200000000005E-2</v>
      </c>
      <c r="AE155" s="110"/>
      <c r="AT155" s="67">
        <v>150</v>
      </c>
      <c r="AU155" s="68">
        <f t="shared" si="59"/>
        <v>49276</v>
      </c>
    </row>
    <row r="156" spans="13:47" x14ac:dyDescent="0.25">
      <c r="M156" s="115">
        <v>44892</v>
      </c>
      <c r="N156" s="123">
        <v>3.41317</v>
      </c>
      <c r="AB156" s="108">
        <f t="shared" si="58"/>
        <v>44892</v>
      </c>
      <c r="AC156" s="109">
        <f t="shared" si="57"/>
        <v>3.4131700000000001E-2</v>
      </c>
      <c r="AE156" s="110"/>
      <c r="AT156" s="67">
        <v>151</v>
      </c>
      <c r="AU156" s="68">
        <f t="shared" si="59"/>
        <v>49306</v>
      </c>
    </row>
    <row r="157" spans="13:47" x14ac:dyDescent="0.25">
      <c r="M157" s="115">
        <v>44893</v>
      </c>
      <c r="N157" s="123">
        <v>3.41317</v>
      </c>
      <c r="AB157" s="108">
        <f t="shared" si="58"/>
        <v>44893</v>
      </c>
      <c r="AC157" s="109">
        <f t="shared" si="57"/>
        <v>3.4131700000000001E-2</v>
      </c>
      <c r="AE157" s="110"/>
      <c r="AT157" s="67">
        <v>152</v>
      </c>
      <c r="AU157" s="68">
        <f t="shared" si="59"/>
        <v>49337</v>
      </c>
    </row>
    <row r="158" spans="13:47" x14ac:dyDescent="0.25">
      <c r="M158" s="115">
        <v>44894</v>
      </c>
      <c r="N158" s="123">
        <v>3.41317</v>
      </c>
      <c r="AB158" s="108">
        <f t="shared" si="58"/>
        <v>44894</v>
      </c>
      <c r="AC158" s="109">
        <f t="shared" si="57"/>
        <v>3.4131700000000001E-2</v>
      </c>
      <c r="AE158" s="110"/>
      <c r="AT158" s="67">
        <v>153</v>
      </c>
      <c r="AU158" s="68">
        <f t="shared" si="59"/>
        <v>49368</v>
      </c>
    </row>
    <row r="159" spans="13:47" x14ac:dyDescent="0.25">
      <c r="M159" s="115">
        <v>44895</v>
      </c>
      <c r="N159" s="123">
        <v>3.41317</v>
      </c>
      <c r="AB159" s="108">
        <f t="shared" si="58"/>
        <v>44895</v>
      </c>
      <c r="AC159" s="109">
        <f t="shared" si="57"/>
        <v>3.4131700000000001E-2</v>
      </c>
      <c r="AE159" s="110"/>
      <c r="AT159" s="67">
        <v>154</v>
      </c>
      <c r="AU159" s="68">
        <f t="shared" si="59"/>
        <v>49396</v>
      </c>
    </row>
    <row r="160" spans="13:47" x14ac:dyDescent="0.25">
      <c r="M160" s="115">
        <v>44896</v>
      </c>
      <c r="N160" s="123">
        <v>3.4134899999999999</v>
      </c>
      <c r="AB160" s="108">
        <f t="shared" si="58"/>
        <v>44896</v>
      </c>
      <c r="AC160" s="109">
        <f t="shared" si="57"/>
        <v>3.4134899999999996E-2</v>
      </c>
      <c r="AE160" s="110"/>
      <c r="AT160" s="67">
        <v>155</v>
      </c>
      <c r="AU160" s="68">
        <f t="shared" si="59"/>
        <v>49427</v>
      </c>
    </row>
    <row r="161" spans="13:47" x14ac:dyDescent="0.25">
      <c r="M161" s="115">
        <v>44897</v>
      </c>
      <c r="N161" s="123">
        <v>3.41317</v>
      </c>
      <c r="AB161" s="108">
        <f t="shared" si="58"/>
        <v>44897</v>
      </c>
      <c r="AC161" s="109">
        <f t="shared" si="57"/>
        <v>3.4131700000000001E-2</v>
      </c>
      <c r="AE161" s="110"/>
      <c r="AT161" s="67">
        <v>156</v>
      </c>
      <c r="AU161" s="68">
        <f t="shared" si="59"/>
        <v>49457</v>
      </c>
    </row>
    <row r="162" spans="13:47" x14ac:dyDescent="0.25">
      <c r="M162" s="115">
        <v>44898</v>
      </c>
      <c r="N162" s="123">
        <v>3.41317</v>
      </c>
      <c r="AB162" s="108">
        <f t="shared" si="58"/>
        <v>44898</v>
      </c>
      <c r="AC162" s="109">
        <f t="shared" si="57"/>
        <v>3.4131700000000001E-2</v>
      </c>
      <c r="AE162" s="110"/>
      <c r="AT162" s="67">
        <v>157</v>
      </c>
      <c r="AU162" s="68">
        <f t="shared" si="59"/>
        <v>49488</v>
      </c>
    </row>
    <row r="163" spans="13:47" x14ac:dyDescent="0.25">
      <c r="M163" s="115">
        <v>44899</v>
      </c>
      <c r="N163" s="123">
        <v>3.41317</v>
      </c>
      <c r="AB163" s="108">
        <f t="shared" si="58"/>
        <v>44899</v>
      </c>
      <c r="AC163" s="109">
        <f t="shared" si="57"/>
        <v>3.4131700000000001E-2</v>
      </c>
      <c r="AE163" s="110"/>
      <c r="AT163" s="67">
        <v>158</v>
      </c>
      <c r="AU163" s="68">
        <f t="shared" si="59"/>
        <v>49518</v>
      </c>
    </row>
    <row r="164" spans="13:47" x14ac:dyDescent="0.25">
      <c r="M164" s="115">
        <v>44900</v>
      </c>
      <c r="N164" s="123">
        <v>3.41317</v>
      </c>
      <c r="AB164" s="108">
        <f t="shared" si="58"/>
        <v>44900</v>
      </c>
      <c r="AC164" s="109">
        <f t="shared" si="57"/>
        <v>3.4131700000000001E-2</v>
      </c>
      <c r="AE164" s="110"/>
      <c r="AT164" s="67">
        <v>159</v>
      </c>
      <c r="AU164" s="68">
        <f t="shared" si="59"/>
        <v>49549</v>
      </c>
    </row>
    <row r="165" spans="13:47" x14ac:dyDescent="0.25">
      <c r="M165" s="115">
        <v>44901</v>
      </c>
      <c r="N165" s="123">
        <v>3.4136500000000001</v>
      </c>
      <c r="AB165" s="108">
        <f t="shared" si="58"/>
        <v>44901</v>
      </c>
      <c r="AC165" s="109">
        <f t="shared" si="57"/>
        <v>3.41365E-2</v>
      </c>
      <c r="AE165" s="110"/>
      <c r="AT165" s="67">
        <v>160</v>
      </c>
      <c r="AU165" s="68">
        <f t="shared" si="59"/>
        <v>49580</v>
      </c>
    </row>
    <row r="166" spans="13:47" x14ac:dyDescent="0.25">
      <c r="M166" s="115">
        <v>44902</v>
      </c>
      <c r="N166" s="123">
        <v>3.41317</v>
      </c>
      <c r="AB166" s="108">
        <f t="shared" si="58"/>
        <v>44902</v>
      </c>
      <c r="AC166" s="109">
        <f t="shared" si="57"/>
        <v>3.4131700000000001E-2</v>
      </c>
      <c r="AE166" s="110"/>
      <c r="AT166" s="67">
        <v>161</v>
      </c>
      <c r="AU166" s="68">
        <f t="shared" si="59"/>
        <v>49610</v>
      </c>
    </row>
    <row r="167" spans="13:47" x14ac:dyDescent="0.25">
      <c r="M167" s="115">
        <v>44903</v>
      </c>
      <c r="N167" s="123">
        <v>3.41317</v>
      </c>
      <c r="AB167" s="108">
        <f t="shared" si="58"/>
        <v>44903</v>
      </c>
      <c r="AC167" s="109">
        <f t="shared" si="57"/>
        <v>3.4131700000000001E-2</v>
      </c>
      <c r="AE167" s="110"/>
      <c r="AT167" s="67">
        <v>162</v>
      </c>
      <c r="AU167" s="68">
        <f t="shared" si="59"/>
        <v>49641</v>
      </c>
    </row>
    <row r="168" spans="13:47" x14ac:dyDescent="0.25">
      <c r="M168" s="115">
        <v>44904</v>
      </c>
      <c r="N168" s="123">
        <v>3.41317</v>
      </c>
      <c r="AB168" s="108">
        <f t="shared" si="58"/>
        <v>44904</v>
      </c>
      <c r="AC168" s="109">
        <f t="shared" si="57"/>
        <v>3.4131700000000001E-2</v>
      </c>
      <c r="AE168" s="110"/>
      <c r="AT168" s="67">
        <v>163</v>
      </c>
      <c r="AU168" s="68">
        <f t="shared" si="59"/>
        <v>49671</v>
      </c>
    </row>
    <row r="169" spans="13:47" x14ac:dyDescent="0.25">
      <c r="M169" s="115">
        <v>44905</v>
      </c>
      <c r="N169" s="123">
        <v>3.4134899999999999</v>
      </c>
      <c r="AB169" s="108">
        <f t="shared" si="58"/>
        <v>44905</v>
      </c>
      <c r="AC169" s="109">
        <f t="shared" si="57"/>
        <v>3.4134899999999996E-2</v>
      </c>
      <c r="AE169" s="110"/>
      <c r="AT169" s="67">
        <v>164</v>
      </c>
      <c r="AU169" s="68">
        <f t="shared" si="59"/>
        <v>49702</v>
      </c>
    </row>
    <row r="170" spans="13:47" x14ac:dyDescent="0.25">
      <c r="M170" s="115">
        <v>44906</v>
      </c>
      <c r="N170" s="123">
        <v>3.41317</v>
      </c>
      <c r="AB170" s="108">
        <f t="shared" si="58"/>
        <v>44906</v>
      </c>
      <c r="AC170" s="109">
        <f t="shared" si="57"/>
        <v>3.4131700000000001E-2</v>
      </c>
      <c r="AE170" s="110"/>
      <c r="AT170" s="67">
        <v>165</v>
      </c>
      <c r="AU170" s="68">
        <f t="shared" si="59"/>
        <v>49733</v>
      </c>
    </row>
    <row r="171" spans="13:47" x14ac:dyDescent="0.25">
      <c r="M171" s="115">
        <v>44907</v>
      </c>
      <c r="N171" s="123">
        <v>3.41317</v>
      </c>
      <c r="AB171" s="108">
        <f t="shared" si="58"/>
        <v>44907</v>
      </c>
      <c r="AC171" s="109">
        <f t="shared" si="57"/>
        <v>3.4131700000000001E-2</v>
      </c>
      <c r="AE171" s="110"/>
      <c r="AT171" s="67">
        <v>166</v>
      </c>
      <c r="AU171" s="68">
        <f t="shared" si="59"/>
        <v>49762</v>
      </c>
    </row>
    <row r="172" spans="13:47" x14ac:dyDescent="0.25">
      <c r="M172" s="115">
        <v>44908</v>
      </c>
      <c r="N172" s="123">
        <v>3.41317</v>
      </c>
      <c r="AB172" s="108">
        <f t="shared" si="58"/>
        <v>44908</v>
      </c>
      <c r="AC172" s="109">
        <f t="shared" si="57"/>
        <v>3.4131700000000001E-2</v>
      </c>
      <c r="AE172" s="110"/>
      <c r="AT172" s="67">
        <v>167</v>
      </c>
      <c r="AU172" s="68">
        <f t="shared" si="59"/>
        <v>49793</v>
      </c>
    </row>
    <row r="173" spans="13:47" x14ac:dyDescent="0.25">
      <c r="M173" s="115">
        <v>44909</v>
      </c>
      <c r="N173" s="123">
        <v>3.41317</v>
      </c>
      <c r="AB173" s="108">
        <f t="shared" si="58"/>
        <v>44909</v>
      </c>
      <c r="AC173" s="109">
        <f t="shared" si="57"/>
        <v>3.4131700000000001E-2</v>
      </c>
      <c r="AE173" s="110"/>
      <c r="AT173" s="67">
        <v>168</v>
      </c>
      <c r="AU173" s="68">
        <f t="shared" si="59"/>
        <v>49823</v>
      </c>
    </row>
    <row r="174" spans="13:47" x14ac:dyDescent="0.25">
      <c r="M174" s="115">
        <v>44910</v>
      </c>
      <c r="N174" s="123">
        <v>3.4134899999999999</v>
      </c>
      <c r="AB174" s="108">
        <f t="shared" si="58"/>
        <v>44910</v>
      </c>
      <c r="AC174" s="109">
        <f t="shared" si="57"/>
        <v>3.4134899999999996E-2</v>
      </c>
      <c r="AE174" s="110"/>
      <c r="AT174" s="67">
        <v>169</v>
      </c>
      <c r="AU174" s="68">
        <f t="shared" si="59"/>
        <v>49854</v>
      </c>
    </row>
    <row r="175" spans="13:47" x14ac:dyDescent="0.25">
      <c r="M175" s="115">
        <v>44911</v>
      </c>
      <c r="N175" s="123">
        <v>3.4222600000000001</v>
      </c>
      <c r="AB175" s="108">
        <f t="shared" si="58"/>
        <v>44911</v>
      </c>
      <c r="AC175" s="109">
        <f t="shared" si="57"/>
        <v>3.4222599999999999E-2</v>
      </c>
      <c r="AE175" s="110"/>
      <c r="AT175" s="67">
        <v>170</v>
      </c>
      <c r="AU175" s="68">
        <f t="shared" si="59"/>
        <v>49884</v>
      </c>
    </row>
    <row r="176" spans="13:47" x14ac:dyDescent="0.25">
      <c r="M176" s="115">
        <v>44912</v>
      </c>
      <c r="N176" s="123">
        <v>3.4222600000000001</v>
      </c>
      <c r="AB176" s="108">
        <f t="shared" si="58"/>
        <v>44912</v>
      </c>
      <c r="AC176" s="109">
        <f t="shared" si="57"/>
        <v>3.4222599999999999E-2</v>
      </c>
      <c r="AE176" s="110"/>
      <c r="AT176" s="67">
        <v>171</v>
      </c>
      <c r="AU176" s="68">
        <f t="shared" si="59"/>
        <v>49915</v>
      </c>
    </row>
    <row r="177" spans="13:47" x14ac:dyDescent="0.25">
      <c r="M177" s="115">
        <v>44913</v>
      </c>
      <c r="N177" s="123">
        <v>3.4222600000000001</v>
      </c>
      <c r="AB177" s="108">
        <f t="shared" si="58"/>
        <v>44913</v>
      </c>
      <c r="AC177" s="109">
        <f t="shared" si="57"/>
        <v>3.4222599999999999E-2</v>
      </c>
      <c r="AE177" s="110"/>
      <c r="AT177" s="67">
        <v>172</v>
      </c>
      <c r="AU177" s="68">
        <f t="shared" si="59"/>
        <v>49946</v>
      </c>
    </row>
    <row r="178" spans="13:47" x14ac:dyDescent="0.25">
      <c r="M178" s="115">
        <v>44914</v>
      </c>
      <c r="N178" s="123">
        <v>3.4222600000000001</v>
      </c>
      <c r="AB178" s="108">
        <f t="shared" si="58"/>
        <v>44914</v>
      </c>
      <c r="AC178" s="109">
        <f t="shared" si="57"/>
        <v>3.4222599999999999E-2</v>
      </c>
      <c r="AE178" s="110"/>
      <c r="AT178" s="67">
        <v>173</v>
      </c>
      <c r="AU178" s="68">
        <f t="shared" si="59"/>
        <v>49976</v>
      </c>
    </row>
    <row r="179" spans="13:47" x14ac:dyDescent="0.25">
      <c r="M179" s="115">
        <v>44915</v>
      </c>
      <c r="N179" s="123">
        <v>3.42258</v>
      </c>
      <c r="AB179" s="108">
        <f t="shared" si="58"/>
        <v>44915</v>
      </c>
      <c r="AC179" s="109">
        <f t="shared" si="57"/>
        <v>3.4225800000000001E-2</v>
      </c>
      <c r="AE179" s="110"/>
      <c r="AT179" s="67">
        <v>174</v>
      </c>
      <c r="AU179" s="68">
        <f t="shared" si="59"/>
        <v>50007</v>
      </c>
    </row>
    <row r="180" spans="13:47" x14ac:dyDescent="0.25">
      <c r="M180" s="115">
        <v>44916</v>
      </c>
      <c r="N180" s="123">
        <v>3.4222600000000001</v>
      </c>
      <c r="AB180" s="108">
        <f t="shared" si="58"/>
        <v>44916</v>
      </c>
      <c r="AC180" s="109">
        <f t="shared" si="57"/>
        <v>3.4222599999999999E-2</v>
      </c>
      <c r="AE180" s="110"/>
      <c r="AT180" s="67">
        <v>175</v>
      </c>
      <c r="AU180" s="68">
        <f t="shared" si="59"/>
        <v>50037</v>
      </c>
    </row>
    <row r="181" spans="13:47" x14ac:dyDescent="0.25">
      <c r="M181" s="115">
        <v>44917</v>
      </c>
      <c r="N181" s="123">
        <v>3.4222600000000001</v>
      </c>
      <c r="AB181" s="108">
        <f t="shared" si="58"/>
        <v>44917</v>
      </c>
      <c r="AC181" s="109">
        <f t="shared" si="57"/>
        <v>3.4222599999999999E-2</v>
      </c>
      <c r="AE181" s="110"/>
      <c r="AT181" s="67">
        <v>176</v>
      </c>
      <c r="AU181" s="68">
        <f t="shared" si="59"/>
        <v>50068</v>
      </c>
    </row>
    <row r="182" spans="13:47" x14ac:dyDescent="0.25">
      <c r="M182" s="115">
        <v>44918</v>
      </c>
      <c r="N182" s="123">
        <v>3.4222600000000001</v>
      </c>
      <c r="AB182" s="108">
        <f t="shared" si="58"/>
        <v>44918</v>
      </c>
      <c r="AC182" s="109">
        <f t="shared" si="57"/>
        <v>3.4222599999999999E-2</v>
      </c>
      <c r="AE182" s="110"/>
      <c r="AT182" s="67">
        <v>177</v>
      </c>
      <c r="AU182" s="68">
        <f t="shared" si="59"/>
        <v>50099</v>
      </c>
    </row>
    <row r="183" spans="13:47" x14ac:dyDescent="0.25">
      <c r="M183" s="115">
        <v>44919</v>
      </c>
      <c r="N183" s="123">
        <v>3.4222600000000001</v>
      </c>
      <c r="AB183" s="108">
        <f t="shared" si="58"/>
        <v>44919</v>
      </c>
      <c r="AC183" s="109">
        <f t="shared" si="57"/>
        <v>3.4222599999999999E-2</v>
      </c>
      <c r="AE183" s="110"/>
      <c r="AT183" s="67">
        <v>178</v>
      </c>
      <c r="AU183" s="68">
        <f t="shared" si="59"/>
        <v>50127</v>
      </c>
    </row>
    <row r="184" spans="13:47" x14ac:dyDescent="0.25">
      <c r="M184" s="115">
        <v>44920</v>
      </c>
      <c r="N184" s="123">
        <v>3.42258</v>
      </c>
      <c r="AB184" s="108">
        <f t="shared" si="58"/>
        <v>44920</v>
      </c>
      <c r="AC184" s="109">
        <f t="shared" si="57"/>
        <v>3.4225800000000001E-2</v>
      </c>
      <c r="AE184" s="110"/>
      <c r="AT184" s="67">
        <v>179</v>
      </c>
      <c r="AU184" s="68">
        <f t="shared" si="59"/>
        <v>50158</v>
      </c>
    </row>
    <row r="185" spans="13:47" x14ac:dyDescent="0.25">
      <c r="M185" s="115">
        <v>44921</v>
      </c>
      <c r="N185" s="123">
        <v>3.4222600000000001</v>
      </c>
      <c r="AB185" s="108">
        <f t="shared" si="58"/>
        <v>44921</v>
      </c>
      <c r="AC185" s="109">
        <f t="shared" si="57"/>
        <v>3.4222599999999999E-2</v>
      </c>
      <c r="AE185" s="110"/>
      <c r="AT185" s="67">
        <v>180</v>
      </c>
      <c r="AU185" s="68">
        <f t="shared" si="59"/>
        <v>50188</v>
      </c>
    </row>
    <row r="186" spans="13:47" x14ac:dyDescent="0.25">
      <c r="M186" s="115">
        <v>44922</v>
      </c>
      <c r="N186" s="123">
        <v>3.4222600000000001</v>
      </c>
      <c r="AB186" s="108">
        <f t="shared" si="58"/>
        <v>44922</v>
      </c>
      <c r="AC186" s="109">
        <f t="shared" si="57"/>
        <v>3.4222599999999999E-2</v>
      </c>
      <c r="AE186" s="110"/>
      <c r="AT186" s="67">
        <v>181</v>
      </c>
      <c r="AU186" s="68">
        <f t="shared" si="59"/>
        <v>50219</v>
      </c>
    </row>
    <row r="187" spans="13:47" x14ac:dyDescent="0.25">
      <c r="M187" s="115">
        <v>44923</v>
      </c>
      <c r="N187" s="123">
        <v>3.4222600000000001</v>
      </c>
      <c r="AB187" s="108">
        <f t="shared" si="58"/>
        <v>44923</v>
      </c>
      <c r="AC187" s="109">
        <f t="shared" si="57"/>
        <v>3.4222599999999999E-2</v>
      </c>
      <c r="AE187" s="110"/>
      <c r="AT187" s="67">
        <v>182</v>
      </c>
      <c r="AU187" s="68">
        <f t="shared" si="59"/>
        <v>50249</v>
      </c>
    </row>
    <row r="188" spans="13:47" x14ac:dyDescent="0.25">
      <c r="M188" s="115">
        <v>44924</v>
      </c>
      <c r="N188" s="123">
        <v>3.4222600000000001</v>
      </c>
      <c r="AB188" s="108">
        <f t="shared" si="58"/>
        <v>44924</v>
      </c>
      <c r="AC188" s="109">
        <f t="shared" si="57"/>
        <v>3.4222599999999999E-2</v>
      </c>
      <c r="AE188" s="110"/>
      <c r="AT188" s="67">
        <v>183</v>
      </c>
      <c r="AU188" s="68">
        <f t="shared" si="59"/>
        <v>50280</v>
      </c>
    </row>
    <row r="189" spans="13:47" x14ac:dyDescent="0.25">
      <c r="M189" s="115">
        <v>44925</v>
      </c>
      <c r="N189" s="123">
        <v>3.42258</v>
      </c>
      <c r="AB189" s="108">
        <f t="shared" si="58"/>
        <v>44925</v>
      </c>
      <c r="AC189" s="109">
        <f t="shared" si="57"/>
        <v>3.4225800000000001E-2</v>
      </c>
      <c r="AE189" s="110"/>
      <c r="AT189" s="67">
        <v>184</v>
      </c>
      <c r="AU189" s="68">
        <f t="shared" si="59"/>
        <v>50311</v>
      </c>
    </row>
    <row r="190" spans="13:47" x14ac:dyDescent="0.25">
      <c r="M190" s="115">
        <v>44926</v>
      </c>
      <c r="N190" s="123">
        <v>3.4222600000000001</v>
      </c>
      <c r="AB190" s="108">
        <f t="shared" si="58"/>
        <v>44926</v>
      </c>
      <c r="AC190" s="109">
        <f t="shared" si="57"/>
        <v>3.4222599999999999E-2</v>
      </c>
      <c r="AE190" s="110"/>
      <c r="AT190" s="67">
        <v>185</v>
      </c>
      <c r="AU190" s="68">
        <f t="shared" si="59"/>
        <v>50341</v>
      </c>
    </row>
    <row r="191" spans="13:47" x14ac:dyDescent="0.25">
      <c r="M191" s="115">
        <v>44927</v>
      </c>
      <c r="N191" s="123">
        <v>3.4222600000000001</v>
      </c>
      <c r="AB191" s="108">
        <f t="shared" si="58"/>
        <v>44927</v>
      </c>
      <c r="AC191" s="109">
        <f t="shared" si="57"/>
        <v>3.4222599999999999E-2</v>
      </c>
      <c r="AE191" s="110"/>
      <c r="AT191" s="67">
        <v>186</v>
      </c>
      <c r="AU191" s="68">
        <f t="shared" si="59"/>
        <v>50372</v>
      </c>
    </row>
    <row r="192" spans="13:47" x14ac:dyDescent="0.25">
      <c r="M192" s="115">
        <v>44928</v>
      </c>
      <c r="N192" s="123">
        <v>3.4222600000000001</v>
      </c>
      <c r="AB192" s="108">
        <f t="shared" si="58"/>
        <v>44928</v>
      </c>
      <c r="AC192" s="109">
        <f t="shared" si="57"/>
        <v>3.4222599999999999E-2</v>
      </c>
      <c r="AE192" s="110"/>
      <c r="AT192" s="67">
        <v>187</v>
      </c>
      <c r="AU192" s="68">
        <f t="shared" si="59"/>
        <v>50402</v>
      </c>
    </row>
    <row r="193" spans="13:47" x14ac:dyDescent="0.25">
      <c r="M193" s="115">
        <v>44929</v>
      </c>
      <c r="N193" s="123">
        <v>3.4222600000000001</v>
      </c>
      <c r="AB193" s="108">
        <f t="shared" si="58"/>
        <v>44929</v>
      </c>
      <c r="AC193" s="109">
        <f t="shared" si="57"/>
        <v>3.4222599999999999E-2</v>
      </c>
      <c r="AE193" s="110"/>
      <c r="AT193" s="67">
        <v>188</v>
      </c>
      <c r="AU193" s="68">
        <f t="shared" si="59"/>
        <v>50433</v>
      </c>
    </row>
    <row r="194" spans="13:47" x14ac:dyDescent="0.25">
      <c r="M194" s="115">
        <v>44930</v>
      </c>
      <c r="N194" s="123">
        <v>3.42258</v>
      </c>
      <c r="AB194" s="108">
        <f t="shared" si="58"/>
        <v>44930</v>
      </c>
      <c r="AC194" s="109">
        <f t="shared" si="57"/>
        <v>3.4225800000000001E-2</v>
      </c>
      <c r="AE194" s="110"/>
      <c r="AT194" s="67">
        <v>189</v>
      </c>
      <c r="AU194" s="68">
        <f t="shared" si="59"/>
        <v>50464</v>
      </c>
    </row>
    <row r="195" spans="13:47" x14ac:dyDescent="0.25">
      <c r="M195" s="115">
        <v>44931</v>
      </c>
      <c r="N195" s="123">
        <v>3.4222600000000001</v>
      </c>
      <c r="AB195" s="108">
        <f t="shared" si="58"/>
        <v>44931</v>
      </c>
      <c r="AC195" s="109">
        <f t="shared" si="57"/>
        <v>3.4222599999999999E-2</v>
      </c>
      <c r="AE195" s="110"/>
      <c r="AT195" s="67">
        <v>190</v>
      </c>
      <c r="AU195" s="68">
        <f t="shared" si="59"/>
        <v>50492</v>
      </c>
    </row>
    <row r="196" spans="13:47" x14ac:dyDescent="0.25">
      <c r="M196" s="115">
        <v>44932</v>
      </c>
      <c r="N196" s="123">
        <v>3.4222600000000001</v>
      </c>
      <c r="AB196" s="108">
        <f t="shared" si="58"/>
        <v>44932</v>
      </c>
      <c r="AC196" s="109">
        <f t="shared" si="57"/>
        <v>3.4222599999999999E-2</v>
      </c>
      <c r="AE196" s="110"/>
      <c r="AT196" s="67">
        <v>191</v>
      </c>
      <c r="AU196" s="68">
        <f t="shared" si="59"/>
        <v>50523</v>
      </c>
    </row>
    <row r="197" spans="13:47" x14ac:dyDescent="0.25">
      <c r="M197" s="115">
        <v>44933</v>
      </c>
      <c r="N197" s="123">
        <v>3.46726</v>
      </c>
      <c r="AB197" s="108">
        <f t="shared" si="58"/>
        <v>44933</v>
      </c>
      <c r="AC197" s="109">
        <f t="shared" si="57"/>
        <v>3.4672599999999998E-2</v>
      </c>
      <c r="AE197" s="110"/>
      <c r="AT197" s="67">
        <v>192</v>
      </c>
      <c r="AU197" s="68">
        <f t="shared" si="59"/>
        <v>50553</v>
      </c>
    </row>
    <row r="198" spans="13:47" x14ac:dyDescent="0.25">
      <c r="M198" s="115">
        <v>44934</v>
      </c>
      <c r="N198" s="123">
        <v>3.46726</v>
      </c>
      <c r="AB198" s="108">
        <f t="shared" si="58"/>
        <v>44934</v>
      </c>
      <c r="AC198" s="109">
        <f t="shared" si="57"/>
        <v>3.4672599999999998E-2</v>
      </c>
      <c r="AE198" s="110"/>
      <c r="AT198" s="67">
        <v>193</v>
      </c>
      <c r="AU198" s="68">
        <f t="shared" si="59"/>
        <v>50584</v>
      </c>
    </row>
    <row r="199" spans="13:47" x14ac:dyDescent="0.25">
      <c r="M199" s="115">
        <v>44935</v>
      </c>
      <c r="N199" s="123">
        <v>3.4676</v>
      </c>
      <c r="AB199" s="108">
        <f t="shared" si="58"/>
        <v>44935</v>
      </c>
      <c r="AC199" s="109">
        <f t="shared" ref="AC199:AC262" si="60">_xlfn.IFNA(VLOOKUP(AB199,M:N,2,FALSE)/100,AC198)</f>
        <v>3.4675999999999998E-2</v>
      </c>
      <c r="AE199" s="110"/>
      <c r="AT199" s="67">
        <v>194</v>
      </c>
      <c r="AU199" s="68">
        <f t="shared" si="59"/>
        <v>50614</v>
      </c>
    </row>
    <row r="200" spans="13:47" x14ac:dyDescent="0.25">
      <c r="M200" s="115">
        <v>44936</v>
      </c>
      <c r="N200" s="123">
        <v>3.46726</v>
      </c>
      <c r="AB200" s="108">
        <f t="shared" ref="AB200:AB263" si="61">AB199+1</f>
        <v>44936</v>
      </c>
      <c r="AC200" s="109">
        <f t="shared" si="60"/>
        <v>3.4672599999999998E-2</v>
      </c>
      <c r="AE200" s="110"/>
      <c r="AT200" s="67">
        <v>195</v>
      </c>
      <c r="AU200" s="68">
        <f t="shared" ref="AU200:AU245" si="62">EDATE(AU199,1)</f>
        <v>50645</v>
      </c>
    </row>
    <row r="201" spans="13:47" x14ac:dyDescent="0.25">
      <c r="M201" s="115">
        <v>44937</v>
      </c>
      <c r="N201" s="123">
        <v>3.46726</v>
      </c>
      <c r="AB201" s="108">
        <f t="shared" si="61"/>
        <v>44937</v>
      </c>
      <c r="AC201" s="109">
        <f t="shared" si="60"/>
        <v>3.4672599999999998E-2</v>
      </c>
      <c r="AE201" s="110"/>
      <c r="AT201" s="67">
        <v>196</v>
      </c>
      <c r="AU201" s="68">
        <f t="shared" si="62"/>
        <v>50676</v>
      </c>
    </row>
    <row r="202" spans="13:47" x14ac:dyDescent="0.25">
      <c r="M202" s="115">
        <v>44938</v>
      </c>
      <c r="N202" s="123">
        <v>3.46726</v>
      </c>
      <c r="AB202" s="108">
        <f t="shared" si="61"/>
        <v>44938</v>
      </c>
      <c r="AC202" s="109">
        <f t="shared" si="60"/>
        <v>3.4672599999999998E-2</v>
      </c>
      <c r="AE202" s="110"/>
      <c r="AT202" s="67">
        <v>197</v>
      </c>
      <c r="AU202" s="68">
        <f t="shared" si="62"/>
        <v>50706</v>
      </c>
    </row>
    <row r="203" spans="13:47" x14ac:dyDescent="0.25">
      <c r="M203" s="115">
        <v>44939</v>
      </c>
      <c r="N203" s="123">
        <v>3.46726</v>
      </c>
      <c r="AB203" s="108">
        <f t="shared" si="61"/>
        <v>44939</v>
      </c>
      <c r="AC203" s="109">
        <f t="shared" si="60"/>
        <v>3.4672599999999998E-2</v>
      </c>
      <c r="AE203" s="110"/>
      <c r="AT203" s="67">
        <v>198</v>
      </c>
      <c r="AU203" s="68">
        <f t="shared" si="62"/>
        <v>50737</v>
      </c>
    </row>
    <row r="204" spans="13:47" x14ac:dyDescent="0.25">
      <c r="M204" s="115">
        <v>44940</v>
      </c>
      <c r="N204" s="123">
        <v>3.4676</v>
      </c>
      <c r="AB204" s="108">
        <f t="shared" si="61"/>
        <v>44940</v>
      </c>
      <c r="AC204" s="109">
        <f t="shared" si="60"/>
        <v>3.4675999999999998E-2</v>
      </c>
      <c r="AE204" s="110"/>
      <c r="AT204" s="67">
        <v>199</v>
      </c>
      <c r="AU204" s="68">
        <f t="shared" si="62"/>
        <v>50767</v>
      </c>
    </row>
    <row r="205" spans="13:47" x14ac:dyDescent="0.25">
      <c r="M205" s="115">
        <v>44941</v>
      </c>
      <c r="N205" s="123">
        <v>3.46726</v>
      </c>
      <c r="AB205" s="108">
        <f t="shared" si="61"/>
        <v>44941</v>
      </c>
      <c r="AC205" s="109">
        <f t="shared" si="60"/>
        <v>3.4672599999999998E-2</v>
      </c>
      <c r="AE205" s="110"/>
      <c r="AT205" s="67">
        <v>200</v>
      </c>
      <c r="AU205" s="68">
        <f t="shared" si="62"/>
        <v>50798</v>
      </c>
    </row>
    <row r="206" spans="13:47" x14ac:dyDescent="0.25">
      <c r="M206" s="115">
        <v>44942</v>
      </c>
      <c r="N206" s="123">
        <v>3.46726</v>
      </c>
      <c r="AB206" s="108">
        <f t="shared" si="61"/>
        <v>44942</v>
      </c>
      <c r="AC206" s="109">
        <f t="shared" si="60"/>
        <v>3.4672599999999998E-2</v>
      </c>
      <c r="AE206" s="110"/>
      <c r="AT206" s="67">
        <v>201</v>
      </c>
      <c r="AU206" s="68">
        <f t="shared" si="62"/>
        <v>50829</v>
      </c>
    </row>
    <row r="207" spans="13:47" x14ac:dyDescent="0.25">
      <c r="M207" s="115">
        <v>44943</v>
      </c>
      <c r="N207" s="123">
        <v>3.46726</v>
      </c>
      <c r="AB207" s="108">
        <f t="shared" si="61"/>
        <v>44943</v>
      </c>
      <c r="AC207" s="109">
        <f t="shared" si="60"/>
        <v>3.4672599999999998E-2</v>
      </c>
      <c r="AE207" s="110"/>
      <c r="AT207" s="67">
        <v>202</v>
      </c>
      <c r="AU207" s="68">
        <f t="shared" si="62"/>
        <v>50857</v>
      </c>
    </row>
    <row r="208" spans="13:47" x14ac:dyDescent="0.25">
      <c r="M208" s="115">
        <v>44944</v>
      </c>
      <c r="N208" s="123">
        <v>3.46726</v>
      </c>
      <c r="AB208" s="108">
        <f t="shared" si="61"/>
        <v>44944</v>
      </c>
      <c r="AC208" s="109">
        <f t="shared" si="60"/>
        <v>3.4672599999999998E-2</v>
      </c>
      <c r="AE208" s="110"/>
      <c r="AT208" s="67">
        <v>203</v>
      </c>
      <c r="AU208" s="68">
        <f t="shared" si="62"/>
        <v>50888</v>
      </c>
    </row>
    <row r="209" spans="13:47" x14ac:dyDescent="0.25">
      <c r="M209" s="115">
        <v>44945</v>
      </c>
      <c r="N209" s="123">
        <v>3.4676</v>
      </c>
      <c r="AB209" s="108">
        <f t="shared" si="61"/>
        <v>44945</v>
      </c>
      <c r="AC209" s="109">
        <f t="shared" si="60"/>
        <v>3.4675999999999998E-2</v>
      </c>
      <c r="AE209" s="110"/>
      <c r="AT209" s="67">
        <v>204</v>
      </c>
      <c r="AU209" s="68">
        <f t="shared" si="62"/>
        <v>50918</v>
      </c>
    </row>
    <row r="210" spans="13:47" x14ac:dyDescent="0.25">
      <c r="M210" s="115">
        <v>44946</v>
      </c>
      <c r="N210" s="123">
        <v>3.46726</v>
      </c>
      <c r="AB210" s="108">
        <f t="shared" si="61"/>
        <v>44946</v>
      </c>
      <c r="AC210" s="109">
        <f t="shared" si="60"/>
        <v>3.4672599999999998E-2</v>
      </c>
      <c r="AE210" s="110"/>
      <c r="AT210" s="67">
        <v>205</v>
      </c>
      <c r="AU210" s="68">
        <f t="shared" si="62"/>
        <v>50949</v>
      </c>
    </row>
    <row r="211" spans="13:47" x14ac:dyDescent="0.25">
      <c r="M211" s="115">
        <v>44947</v>
      </c>
      <c r="N211" s="123">
        <v>3.46726</v>
      </c>
      <c r="AB211" s="108">
        <f t="shared" si="61"/>
        <v>44947</v>
      </c>
      <c r="AC211" s="109">
        <f t="shared" si="60"/>
        <v>3.4672599999999998E-2</v>
      </c>
      <c r="AE211" s="110"/>
      <c r="AT211" s="67">
        <v>206</v>
      </c>
      <c r="AU211" s="68">
        <f t="shared" si="62"/>
        <v>50979</v>
      </c>
    </row>
    <row r="212" spans="13:47" x14ac:dyDescent="0.25">
      <c r="M212" s="115">
        <v>44948</v>
      </c>
      <c r="N212" s="123">
        <v>3.46726</v>
      </c>
      <c r="AB212" s="108">
        <f t="shared" si="61"/>
        <v>44948</v>
      </c>
      <c r="AC212" s="109">
        <f t="shared" si="60"/>
        <v>3.4672599999999998E-2</v>
      </c>
      <c r="AE212" s="110"/>
      <c r="AT212" s="67">
        <v>207</v>
      </c>
      <c r="AU212" s="68">
        <f t="shared" si="62"/>
        <v>51010</v>
      </c>
    </row>
    <row r="213" spans="13:47" x14ac:dyDescent="0.25">
      <c r="M213" s="115">
        <v>44949</v>
      </c>
      <c r="N213" s="123">
        <v>3.46726</v>
      </c>
      <c r="AB213" s="108">
        <f t="shared" si="61"/>
        <v>44949</v>
      </c>
      <c r="AC213" s="109">
        <f t="shared" si="60"/>
        <v>3.4672599999999998E-2</v>
      </c>
      <c r="AE213" s="110"/>
      <c r="AT213" s="67">
        <v>208</v>
      </c>
      <c r="AU213" s="68">
        <f t="shared" si="62"/>
        <v>51041</v>
      </c>
    </row>
    <row r="214" spans="13:47" x14ac:dyDescent="0.25">
      <c r="M214" s="115">
        <v>44950</v>
      </c>
      <c r="N214" s="123">
        <v>3.4676</v>
      </c>
      <c r="AB214" s="108">
        <f t="shared" si="61"/>
        <v>44950</v>
      </c>
      <c r="AC214" s="109">
        <f t="shared" si="60"/>
        <v>3.4675999999999998E-2</v>
      </c>
      <c r="AE214" s="110"/>
      <c r="AT214" s="67">
        <v>209</v>
      </c>
      <c r="AU214" s="68">
        <f t="shared" si="62"/>
        <v>51071</v>
      </c>
    </row>
    <row r="215" spans="13:47" x14ac:dyDescent="0.25">
      <c r="M215" s="115">
        <v>44951</v>
      </c>
      <c r="N215" s="123">
        <v>3.46726</v>
      </c>
      <c r="AB215" s="108">
        <f t="shared" si="61"/>
        <v>44951</v>
      </c>
      <c r="AC215" s="109">
        <f t="shared" si="60"/>
        <v>3.4672599999999998E-2</v>
      </c>
      <c r="AE215" s="110"/>
      <c r="AT215" s="67">
        <v>210</v>
      </c>
      <c r="AU215" s="68">
        <f t="shared" si="62"/>
        <v>51102</v>
      </c>
    </row>
    <row r="216" spans="13:47" x14ac:dyDescent="0.25">
      <c r="M216" s="115">
        <v>44952</v>
      </c>
      <c r="N216" s="123">
        <v>3.46726</v>
      </c>
      <c r="AB216" s="108">
        <f t="shared" si="61"/>
        <v>44952</v>
      </c>
      <c r="AC216" s="109">
        <f t="shared" si="60"/>
        <v>3.4672599999999998E-2</v>
      </c>
      <c r="AE216" s="110"/>
      <c r="AT216" s="67">
        <v>211</v>
      </c>
      <c r="AU216" s="68">
        <f t="shared" si="62"/>
        <v>51132</v>
      </c>
    </row>
    <row r="217" spans="13:47" x14ac:dyDescent="0.25">
      <c r="M217" s="115">
        <v>44953</v>
      </c>
      <c r="N217" s="123">
        <v>3.46726</v>
      </c>
      <c r="AB217" s="108">
        <f t="shared" si="61"/>
        <v>44953</v>
      </c>
      <c r="AC217" s="109">
        <f t="shared" si="60"/>
        <v>3.4672599999999998E-2</v>
      </c>
      <c r="AE217" s="110"/>
      <c r="AT217" s="67">
        <v>212</v>
      </c>
      <c r="AU217" s="68">
        <f t="shared" si="62"/>
        <v>51163</v>
      </c>
    </row>
    <row r="218" spans="13:47" x14ac:dyDescent="0.25">
      <c r="M218" s="115">
        <v>44954</v>
      </c>
      <c r="N218" s="123">
        <v>3.46726</v>
      </c>
      <c r="AB218" s="108">
        <f t="shared" si="61"/>
        <v>44954</v>
      </c>
      <c r="AC218" s="109">
        <f t="shared" si="60"/>
        <v>3.4672599999999998E-2</v>
      </c>
      <c r="AE218" s="110"/>
      <c r="AT218" s="67">
        <v>213</v>
      </c>
      <c r="AU218" s="68">
        <f t="shared" si="62"/>
        <v>51194</v>
      </c>
    </row>
    <row r="219" spans="13:47" x14ac:dyDescent="0.25">
      <c r="M219" s="115">
        <v>44955</v>
      </c>
      <c r="N219" s="123">
        <v>3.4219599999999999</v>
      </c>
      <c r="AB219" s="108">
        <f t="shared" si="61"/>
        <v>44955</v>
      </c>
      <c r="AC219" s="109">
        <f t="shared" si="60"/>
        <v>3.4219599999999996E-2</v>
      </c>
      <c r="AE219" s="110"/>
      <c r="AT219" s="67">
        <v>214</v>
      </c>
      <c r="AU219" s="68">
        <f t="shared" si="62"/>
        <v>51223</v>
      </c>
    </row>
    <row r="220" spans="13:47" x14ac:dyDescent="0.25">
      <c r="M220" s="115">
        <v>44956</v>
      </c>
      <c r="N220" s="123">
        <v>3.42164</v>
      </c>
      <c r="AB220" s="108">
        <f t="shared" si="61"/>
        <v>44956</v>
      </c>
      <c r="AC220" s="109">
        <f t="shared" si="60"/>
        <v>3.4216400000000001E-2</v>
      </c>
      <c r="AE220" s="110"/>
      <c r="AT220" s="67">
        <v>215</v>
      </c>
      <c r="AU220" s="68">
        <f t="shared" si="62"/>
        <v>51254</v>
      </c>
    </row>
    <row r="221" spans="13:47" x14ac:dyDescent="0.25">
      <c r="M221" s="115">
        <v>44957</v>
      </c>
      <c r="N221" s="123">
        <v>3.42164</v>
      </c>
      <c r="AB221" s="108">
        <f t="shared" si="61"/>
        <v>44957</v>
      </c>
      <c r="AC221" s="109">
        <f t="shared" si="60"/>
        <v>3.4216400000000001E-2</v>
      </c>
      <c r="AE221" s="110"/>
      <c r="AT221" s="67">
        <v>216</v>
      </c>
      <c r="AU221" s="68">
        <f t="shared" si="62"/>
        <v>51284</v>
      </c>
    </row>
    <row r="222" spans="13:47" x14ac:dyDescent="0.25">
      <c r="M222" s="115">
        <v>44958</v>
      </c>
      <c r="N222" s="123">
        <v>3.42164</v>
      </c>
      <c r="AB222" s="108">
        <f t="shared" si="61"/>
        <v>44958</v>
      </c>
      <c r="AC222" s="109">
        <f t="shared" si="60"/>
        <v>3.4216400000000001E-2</v>
      </c>
      <c r="AE222" s="110"/>
      <c r="AT222" s="67">
        <v>217</v>
      </c>
      <c r="AU222" s="68">
        <f t="shared" si="62"/>
        <v>51315</v>
      </c>
    </row>
    <row r="223" spans="13:47" x14ac:dyDescent="0.25">
      <c r="M223" s="115">
        <v>44959</v>
      </c>
      <c r="N223" s="123">
        <v>3.42164</v>
      </c>
      <c r="AB223" s="108">
        <f t="shared" si="61"/>
        <v>44959</v>
      </c>
      <c r="AC223" s="109">
        <f t="shared" si="60"/>
        <v>3.4216400000000001E-2</v>
      </c>
      <c r="AE223" s="110"/>
      <c r="AT223" s="67">
        <v>218</v>
      </c>
      <c r="AU223" s="68">
        <f t="shared" si="62"/>
        <v>51345</v>
      </c>
    </row>
    <row r="224" spans="13:47" x14ac:dyDescent="0.25">
      <c r="M224" s="115">
        <v>44960</v>
      </c>
      <c r="N224" s="123">
        <v>3.4219599999999999</v>
      </c>
      <c r="AB224" s="108">
        <f t="shared" si="61"/>
        <v>44960</v>
      </c>
      <c r="AC224" s="109">
        <f t="shared" si="60"/>
        <v>3.4219599999999996E-2</v>
      </c>
      <c r="AE224" s="110"/>
      <c r="AT224" s="67">
        <v>219</v>
      </c>
      <c r="AU224" s="68">
        <f t="shared" si="62"/>
        <v>51376</v>
      </c>
    </row>
    <row r="225" spans="13:47" x14ac:dyDescent="0.25">
      <c r="M225" s="115">
        <v>44961</v>
      </c>
      <c r="N225" s="123">
        <v>3.42164</v>
      </c>
      <c r="AB225" s="108">
        <f t="shared" si="61"/>
        <v>44961</v>
      </c>
      <c r="AC225" s="109">
        <f t="shared" si="60"/>
        <v>3.4216400000000001E-2</v>
      </c>
      <c r="AE225" s="110"/>
      <c r="AT225" s="67">
        <v>220</v>
      </c>
      <c r="AU225" s="68">
        <f t="shared" si="62"/>
        <v>51407</v>
      </c>
    </row>
    <row r="226" spans="13:47" x14ac:dyDescent="0.25">
      <c r="M226" s="115">
        <v>44962</v>
      </c>
      <c r="N226" s="123">
        <v>3.42164</v>
      </c>
      <c r="AB226" s="108">
        <f t="shared" si="61"/>
        <v>44962</v>
      </c>
      <c r="AC226" s="109">
        <f t="shared" si="60"/>
        <v>3.4216400000000001E-2</v>
      </c>
      <c r="AE226" s="110"/>
      <c r="AT226" s="67">
        <v>221</v>
      </c>
      <c r="AU226" s="68">
        <f t="shared" si="62"/>
        <v>51437</v>
      </c>
    </row>
    <row r="227" spans="13:47" x14ac:dyDescent="0.25">
      <c r="M227" s="115">
        <v>44963</v>
      </c>
      <c r="N227" s="123">
        <v>3.42164</v>
      </c>
      <c r="AB227" s="108">
        <f t="shared" si="61"/>
        <v>44963</v>
      </c>
      <c r="AC227" s="109">
        <f t="shared" si="60"/>
        <v>3.4216400000000001E-2</v>
      </c>
      <c r="AE227" s="110"/>
      <c r="AT227" s="67">
        <v>222</v>
      </c>
      <c r="AU227" s="68">
        <f t="shared" si="62"/>
        <v>51468</v>
      </c>
    </row>
    <row r="228" spans="13:47" x14ac:dyDescent="0.25">
      <c r="M228" s="115">
        <v>44964</v>
      </c>
      <c r="N228" s="123">
        <v>3.42164</v>
      </c>
      <c r="AB228" s="108">
        <f t="shared" si="61"/>
        <v>44964</v>
      </c>
      <c r="AC228" s="109">
        <f t="shared" si="60"/>
        <v>3.4216400000000001E-2</v>
      </c>
      <c r="AE228" s="110"/>
      <c r="AT228" s="67">
        <v>223</v>
      </c>
      <c r="AU228" s="68">
        <f t="shared" si="62"/>
        <v>51498</v>
      </c>
    </row>
    <row r="229" spans="13:47" x14ac:dyDescent="0.25">
      <c r="M229" s="115">
        <v>44965</v>
      </c>
      <c r="N229" s="123">
        <v>3.4219599999999999</v>
      </c>
      <c r="AB229" s="108">
        <f t="shared" si="61"/>
        <v>44965</v>
      </c>
      <c r="AC229" s="109">
        <f t="shared" si="60"/>
        <v>3.4219599999999996E-2</v>
      </c>
      <c r="AE229" s="110"/>
      <c r="AT229" s="67">
        <v>224</v>
      </c>
      <c r="AU229" s="68">
        <f t="shared" si="62"/>
        <v>51529</v>
      </c>
    </row>
    <row r="230" spans="13:47" x14ac:dyDescent="0.25">
      <c r="M230" s="115">
        <v>44966</v>
      </c>
      <c r="N230" s="123">
        <v>3.42164</v>
      </c>
      <c r="AB230" s="108">
        <f t="shared" si="61"/>
        <v>44966</v>
      </c>
      <c r="AC230" s="109">
        <f t="shared" si="60"/>
        <v>3.4216400000000001E-2</v>
      </c>
      <c r="AE230" s="110"/>
      <c r="AT230" s="67">
        <v>225</v>
      </c>
      <c r="AU230" s="68">
        <f t="shared" si="62"/>
        <v>51560</v>
      </c>
    </row>
    <row r="231" spans="13:47" x14ac:dyDescent="0.25">
      <c r="M231" s="115">
        <v>44967</v>
      </c>
      <c r="N231" s="123">
        <v>3.42164</v>
      </c>
      <c r="AB231" s="108">
        <f t="shared" si="61"/>
        <v>44967</v>
      </c>
      <c r="AC231" s="109">
        <f t="shared" si="60"/>
        <v>3.4216400000000001E-2</v>
      </c>
      <c r="AE231" s="110"/>
      <c r="AT231" s="67">
        <v>226</v>
      </c>
      <c r="AU231" s="68">
        <f t="shared" si="62"/>
        <v>51588</v>
      </c>
    </row>
    <row r="232" spans="13:47" x14ac:dyDescent="0.25">
      <c r="M232" s="115">
        <v>44968</v>
      </c>
      <c r="N232" s="123">
        <v>3.42164</v>
      </c>
      <c r="AB232" s="108">
        <f t="shared" si="61"/>
        <v>44968</v>
      </c>
      <c r="AC232" s="109">
        <f t="shared" si="60"/>
        <v>3.4216400000000001E-2</v>
      </c>
      <c r="AE232" s="110"/>
      <c r="AT232" s="67">
        <v>227</v>
      </c>
      <c r="AU232" s="68">
        <f t="shared" si="62"/>
        <v>51619</v>
      </c>
    </row>
    <row r="233" spans="13:47" x14ac:dyDescent="0.25">
      <c r="M233" s="115">
        <v>44969</v>
      </c>
      <c r="N233" s="123">
        <v>3.42164</v>
      </c>
      <c r="AB233" s="108">
        <f t="shared" si="61"/>
        <v>44969</v>
      </c>
      <c r="AC233" s="109">
        <f t="shared" si="60"/>
        <v>3.4216400000000001E-2</v>
      </c>
      <c r="AE233" s="110"/>
      <c r="AT233" s="67">
        <v>228</v>
      </c>
      <c r="AU233" s="68">
        <f t="shared" si="62"/>
        <v>51649</v>
      </c>
    </row>
    <row r="234" spans="13:47" x14ac:dyDescent="0.25">
      <c r="M234" s="115">
        <v>44970</v>
      </c>
      <c r="N234" s="123">
        <v>3.4221300000000001</v>
      </c>
      <c r="AB234" s="108">
        <f t="shared" si="61"/>
        <v>44970</v>
      </c>
      <c r="AC234" s="109">
        <f t="shared" si="60"/>
        <v>3.4221300000000003E-2</v>
      </c>
      <c r="AE234" s="110"/>
      <c r="AT234" s="67">
        <v>229</v>
      </c>
      <c r="AU234" s="68">
        <f t="shared" si="62"/>
        <v>51680</v>
      </c>
    </row>
    <row r="235" spans="13:47" x14ac:dyDescent="0.25">
      <c r="M235" s="115">
        <v>44971</v>
      </c>
      <c r="N235" s="123">
        <v>3.42164</v>
      </c>
      <c r="AB235" s="108">
        <f t="shared" si="61"/>
        <v>44971</v>
      </c>
      <c r="AC235" s="109">
        <f t="shared" si="60"/>
        <v>3.4216400000000001E-2</v>
      </c>
      <c r="AE235" s="110"/>
      <c r="AT235" s="67">
        <v>230</v>
      </c>
      <c r="AU235" s="68">
        <f t="shared" si="62"/>
        <v>51710</v>
      </c>
    </row>
    <row r="236" spans="13:47" x14ac:dyDescent="0.25">
      <c r="M236" s="115">
        <v>44972</v>
      </c>
      <c r="N236" s="123">
        <v>3.42164</v>
      </c>
      <c r="AB236" s="108">
        <f t="shared" si="61"/>
        <v>44972</v>
      </c>
      <c r="AC236" s="109">
        <f t="shared" si="60"/>
        <v>3.4216400000000001E-2</v>
      </c>
      <c r="AE236" s="110"/>
      <c r="AT236" s="67">
        <v>231</v>
      </c>
      <c r="AU236" s="68">
        <f t="shared" si="62"/>
        <v>51741</v>
      </c>
    </row>
    <row r="237" spans="13:47" x14ac:dyDescent="0.25">
      <c r="M237" s="115">
        <v>44973</v>
      </c>
      <c r="N237" s="123">
        <v>3.42164</v>
      </c>
      <c r="AB237" s="108">
        <f t="shared" si="61"/>
        <v>44973</v>
      </c>
      <c r="AC237" s="109">
        <f t="shared" si="60"/>
        <v>3.4216400000000001E-2</v>
      </c>
      <c r="AE237" s="110"/>
      <c r="AT237" s="67">
        <v>232</v>
      </c>
      <c r="AU237" s="68">
        <f t="shared" si="62"/>
        <v>51772</v>
      </c>
    </row>
    <row r="238" spans="13:47" x14ac:dyDescent="0.25">
      <c r="M238" s="115">
        <v>44974</v>
      </c>
      <c r="N238" s="123">
        <v>3.4219599999999999</v>
      </c>
      <c r="AB238" s="108">
        <f t="shared" si="61"/>
        <v>44974</v>
      </c>
      <c r="AC238" s="109">
        <f t="shared" si="60"/>
        <v>3.4219599999999996E-2</v>
      </c>
      <c r="AE238" s="110"/>
      <c r="AT238" s="67">
        <v>233</v>
      </c>
      <c r="AU238" s="68">
        <f t="shared" si="62"/>
        <v>51802</v>
      </c>
    </row>
    <row r="239" spans="13:47" x14ac:dyDescent="0.25">
      <c r="M239" s="115">
        <v>44975</v>
      </c>
      <c r="N239" s="123">
        <v>3.3716499999999998</v>
      </c>
      <c r="AB239" s="108">
        <f t="shared" si="61"/>
        <v>44975</v>
      </c>
      <c r="AC239" s="109">
        <f t="shared" si="60"/>
        <v>3.3716499999999996E-2</v>
      </c>
      <c r="AE239" s="110"/>
      <c r="AT239" s="67">
        <v>234</v>
      </c>
      <c r="AU239" s="68">
        <f t="shared" si="62"/>
        <v>51833</v>
      </c>
    </row>
    <row r="240" spans="13:47" x14ac:dyDescent="0.25">
      <c r="M240" s="115">
        <v>44976</v>
      </c>
      <c r="N240" s="123">
        <v>3.3716499999999998</v>
      </c>
      <c r="AB240" s="108">
        <f t="shared" si="61"/>
        <v>44976</v>
      </c>
      <c r="AC240" s="109">
        <f t="shared" si="60"/>
        <v>3.3716499999999996E-2</v>
      </c>
      <c r="AE240" s="110"/>
      <c r="AT240" s="67">
        <v>235</v>
      </c>
      <c r="AU240" s="68">
        <f t="shared" si="62"/>
        <v>51863</v>
      </c>
    </row>
    <row r="241" spans="13:47" x14ac:dyDescent="0.25">
      <c r="M241" s="115">
        <v>44977</v>
      </c>
      <c r="N241" s="123">
        <v>3.3716499999999998</v>
      </c>
      <c r="AB241" s="108">
        <f t="shared" si="61"/>
        <v>44977</v>
      </c>
      <c r="AC241" s="109">
        <f t="shared" si="60"/>
        <v>3.3716499999999996E-2</v>
      </c>
      <c r="AE241" s="110"/>
      <c r="AT241" s="67">
        <v>236</v>
      </c>
      <c r="AU241" s="68">
        <f t="shared" si="62"/>
        <v>51894</v>
      </c>
    </row>
    <row r="242" spans="13:47" x14ac:dyDescent="0.25">
      <c r="M242" s="115">
        <v>44978</v>
      </c>
      <c r="N242" s="123">
        <v>3.3716499999999998</v>
      </c>
      <c r="AB242" s="108">
        <f t="shared" si="61"/>
        <v>44978</v>
      </c>
      <c r="AC242" s="109">
        <f t="shared" si="60"/>
        <v>3.3716499999999996E-2</v>
      </c>
      <c r="AE242" s="110"/>
      <c r="AT242" s="67">
        <v>237</v>
      </c>
      <c r="AU242" s="68">
        <f t="shared" si="62"/>
        <v>51925</v>
      </c>
    </row>
    <row r="243" spans="13:47" x14ac:dyDescent="0.25">
      <c r="M243" s="115">
        <v>44979</v>
      </c>
      <c r="N243" s="123">
        <v>3.3719700000000001</v>
      </c>
      <c r="AB243" s="108">
        <f t="shared" si="61"/>
        <v>44979</v>
      </c>
      <c r="AC243" s="109">
        <f t="shared" si="60"/>
        <v>3.3719699999999998E-2</v>
      </c>
      <c r="AE243" s="110"/>
      <c r="AT243" s="67">
        <v>238</v>
      </c>
      <c r="AU243" s="68">
        <f t="shared" si="62"/>
        <v>51953</v>
      </c>
    </row>
    <row r="244" spans="13:47" x14ac:dyDescent="0.25">
      <c r="M244" s="115">
        <v>44980</v>
      </c>
      <c r="N244" s="123">
        <v>3.3716499999999998</v>
      </c>
      <c r="AB244" s="108">
        <f t="shared" si="61"/>
        <v>44980</v>
      </c>
      <c r="AC244" s="109">
        <f t="shared" si="60"/>
        <v>3.3716499999999996E-2</v>
      </c>
      <c r="AE244" s="110"/>
      <c r="AT244" s="67">
        <v>239</v>
      </c>
      <c r="AU244" s="68">
        <f t="shared" si="62"/>
        <v>51984</v>
      </c>
    </row>
    <row r="245" spans="13:47" x14ac:dyDescent="0.25">
      <c r="M245" s="115">
        <v>44981</v>
      </c>
      <c r="N245" s="123">
        <v>3.3716499999999998</v>
      </c>
      <c r="AB245" s="108">
        <f t="shared" si="61"/>
        <v>44981</v>
      </c>
      <c r="AC245" s="109">
        <f t="shared" si="60"/>
        <v>3.3716499999999996E-2</v>
      </c>
      <c r="AE245" s="110"/>
      <c r="AT245" s="67">
        <v>240</v>
      </c>
      <c r="AU245" s="68">
        <f t="shared" si="62"/>
        <v>52014</v>
      </c>
    </row>
    <row r="246" spans="13:47" x14ac:dyDescent="0.25">
      <c r="M246" s="115">
        <v>44982</v>
      </c>
      <c r="N246" s="123">
        <v>3.3716499999999998</v>
      </c>
      <c r="AB246" s="108">
        <f t="shared" si="61"/>
        <v>44982</v>
      </c>
      <c r="AC246" s="109">
        <f t="shared" si="60"/>
        <v>3.3716499999999996E-2</v>
      </c>
      <c r="AE246" s="110"/>
    </row>
    <row r="247" spans="13:47" x14ac:dyDescent="0.25">
      <c r="M247" s="115">
        <v>44983</v>
      </c>
      <c r="N247" s="123">
        <v>3.3716499999999998</v>
      </c>
      <c r="AB247" s="108">
        <f t="shared" si="61"/>
        <v>44983</v>
      </c>
      <c r="AC247" s="109">
        <f t="shared" si="60"/>
        <v>3.3716499999999996E-2</v>
      </c>
      <c r="AE247" s="110"/>
    </row>
    <row r="248" spans="13:47" x14ac:dyDescent="0.25">
      <c r="M248" s="115">
        <v>44984</v>
      </c>
      <c r="N248" s="123">
        <v>3.3721199999999998</v>
      </c>
      <c r="AB248" s="108">
        <f t="shared" si="61"/>
        <v>44984</v>
      </c>
      <c r="AC248" s="109">
        <f t="shared" si="60"/>
        <v>3.37212E-2</v>
      </c>
      <c r="AE248" s="110"/>
    </row>
    <row r="249" spans="13:47" x14ac:dyDescent="0.25">
      <c r="M249" s="115">
        <v>44985</v>
      </c>
      <c r="N249" s="123">
        <v>3.3716499999999998</v>
      </c>
      <c r="AB249" s="108">
        <f t="shared" si="61"/>
        <v>44985</v>
      </c>
      <c r="AC249" s="109">
        <f t="shared" si="60"/>
        <v>3.3716499999999996E-2</v>
      </c>
      <c r="AE249" s="110"/>
    </row>
    <row r="250" spans="13:47" x14ac:dyDescent="0.25">
      <c r="M250" s="115">
        <v>44986</v>
      </c>
      <c r="N250" s="123">
        <v>3.3716499999999998</v>
      </c>
      <c r="AB250" s="108">
        <f t="shared" si="61"/>
        <v>44986</v>
      </c>
      <c r="AC250" s="109">
        <f t="shared" si="60"/>
        <v>3.3716499999999996E-2</v>
      </c>
      <c r="AE250" s="110"/>
    </row>
    <row r="251" spans="13:47" x14ac:dyDescent="0.25">
      <c r="M251" s="115">
        <v>44987</v>
      </c>
      <c r="N251" s="123">
        <v>3.3716499999999998</v>
      </c>
      <c r="AB251" s="108">
        <f t="shared" si="61"/>
        <v>44987</v>
      </c>
      <c r="AC251" s="109">
        <f t="shared" si="60"/>
        <v>3.3716499999999996E-2</v>
      </c>
      <c r="AE251" s="110"/>
    </row>
    <row r="252" spans="13:47" x14ac:dyDescent="0.25">
      <c r="M252" s="115">
        <v>44988</v>
      </c>
      <c r="N252" s="123">
        <v>3.3719700000000001</v>
      </c>
      <c r="AB252" s="108">
        <f t="shared" si="61"/>
        <v>44988</v>
      </c>
      <c r="AC252" s="109">
        <f t="shared" si="60"/>
        <v>3.3719699999999998E-2</v>
      </c>
      <c r="AE252" s="110"/>
    </row>
    <row r="253" spans="13:47" x14ac:dyDescent="0.25">
      <c r="M253" s="115">
        <v>44989</v>
      </c>
      <c r="N253" s="123">
        <v>3.3716499999999998</v>
      </c>
      <c r="AB253" s="108">
        <f t="shared" si="61"/>
        <v>44989</v>
      </c>
      <c r="AC253" s="109">
        <f t="shared" si="60"/>
        <v>3.3716499999999996E-2</v>
      </c>
      <c r="AE253" s="110"/>
    </row>
    <row r="254" spans="13:47" x14ac:dyDescent="0.25">
      <c r="M254" s="115">
        <v>44990</v>
      </c>
      <c r="N254" s="123">
        <v>3.3716499999999998</v>
      </c>
      <c r="AB254" s="108">
        <f t="shared" si="61"/>
        <v>44990</v>
      </c>
      <c r="AC254" s="109">
        <f t="shared" si="60"/>
        <v>3.3716499999999996E-2</v>
      </c>
      <c r="AE254" s="110"/>
    </row>
    <row r="255" spans="13:47" x14ac:dyDescent="0.25">
      <c r="M255" s="115">
        <v>44991</v>
      </c>
      <c r="N255" s="123">
        <v>3.3716499999999998</v>
      </c>
      <c r="AB255" s="108">
        <f t="shared" si="61"/>
        <v>44991</v>
      </c>
      <c r="AC255" s="109">
        <f t="shared" si="60"/>
        <v>3.3716499999999996E-2</v>
      </c>
      <c r="AE255" s="110"/>
    </row>
    <row r="256" spans="13:47" x14ac:dyDescent="0.25">
      <c r="M256" s="115">
        <v>44992</v>
      </c>
      <c r="N256" s="123">
        <v>3.3716499999999998</v>
      </c>
      <c r="AB256" s="108">
        <f t="shared" si="61"/>
        <v>44992</v>
      </c>
      <c r="AC256" s="109">
        <f t="shared" si="60"/>
        <v>3.3716499999999996E-2</v>
      </c>
      <c r="AE256" s="110"/>
    </row>
    <row r="257" spans="13:31" x14ac:dyDescent="0.25">
      <c r="M257" s="115">
        <v>44993</v>
      </c>
      <c r="N257" s="123">
        <v>3.3719700000000001</v>
      </c>
      <c r="AB257" s="108">
        <f t="shared" si="61"/>
        <v>44993</v>
      </c>
      <c r="AC257" s="109">
        <f t="shared" si="60"/>
        <v>3.3719699999999998E-2</v>
      </c>
      <c r="AE257" s="110"/>
    </row>
    <row r="258" spans="13:31" x14ac:dyDescent="0.25">
      <c r="M258" s="115">
        <v>44994</v>
      </c>
      <c r="N258" s="123">
        <v>3.37181</v>
      </c>
      <c r="AB258" s="108">
        <f t="shared" si="61"/>
        <v>44994</v>
      </c>
      <c r="AC258" s="109">
        <f t="shared" si="60"/>
        <v>3.3718100000000001E-2</v>
      </c>
      <c r="AE258" s="110"/>
    </row>
    <row r="259" spans="13:31" x14ac:dyDescent="0.25">
      <c r="M259" s="115">
        <v>44995</v>
      </c>
      <c r="N259" s="123">
        <v>3.1414200000000001</v>
      </c>
      <c r="AB259" s="108">
        <f t="shared" si="61"/>
        <v>44995</v>
      </c>
      <c r="AC259" s="109">
        <f t="shared" si="60"/>
        <v>3.1414200000000003E-2</v>
      </c>
      <c r="AE259" s="110"/>
    </row>
    <row r="260" spans="13:31" x14ac:dyDescent="0.25">
      <c r="M260" s="115">
        <v>44996</v>
      </c>
      <c r="N260" s="123">
        <v>3.1414200000000001</v>
      </c>
      <c r="AB260" s="108">
        <f t="shared" si="61"/>
        <v>44996</v>
      </c>
      <c r="AC260" s="109">
        <f t="shared" si="60"/>
        <v>3.1414200000000003E-2</v>
      </c>
      <c r="AE260" s="110"/>
    </row>
    <row r="261" spans="13:31" x14ac:dyDescent="0.25">
      <c r="M261" s="115">
        <v>44997</v>
      </c>
      <c r="N261" s="123">
        <v>3.1416900000000001</v>
      </c>
      <c r="AB261" s="108">
        <f t="shared" si="61"/>
        <v>44997</v>
      </c>
      <c r="AC261" s="109">
        <f t="shared" si="60"/>
        <v>3.1416899999999998E-2</v>
      </c>
      <c r="AE261" s="110"/>
    </row>
    <row r="262" spans="13:31" x14ac:dyDescent="0.25">
      <c r="M262" s="115">
        <v>44998</v>
      </c>
      <c r="N262" s="123">
        <v>3.1414200000000001</v>
      </c>
      <c r="AB262" s="108">
        <f t="shared" si="61"/>
        <v>44998</v>
      </c>
      <c r="AC262" s="109">
        <f t="shared" si="60"/>
        <v>3.1414200000000003E-2</v>
      </c>
      <c r="AE262" s="110"/>
    </row>
    <row r="263" spans="13:31" x14ac:dyDescent="0.25">
      <c r="M263" s="115">
        <v>44999</v>
      </c>
      <c r="N263" s="123">
        <v>3.1414200000000001</v>
      </c>
      <c r="AB263" s="108">
        <f t="shared" si="61"/>
        <v>44999</v>
      </c>
      <c r="AC263" s="109">
        <f t="shared" ref="AC263:AC326" si="63">_xlfn.IFNA(VLOOKUP(AB263,M:N,2,FALSE)/100,AC262)</f>
        <v>3.1414200000000003E-2</v>
      </c>
      <c r="AE263" s="110"/>
    </row>
    <row r="264" spans="13:31" x14ac:dyDescent="0.25">
      <c r="M264" s="115">
        <v>45000</v>
      </c>
      <c r="N264" s="123">
        <v>3.1414200000000001</v>
      </c>
      <c r="AB264" s="108">
        <f t="shared" ref="AB264:AB327" si="64">AB263+1</f>
        <v>45000</v>
      </c>
      <c r="AC264" s="109">
        <f t="shared" si="63"/>
        <v>3.1414200000000003E-2</v>
      </c>
      <c r="AE264" s="110"/>
    </row>
    <row r="265" spans="13:31" x14ac:dyDescent="0.25">
      <c r="M265" s="115">
        <v>45001</v>
      </c>
      <c r="N265" s="123">
        <v>3.1414200000000001</v>
      </c>
      <c r="AB265" s="108">
        <f t="shared" si="64"/>
        <v>45001</v>
      </c>
      <c r="AC265" s="109">
        <f t="shared" si="63"/>
        <v>3.1414200000000003E-2</v>
      </c>
      <c r="AE265" s="110"/>
    </row>
    <row r="266" spans="13:31" x14ac:dyDescent="0.25">
      <c r="M266" s="115">
        <v>45002</v>
      </c>
      <c r="N266" s="123">
        <v>3.1416900000000001</v>
      </c>
      <c r="AB266" s="108">
        <f t="shared" si="64"/>
        <v>45002</v>
      </c>
      <c r="AC266" s="109">
        <f t="shared" si="63"/>
        <v>3.1416899999999998E-2</v>
      </c>
      <c r="AE266" s="110"/>
    </row>
    <row r="267" spans="13:31" x14ac:dyDescent="0.25">
      <c r="M267" s="115">
        <v>45003</v>
      </c>
      <c r="N267" s="123">
        <v>3.1414200000000001</v>
      </c>
      <c r="AB267" s="108">
        <f t="shared" si="64"/>
        <v>45003</v>
      </c>
      <c r="AC267" s="109">
        <f t="shared" si="63"/>
        <v>3.1414200000000003E-2</v>
      </c>
      <c r="AE267" s="110"/>
    </row>
    <row r="268" spans="13:31" x14ac:dyDescent="0.25">
      <c r="M268" s="115">
        <v>45004</v>
      </c>
      <c r="N268" s="123">
        <v>3.1414200000000001</v>
      </c>
      <c r="AB268" s="108">
        <f t="shared" si="64"/>
        <v>45004</v>
      </c>
      <c r="AC268" s="109">
        <f t="shared" si="63"/>
        <v>3.1414200000000003E-2</v>
      </c>
      <c r="AE268" s="110"/>
    </row>
    <row r="269" spans="13:31" x14ac:dyDescent="0.25">
      <c r="M269" s="115">
        <v>45005</v>
      </c>
      <c r="N269" s="123">
        <v>3.1414200000000001</v>
      </c>
      <c r="AB269" s="108">
        <f t="shared" si="64"/>
        <v>45005</v>
      </c>
      <c r="AC269" s="109">
        <f t="shared" si="63"/>
        <v>3.1414200000000003E-2</v>
      </c>
      <c r="AE269" s="110"/>
    </row>
    <row r="270" spans="13:31" x14ac:dyDescent="0.25">
      <c r="M270" s="115">
        <v>45006</v>
      </c>
      <c r="N270" s="123">
        <v>3.1414200000000001</v>
      </c>
      <c r="AB270" s="108">
        <f t="shared" si="64"/>
        <v>45006</v>
      </c>
      <c r="AC270" s="109">
        <f t="shared" si="63"/>
        <v>3.1414200000000003E-2</v>
      </c>
      <c r="AE270" s="110"/>
    </row>
    <row r="271" spans="13:31" x14ac:dyDescent="0.25">
      <c r="M271" s="115">
        <v>45007</v>
      </c>
      <c r="N271" s="123">
        <v>3.1416900000000001</v>
      </c>
      <c r="AB271" s="108">
        <f t="shared" si="64"/>
        <v>45007</v>
      </c>
      <c r="AC271" s="109">
        <f t="shared" si="63"/>
        <v>3.1416899999999998E-2</v>
      </c>
      <c r="AE271" s="110"/>
    </row>
    <row r="272" spans="13:31" x14ac:dyDescent="0.25">
      <c r="M272" s="115">
        <v>45008</v>
      </c>
      <c r="N272" s="123">
        <v>3.1414200000000001</v>
      </c>
      <c r="AB272" s="108">
        <f t="shared" si="64"/>
        <v>45008</v>
      </c>
      <c r="AC272" s="109">
        <f t="shared" si="63"/>
        <v>3.1414200000000003E-2</v>
      </c>
      <c r="AE272" s="110"/>
    </row>
    <row r="273" spans="13:31" x14ac:dyDescent="0.25">
      <c r="M273" s="115">
        <v>45009</v>
      </c>
      <c r="N273" s="123">
        <v>3.1414200000000001</v>
      </c>
      <c r="AB273" s="108">
        <f t="shared" si="64"/>
        <v>45009</v>
      </c>
      <c r="AC273" s="109">
        <f t="shared" si="63"/>
        <v>3.1414200000000003E-2</v>
      </c>
      <c r="AE273" s="110"/>
    </row>
    <row r="274" spans="13:31" x14ac:dyDescent="0.25">
      <c r="M274" s="115">
        <v>45010</v>
      </c>
      <c r="N274" s="123">
        <v>3.1414200000000001</v>
      </c>
      <c r="AB274" s="108">
        <f t="shared" si="64"/>
        <v>45010</v>
      </c>
      <c r="AC274" s="109">
        <f t="shared" si="63"/>
        <v>3.1414200000000003E-2</v>
      </c>
      <c r="AE274" s="110"/>
    </row>
    <row r="275" spans="13:31" x14ac:dyDescent="0.25">
      <c r="M275" s="115">
        <v>45011</v>
      </c>
      <c r="N275" s="123">
        <v>3.1414200000000001</v>
      </c>
      <c r="AB275" s="108">
        <f t="shared" si="64"/>
        <v>45011</v>
      </c>
      <c r="AC275" s="109">
        <f t="shared" si="63"/>
        <v>3.1414200000000003E-2</v>
      </c>
      <c r="AE275" s="110"/>
    </row>
    <row r="276" spans="13:31" x14ac:dyDescent="0.25">
      <c r="M276" s="115">
        <v>45012</v>
      </c>
      <c r="N276" s="123">
        <v>3.1416900000000001</v>
      </c>
      <c r="AB276" s="108">
        <f t="shared" si="64"/>
        <v>45012</v>
      </c>
      <c r="AC276" s="109">
        <f t="shared" si="63"/>
        <v>3.1416899999999998E-2</v>
      </c>
      <c r="AE276" s="110"/>
    </row>
    <row r="277" spans="13:31" x14ac:dyDescent="0.25">
      <c r="M277" s="115">
        <v>45013</v>
      </c>
      <c r="N277" s="123">
        <v>3.1414200000000001</v>
      </c>
      <c r="AB277" s="108">
        <f t="shared" si="64"/>
        <v>45013</v>
      </c>
      <c r="AC277" s="109">
        <f t="shared" si="63"/>
        <v>3.1414200000000003E-2</v>
      </c>
      <c r="AE277" s="110"/>
    </row>
    <row r="278" spans="13:31" x14ac:dyDescent="0.25">
      <c r="M278" s="115">
        <v>45014</v>
      </c>
      <c r="N278" s="123">
        <v>3.1414200000000001</v>
      </c>
      <c r="AB278" s="108">
        <f t="shared" si="64"/>
        <v>45014</v>
      </c>
      <c r="AC278" s="109">
        <f t="shared" si="63"/>
        <v>3.1414200000000003E-2</v>
      </c>
      <c r="AE278" s="110"/>
    </row>
    <row r="279" spans="13:31" x14ac:dyDescent="0.25">
      <c r="M279" s="115">
        <v>45015</v>
      </c>
      <c r="N279" s="123">
        <v>3.1414200000000001</v>
      </c>
      <c r="AB279" s="108">
        <f t="shared" si="64"/>
        <v>45015</v>
      </c>
      <c r="AC279" s="109">
        <f t="shared" si="63"/>
        <v>3.1414200000000003E-2</v>
      </c>
      <c r="AE279" s="110"/>
    </row>
    <row r="280" spans="13:31" x14ac:dyDescent="0.25">
      <c r="M280" s="115">
        <v>45016</v>
      </c>
      <c r="N280" s="123">
        <v>3.1414200000000001</v>
      </c>
      <c r="AB280" s="108">
        <f t="shared" si="64"/>
        <v>45016</v>
      </c>
      <c r="AC280" s="109">
        <f t="shared" si="63"/>
        <v>3.1414200000000003E-2</v>
      </c>
      <c r="AE280" s="110"/>
    </row>
    <row r="281" spans="13:31" x14ac:dyDescent="0.25">
      <c r="M281" s="115">
        <v>45017</v>
      </c>
      <c r="N281" s="123">
        <v>3.1416900000000001</v>
      </c>
      <c r="AB281" s="108">
        <f t="shared" si="64"/>
        <v>45017</v>
      </c>
      <c r="AC281" s="109">
        <f t="shared" si="63"/>
        <v>3.1416899999999998E-2</v>
      </c>
      <c r="AE281" s="110"/>
    </row>
    <row r="282" spans="13:31" x14ac:dyDescent="0.25">
      <c r="M282" s="115">
        <v>45018</v>
      </c>
      <c r="N282" s="123">
        <v>3.1414200000000001</v>
      </c>
      <c r="AB282" s="108">
        <f t="shared" si="64"/>
        <v>45018</v>
      </c>
      <c r="AC282" s="109">
        <f t="shared" si="63"/>
        <v>3.1414200000000003E-2</v>
      </c>
      <c r="AE282" s="110"/>
    </row>
    <row r="283" spans="13:31" x14ac:dyDescent="0.25">
      <c r="M283" s="115">
        <v>45019</v>
      </c>
      <c r="N283" s="123">
        <v>3.1414200000000001</v>
      </c>
      <c r="AB283" s="108">
        <f t="shared" si="64"/>
        <v>45019</v>
      </c>
      <c r="AC283" s="109">
        <f t="shared" si="63"/>
        <v>3.1414200000000003E-2</v>
      </c>
      <c r="AE283" s="110"/>
    </row>
    <row r="284" spans="13:31" x14ac:dyDescent="0.25">
      <c r="M284" s="115">
        <v>45020</v>
      </c>
      <c r="N284" s="123">
        <v>3.1414200000000001</v>
      </c>
      <c r="AB284" s="108">
        <f t="shared" si="64"/>
        <v>45020</v>
      </c>
      <c r="AC284" s="109">
        <f t="shared" si="63"/>
        <v>3.1414200000000003E-2</v>
      </c>
      <c r="AE284" s="110"/>
    </row>
    <row r="285" spans="13:31" x14ac:dyDescent="0.25">
      <c r="M285" s="115">
        <v>45021</v>
      </c>
      <c r="N285" s="123">
        <v>3.1414200000000001</v>
      </c>
      <c r="AB285" s="108">
        <f t="shared" si="64"/>
        <v>45021</v>
      </c>
      <c r="AC285" s="109">
        <f t="shared" si="63"/>
        <v>3.1414200000000003E-2</v>
      </c>
      <c r="AE285" s="110"/>
    </row>
    <row r="286" spans="13:31" x14ac:dyDescent="0.25">
      <c r="M286" s="115">
        <v>45022</v>
      </c>
      <c r="N286" s="123">
        <v>3.1416900000000001</v>
      </c>
      <c r="AB286" s="108">
        <f t="shared" si="64"/>
        <v>45022</v>
      </c>
      <c r="AC286" s="109">
        <f t="shared" si="63"/>
        <v>3.1416899999999998E-2</v>
      </c>
      <c r="AE286" s="110"/>
    </row>
    <row r="287" spans="13:31" x14ac:dyDescent="0.25">
      <c r="M287" s="115">
        <v>45023</v>
      </c>
      <c r="N287" s="123">
        <v>3.1414200000000001</v>
      </c>
      <c r="AB287" s="108">
        <f t="shared" si="64"/>
        <v>45023</v>
      </c>
      <c r="AC287" s="109">
        <f t="shared" si="63"/>
        <v>3.1414200000000003E-2</v>
      </c>
      <c r="AE287" s="110"/>
    </row>
    <row r="288" spans="13:31" x14ac:dyDescent="0.25">
      <c r="M288" s="115">
        <v>45024</v>
      </c>
      <c r="N288" s="123">
        <v>3.1414200000000001</v>
      </c>
      <c r="AB288" s="108">
        <f t="shared" si="64"/>
        <v>45024</v>
      </c>
      <c r="AC288" s="109">
        <f t="shared" si="63"/>
        <v>3.1414200000000003E-2</v>
      </c>
      <c r="AE288" s="110"/>
    </row>
    <row r="289" spans="13:31" x14ac:dyDescent="0.25">
      <c r="M289" s="115">
        <v>45025</v>
      </c>
      <c r="N289" s="123">
        <v>3.1414200000000001</v>
      </c>
      <c r="AB289" s="108">
        <f t="shared" si="64"/>
        <v>45025</v>
      </c>
      <c r="AC289" s="109">
        <f t="shared" si="63"/>
        <v>3.1414200000000003E-2</v>
      </c>
      <c r="AE289" s="110"/>
    </row>
    <row r="290" spans="13:31" x14ac:dyDescent="0.25">
      <c r="M290" s="115">
        <v>45026</v>
      </c>
      <c r="N290" s="123">
        <v>3.1414200000000001</v>
      </c>
      <c r="AB290" s="108">
        <f t="shared" si="64"/>
        <v>45026</v>
      </c>
      <c r="AC290" s="109">
        <f t="shared" si="63"/>
        <v>3.1414200000000003E-2</v>
      </c>
      <c r="AE290" s="110"/>
    </row>
    <row r="291" spans="13:31" x14ac:dyDescent="0.25">
      <c r="M291" s="115">
        <v>45027</v>
      </c>
      <c r="N291" s="123">
        <v>3.1416900000000001</v>
      </c>
      <c r="AB291" s="108">
        <f t="shared" si="64"/>
        <v>45027</v>
      </c>
      <c r="AC291" s="109">
        <f t="shared" si="63"/>
        <v>3.1416899999999998E-2</v>
      </c>
      <c r="AE291" s="110"/>
    </row>
    <row r="292" spans="13:31" x14ac:dyDescent="0.25">
      <c r="M292" s="115">
        <v>45028</v>
      </c>
      <c r="N292" s="123">
        <v>3.1414200000000001</v>
      </c>
      <c r="AB292" s="108">
        <f t="shared" si="64"/>
        <v>45028</v>
      </c>
      <c r="AC292" s="109">
        <f t="shared" si="63"/>
        <v>3.1414200000000003E-2</v>
      </c>
      <c r="AE292" s="110"/>
    </row>
    <row r="293" spans="13:31" x14ac:dyDescent="0.25">
      <c r="M293" s="115">
        <v>45029</v>
      </c>
      <c r="N293" s="123">
        <v>3.1414200000000001</v>
      </c>
      <c r="AB293" s="108">
        <f t="shared" si="64"/>
        <v>45029</v>
      </c>
      <c r="AC293" s="109">
        <f t="shared" si="63"/>
        <v>3.1414200000000003E-2</v>
      </c>
      <c r="AE293" s="110"/>
    </row>
    <row r="294" spans="13:31" x14ac:dyDescent="0.25">
      <c r="M294" s="115">
        <v>45030</v>
      </c>
      <c r="N294" s="123">
        <v>3.1414200000000001</v>
      </c>
      <c r="AB294" s="108">
        <f t="shared" si="64"/>
        <v>45030</v>
      </c>
      <c r="AC294" s="109">
        <f t="shared" si="63"/>
        <v>3.1414200000000003E-2</v>
      </c>
      <c r="AE294" s="110"/>
    </row>
    <row r="295" spans="13:31" x14ac:dyDescent="0.25">
      <c r="M295" s="115">
        <v>45031</v>
      </c>
      <c r="N295" s="123">
        <v>3.1414200000000001</v>
      </c>
      <c r="AB295" s="108">
        <f t="shared" si="64"/>
        <v>45031</v>
      </c>
      <c r="AC295" s="109">
        <f t="shared" si="63"/>
        <v>3.1414200000000003E-2</v>
      </c>
      <c r="AE295" s="110"/>
    </row>
    <row r="296" spans="13:31" x14ac:dyDescent="0.25">
      <c r="M296" s="115">
        <v>45032</v>
      </c>
      <c r="N296" s="123">
        <v>3.1416900000000001</v>
      </c>
      <c r="AB296" s="108">
        <f t="shared" si="64"/>
        <v>45032</v>
      </c>
      <c r="AC296" s="109">
        <f t="shared" si="63"/>
        <v>3.1416899999999998E-2</v>
      </c>
      <c r="AE296" s="110"/>
    </row>
    <row r="297" spans="13:31" x14ac:dyDescent="0.25">
      <c r="M297" s="115">
        <v>45033</v>
      </c>
      <c r="N297" s="123">
        <v>3.1414200000000001</v>
      </c>
      <c r="AB297" s="108">
        <f t="shared" si="64"/>
        <v>45033</v>
      </c>
      <c r="AC297" s="109">
        <f t="shared" si="63"/>
        <v>3.1414200000000003E-2</v>
      </c>
      <c r="AE297" s="110"/>
    </row>
    <row r="298" spans="13:31" x14ac:dyDescent="0.25">
      <c r="M298" s="115">
        <v>45034</v>
      </c>
      <c r="N298" s="123">
        <v>3.1414200000000001</v>
      </c>
      <c r="AB298" s="108">
        <f t="shared" si="64"/>
        <v>45034</v>
      </c>
      <c r="AC298" s="109">
        <f t="shared" si="63"/>
        <v>3.1414200000000003E-2</v>
      </c>
      <c r="AE298" s="110"/>
    </row>
    <row r="299" spans="13:31" x14ac:dyDescent="0.25">
      <c r="M299" s="115">
        <v>45035</v>
      </c>
      <c r="N299" s="123">
        <v>3.1414200000000001</v>
      </c>
      <c r="AB299" s="108">
        <f t="shared" si="64"/>
        <v>45035</v>
      </c>
      <c r="AC299" s="109">
        <f t="shared" si="63"/>
        <v>3.1414200000000003E-2</v>
      </c>
      <c r="AE299" s="110"/>
    </row>
    <row r="300" spans="13:31" x14ac:dyDescent="0.25">
      <c r="M300" s="115">
        <v>45036</v>
      </c>
      <c r="N300" s="123">
        <v>3.1414200000000001</v>
      </c>
      <c r="AB300" s="108">
        <f t="shared" si="64"/>
        <v>45036</v>
      </c>
      <c r="AC300" s="109">
        <f t="shared" si="63"/>
        <v>3.1414200000000003E-2</v>
      </c>
      <c r="AE300" s="110"/>
    </row>
    <row r="301" spans="13:31" x14ac:dyDescent="0.25">
      <c r="M301" s="115">
        <v>45037</v>
      </c>
      <c r="N301" s="123">
        <v>3.1418300000000001</v>
      </c>
      <c r="AB301" s="108">
        <f t="shared" si="64"/>
        <v>45037</v>
      </c>
      <c r="AC301" s="109">
        <f t="shared" si="63"/>
        <v>3.1418300000000003E-2</v>
      </c>
      <c r="AE301" s="110"/>
    </row>
    <row r="302" spans="13:31" x14ac:dyDescent="0.25">
      <c r="M302" s="115">
        <v>45038</v>
      </c>
      <c r="N302" s="123">
        <v>3.1414200000000001</v>
      </c>
      <c r="AB302" s="108">
        <f t="shared" si="64"/>
        <v>45038</v>
      </c>
      <c r="AC302" s="109">
        <f t="shared" si="63"/>
        <v>3.1414200000000003E-2</v>
      </c>
      <c r="AE302" s="110"/>
    </row>
    <row r="303" spans="13:31" x14ac:dyDescent="0.25">
      <c r="M303" s="115">
        <v>45039</v>
      </c>
      <c r="N303" s="123">
        <v>3.1414200000000001</v>
      </c>
      <c r="AB303" s="108">
        <f t="shared" si="64"/>
        <v>45039</v>
      </c>
      <c r="AC303" s="109">
        <f t="shared" si="63"/>
        <v>3.1414200000000003E-2</v>
      </c>
      <c r="AE303" s="110"/>
    </row>
    <row r="304" spans="13:31" x14ac:dyDescent="0.25">
      <c r="M304" s="115">
        <v>45040</v>
      </c>
      <c r="N304" s="123">
        <v>3.1414200000000001</v>
      </c>
      <c r="AB304" s="108">
        <f t="shared" si="64"/>
        <v>45040</v>
      </c>
      <c r="AC304" s="109">
        <f t="shared" si="63"/>
        <v>3.1414200000000003E-2</v>
      </c>
      <c r="AE304" s="110"/>
    </row>
    <row r="305" spans="13:31" x14ac:dyDescent="0.25">
      <c r="M305" s="115">
        <v>45041</v>
      </c>
      <c r="N305" s="123">
        <v>3.1416900000000001</v>
      </c>
      <c r="AB305" s="108">
        <f t="shared" si="64"/>
        <v>45041</v>
      </c>
      <c r="AC305" s="109">
        <f t="shared" si="63"/>
        <v>3.1416899999999998E-2</v>
      </c>
      <c r="AE305" s="110"/>
    </row>
    <row r="306" spans="13:31" x14ac:dyDescent="0.25">
      <c r="M306" s="115">
        <v>45042</v>
      </c>
      <c r="N306" s="123">
        <v>3.1414200000000001</v>
      </c>
      <c r="AB306" s="108">
        <f t="shared" si="64"/>
        <v>45042</v>
      </c>
      <c r="AC306" s="109">
        <f t="shared" si="63"/>
        <v>3.1414200000000003E-2</v>
      </c>
      <c r="AE306" s="110"/>
    </row>
    <row r="307" spans="13:31" x14ac:dyDescent="0.25">
      <c r="M307" s="115">
        <v>45043</v>
      </c>
      <c r="N307" s="123">
        <v>3.1414200000000001</v>
      </c>
      <c r="AB307" s="108">
        <f t="shared" si="64"/>
        <v>45043</v>
      </c>
      <c r="AC307" s="109">
        <f t="shared" si="63"/>
        <v>3.1414200000000003E-2</v>
      </c>
      <c r="AE307" s="110"/>
    </row>
    <row r="308" spans="13:31" x14ac:dyDescent="0.25">
      <c r="M308" s="115">
        <v>45044</v>
      </c>
      <c r="N308" s="123">
        <v>3.1414200000000001</v>
      </c>
      <c r="AB308" s="108">
        <f t="shared" si="64"/>
        <v>45044</v>
      </c>
      <c r="AC308" s="109">
        <f t="shared" si="63"/>
        <v>3.1414200000000003E-2</v>
      </c>
      <c r="AE308" s="110"/>
    </row>
    <row r="309" spans="13:31" x14ac:dyDescent="0.25">
      <c r="M309" s="115">
        <v>45045</v>
      </c>
      <c r="N309" s="123">
        <v>3.1414200000000001</v>
      </c>
      <c r="AB309" s="108">
        <f t="shared" si="64"/>
        <v>45045</v>
      </c>
      <c r="AC309" s="109">
        <f t="shared" si="63"/>
        <v>3.1414200000000003E-2</v>
      </c>
      <c r="AE309" s="110"/>
    </row>
    <row r="310" spans="13:31" x14ac:dyDescent="0.25">
      <c r="M310" s="115">
        <v>45046</v>
      </c>
      <c r="N310" s="123">
        <v>3.1416900000000001</v>
      </c>
      <c r="AB310" s="108">
        <f t="shared" si="64"/>
        <v>45046</v>
      </c>
      <c r="AC310" s="109">
        <f t="shared" si="63"/>
        <v>3.1416899999999998E-2</v>
      </c>
      <c r="AE310" s="110"/>
    </row>
    <row r="311" spans="13:31" x14ac:dyDescent="0.25">
      <c r="M311" s="115">
        <v>45047</v>
      </c>
      <c r="N311" s="123">
        <v>3.1414200000000001</v>
      </c>
      <c r="AB311" s="108">
        <f t="shared" si="64"/>
        <v>45047</v>
      </c>
      <c r="AC311" s="109">
        <f t="shared" si="63"/>
        <v>3.1414200000000003E-2</v>
      </c>
      <c r="AE311" s="110"/>
    </row>
    <row r="312" spans="13:31" x14ac:dyDescent="0.25">
      <c r="M312" s="115">
        <v>45048</v>
      </c>
      <c r="N312" s="123">
        <v>3.1414200000000001</v>
      </c>
      <c r="AB312" s="108">
        <f t="shared" si="64"/>
        <v>45048</v>
      </c>
      <c r="AC312" s="109">
        <f t="shared" si="63"/>
        <v>3.1414200000000003E-2</v>
      </c>
      <c r="AE312" s="110"/>
    </row>
    <row r="313" spans="13:31" x14ac:dyDescent="0.25">
      <c r="M313" s="115">
        <v>45049</v>
      </c>
      <c r="N313" s="123">
        <v>3.1414200000000001</v>
      </c>
      <c r="AB313" s="108">
        <f t="shared" si="64"/>
        <v>45049</v>
      </c>
      <c r="AC313" s="109">
        <f t="shared" si="63"/>
        <v>3.1414200000000003E-2</v>
      </c>
      <c r="AE313" s="110"/>
    </row>
    <row r="314" spans="13:31" x14ac:dyDescent="0.25">
      <c r="M314" s="115">
        <v>45050</v>
      </c>
      <c r="N314" s="123">
        <v>3.1414200000000001</v>
      </c>
      <c r="AB314" s="108">
        <f t="shared" si="64"/>
        <v>45050</v>
      </c>
      <c r="AC314" s="109">
        <f t="shared" si="63"/>
        <v>3.1414200000000003E-2</v>
      </c>
      <c r="AE314" s="110"/>
    </row>
    <row r="315" spans="13:31" x14ac:dyDescent="0.25">
      <c r="M315" s="115">
        <v>45051</v>
      </c>
      <c r="N315" s="123">
        <v>3.1416900000000001</v>
      </c>
      <c r="AB315" s="108">
        <f t="shared" si="64"/>
        <v>45051</v>
      </c>
      <c r="AC315" s="109">
        <f t="shared" si="63"/>
        <v>3.1416899999999998E-2</v>
      </c>
      <c r="AE315" s="110"/>
    </row>
    <row r="316" spans="13:31" x14ac:dyDescent="0.25">
      <c r="M316" s="115">
        <v>45052</v>
      </c>
      <c r="N316" s="123">
        <v>3.1414200000000001</v>
      </c>
      <c r="AB316" s="108">
        <f t="shared" si="64"/>
        <v>45052</v>
      </c>
      <c r="AC316" s="109">
        <f t="shared" si="63"/>
        <v>3.1414200000000003E-2</v>
      </c>
      <c r="AE316" s="110"/>
    </row>
    <row r="317" spans="13:31" x14ac:dyDescent="0.25">
      <c r="M317" s="115">
        <v>45053</v>
      </c>
      <c r="N317" s="123">
        <v>3.1414200000000001</v>
      </c>
      <c r="AB317" s="108">
        <f t="shared" si="64"/>
        <v>45053</v>
      </c>
      <c r="AC317" s="109">
        <f t="shared" si="63"/>
        <v>3.1414200000000003E-2</v>
      </c>
      <c r="AE317" s="110"/>
    </row>
    <row r="318" spans="13:31" x14ac:dyDescent="0.25">
      <c r="M318" s="115">
        <v>45054</v>
      </c>
      <c r="N318" s="123">
        <v>3.1414200000000001</v>
      </c>
      <c r="AB318" s="108">
        <f t="shared" si="64"/>
        <v>45054</v>
      </c>
      <c r="AC318" s="109">
        <f t="shared" si="63"/>
        <v>3.1414200000000003E-2</v>
      </c>
      <c r="AE318" s="110"/>
    </row>
    <row r="319" spans="13:31" x14ac:dyDescent="0.25">
      <c r="M319" s="115">
        <v>45055</v>
      </c>
      <c r="N319" s="123">
        <v>3.1414200000000001</v>
      </c>
      <c r="AB319" s="108">
        <f t="shared" si="64"/>
        <v>45055</v>
      </c>
      <c r="AC319" s="109">
        <f t="shared" si="63"/>
        <v>3.1414200000000003E-2</v>
      </c>
      <c r="AE319" s="110"/>
    </row>
    <row r="320" spans="13:31" x14ac:dyDescent="0.25">
      <c r="M320" s="115">
        <v>45056</v>
      </c>
      <c r="N320" s="123">
        <v>3.1416900000000001</v>
      </c>
      <c r="AB320" s="108">
        <f t="shared" si="64"/>
        <v>45056</v>
      </c>
      <c r="AC320" s="109">
        <f t="shared" si="63"/>
        <v>3.1416899999999998E-2</v>
      </c>
      <c r="AE320" s="110"/>
    </row>
    <row r="321" spans="13:31" x14ac:dyDescent="0.25">
      <c r="M321" s="115">
        <v>45057</v>
      </c>
      <c r="N321" s="123">
        <v>3.1414200000000001</v>
      </c>
      <c r="AB321" s="108">
        <f t="shared" si="64"/>
        <v>45057</v>
      </c>
      <c r="AC321" s="109">
        <f t="shared" si="63"/>
        <v>3.1414200000000003E-2</v>
      </c>
      <c r="AE321" s="110"/>
    </row>
    <row r="322" spans="13:31" x14ac:dyDescent="0.25">
      <c r="M322" s="115">
        <v>45058</v>
      </c>
      <c r="N322" s="123">
        <v>3.1414200000000001</v>
      </c>
      <c r="AB322" s="108">
        <f t="shared" si="64"/>
        <v>45058</v>
      </c>
      <c r="AC322" s="109">
        <f t="shared" si="63"/>
        <v>3.1414200000000003E-2</v>
      </c>
      <c r="AE322" s="110"/>
    </row>
    <row r="323" spans="13:31" x14ac:dyDescent="0.25">
      <c r="M323" s="115">
        <v>45059</v>
      </c>
      <c r="N323" s="123">
        <v>3.1414200000000001</v>
      </c>
      <c r="AB323" s="108">
        <f t="shared" si="64"/>
        <v>45059</v>
      </c>
      <c r="AC323" s="109">
        <f t="shared" si="63"/>
        <v>3.1414200000000003E-2</v>
      </c>
      <c r="AE323" s="110"/>
    </row>
    <row r="324" spans="13:31" x14ac:dyDescent="0.25">
      <c r="M324" s="115">
        <v>45060</v>
      </c>
      <c r="N324" s="123">
        <v>3.1414200000000001</v>
      </c>
      <c r="AB324" s="108">
        <f t="shared" si="64"/>
        <v>45060</v>
      </c>
      <c r="AC324" s="109">
        <f t="shared" si="63"/>
        <v>3.1414200000000003E-2</v>
      </c>
      <c r="AE324" s="110"/>
    </row>
    <row r="325" spans="13:31" x14ac:dyDescent="0.25">
      <c r="M325" s="115">
        <v>45061</v>
      </c>
      <c r="N325" s="123">
        <v>3.1418300000000001</v>
      </c>
      <c r="AB325" s="108">
        <f t="shared" si="64"/>
        <v>45061</v>
      </c>
      <c r="AC325" s="109">
        <f t="shared" si="63"/>
        <v>3.1418300000000003E-2</v>
      </c>
      <c r="AE325" s="110"/>
    </row>
    <row r="326" spans="13:31" x14ac:dyDescent="0.25">
      <c r="M326" s="115">
        <v>45062</v>
      </c>
      <c r="N326" s="123">
        <v>3.1414200000000001</v>
      </c>
      <c r="AB326" s="108">
        <f t="shared" si="64"/>
        <v>45062</v>
      </c>
      <c r="AC326" s="109">
        <f t="shared" si="63"/>
        <v>3.1414200000000003E-2</v>
      </c>
      <c r="AE326" s="110"/>
    </row>
    <row r="327" spans="13:31" x14ac:dyDescent="0.25">
      <c r="M327" s="115">
        <v>45063</v>
      </c>
      <c r="N327" s="123">
        <v>3.1414200000000001</v>
      </c>
      <c r="AB327" s="108">
        <f t="shared" si="64"/>
        <v>45063</v>
      </c>
      <c r="AC327" s="109">
        <f t="shared" ref="AC327:AC390" si="65">_xlfn.IFNA(VLOOKUP(AB327,M:N,2,FALSE)/100,AC326)</f>
        <v>3.1414200000000003E-2</v>
      </c>
      <c r="AE327" s="110"/>
    </row>
    <row r="328" spans="13:31" x14ac:dyDescent="0.25">
      <c r="M328" s="115">
        <v>45064</v>
      </c>
      <c r="N328" s="123">
        <v>3.1414200000000001</v>
      </c>
      <c r="AB328" s="108">
        <f t="shared" ref="AB328:AB391" si="66">AB327+1</f>
        <v>45064</v>
      </c>
      <c r="AC328" s="109">
        <f t="shared" si="65"/>
        <v>3.1414200000000003E-2</v>
      </c>
      <c r="AE328" s="110"/>
    </row>
    <row r="329" spans="13:31" x14ac:dyDescent="0.25">
      <c r="M329" s="115">
        <v>45065</v>
      </c>
      <c r="N329" s="123">
        <v>3.1416900000000001</v>
      </c>
      <c r="AB329" s="108">
        <f t="shared" si="66"/>
        <v>45065</v>
      </c>
      <c r="AC329" s="109">
        <f t="shared" si="65"/>
        <v>3.1416899999999998E-2</v>
      </c>
      <c r="AE329" s="110"/>
    </row>
    <row r="330" spans="13:31" x14ac:dyDescent="0.25">
      <c r="M330" s="115">
        <v>45066</v>
      </c>
      <c r="N330" s="123">
        <v>3.1414200000000001</v>
      </c>
      <c r="AB330" s="108">
        <f t="shared" si="66"/>
        <v>45066</v>
      </c>
      <c r="AC330" s="109">
        <f t="shared" si="65"/>
        <v>3.1414200000000003E-2</v>
      </c>
      <c r="AE330" s="110"/>
    </row>
    <row r="331" spans="13:31" x14ac:dyDescent="0.25">
      <c r="M331" s="115">
        <v>45067</v>
      </c>
      <c r="N331" s="123">
        <v>3.1414200000000001</v>
      </c>
      <c r="AB331" s="108">
        <f t="shared" si="66"/>
        <v>45067</v>
      </c>
      <c r="AC331" s="109">
        <f t="shared" si="65"/>
        <v>3.1414200000000003E-2</v>
      </c>
      <c r="AE331" s="110"/>
    </row>
    <row r="332" spans="13:31" x14ac:dyDescent="0.25">
      <c r="M332" s="115">
        <v>45068</v>
      </c>
      <c r="N332" s="123">
        <v>3.1414200000000001</v>
      </c>
      <c r="AB332" s="108">
        <f t="shared" si="66"/>
        <v>45068</v>
      </c>
      <c r="AC332" s="109">
        <f t="shared" si="65"/>
        <v>3.1414200000000003E-2</v>
      </c>
      <c r="AE332" s="110"/>
    </row>
    <row r="333" spans="13:31" x14ac:dyDescent="0.25">
      <c r="M333" s="115">
        <v>45069</v>
      </c>
      <c r="N333" s="123">
        <v>3.1414200000000001</v>
      </c>
      <c r="AB333" s="108">
        <f t="shared" si="66"/>
        <v>45069</v>
      </c>
      <c r="AC333" s="109">
        <f t="shared" si="65"/>
        <v>3.1414200000000003E-2</v>
      </c>
      <c r="AE333" s="110"/>
    </row>
    <row r="334" spans="13:31" x14ac:dyDescent="0.25">
      <c r="M334" s="115">
        <v>45070</v>
      </c>
      <c r="N334" s="123">
        <v>3.1416900000000001</v>
      </c>
      <c r="AB334" s="108">
        <f t="shared" si="66"/>
        <v>45070</v>
      </c>
      <c r="AC334" s="109">
        <f t="shared" si="65"/>
        <v>3.1416899999999998E-2</v>
      </c>
      <c r="AE334" s="110"/>
    </row>
    <row r="335" spans="13:31" x14ac:dyDescent="0.25">
      <c r="M335" s="115">
        <v>45071</v>
      </c>
      <c r="N335" s="123">
        <v>3.1414200000000001</v>
      </c>
      <c r="AB335" s="108">
        <f t="shared" si="66"/>
        <v>45071</v>
      </c>
      <c r="AC335" s="109">
        <f t="shared" si="65"/>
        <v>3.1414200000000003E-2</v>
      </c>
      <c r="AE335" s="110"/>
    </row>
    <row r="336" spans="13:31" x14ac:dyDescent="0.25">
      <c r="M336" s="115">
        <v>45072</v>
      </c>
      <c r="N336" s="123">
        <v>3.1414200000000001</v>
      </c>
      <c r="AB336" s="108">
        <f t="shared" si="66"/>
        <v>45072</v>
      </c>
      <c r="AC336" s="109">
        <f t="shared" si="65"/>
        <v>3.1414200000000003E-2</v>
      </c>
      <c r="AE336" s="110"/>
    </row>
    <row r="337" spans="13:31" x14ac:dyDescent="0.25">
      <c r="M337" s="115">
        <v>45073</v>
      </c>
      <c r="N337" s="123">
        <v>3.1414200000000001</v>
      </c>
      <c r="AB337" s="108">
        <f t="shared" si="66"/>
        <v>45073</v>
      </c>
      <c r="AC337" s="109">
        <f t="shared" si="65"/>
        <v>3.1414200000000003E-2</v>
      </c>
      <c r="AE337" s="110"/>
    </row>
    <row r="338" spans="13:31" x14ac:dyDescent="0.25">
      <c r="M338" s="115">
        <v>45074</v>
      </c>
      <c r="N338" s="123">
        <v>3.1414200000000001</v>
      </c>
      <c r="AB338" s="108">
        <f t="shared" si="66"/>
        <v>45074</v>
      </c>
      <c r="AC338" s="109">
        <f t="shared" si="65"/>
        <v>3.1414200000000003E-2</v>
      </c>
      <c r="AE338" s="110"/>
    </row>
    <row r="339" spans="13:31" x14ac:dyDescent="0.25">
      <c r="M339" s="115">
        <v>45075</v>
      </c>
      <c r="N339" s="123">
        <v>3.1416900000000001</v>
      </c>
      <c r="AB339" s="108">
        <f t="shared" si="66"/>
        <v>45075</v>
      </c>
      <c r="AC339" s="109">
        <f t="shared" si="65"/>
        <v>3.1416899999999998E-2</v>
      </c>
      <c r="AE339" s="110"/>
    </row>
    <row r="340" spans="13:31" x14ac:dyDescent="0.25">
      <c r="M340" s="115">
        <v>45076</v>
      </c>
      <c r="N340" s="123">
        <v>3.1414200000000001</v>
      </c>
      <c r="AB340" s="108">
        <f t="shared" si="66"/>
        <v>45076</v>
      </c>
      <c r="AC340" s="109">
        <f t="shared" si="65"/>
        <v>3.1414200000000003E-2</v>
      </c>
      <c r="AE340" s="110"/>
    </row>
    <row r="341" spans="13:31" x14ac:dyDescent="0.25">
      <c r="M341" s="115">
        <v>45077</v>
      </c>
      <c r="N341" s="123">
        <v>3.1414200000000001</v>
      </c>
      <c r="AB341" s="108">
        <f t="shared" si="66"/>
        <v>45077</v>
      </c>
      <c r="AC341" s="109">
        <f t="shared" si="65"/>
        <v>3.1414200000000003E-2</v>
      </c>
      <c r="AE341" s="110"/>
    </row>
    <row r="342" spans="13:31" x14ac:dyDescent="0.25">
      <c r="M342" s="115">
        <v>45078</v>
      </c>
      <c r="N342" s="123">
        <v>3.1414200000000001</v>
      </c>
      <c r="AB342" s="108">
        <f t="shared" si="66"/>
        <v>45078</v>
      </c>
      <c r="AC342" s="109">
        <f t="shared" si="65"/>
        <v>3.1414200000000003E-2</v>
      </c>
      <c r="AE342" s="110"/>
    </row>
    <row r="343" spans="13:31" x14ac:dyDescent="0.25">
      <c r="M343" s="115">
        <v>45079</v>
      </c>
      <c r="N343" s="123">
        <v>3.1414200000000001</v>
      </c>
      <c r="AB343" s="108">
        <f t="shared" si="66"/>
        <v>45079</v>
      </c>
      <c r="AC343" s="109">
        <f t="shared" si="65"/>
        <v>3.1414200000000003E-2</v>
      </c>
      <c r="AE343" s="110"/>
    </row>
    <row r="344" spans="13:31" x14ac:dyDescent="0.25">
      <c r="M344" s="115">
        <v>45080</v>
      </c>
      <c r="N344" s="123">
        <v>3.1416900000000001</v>
      </c>
      <c r="AB344" s="108">
        <f t="shared" si="66"/>
        <v>45080</v>
      </c>
      <c r="AC344" s="109">
        <f t="shared" si="65"/>
        <v>3.1416899999999998E-2</v>
      </c>
      <c r="AE344" s="110"/>
    </row>
    <row r="345" spans="13:31" x14ac:dyDescent="0.25">
      <c r="M345" s="115">
        <v>45081</v>
      </c>
      <c r="N345" s="123">
        <v>3.1414200000000001</v>
      </c>
      <c r="AB345" s="108">
        <f t="shared" si="66"/>
        <v>45081</v>
      </c>
      <c r="AC345" s="109">
        <f t="shared" si="65"/>
        <v>3.1414200000000003E-2</v>
      </c>
      <c r="AE345" s="110"/>
    </row>
    <row r="346" spans="13:31" x14ac:dyDescent="0.25">
      <c r="M346" s="115">
        <v>45082</v>
      </c>
      <c r="N346" s="123">
        <v>3.1414200000000001</v>
      </c>
      <c r="AB346" s="108">
        <f t="shared" si="66"/>
        <v>45082</v>
      </c>
      <c r="AC346" s="109">
        <f t="shared" si="65"/>
        <v>3.1414200000000003E-2</v>
      </c>
      <c r="AE346" s="110"/>
    </row>
    <row r="347" spans="13:31" x14ac:dyDescent="0.25">
      <c r="M347" s="115">
        <v>45083</v>
      </c>
      <c r="N347" s="123">
        <v>3.1414200000000001</v>
      </c>
      <c r="AB347" s="108">
        <f t="shared" si="66"/>
        <v>45083</v>
      </c>
      <c r="AC347" s="109">
        <f t="shared" si="65"/>
        <v>3.1414200000000003E-2</v>
      </c>
      <c r="AE347" s="110"/>
    </row>
    <row r="348" spans="13:31" x14ac:dyDescent="0.25">
      <c r="M348" s="115">
        <v>45084</v>
      </c>
      <c r="N348" s="123">
        <v>3.1414200000000001</v>
      </c>
      <c r="AB348" s="108">
        <f t="shared" si="66"/>
        <v>45084</v>
      </c>
      <c r="AC348" s="109">
        <f t="shared" si="65"/>
        <v>3.1414200000000003E-2</v>
      </c>
      <c r="AE348" s="110"/>
    </row>
    <row r="349" spans="13:31" x14ac:dyDescent="0.25">
      <c r="M349" s="115">
        <v>45085</v>
      </c>
      <c r="N349" s="123">
        <v>3.1416900000000001</v>
      </c>
      <c r="AB349" s="108">
        <f t="shared" si="66"/>
        <v>45085</v>
      </c>
      <c r="AC349" s="109">
        <f t="shared" si="65"/>
        <v>3.1416899999999998E-2</v>
      </c>
      <c r="AE349" s="110"/>
    </row>
    <row r="350" spans="13:31" x14ac:dyDescent="0.25">
      <c r="M350" s="115">
        <v>45086</v>
      </c>
      <c r="N350" s="123">
        <v>3.1414200000000001</v>
      </c>
      <c r="AB350" s="108">
        <f t="shared" si="66"/>
        <v>45086</v>
      </c>
      <c r="AC350" s="109">
        <f t="shared" si="65"/>
        <v>3.1414200000000003E-2</v>
      </c>
      <c r="AE350" s="110"/>
    </row>
    <row r="351" spans="13:31" x14ac:dyDescent="0.25">
      <c r="M351" s="115">
        <v>45087</v>
      </c>
      <c r="N351" s="123">
        <v>3.1414200000000001</v>
      </c>
      <c r="AB351" s="108">
        <f t="shared" si="66"/>
        <v>45087</v>
      </c>
      <c r="AC351" s="109">
        <f t="shared" si="65"/>
        <v>3.1414200000000003E-2</v>
      </c>
      <c r="AE351" s="110"/>
    </row>
    <row r="352" spans="13:31" x14ac:dyDescent="0.25">
      <c r="M352" s="115">
        <v>45088</v>
      </c>
      <c r="N352" s="123">
        <v>3.1414200000000001</v>
      </c>
      <c r="AB352" s="108">
        <f t="shared" si="66"/>
        <v>45088</v>
      </c>
      <c r="AC352" s="109">
        <f t="shared" si="65"/>
        <v>3.1414200000000003E-2</v>
      </c>
      <c r="AE352" s="110"/>
    </row>
    <row r="353" spans="13:31" x14ac:dyDescent="0.25">
      <c r="M353" s="115">
        <v>45089</v>
      </c>
      <c r="N353" s="123">
        <v>3.1414200000000001</v>
      </c>
      <c r="AB353" s="108">
        <f t="shared" si="66"/>
        <v>45089</v>
      </c>
      <c r="AC353" s="109">
        <f t="shared" si="65"/>
        <v>3.1414200000000003E-2</v>
      </c>
      <c r="AE353" s="110"/>
    </row>
    <row r="354" spans="13:31" x14ac:dyDescent="0.25">
      <c r="M354" s="115">
        <v>45090</v>
      </c>
      <c r="N354" s="123">
        <v>3.1416900000000001</v>
      </c>
      <c r="AB354" s="108">
        <f t="shared" si="66"/>
        <v>45090</v>
      </c>
      <c r="AC354" s="109">
        <f t="shared" si="65"/>
        <v>3.1416899999999998E-2</v>
      </c>
      <c r="AE354" s="110"/>
    </row>
    <row r="355" spans="13:31" x14ac:dyDescent="0.25">
      <c r="M355" s="115">
        <v>45091</v>
      </c>
      <c r="N355" s="123">
        <v>3.1414200000000001</v>
      </c>
      <c r="AB355" s="108">
        <f t="shared" si="66"/>
        <v>45091</v>
      </c>
      <c r="AC355" s="109">
        <f t="shared" si="65"/>
        <v>3.1414200000000003E-2</v>
      </c>
      <c r="AE355" s="110"/>
    </row>
    <row r="356" spans="13:31" x14ac:dyDescent="0.25">
      <c r="M356" s="115">
        <v>45092</v>
      </c>
      <c r="N356" s="123">
        <v>3.1414200000000001</v>
      </c>
      <c r="AB356" s="108">
        <f t="shared" si="66"/>
        <v>45092</v>
      </c>
      <c r="AC356" s="109">
        <f t="shared" si="65"/>
        <v>3.1414200000000003E-2</v>
      </c>
      <c r="AE356" s="110"/>
    </row>
    <row r="357" spans="13:31" x14ac:dyDescent="0.25">
      <c r="M357" s="115">
        <v>45093</v>
      </c>
      <c r="N357" s="123">
        <v>3.1415500000000001</v>
      </c>
      <c r="AB357" s="108">
        <f t="shared" si="66"/>
        <v>45093</v>
      </c>
      <c r="AC357" s="109">
        <f t="shared" si="65"/>
        <v>3.1415499999999999E-2</v>
      </c>
      <c r="AE357" s="110"/>
    </row>
    <row r="358" spans="13:31" x14ac:dyDescent="0.25">
      <c r="M358" s="115">
        <v>45094</v>
      </c>
      <c r="N358" s="123">
        <v>3.1416900000000001</v>
      </c>
      <c r="AB358" s="108">
        <f t="shared" si="66"/>
        <v>45094</v>
      </c>
      <c r="AC358" s="109">
        <f t="shared" si="65"/>
        <v>3.1416899999999998E-2</v>
      </c>
      <c r="AE358" s="110"/>
    </row>
    <row r="359" spans="13:31" x14ac:dyDescent="0.25">
      <c r="M359" s="115">
        <v>45095</v>
      </c>
      <c r="N359" s="123">
        <v>3.1414200000000001</v>
      </c>
      <c r="AB359" s="108">
        <f t="shared" si="66"/>
        <v>45095</v>
      </c>
      <c r="AC359" s="109">
        <f t="shared" si="65"/>
        <v>3.1414200000000003E-2</v>
      </c>
      <c r="AE359" s="110"/>
    </row>
    <row r="360" spans="13:31" x14ac:dyDescent="0.25">
      <c r="M360" s="115">
        <v>45096</v>
      </c>
      <c r="N360" s="123">
        <v>3.1414200000000001</v>
      </c>
      <c r="AB360" s="108">
        <f t="shared" si="66"/>
        <v>45096</v>
      </c>
      <c r="AC360" s="109">
        <f t="shared" si="65"/>
        <v>3.1414200000000003E-2</v>
      </c>
      <c r="AE360" s="110"/>
    </row>
    <row r="361" spans="13:31" x14ac:dyDescent="0.25">
      <c r="M361" s="115">
        <v>45097</v>
      </c>
      <c r="N361" s="123">
        <v>3.1414200000000001</v>
      </c>
      <c r="AB361" s="108">
        <f t="shared" si="66"/>
        <v>45097</v>
      </c>
      <c r="AC361" s="109">
        <f t="shared" si="65"/>
        <v>3.1414200000000003E-2</v>
      </c>
      <c r="AE361" s="110"/>
    </row>
    <row r="362" spans="13:31" x14ac:dyDescent="0.25">
      <c r="M362" s="115">
        <v>45098</v>
      </c>
      <c r="N362" s="123">
        <v>3.1414200000000001</v>
      </c>
      <c r="AB362" s="108">
        <f t="shared" si="66"/>
        <v>45098</v>
      </c>
      <c r="AC362" s="109">
        <f t="shared" si="65"/>
        <v>3.1414200000000003E-2</v>
      </c>
      <c r="AE362" s="110"/>
    </row>
    <row r="363" spans="13:31" x14ac:dyDescent="0.25">
      <c r="M363" s="115">
        <v>45099</v>
      </c>
      <c r="N363" s="123">
        <v>3.1416900000000001</v>
      </c>
      <c r="AB363" s="108">
        <f t="shared" si="66"/>
        <v>45099</v>
      </c>
      <c r="AC363" s="109">
        <f t="shared" si="65"/>
        <v>3.1416899999999998E-2</v>
      </c>
      <c r="AE363" s="110"/>
    </row>
    <row r="364" spans="13:31" x14ac:dyDescent="0.25">
      <c r="M364" s="115">
        <v>45100</v>
      </c>
      <c r="N364" s="123">
        <v>3.1414200000000001</v>
      </c>
      <c r="AB364" s="108">
        <f t="shared" si="66"/>
        <v>45100</v>
      </c>
      <c r="AC364" s="109">
        <f t="shared" si="65"/>
        <v>3.1414200000000003E-2</v>
      </c>
      <c r="AE364" s="110"/>
    </row>
    <row r="365" spans="13:31" x14ac:dyDescent="0.25">
      <c r="M365" s="115">
        <v>45101</v>
      </c>
      <c r="N365" s="123">
        <v>3.1414200000000001</v>
      </c>
      <c r="AB365" s="108">
        <f t="shared" si="66"/>
        <v>45101</v>
      </c>
      <c r="AC365" s="109">
        <f t="shared" si="65"/>
        <v>3.1414200000000003E-2</v>
      </c>
      <c r="AE365" s="110"/>
    </row>
    <row r="366" spans="13:31" x14ac:dyDescent="0.25">
      <c r="M366" s="115">
        <v>45102</v>
      </c>
      <c r="N366" s="123">
        <v>3.1414200000000001</v>
      </c>
      <c r="AB366" s="108">
        <f t="shared" si="66"/>
        <v>45102</v>
      </c>
      <c r="AC366" s="109">
        <f t="shared" si="65"/>
        <v>3.1414200000000003E-2</v>
      </c>
      <c r="AE366" s="110"/>
    </row>
    <row r="367" spans="13:31" x14ac:dyDescent="0.25">
      <c r="M367" s="115">
        <v>45103</v>
      </c>
      <c r="N367" s="123">
        <v>3.1414200000000001</v>
      </c>
      <c r="AB367" s="108">
        <f t="shared" si="66"/>
        <v>45103</v>
      </c>
      <c r="AC367" s="109">
        <f t="shared" si="65"/>
        <v>3.1414200000000003E-2</v>
      </c>
      <c r="AE367" s="110"/>
    </row>
    <row r="368" spans="13:31" x14ac:dyDescent="0.25">
      <c r="M368" s="115">
        <v>45104</v>
      </c>
      <c r="N368" s="123">
        <v>3.1416900000000001</v>
      </c>
      <c r="AB368" s="108">
        <f t="shared" si="66"/>
        <v>45104</v>
      </c>
      <c r="AC368" s="109">
        <f t="shared" si="65"/>
        <v>3.1416899999999998E-2</v>
      </c>
      <c r="AE368" s="110"/>
    </row>
    <row r="369" spans="13:31" x14ac:dyDescent="0.25">
      <c r="M369" s="115">
        <v>45105</v>
      </c>
      <c r="N369" s="123">
        <v>3.1414200000000001</v>
      </c>
      <c r="AB369" s="108">
        <f t="shared" si="66"/>
        <v>45105</v>
      </c>
      <c r="AC369" s="109">
        <f t="shared" si="65"/>
        <v>3.1414200000000003E-2</v>
      </c>
      <c r="AE369" s="110"/>
    </row>
    <row r="370" spans="13:31" x14ac:dyDescent="0.25">
      <c r="M370" s="115">
        <v>45106</v>
      </c>
      <c r="N370" s="123">
        <v>3.1414200000000001</v>
      </c>
      <c r="AB370" s="108">
        <f t="shared" si="66"/>
        <v>45106</v>
      </c>
      <c r="AC370" s="109">
        <f t="shared" si="65"/>
        <v>3.1414200000000003E-2</v>
      </c>
      <c r="AE370" s="110"/>
    </row>
    <row r="371" spans="13:31" x14ac:dyDescent="0.25">
      <c r="M371" s="115">
        <v>45107</v>
      </c>
      <c r="N371" s="123">
        <v>3.1414200000000001</v>
      </c>
      <c r="AB371" s="108">
        <f t="shared" si="66"/>
        <v>45107</v>
      </c>
      <c r="AC371" s="109">
        <f t="shared" si="65"/>
        <v>3.1414200000000003E-2</v>
      </c>
      <c r="AE371" s="110"/>
    </row>
    <row r="372" spans="13:31" x14ac:dyDescent="0.25">
      <c r="M372" s="115">
        <v>45108</v>
      </c>
      <c r="N372" s="123">
        <v>3.1414200000000001</v>
      </c>
      <c r="AB372" s="108">
        <f t="shared" si="66"/>
        <v>45108</v>
      </c>
      <c r="AC372" s="109">
        <f t="shared" si="65"/>
        <v>3.1414200000000003E-2</v>
      </c>
      <c r="AE372" s="110"/>
    </row>
    <row r="373" spans="13:31" x14ac:dyDescent="0.25">
      <c r="M373" s="115">
        <v>45109</v>
      </c>
      <c r="N373" s="123">
        <v>3.1416900000000001</v>
      </c>
      <c r="AB373" s="108">
        <f t="shared" si="66"/>
        <v>45109</v>
      </c>
      <c r="AC373" s="109">
        <f t="shared" si="65"/>
        <v>3.1416899999999998E-2</v>
      </c>
      <c r="AE373" s="110"/>
    </row>
    <row r="374" spans="13:31" x14ac:dyDescent="0.25">
      <c r="M374" s="115">
        <v>45110</v>
      </c>
      <c r="N374" s="123">
        <v>3.1414200000000001</v>
      </c>
      <c r="AB374" s="108">
        <f t="shared" si="66"/>
        <v>45110</v>
      </c>
      <c r="AC374" s="109">
        <f t="shared" si="65"/>
        <v>3.1414200000000003E-2</v>
      </c>
      <c r="AE374" s="110"/>
    </row>
    <row r="375" spans="13:31" x14ac:dyDescent="0.25">
      <c r="M375" s="115">
        <v>45111</v>
      </c>
      <c r="N375" s="123">
        <v>3.1414200000000001</v>
      </c>
      <c r="AB375" s="108">
        <f t="shared" si="66"/>
        <v>45111</v>
      </c>
      <c r="AC375" s="109">
        <f t="shared" si="65"/>
        <v>3.1414200000000003E-2</v>
      </c>
      <c r="AE375" s="110"/>
    </row>
    <row r="376" spans="13:31" x14ac:dyDescent="0.25">
      <c r="M376" s="115">
        <v>45112</v>
      </c>
      <c r="N376" s="123">
        <v>3.1414200000000001</v>
      </c>
      <c r="AB376" s="108">
        <f t="shared" si="66"/>
        <v>45112</v>
      </c>
      <c r="AC376" s="109">
        <f t="shared" si="65"/>
        <v>3.1414200000000003E-2</v>
      </c>
      <c r="AE376" s="110"/>
    </row>
    <row r="377" spans="13:31" x14ac:dyDescent="0.25">
      <c r="M377" s="115">
        <v>45113</v>
      </c>
      <c r="N377" s="123">
        <v>3.1414200000000001</v>
      </c>
      <c r="AB377" s="108">
        <f t="shared" si="66"/>
        <v>45113</v>
      </c>
      <c r="AC377" s="109">
        <f t="shared" si="65"/>
        <v>3.1414200000000003E-2</v>
      </c>
      <c r="AE377" s="110"/>
    </row>
    <row r="378" spans="13:31" x14ac:dyDescent="0.25">
      <c r="M378" s="115">
        <v>45114</v>
      </c>
      <c r="N378" s="123">
        <v>3.1418300000000001</v>
      </c>
      <c r="AB378" s="108">
        <f t="shared" si="66"/>
        <v>45114</v>
      </c>
      <c r="AC378" s="109">
        <f t="shared" si="65"/>
        <v>3.1418300000000003E-2</v>
      </c>
      <c r="AE378" s="110"/>
    </row>
    <row r="379" spans="13:31" x14ac:dyDescent="0.25">
      <c r="M379" s="115">
        <v>45115</v>
      </c>
      <c r="N379" s="123">
        <v>3.1414200000000001</v>
      </c>
      <c r="AB379" s="108">
        <f t="shared" si="66"/>
        <v>45115</v>
      </c>
      <c r="AC379" s="109">
        <f t="shared" si="65"/>
        <v>3.1414200000000003E-2</v>
      </c>
      <c r="AE379" s="110"/>
    </row>
    <row r="380" spans="13:31" x14ac:dyDescent="0.25">
      <c r="M380" s="115">
        <v>45116</v>
      </c>
      <c r="N380" s="123">
        <v>3.1414200000000001</v>
      </c>
      <c r="AB380" s="108">
        <f t="shared" si="66"/>
        <v>45116</v>
      </c>
      <c r="AC380" s="109">
        <f t="shared" si="65"/>
        <v>3.1414200000000003E-2</v>
      </c>
      <c r="AE380" s="110"/>
    </row>
    <row r="381" spans="13:31" x14ac:dyDescent="0.25">
      <c r="M381" s="115">
        <v>45117</v>
      </c>
      <c r="N381" s="123">
        <v>3.1414200000000001</v>
      </c>
      <c r="AB381" s="108">
        <f t="shared" si="66"/>
        <v>45117</v>
      </c>
      <c r="AC381" s="109">
        <f t="shared" si="65"/>
        <v>3.1414200000000003E-2</v>
      </c>
      <c r="AE381" s="110"/>
    </row>
    <row r="382" spans="13:31" x14ac:dyDescent="0.25">
      <c r="M382" s="115">
        <v>45118</v>
      </c>
      <c r="N382" s="123">
        <v>3.1418300000000001</v>
      </c>
      <c r="AB382" s="108">
        <f t="shared" si="66"/>
        <v>45118</v>
      </c>
      <c r="AC382" s="109">
        <f t="shared" si="65"/>
        <v>3.1418300000000003E-2</v>
      </c>
      <c r="AE382" s="110"/>
    </row>
    <row r="383" spans="13:31" x14ac:dyDescent="0.25">
      <c r="M383" s="115">
        <v>45119</v>
      </c>
      <c r="N383" s="123">
        <v>3.1414200000000001</v>
      </c>
      <c r="AB383" s="108">
        <f t="shared" si="66"/>
        <v>45119</v>
      </c>
      <c r="AC383" s="109">
        <f t="shared" si="65"/>
        <v>3.1414200000000003E-2</v>
      </c>
      <c r="AE383" s="110"/>
    </row>
    <row r="384" spans="13:31" x14ac:dyDescent="0.25">
      <c r="M384" s="115">
        <v>45120</v>
      </c>
      <c r="N384" s="123">
        <v>3.1414200000000001</v>
      </c>
      <c r="AB384" s="108">
        <f t="shared" si="66"/>
        <v>45120</v>
      </c>
      <c r="AC384" s="109">
        <f t="shared" si="65"/>
        <v>3.1414200000000003E-2</v>
      </c>
      <c r="AE384" s="110"/>
    </row>
    <row r="385" spans="13:31" x14ac:dyDescent="0.25">
      <c r="M385" s="115">
        <v>45121</v>
      </c>
      <c r="N385" s="123">
        <v>3.1414200000000001</v>
      </c>
      <c r="AB385" s="108">
        <f t="shared" si="66"/>
        <v>45121</v>
      </c>
      <c r="AC385" s="109">
        <f t="shared" si="65"/>
        <v>3.1414200000000003E-2</v>
      </c>
      <c r="AE385" s="110"/>
    </row>
    <row r="386" spans="13:31" x14ac:dyDescent="0.25">
      <c r="M386" s="115">
        <v>45122</v>
      </c>
      <c r="N386" s="123">
        <v>3.1416900000000001</v>
      </c>
      <c r="AB386" s="108">
        <f t="shared" si="66"/>
        <v>45122</v>
      </c>
      <c r="AC386" s="109">
        <f t="shared" si="65"/>
        <v>3.1416899999999998E-2</v>
      </c>
      <c r="AE386" s="110"/>
    </row>
    <row r="387" spans="13:31" x14ac:dyDescent="0.25">
      <c r="M387" s="115">
        <v>45123</v>
      </c>
      <c r="N387" s="123">
        <v>3.1414200000000001</v>
      </c>
      <c r="AB387" s="108">
        <f t="shared" si="66"/>
        <v>45123</v>
      </c>
      <c r="AC387" s="109">
        <f t="shared" si="65"/>
        <v>3.1414200000000003E-2</v>
      </c>
      <c r="AE387" s="110"/>
    </row>
    <row r="388" spans="13:31" x14ac:dyDescent="0.25">
      <c r="M388" s="115">
        <v>45124</v>
      </c>
      <c r="N388" s="123">
        <v>2.8251200000000001</v>
      </c>
      <c r="AB388" s="108">
        <f t="shared" si="66"/>
        <v>45124</v>
      </c>
      <c r="AC388" s="109">
        <f t="shared" si="65"/>
        <v>2.8251200000000001E-2</v>
      </c>
      <c r="AE388" s="110"/>
    </row>
    <row r="389" spans="13:31" x14ac:dyDescent="0.25">
      <c r="M389" s="115">
        <v>45125</v>
      </c>
      <c r="N389" s="123">
        <v>2.8251200000000001</v>
      </c>
      <c r="AB389" s="108">
        <f t="shared" si="66"/>
        <v>45125</v>
      </c>
      <c r="AC389" s="109">
        <f t="shared" si="65"/>
        <v>2.8251200000000001E-2</v>
      </c>
      <c r="AE389" s="110"/>
    </row>
    <row r="390" spans="13:31" x14ac:dyDescent="0.25">
      <c r="M390" s="115">
        <v>45126</v>
      </c>
      <c r="N390" s="123">
        <v>2.8251200000000001</v>
      </c>
      <c r="AB390" s="108">
        <f t="shared" si="66"/>
        <v>45126</v>
      </c>
      <c r="AC390" s="109">
        <f t="shared" si="65"/>
        <v>2.8251200000000001E-2</v>
      </c>
      <c r="AE390" s="110"/>
    </row>
    <row r="391" spans="13:31" x14ac:dyDescent="0.25">
      <c r="M391" s="115">
        <v>45127</v>
      </c>
      <c r="N391" s="123">
        <v>2.82545</v>
      </c>
      <c r="AB391" s="108">
        <f t="shared" si="66"/>
        <v>45127</v>
      </c>
      <c r="AC391" s="109">
        <f t="shared" ref="AC391:AC454" si="67">_xlfn.IFNA(VLOOKUP(AB391,M:N,2,FALSE)/100,AC390)</f>
        <v>2.8254500000000002E-2</v>
      </c>
      <c r="AE391" s="110"/>
    </row>
    <row r="392" spans="13:31" x14ac:dyDescent="0.25">
      <c r="M392" s="115">
        <v>45128</v>
      </c>
      <c r="N392" s="123">
        <v>2.8251200000000001</v>
      </c>
      <c r="AB392" s="108">
        <f t="shared" ref="AB392:AB455" si="68">AB391+1</f>
        <v>45128</v>
      </c>
      <c r="AC392" s="109">
        <f t="shared" si="67"/>
        <v>2.8251200000000001E-2</v>
      </c>
      <c r="AE392" s="110"/>
    </row>
    <row r="393" spans="13:31" x14ac:dyDescent="0.25">
      <c r="M393" s="115">
        <v>45129</v>
      </c>
      <c r="N393" s="123">
        <v>2.8251200000000001</v>
      </c>
      <c r="AB393" s="108">
        <f t="shared" si="68"/>
        <v>45129</v>
      </c>
      <c r="AC393" s="109">
        <f t="shared" si="67"/>
        <v>2.8251200000000001E-2</v>
      </c>
      <c r="AE393" s="110"/>
    </row>
    <row r="394" spans="13:31" x14ac:dyDescent="0.25">
      <c r="M394" s="115">
        <v>45130</v>
      </c>
      <c r="N394" s="123">
        <v>2.8251200000000001</v>
      </c>
      <c r="AB394" s="108">
        <f t="shared" si="68"/>
        <v>45130</v>
      </c>
      <c r="AC394" s="109">
        <f t="shared" si="67"/>
        <v>2.8251200000000001E-2</v>
      </c>
      <c r="AE394" s="110"/>
    </row>
    <row r="395" spans="13:31" x14ac:dyDescent="0.25">
      <c r="M395" s="115">
        <v>45131</v>
      </c>
      <c r="N395" s="123">
        <v>2.8253400000000002</v>
      </c>
      <c r="AB395" s="108">
        <f t="shared" si="68"/>
        <v>45131</v>
      </c>
      <c r="AC395" s="109">
        <f t="shared" si="67"/>
        <v>2.8253400000000001E-2</v>
      </c>
      <c r="AE395" s="110"/>
    </row>
    <row r="396" spans="13:31" x14ac:dyDescent="0.25">
      <c r="M396" s="115">
        <v>45132</v>
      </c>
      <c r="N396" s="123">
        <v>2.8251200000000001</v>
      </c>
      <c r="AB396" s="108">
        <f t="shared" si="68"/>
        <v>45132</v>
      </c>
      <c r="AC396" s="109">
        <f t="shared" si="67"/>
        <v>2.8251200000000001E-2</v>
      </c>
      <c r="AE396" s="110"/>
    </row>
    <row r="397" spans="13:31" x14ac:dyDescent="0.25">
      <c r="M397" s="115">
        <v>45133</v>
      </c>
      <c r="N397" s="123">
        <v>2.8251200000000001</v>
      </c>
      <c r="AB397" s="108">
        <f t="shared" si="68"/>
        <v>45133</v>
      </c>
      <c r="AC397" s="109">
        <f t="shared" si="67"/>
        <v>2.8251200000000001E-2</v>
      </c>
      <c r="AE397" s="110"/>
    </row>
    <row r="398" spans="13:31" x14ac:dyDescent="0.25">
      <c r="M398" s="115">
        <v>45134</v>
      </c>
      <c r="N398" s="123">
        <v>2.8251200000000001</v>
      </c>
      <c r="AB398" s="108">
        <f t="shared" si="68"/>
        <v>45134</v>
      </c>
      <c r="AC398" s="109">
        <f t="shared" si="67"/>
        <v>2.8251200000000001E-2</v>
      </c>
      <c r="AE398" s="110"/>
    </row>
    <row r="399" spans="13:31" x14ac:dyDescent="0.25">
      <c r="M399" s="115">
        <v>45135</v>
      </c>
      <c r="N399" s="123">
        <v>2.8251200000000001</v>
      </c>
      <c r="AB399" s="108">
        <f t="shared" si="68"/>
        <v>45135</v>
      </c>
      <c r="AC399" s="109">
        <f t="shared" si="67"/>
        <v>2.8251200000000001E-2</v>
      </c>
      <c r="AE399" s="110"/>
    </row>
    <row r="400" spans="13:31" x14ac:dyDescent="0.25">
      <c r="M400" s="115">
        <v>45136</v>
      </c>
      <c r="N400" s="123">
        <v>2.8253400000000002</v>
      </c>
      <c r="AB400" s="108">
        <f t="shared" si="68"/>
        <v>45136</v>
      </c>
      <c r="AC400" s="109">
        <f t="shared" si="67"/>
        <v>2.8253400000000001E-2</v>
      </c>
      <c r="AE400" s="110"/>
    </row>
    <row r="401" spans="13:31" x14ac:dyDescent="0.25">
      <c r="M401" s="115">
        <v>45137</v>
      </c>
      <c r="N401" s="123">
        <v>2.8251200000000001</v>
      </c>
      <c r="AB401" s="108">
        <f t="shared" si="68"/>
        <v>45137</v>
      </c>
      <c r="AC401" s="109">
        <f t="shared" si="67"/>
        <v>2.8251200000000001E-2</v>
      </c>
      <c r="AE401" s="110"/>
    </row>
    <row r="402" spans="13:31" x14ac:dyDescent="0.25">
      <c r="M402" s="115">
        <v>45138</v>
      </c>
      <c r="N402" s="123">
        <v>2.8251200000000001</v>
      </c>
      <c r="AB402" s="108">
        <f t="shared" si="68"/>
        <v>45138</v>
      </c>
      <c r="AC402" s="109">
        <f t="shared" si="67"/>
        <v>2.8251200000000001E-2</v>
      </c>
      <c r="AE402" s="110"/>
    </row>
    <row r="403" spans="13:31" x14ac:dyDescent="0.25">
      <c r="M403" s="115">
        <v>45139</v>
      </c>
      <c r="N403" s="123">
        <v>2.8251200000000001</v>
      </c>
      <c r="AB403" s="108">
        <f t="shared" si="68"/>
        <v>45139</v>
      </c>
      <c r="AC403" s="109">
        <f t="shared" si="67"/>
        <v>2.8251200000000001E-2</v>
      </c>
      <c r="AE403" s="110"/>
    </row>
    <row r="404" spans="13:31" x14ac:dyDescent="0.25">
      <c r="M404" s="115">
        <v>45140</v>
      </c>
      <c r="N404" s="123">
        <v>2.8251200000000001</v>
      </c>
      <c r="AB404" s="108">
        <f t="shared" si="68"/>
        <v>45140</v>
      </c>
      <c r="AC404" s="109">
        <f t="shared" si="67"/>
        <v>2.8251200000000001E-2</v>
      </c>
      <c r="AE404" s="110"/>
    </row>
    <row r="405" spans="13:31" x14ac:dyDescent="0.25">
      <c r="M405" s="115">
        <v>45141</v>
      </c>
      <c r="N405" s="123">
        <v>2.8253400000000002</v>
      </c>
      <c r="AB405" s="108">
        <f t="shared" si="68"/>
        <v>45141</v>
      </c>
      <c r="AC405" s="109">
        <f t="shared" si="67"/>
        <v>2.8253400000000001E-2</v>
      </c>
      <c r="AE405" s="110"/>
    </row>
    <row r="406" spans="13:31" x14ac:dyDescent="0.25">
      <c r="M406" s="115">
        <v>45142</v>
      </c>
      <c r="N406" s="123">
        <v>2.8251200000000001</v>
      </c>
      <c r="AB406" s="108">
        <f t="shared" si="68"/>
        <v>45142</v>
      </c>
      <c r="AC406" s="109">
        <f t="shared" si="67"/>
        <v>2.8251200000000001E-2</v>
      </c>
      <c r="AE406" s="110"/>
    </row>
    <row r="407" spans="13:31" x14ac:dyDescent="0.25">
      <c r="M407" s="115">
        <v>45143</v>
      </c>
      <c r="N407" s="123">
        <v>2.8251200000000001</v>
      </c>
      <c r="AB407" s="108">
        <f t="shared" si="68"/>
        <v>45143</v>
      </c>
      <c r="AC407" s="109">
        <f t="shared" si="67"/>
        <v>2.8251200000000001E-2</v>
      </c>
      <c r="AE407" s="110"/>
    </row>
    <row r="408" spans="13:31" x14ac:dyDescent="0.25">
      <c r="M408" s="115">
        <v>45144</v>
      </c>
      <c r="N408" s="123">
        <v>2.8251200000000001</v>
      </c>
      <c r="AB408" s="108">
        <f t="shared" si="68"/>
        <v>45144</v>
      </c>
      <c r="AC408" s="109">
        <f t="shared" si="67"/>
        <v>2.8251200000000001E-2</v>
      </c>
      <c r="AE408" s="110"/>
    </row>
    <row r="409" spans="13:31" x14ac:dyDescent="0.25">
      <c r="M409" s="115">
        <v>45145</v>
      </c>
      <c r="N409" s="123">
        <v>2.8251200000000001</v>
      </c>
      <c r="AB409" s="108">
        <f t="shared" si="68"/>
        <v>45145</v>
      </c>
      <c r="AC409" s="109">
        <f t="shared" si="67"/>
        <v>2.8251200000000001E-2</v>
      </c>
      <c r="AE409" s="110"/>
    </row>
    <row r="410" spans="13:31" x14ac:dyDescent="0.25">
      <c r="M410" s="115">
        <v>45146</v>
      </c>
      <c r="N410" s="123">
        <v>2.8253400000000002</v>
      </c>
      <c r="AB410" s="108">
        <f t="shared" si="68"/>
        <v>45146</v>
      </c>
      <c r="AC410" s="109">
        <f t="shared" si="67"/>
        <v>2.8253400000000001E-2</v>
      </c>
      <c r="AE410" s="110"/>
    </row>
    <row r="411" spans="13:31" x14ac:dyDescent="0.25">
      <c r="M411" s="115">
        <v>45147</v>
      </c>
      <c r="N411" s="123">
        <v>2.8251200000000001</v>
      </c>
      <c r="AB411" s="108">
        <f t="shared" si="68"/>
        <v>45147</v>
      </c>
      <c r="AC411" s="109">
        <f t="shared" si="67"/>
        <v>2.8251200000000001E-2</v>
      </c>
      <c r="AE411" s="110"/>
    </row>
    <row r="412" spans="13:31" x14ac:dyDescent="0.25">
      <c r="M412" s="115">
        <v>45148</v>
      </c>
      <c r="N412" s="123">
        <v>2.8251200000000001</v>
      </c>
      <c r="AB412" s="108">
        <f t="shared" si="68"/>
        <v>45148</v>
      </c>
      <c r="AC412" s="109">
        <f t="shared" si="67"/>
        <v>2.8251200000000001E-2</v>
      </c>
      <c r="AE412" s="110"/>
    </row>
    <row r="413" spans="13:31" x14ac:dyDescent="0.25">
      <c r="M413" s="115">
        <v>45149</v>
      </c>
      <c r="N413" s="123">
        <v>2.8251200000000001</v>
      </c>
      <c r="AB413" s="108">
        <f t="shared" si="68"/>
        <v>45149</v>
      </c>
      <c r="AC413" s="109">
        <f t="shared" si="67"/>
        <v>2.8251200000000001E-2</v>
      </c>
      <c r="AE413" s="110"/>
    </row>
    <row r="414" spans="13:31" x14ac:dyDescent="0.25">
      <c r="M414" s="115">
        <v>45150</v>
      </c>
      <c r="N414" s="123">
        <v>2.8251200000000001</v>
      </c>
      <c r="AB414" s="108">
        <f t="shared" si="68"/>
        <v>45150</v>
      </c>
      <c r="AC414" s="109">
        <f t="shared" si="67"/>
        <v>2.8251200000000001E-2</v>
      </c>
      <c r="AE414" s="110"/>
    </row>
    <row r="415" spans="13:31" x14ac:dyDescent="0.25">
      <c r="M415" s="115">
        <v>45151</v>
      </c>
      <c r="N415" s="123">
        <v>2.82545</v>
      </c>
      <c r="AB415" s="108">
        <f t="shared" si="68"/>
        <v>45151</v>
      </c>
      <c r="AC415" s="109">
        <f t="shared" si="67"/>
        <v>2.8254500000000002E-2</v>
      </c>
      <c r="AE415" s="110"/>
    </row>
    <row r="416" spans="13:31" x14ac:dyDescent="0.25">
      <c r="M416" s="115">
        <v>45152</v>
      </c>
      <c r="N416" s="123">
        <v>2.8251200000000001</v>
      </c>
      <c r="AB416" s="108">
        <f t="shared" si="68"/>
        <v>45152</v>
      </c>
      <c r="AC416" s="109">
        <f t="shared" si="67"/>
        <v>2.8251200000000001E-2</v>
      </c>
      <c r="AE416" s="110"/>
    </row>
    <row r="417" spans="13:31" x14ac:dyDescent="0.25">
      <c r="M417" s="115">
        <v>45153</v>
      </c>
      <c r="N417" s="123">
        <v>2.8251200000000001</v>
      </c>
      <c r="AB417" s="108">
        <f t="shared" si="68"/>
        <v>45153</v>
      </c>
      <c r="AC417" s="109">
        <f t="shared" si="67"/>
        <v>2.8251200000000001E-2</v>
      </c>
      <c r="AE417" s="110"/>
    </row>
    <row r="418" spans="13:31" x14ac:dyDescent="0.25">
      <c r="M418" s="115">
        <v>45154</v>
      </c>
      <c r="N418" s="123">
        <v>2.8251200000000001</v>
      </c>
      <c r="AB418" s="108">
        <f t="shared" si="68"/>
        <v>45154</v>
      </c>
      <c r="AC418" s="109">
        <f t="shared" si="67"/>
        <v>2.8251200000000001E-2</v>
      </c>
      <c r="AE418" s="110"/>
    </row>
    <row r="419" spans="13:31" x14ac:dyDescent="0.25">
      <c r="M419" s="115">
        <v>45155</v>
      </c>
      <c r="N419" s="123">
        <v>2.8253400000000002</v>
      </c>
      <c r="AB419" s="108">
        <f t="shared" si="68"/>
        <v>45155</v>
      </c>
      <c r="AC419" s="109">
        <f t="shared" si="67"/>
        <v>2.8253400000000001E-2</v>
      </c>
      <c r="AE419" s="110"/>
    </row>
    <row r="420" spans="13:31" x14ac:dyDescent="0.25">
      <c r="M420" s="115">
        <v>45156</v>
      </c>
      <c r="N420" s="123">
        <v>2.8251200000000001</v>
      </c>
      <c r="AB420" s="108">
        <f t="shared" si="68"/>
        <v>45156</v>
      </c>
      <c r="AC420" s="109">
        <f t="shared" si="67"/>
        <v>2.8251200000000001E-2</v>
      </c>
      <c r="AE420" s="110"/>
    </row>
    <row r="421" spans="13:31" x14ac:dyDescent="0.25">
      <c r="M421" s="115">
        <v>45157</v>
      </c>
      <c r="N421" s="123">
        <v>2.8251200000000001</v>
      </c>
      <c r="AB421" s="108">
        <f t="shared" si="68"/>
        <v>45157</v>
      </c>
      <c r="AC421" s="109">
        <f t="shared" si="67"/>
        <v>2.8251200000000001E-2</v>
      </c>
      <c r="AE421" s="110"/>
    </row>
    <row r="422" spans="13:31" x14ac:dyDescent="0.25">
      <c r="M422" s="115">
        <v>45158</v>
      </c>
      <c r="N422" s="123">
        <v>2.8251200000000001</v>
      </c>
      <c r="AB422" s="108">
        <f t="shared" si="68"/>
        <v>45158</v>
      </c>
      <c r="AC422" s="109">
        <f t="shared" si="67"/>
        <v>2.8251200000000001E-2</v>
      </c>
      <c r="AE422" s="110"/>
    </row>
    <row r="423" spans="13:31" x14ac:dyDescent="0.25">
      <c r="M423" s="115">
        <v>45159</v>
      </c>
      <c r="N423" s="123">
        <v>2.8251200000000001</v>
      </c>
      <c r="AB423" s="108">
        <f t="shared" si="68"/>
        <v>45159</v>
      </c>
      <c r="AC423" s="109">
        <f t="shared" si="67"/>
        <v>2.8251200000000001E-2</v>
      </c>
      <c r="AE423" s="110"/>
    </row>
    <row r="424" spans="13:31" x14ac:dyDescent="0.25">
      <c r="M424" s="115">
        <v>45160</v>
      </c>
      <c r="N424" s="123">
        <v>2.8253400000000002</v>
      </c>
      <c r="AB424" s="108">
        <f t="shared" si="68"/>
        <v>45160</v>
      </c>
      <c r="AC424" s="109">
        <f t="shared" si="67"/>
        <v>2.8253400000000001E-2</v>
      </c>
      <c r="AE424" s="110"/>
    </row>
    <row r="425" spans="13:31" x14ac:dyDescent="0.25">
      <c r="M425" s="115">
        <v>45161</v>
      </c>
      <c r="N425" s="123">
        <v>2.8251200000000001</v>
      </c>
      <c r="AB425" s="108">
        <f t="shared" si="68"/>
        <v>45161</v>
      </c>
      <c r="AC425" s="109">
        <f t="shared" si="67"/>
        <v>2.8251200000000001E-2</v>
      </c>
      <c r="AE425" s="110"/>
    </row>
    <row r="426" spans="13:31" x14ac:dyDescent="0.25">
      <c r="M426" s="115">
        <v>45162</v>
      </c>
      <c r="N426" s="123">
        <v>2.8251200000000001</v>
      </c>
      <c r="AB426" s="108">
        <f t="shared" si="68"/>
        <v>45162</v>
      </c>
      <c r="AC426" s="109">
        <f t="shared" si="67"/>
        <v>2.8251200000000001E-2</v>
      </c>
      <c r="AE426" s="110"/>
    </row>
    <row r="427" spans="13:31" x14ac:dyDescent="0.25">
      <c r="M427" s="115">
        <v>45163</v>
      </c>
      <c r="N427" s="123">
        <v>2.8251200000000001</v>
      </c>
      <c r="AB427" s="108">
        <f t="shared" si="68"/>
        <v>45163</v>
      </c>
      <c r="AC427" s="109">
        <f t="shared" si="67"/>
        <v>2.8251200000000001E-2</v>
      </c>
      <c r="AE427" s="110"/>
    </row>
    <row r="428" spans="13:31" x14ac:dyDescent="0.25">
      <c r="M428" s="115">
        <v>45164</v>
      </c>
      <c r="N428" s="123">
        <v>2.8251200000000001</v>
      </c>
      <c r="AB428" s="108">
        <f t="shared" si="68"/>
        <v>45164</v>
      </c>
      <c r="AC428" s="109">
        <f t="shared" si="67"/>
        <v>2.8251200000000001E-2</v>
      </c>
      <c r="AE428" s="110"/>
    </row>
    <row r="429" spans="13:31" x14ac:dyDescent="0.25">
      <c r="M429" s="115">
        <v>45165</v>
      </c>
      <c r="N429" s="123">
        <v>2.8253400000000002</v>
      </c>
      <c r="AB429" s="108">
        <f t="shared" si="68"/>
        <v>45165</v>
      </c>
      <c r="AC429" s="109">
        <f t="shared" si="67"/>
        <v>2.8253400000000001E-2</v>
      </c>
      <c r="AE429" s="110"/>
    </row>
    <row r="430" spans="13:31" x14ac:dyDescent="0.25">
      <c r="M430" s="115">
        <v>45166</v>
      </c>
      <c r="N430" s="123">
        <v>2.8251200000000001</v>
      </c>
      <c r="AB430" s="108">
        <f t="shared" si="68"/>
        <v>45166</v>
      </c>
      <c r="AC430" s="109">
        <f t="shared" si="67"/>
        <v>2.8251200000000001E-2</v>
      </c>
      <c r="AE430" s="110"/>
    </row>
    <row r="431" spans="13:31" x14ac:dyDescent="0.25">
      <c r="M431" s="115">
        <v>45167</v>
      </c>
      <c r="N431" s="123">
        <v>2.8251200000000001</v>
      </c>
      <c r="AB431" s="108">
        <f t="shared" si="68"/>
        <v>45167</v>
      </c>
      <c r="AC431" s="109">
        <f t="shared" si="67"/>
        <v>2.8251200000000001E-2</v>
      </c>
      <c r="AE431" s="110"/>
    </row>
    <row r="432" spans="13:31" x14ac:dyDescent="0.25">
      <c r="M432" s="115">
        <v>45168</v>
      </c>
      <c r="N432" s="123">
        <v>2.8251200000000001</v>
      </c>
      <c r="AB432" s="108">
        <f t="shared" si="68"/>
        <v>45168</v>
      </c>
      <c r="AC432" s="109">
        <f t="shared" si="67"/>
        <v>2.8251200000000001E-2</v>
      </c>
      <c r="AE432" s="110"/>
    </row>
    <row r="433" spans="13:31" x14ac:dyDescent="0.25">
      <c r="M433" s="115">
        <v>45169</v>
      </c>
      <c r="N433" s="123">
        <v>2.8251200000000001</v>
      </c>
      <c r="AB433" s="108">
        <f t="shared" si="68"/>
        <v>45169</v>
      </c>
      <c r="AC433" s="109">
        <f t="shared" si="67"/>
        <v>2.8251200000000001E-2</v>
      </c>
      <c r="AE433" s="110"/>
    </row>
    <row r="434" spans="13:31" x14ac:dyDescent="0.25">
      <c r="M434" s="115">
        <v>45170</v>
      </c>
      <c r="N434" s="123">
        <v>2.8253400000000002</v>
      </c>
      <c r="AB434" s="108">
        <f t="shared" si="68"/>
        <v>45170</v>
      </c>
      <c r="AC434" s="109">
        <f t="shared" si="67"/>
        <v>2.8253400000000001E-2</v>
      </c>
      <c r="AE434" s="110"/>
    </row>
    <row r="435" spans="13:31" x14ac:dyDescent="0.25">
      <c r="M435" s="115">
        <v>45171</v>
      </c>
      <c r="N435" s="123">
        <v>2.8251200000000001</v>
      </c>
      <c r="AB435" s="108">
        <f t="shared" si="68"/>
        <v>45171</v>
      </c>
      <c r="AC435" s="109">
        <f t="shared" si="67"/>
        <v>2.8251200000000001E-2</v>
      </c>
      <c r="AE435" s="110"/>
    </row>
    <row r="436" spans="13:31" x14ac:dyDescent="0.25">
      <c r="M436" s="115">
        <v>45172</v>
      </c>
      <c r="N436" s="123">
        <v>2.8251200000000001</v>
      </c>
      <c r="AB436" s="108">
        <f t="shared" si="68"/>
        <v>45172</v>
      </c>
      <c r="AC436" s="109">
        <f t="shared" si="67"/>
        <v>2.8251200000000001E-2</v>
      </c>
      <c r="AE436" s="110"/>
    </row>
    <row r="437" spans="13:31" x14ac:dyDescent="0.25">
      <c r="M437" s="115">
        <v>45173</v>
      </c>
      <c r="N437" s="123">
        <v>2.8251200000000001</v>
      </c>
      <c r="AB437" s="108">
        <f t="shared" si="68"/>
        <v>45173</v>
      </c>
      <c r="AC437" s="109">
        <f t="shared" si="67"/>
        <v>2.8251200000000001E-2</v>
      </c>
      <c r="AE437" s="110"/>
    </row>
    <row r="438" spans="13:31" x14ac:dyDescent="0.25">
      <c r="M438" s="115">
        <v>45174</v>
      </c>
      <c r="N438" s="123">
        <v>2.8251200000000001</v>
      </c>
      <c r="AB438" s="108">
        <f t="shared" si="68"/>
        <v>45174</v>
      </c>
      <c r="AC438" s="109">
        <f t="shared" si="67"/>
        <v>2.8251200000000001E-2</v>
      </c>
      <c r="AE438" s="110"/>
    </row>
    <row r="439" spans="13:31" x14ac:dyDescent="0.25">
      <c r="M439" s="115">
        <v>45175</v>
      </c>
      <c r="N439" s="123">
        <v>2.8253400000000002</v>
      </c>
      <c r="AB439" s="108">
        <f t="shared" si="68"/>
        <v>45175</v>
      </c>
      <c r="AC439" s="109">
        <f t="shared" si="67"/>
        <v>2.8253400000000001E-2</v>
      </c>
      <c r="AE439" s="110"/>
    </row>
    <row r="440" spans="13:31" x14ac:dyDescent="0.25">
      <c r="M440" s="115">
        <v>45176</v>
      </c>
      <c r="N440" s="123">
        <v>2.8251200000000001</v>
      </c>
      <c r="AB440" s="108">
        <f t="shared" si="68"/>
        <v>45176</v>
      </c>
      <c r="AC440" s="109">
        <f t="shared" si="67"/>
        <v>2.8251200000000001E-2</v>
      </c>
      <c r="AE440" s="110"/>
    </row>
    <row r="441" spans="13:31" x14ac:dyDescent="0.25">
      <c r="M441" s="115">
        <v>45177</v>
      </c>
      <c r="N441" s="123">
        <v>2.8251200000000001</v>
      </c>
      <c r="AB441" s="108">
        <f t="shared" si="68"/>
        <v>45177</v>
      </c>
      <c r="AC441" s="109">
        <f t="shared" si="67"/>
        <v>2.8251200000000001E-2</v>
      </c>
      <c r="AE441" s="110"/>
    </row>
    <row r="442" spans="13:31" x14ac:dyDescent="0.25">
      <c r="M442" s="115">
        <v>45178</v>
      </c>
      <c r="N442" s="123">
        <v>2.8251200000000001</v>
      </c>
      <c r="AB442" s="108">
        <f t="shared" si="68"/>
        <v>45178</v>
      </c>
      <c r="AC442" s="109">
        <f t="shared" si="67"/>
        <v>2.8251200000000001E-2</v>
      </c>
      <c r="AE442" s="110"/>
    </row>
    <row r="443" spans="13:31" x14ac:dyDescent="0.25">
      <c r="M443" s="115">
        <v>45179</v>
      </c>
      <c r="N443" s="123">
        <v>2.82545</v>
      </c>
      <c r="AB443" s="108">
        <f t="shared" si="68"/>
        <v>45179</v>
      </c>
      <c r="AC443" s="109">
        <f t="shared" si="67"/>
        <v>2.8254500000000002E-2</v>
      </c>
      <c r="AE443" s="110"/>
    </row>
    <row r="444" spans="13:31" x14ac:dyDescent="0.25">
      <c r="M444" s="115">
        <v>45180</v>
      </c>
      <c r="N444" s="123">
        <v>2.8251200000000001</v>
      </c>
      <c r="AB444" s="108">
        <f t="shared" si="68"/>
        <v>45180</v>
      </c>
      <c r="AC444" s="109">
        <f t="shared" si="67"/>
        <v>2.8251200000000001E-2</v>
      </c>
      <c r="AE444" s="110"/>
    </row>
    <row r="445" spans="13:31" x14ac:dyDescent="0.25">
      <c r="M445" s="115">
        <v>45181</v>
      </c>
      <c r="N445" s="123">
        <v>2.8251200000000001</v>
      </c>
      <c r="AB445" s="108">
        <f t="shared" si="68"/>
        <v>45181</v>
      </c>
      <c r="AC445" s="109">
        <f t="shared" si="67"/>
        <v>2.8251200000000001E-2</v>
      </c>
      <c r="AE445" s="110"/>
    </row>
    <row r="446" spans="13:31" x14ac:dyDescent="0.25">
      <c r="M446" s="115">
        <v>45182</v>
      </c>
      <c r="N446" s="123">
        <v>2.8251200000000001</v>
      </c>
      <c r="AB446" s="108">
        <f t="shared" si="68"/>
        <v>45182</v>
      </c>
      <c r="AC446" s="109">
        <f t="shared" si="67"/>
        <v>2.8251200000000001E-2</v>
      </c>
      <c r="AE446" s="110"/>
    </row>
    <row r="447" spans="13:31" x14ac:dyDescent="0.25">
      <c r="M447" s="115">
        <v>45183</v>
      </c>
      <c r="N447" s="123">
        <v>2.8251200000000001</v>
      </c>
      <c r="AB447" s="108">
        <f t="shared" si="68"/>
        <v>45183</v>
      </c>
      <c r="AC447" s="109">
        <f t="shared" si="67"/>
        <v>2.8251200000000001E-2</v>
      </c>
      <c r="AE447" s="110"/>
    </row>
    <row r="448" spans="13:31" x14ac:dyDescent="0.25">
      <c r="M448" s="115">
        <v>45184</v>
      </c>
      <c r="N448" s="123">
        <v>2.8253400000000002</v>
      </c>
      <c r="AB448" s="108">
        <f t="shared" si="68"/>
        <v>45184</v>
      </c>
      <c r="AC448" s="109">
        <f t="shared" si="67"/>
        <v>2.8253400000000001E-2</v>
      </c>
      <c r="AE448" s="110"/>
    </row>
    <row r="449" spans="13:31" x14ac:dyDescent="0.25">
      <c r="M449" s="115">
        <v>45185</v>
      </c>
      <c r="N449" s="123">
        <v>2.8251200000000001</v>
      </c>
      <c r="AB449" s="108">
        <f t="shared" si="68"/>
        <v>45185</v>
      </c>
      <c r="AC449" s="109">
        <f t="shared" si="67"/>
        <v>2.8251200000000001E-2</v>
      </c>
      <c r="AE449" s="110"/>
    </row>
    <row r="450" spans="13:31" x14ac:dyDescent="0.25">
      <c r="M450" s="115">
        <v>45186</v>
      </c>
      <c r="N450" s="123">
        <v>2.8251200000000001</v>
      </c>
      <c r="AB450" s="108">
        <f t="shared" si="68"/>
        <v>45186</v>
      </c>
      <c r="AC450" s="109">
        <f t="shared" si="67"/>
        <v>2.8251200000000001E-2</v>
      </c>
      <c r="AE450" s="110"/>
    </row>
    <row r="451" spans="13:31" x14ac:dyDescent="0.25">
      <c r="M451" s="115">
        <v>45187</v>
      </c>
      <c r="N451" s="123">
        <v>2.8251200000000001</v>
      </c>
      <c r="AB451" s="108">
        <f t="shared" si="68"/>
        <v>45187</v>
      </c>
      <c r="AC451" s="109">
        <f t="shared" si="67"/>
        <v>2.8251200000000001E-2</v>
      </c>
      <c r="AE451" s="110"/>
    </row>
    <row r="452" spans="13:31" x14ac:dyDescent="0.25">
      <c r="M452" s="115">
        <v>45188</v>
      </c>
      <c r="N452" s="123">
        <v>2.8251200000000001</v>
      </c>
      <c r="AB452" s="108">
        <f t="shared" si="68"/>
        <v>45188</v>
      </c>
      <c r="AC452" s="109">
        <f t="shared" si="67"/>
        <v>2.8251200000000001E-2</v>
      </c>
      <c r="AE452" s="110"/>
    </row>
    <row r="453" spans="13:31" x14ac:dyDescent="0.25">
      <c r="M453" s="115">
        <v>45189</v>
      </c>
      <c r="N453" s="123">
        <v>2.8253400000000002</v>
      </c>
      <c r="AB453" s="108">
        <f t="shared" si="68"/>
        <v>45189</v>
      </c>
      <c r="AC453" s="109">
        <f t="shared" si="67"/>
        <v>2.8253400000000001E-2</v>
      </c>
      <c r="AE453" s="110"/>
    </row>
    <row r="454" spans="13:31" x14ac:dyDescent="0.25">
      <c r="M454" s="115">
        <v>45190</v>
      </c>
      <c r="N454" s="123">
        <v>2.8251200000000001</v>
      </c>
      <c r="AB454" s="108">
        <f t="shared" si="68"/>
        <v>45190</v>
      </c>
      <c r="AC454" s="109">
        <f t="shared" si="67"/>
        <v>2.8251200000000001E-2</v>
      </c>
      <c r="AE454" s="110"/>
    </row>
    <row r="455" spans="13:31" x14ac:dyDescent="0.25">
      <c r="M455" s="115">
        <v>45191</v>
      </c>
      <c r="N455" s="123">
        <v>2.8251200000000001</v>
      </c>
      <c r="AB455" s="108">
        <f t="shared" si="68"/>
        <v>45191</v>
      </c>
      <c r="AC455" s="109">
        <f t="shared" ref="AC455:AC518" si="69">_xlfn.IFNA(VLOOKUP(AB455,M:N,2,FALSE)/100,AC454)</f>
        <v>2.8251200000000001E-2</v>
      </c>
      <c r="AE455" s="110"/>
    </row>
    <row r="456" spans="13:31" x14ac:dyDescent="0.25">
      <c r="M456" s="115">
        <v>45192</v>
      </c>
      <c r="N456" s="123">
        <v>2.8251200000000001</v>
      </c>
      <c r="AB456" s="108">
        <f t="shared" ref="AB456:AB519" si="70">AB455+1</f>
        <v>45192</v>
      </c>
      <c r="AC456" s="109">
        <f t="shared" si="69"/>
        <v>2.8251200000000001E-2</v>
      </c>
      <c r="AE456" s="110"/>
    </row>
    <row r="457" spans="13:31" x14ac:dyDescent="0.25">
      <c r="M457" s="115">
        <v>45193</v>
      </c>
      <c r="N457" s="123">
        <v>2.8251200000000001</v>
      </c>
      <c r="AB457" s="108">
        <f t="shared" si="70"/>
        <v>45193</v>
      </c>
      <c r="AC457" s="109">
        <f t="shared" si="69"/>
        <v>2.8251200000000001E-2</v>
      </c>
      <c r="AE457" s="110"/>
    </row>
    <row r="458" spans="13:31" x14ac:dyDescent="0.25">
      <c r="M458" s="115">
        <v>45194</v>
      </c>
      <c r="N458" s="123">
        <v>2.8253400000000002</v>
      </c>
      <c r="AB458" s="108">
        <f t="shared" si="70"/>
        <v>45194</v>
      </c>
      <c r="AC458" s="109">
        <f t="shared" si="69"/>
        <v>2.8253400000000001E-2</v>
      </c>
      <c r="AE458" s="110"/>
    </row>
    <row r="459" spans="13:31" x14ac:dyDescent="0.25">
      <c r="M459" s="115">
        <v>45195</v>
      </c>
      <c r="N459" s="123">
        <v>2.8251200000000001</v>
      </c>
      <c r="AB459" s="108">
        <f t="shared" si="70"/>
        <v>45195</v>
      </c>
      <c r="AC459" s="109">
        <f t="shared" si="69"/>
        <v>2.8251200000000001E-2</v>
      </c>
      <c r="AE459" s="110"/>
    </row>
    <row r="460" spans="13:31" x14ac:dyDescent="0.25">
      <c r="M460" s="115">
        <v>45196</v>
      </c>
      <c r="N460" s="123">
        <v>2.8251200000000001</v>
      </c>
      <c r="AB460" s="108">
        <f t="shared" si="70"/>
        <v>45196</v>
      </c>
      <c r="AC460" s="109">
        <f t="shared" si="69"/>
        <v>2.8251200000000001E-2</v>
      </c>
      <c r="AE460" s="110"/>
    </row>
    <row r="461" spans="13:31" x14ac:dyDescent="0.25">
      <c r="M461" s="115">
        <v>45197</v>
      </c>
      <c r="N461" s="123">
        <v>2.8251200000000001</v>
      </c>
      <c r="AB461" s="108">
        <f t="shared" si="70"/>
        <v>45197</v>
      </c>
      <c r="AC461" s="109">
        <f t="shared" si="69"/>
        <v>2.8251200000000001E-2</v>
      </c>
      <c r="AE461" s="110"/>
    </row>
    <row r="462" spans="13:31" x14ac:dyDescent="0.25">
      <c r="M462" s="115">
        <v>45198</v>
      </c>
      <c r="N462" s="123">
        <v>2.8251200000000001</v>
      </c>
      <c r="AB462" s="108">
        <f t="shared" si="70"/>
        <v>45198</v>
      </c>
      <c r="AC462" s="109">
        <f t="shared" si="69"/>
        <v>2.8251200000000001E-2</v>
      </c>
      <c r="AE462" s="110"/>
    </row>
    <row r="463" spans="13:31" x14ac:dyDescent="0.25">
      <c r="M463" s="115">
        <v>45199</v>
      </c>
      <c r="N463" s="123">
        <v>2.8253400000000002</v>
      </c>
      <c r="AB463" s="108">
        <f t="shared" si="70"/>
        <v>45199</v>
      </c>
      <c r="AC463" s="109">
        <f t="shared" si="69"/>
        <v>2.8253400000000001E-2</v>
      </c>
      <c r="AE463" s="110"/>
    </row>
    <row r="464" spans="13:31" x14ac:dyDescent="0.25">
      <c r="M464" s="115">
        <v>45200</v>
      </c>
      <c r="N464" s="123">
        <v>2.8251200000000001</v>
      </c>
      <c r="AB464" s="108">
        <f t="shared" si="70"/>
        <v>45200</v>
      </c>
      <c r="AC464" s="109">
        <f t="shared" si="69"/>
        <v>2.8251200000000001E-2</v>
      </c>
      <c r="AE464" s="110"/>
    </row>
    <row r="465" spans="13:31" x14ac:dyDescent="0.25">
      <c r="M465" s="115">
        <v>45201</v>
      </c>
      <c r="N465" s="123">
        <v>2.8251200000000001</v>
      </c>
      <c r="AB465" s="108">
        <f t="shared" si="70"/>
        <v>45201</v>
      </c>
      <c r="AC465" s="109">
        <f t="shared" si="69"/>
        <v>2.8251200000000001E-2</v>
      </c>
      <c r="AE465" s="110"/>
    </row>
    <row r="466" spans="13:31" x14ac:dyDescent="0.25">
      <c r="M466" s="115">
        <v>45202</v>
      </c>
      <c r="N466" s="123">
        <v>2.8251200000000001</v>
      </c>
      <c r="AB466" s="108">
        <f t="shared" si="70"/>
        <v>45202</v>
      </c>
      <c r="AC466" s="109">
        <f t="shared" si="69"/>
        <v>2.8251200000000001E-2</v>
      </c>
      <c r="AE466" s="110"/>
    </row>
    <row r="467" spans="13:31" x14ac:dyDescent="0.25">
      <c r="M467" s="115">
        <v>45203</v>
      </c>
      <c r="N467" s="123">
        <v>2.8251200000000001</v>
      </c>
      <c r="AB467" s="108">
        <f t="shared" si="70"/>
        <v>45203</v>
      </c>
      <c r="AC467" s="109">
        <f t="shared" si="69"/>
        <v>2.8251200000000001E-2</v>
      </c>
      <c r="AE467" s="110"/>
    </row>
    <row r="468" spans="13:31" x14ac:dyDescent="0.25">
      <c r="M468" s="115">
        <v>45204</v>
      </c>
      <c r="N468" s="123">
        <v>2.8253400000000002</v>
      </c>
      <c r="AB468" s="108">
        <f t="shared" si="70"/>
        <v>45204</v>
      </c>
      <c r="AC468" s="109">
        <f t="shared" si="69"/>
        <v>2.8253400000000001E-2</v>
      </c>
      <c r="AE468" s="110"/>
    </row>
    <row r="469" spans="13:31" x14ac:dyDescent="0.25">
      <c r="M469" s="115">
        <v>45205</v>
      </c>
      <c r="N469" s="123">
        <v>2.8251200000000001</v>
      </c>
      <c r="AB469" s="108">
        <f t="shared" si="70"/>
        <v>45205</v>
      </c>
      <c r="AC469" s="109">
        <f t="shared" si="69"/>
        <v>2.8251200000000001E-2</v>
      </c>
      <c r="AE469" s="110"/>
    </row>
    <row r="470" spans="13:31" x14ac:dyDescent="0.25">
      <c r="M470" s="115">
        <v>45206</v>
      </c>
      <c r="N470" s="123">
        <v>2.8251200000000001</v>
      </c>
      <c r="AB470" s="108">
        <f t="shared" si="70"/>
        <v>45206</v>
      </c>
      <c r="AC470" s="109">
        <f t="shared" si="69"/>
        <v>2.8251200000000001E-2</v>
      </c>
      <c r="AE470" s="110"/>
    </row>
    <row r="471" spans="13:31" x14ac:dyDescent="0.25">
      <c r="M471" s="115">
        <v>45207</v>
      </c>
      <c r="N471" s="123">
        <v>2.8251200000000001</v>
      </c>
      <c r="AB471" s="108">
        <f t="shared" si="70"/>
        <v>45207</v>
      </c>
      <c r="AC471" s="109">
        <f t="shared" si="69"/>
        <v>2.8251200000000001E-2</v>
      </c>
      <c r="AE471" s="110"/>
    </row>
    <row r="472" spans="13:31" x14ac:dyDescent="0.25">
      <c r="M472" s="115">
        <v>45208</v>
      </c>
      <c r="N472" s="123">
        <v>2.8251200000000001</v>
      </c>
      <c r="AB472" s="108">
        <f t="shared" si="70"/>
        <v>45208</v>
      </c>
      <c r="AC472" s="109">
        <f t="shared" si="69"/>
        <v>2.8251200000000001E-2</v>
      </c>
      <c r="AE472" s="110"/>
    </row>
    <row r="473" spans="13:31" x14ac:dyDescent="0.25">
      <c r="M473" s="115">
        <v>45209</v>
      </c>
      <c r="N473" s="123">
        <v>2.8253400000000002</v>
      </c>
      <c r="AB473" s="108">
        <f t="shared" si="70"/>
        <v>45209</v>
      </c>
      <c r="AC473" s="109">
        <f t="shared" si="69"/>
        <v>2.8253400000000001E-2</v>
      </c>
      <c r="AE473" s="110"/>
    </row>
    <row r="474" spans="13:31" x14ac:dyDescent="0.25">
      <c r="M474" s="115">
        <v>45210</v>
      </c>
      <c r="N474" s="123">
        <v>2.8251200000000001</v>
      </c>
      <c r="AB474" s="108">
        <f t="shared" si="70"/>
        <v>45210</v>
      </c>
      <c r="AC474" s="109">
        <f t="shared" si="69"/>
        <v>2.8251200000000001E-2</v>
      </c>
      <c r="AE474" s="110"/>
    </row>
    <row r="475" spans="13:31" x14ac:dyDescent="0.25">
      <c r="M475" s="115">
        <v>45211</v>
      </c>
      <c r="N475" s="123">
        <v>2.8251200000000001</v>
      </c>
      <c r="AB475" s="108">
        <f t="shared" si="70"/>
        <v>45211</v>
      </c>
      <c r="AC475" s="109">
        <f t="shared" si="69"/>
        <v>2.8251200000000001E-2</v>
      </c>
      <c r="AE475" s="110"/>
    </row>
    <row r="476" spans="13:31" x14ac:dyDescent="0.25">
      <c r="M476" s="115">
        <v>45212</v>
      </c>
      <c r="N476" s="123">
        <v>2.8251200000000001</v>
      </c>
      <c r="AB476" s="108">
        <f t="shared" si="70"/>
        <v>45212</v>
      </c>
      <c r="AC476" s="109">
        <f t="shared" si="69"/>
        <v>2.8251200000000001E-2</v>
      </c>
      <c r="AE476" s="110"/>
    </row>
    <row r="477" spans="13:31" x14ac:dyDescent="0.25">
      <c r="M477" s="115">
        <v>45213</v>
      </c>
      <c r="N477" s="123">
        <v>2.8251200000000001</v>
      </c>
      <c r="AB477" s="108">
        <f t="shared" si="70"/>
        <v>45213</v>
      </c>
      <c r="AC477" s="109">
        <f t="shared" si="69"/>
        <v>2.8251200000000001E-2</v>
      </c>
      <c r="AE477" s="110"/>
    </row>
    <row r="478" spans="13:31" x14ac:dyDescent="0.25">
      <c r="M478" s="115">
        <v>45214</v>
      </c>
      <c r="N478" s="123">
        <v>2.8253400000000002</v>
      </c>
      <c r="AB478" s="108">
        <f t="shared" si="70"/>
        <v>45214</v>
      </c>
      <c r="AC478" s="109">
        <f t="shared" si="69"/>
        <v>2.8253400000000001E-2</v>
      </c>
      <c r="AE478" s="110"/>
    </row>
    <row r="479" spans="13:31" x14ac:dyDescent="0.25">
      <c r="M479" s="115">
        <v>45215</v>
      </c>
      <c r="N479" s="123">
        <v>2.8251200000000001</v>
      </c>
      <c r="AB479" s="108">
        <f t="shared" si="70"/>
        <v>45215</v>
      </c>
      <c r="AC479" s="109">
        <f t="shared" si="69"/>
        <v>2.8251200000000001E-2</v>
      </c>
      <c r="AE479" s="110"/>
    </row>
    <row r="480" spans="13:31" x14ac:dyDescent="0.25">
      <c r="M480" s="115">
        <v>45216</v>
      </c>
      <c r="N480" s="123">
        <v>2.8251200000000001</v>
      </c>
      <c r="AB480" s="108">
        <f t="shared" si="70"/>
        <v>45216</v>
      </c>
      <c r="AC480" s="109">
        <f t="shared" si="69"/>
        <v>2.8251200000000001E-2</v>
      </c>
      <c r="AE480" s="110"/>
    </row>
    <row r="481" spans="13:31" x14ac:dyDescent="0.25">
      <c r="M481" s="115">
        <v>45217</v>
      </c>
      <c r="N481" s="123">
        <v>2.8251200000000001</v>
      </c>
      <c r="AB481" s="108">
        <f t="shared" si="70"/>
        <v>45217</v>
      </c>
      <c r="AC481" s="109">
        <f t="shared" si="69"/>
        <v>2.8251200000000001E-2</v>
      </c>
      <c r="AE481" s="110"/>
    </row>
    <row r="482" spans="13:31" x14ac:dyDescent="0.25">
      <c r="M482" s="115">
        <v>45218</v>
      </c>
      <c r="N482" s="123">
        <v>2.8251200000000001</v>
      </c>
      <c r="AB482" s="108">
        <f t="shared" si="70"/>
        <v>45218</v>
      </c>
      <c r="AC482" s="109">
        <f t="shared" si="69"/>
        <v>2.8251200000000001E-2</v>
      </c>
      <c r="AE482" s="110"/>
    </row>
    <row r="483" spans="13:31" x14ac:dyDescent="0.25">
      <c r="M483" s="115">
        <v>45219</v>
      </c>
      <c r="N483" s="123">
        <v>2.82545</v>
      </c>
      <c r="AB483" s="108">
        <f t="shared" si="70"/>
        <v>45219</v>
      </c>
      <c r="AC483" s="109">
        <f t="shared" si="69"/>
        <v>2.8254500000000002E-2</v>
      </c>
      <c r="AE483" s="110"/>
    </row>
    <row r="484" spans="13:31" x14ac:dyDescent="0.25">
      <c r="M484" s="115">
        <v>45220</v>
      </c>
      <c r="N484" s="123">
        <v>2.8251200000000001</v>
      </c>
      <c r="AB484" s="108">
        <f t="shared" si="70"/>
        <v>45220</v>
      </c>
      <c r="AC484" s="109">
        <f t="shared" si="69"/>
        <v>2.8251200000000001E-2</v>
      </c>
      <c r="AE484" s="110"/>
    </row>
    <row r="485" spans="13:31" x14ac:dyDescent="0.25">
      <c r="M485" s="115">
        <v>45221</v>
      </c>
      <c r="N485" s="123">
        <v>2.8251200000000001</v>
      </c>
      <c r="AB485" s="108">
        <f t="shared" si="70"/>
        <v>45221</v>
      </c>
      <c r="AC485" s="109">
        <f t="shared" si="69"/>
        <v>2.8251200000000001E-2</v>
      </c>
      <c r="AE485" s="110"/>
    </row>
    <row r="486" spans="13:31" x14ac:dyDescent="0.25">
      <c r="M486" s="115">
        <v>45222</v>
      </c>
      <c r="N486" s="123">
        <v>2.8251200000000001</v>
      </c>
      <c r="AB486" s="108">
        <f t="shared" si="70"/>
        <v>45222</v>
      </c>
      <c r="AC486" s="109">
        <f t="shared" si="69"/>
        <v>2.8251200000000001E-2</v>
      </c>
      <c r="AE486" s="110"/>
    </row>
    <row r="487" spans="13:31" x14ac:dyDescent="0.25">
      <c r="M487" s="115">
        <v>45223</v>
      </c>
      <c r="N487" s="123">
        <v>2.8253400000000002</v>
      </c>
      <c r="AB487" s="108">
        <f t="shared" si="70"/>
        <v>45223</v>
      </c>
      <c r="AC487" s="109">
        <f t="shared" si="69"/>
        <v>2.8253400000000001E-2</v>
      </c>
      <c r="AE487" s="110"/>
    </row>
    <row r="488" spans="13:31" x14ac:dyDescent="0.25">
      <c r="M488" s="115">
        <v>45224</v>
      </c>
      <c r="N488" s="123">
        <v>2.8251200000000001</v>
      </c>
      <c r="AB488" s="108">
        <f t="shared" si="70"/>
        <v>45224</v>
      </c>
      <c r="AC488" s="109">
        <f t="shared" si="69"/>
        <v>2.8251200000000001E-2</v>
      </c>
      <c r="AE488" s="110"/>
    </row>
    <row r="489" spans="13:31" x14ac:dyDescent="0.25">
      <c r="M489" s="115">
        <v>45225</v>
      </c>
      <c r="N489" s="123">
        <v>2.8251200000000001</v>
      </c>
      <c r="AB489" s="108">
        <f t="shared" si="70"/>
        <v>45225</v>
      </c>
      <c r="AC489" s="109">
        <f t="shared" si="69"/>
        <v>2.8251200000000001E-2</v>
      </c>
      <c r="AE489" s="110"/>
    </row>
    <row r="490" spans="13:31" x14ac:dyDescent="0.25">
      <c r="M490" s="115">
        <v>45226</v>
      </c>
      <c r="N490" s="123">
        <v>2.8251200000000001</v>
      </c>
      <c r="AB490" s="108">
        <f t="shared" si="70"/>
        <v>45226</v>
      </c>
      <c r="AC490" s="109">
        <f t="shared" si="69"/>
        <v>2.8251200000000001E-2</v>
      </c>
      <c r="AE490" s="110"/>
    </row>
    <row r="491" spans="13:31" x14ac:dyDescent="0.25">
      <c r="M491" s="115">
        <v>45227</v>
      </c>
      <c r="N491" s="123">
        <v>2.8251200000000001</v>
      </c>
      <c r="AB491" s="108">
        <f t="shared" si="70"/>
        <v>45227</v>
      </c>
      <c r="AC491" s="109">
        <f t="shared" si="69"/>
        <v>2.8251200000000001E-2</v>
      </c>
      <c r="AE491" s="110"/>
    </row>
    <row r="492" spans="13:31" x14ac:dyDescent="0.25">
      <c r="M492" s="115">
        <v>45228</v>
      </c>
      <c r="N492" s="123">
        <v>2.8253400000000002</v>
      </c>
      <c r="AB492" s="108">
        <f t="shared" si="70"/>
        <v>45228</v>
      </c>
      <c r="AC492" s="109">
        <f t="shared" si="69"/>
        <v>2.8253400000000001E-2</v>
      </c>
      <c r="AE492" s="110"/>
    </row>
    <row r="493" spans="13:31" x14ac:dyDescent="0.25">
      <c r="M493" s="115">
        <v>45229</v>
      </c>
      <c r="N493" s="123">
        <v>2.8251200000000001</v>
      </c>
      <c r="AB493" s="108">
        <f t="shared" si="70"/>
        <v>45229</v>
      </c>
      <c r="AC493" s="109">
        <f t="shared" si="69"/>
        <v>2.8251200000000001E-2</v>
      </c>
      <c r="AE493" s="110"/>
    </row>
    <row r="494" spans="13:31" x14ac:dyDescent="0.25">
      <c r="M494" s="115">
        <v>45230</v>
      </c>
      <c r="N494" s="123">
        <v>2.8251200000000001</v>
      </c>
      <c r="AB494" s="108">
        <f t="shared" si="70"/>
        <v>45230</v>
      </c>
      <c r="AC494" s="109">
        <f t="shared" si="69"/>
        <v>2.8251200000000001E-2</v>
      </c>
      <c r="AE494" s="110"/>
    </row>
    <row r="495" spans="13:31" x14ac:dyDescent="0.25">
      <c r="M495" s="115">
        <v>45231</v>
      </c>
      <c r="N495" s="123">
        <v>2.8251200000000001</v>
      </c>
      <c r="AB495" s="108">
        <f t="shared" si="70"/>
        <v>45231</v>
      </c>
      <c r="AC495" s="109">
        <f t="shared" si="69"/>
        <v>2.8251200000000001E-2</v>
      </c>
      <c r="AE495" s="110"/>
    </row>
    <row r="496" spans="13:31" x14ac:dyDescent="0.25">
      <c r="M496" s="115">
        <v>45232</v>
      </c>
      <c r="N496" s="123">
        <v>2.8251200000000001</v>
      </c>
      <c r="AB496" s="108">
        <f t="shared" si="70"/>
        <v>45232</v>
      </c>
      <c r="AC496" s="109">
        <f t="shared" si="69"/>
        <v>2.8251200000000001E-2</v>
      </c>
      <c r="AE496" s="110"/>
    </row>
    <row r="497" spans="13:31" x14ac:dyDescent="0.25">
      <c r="M497" s="115">
        <v>45233</v>
      </c>
      <c r="N497" s="123">
        <v>2.8253400000000002</v>
      </c>
      <c r="AB497" s="108">
        <f t="shared" si="70"/>
        <v>45233</v>
      </c>
      <c r="AC497" s="109">
        <f t="shared" si="69"/>
        <v>2.8253400000000001E-2</v>
      </c>
      <c r="AE497" s="110"/>
    </row>
    <row r="498" spans="13:31" x14ac:dyDescent="0.25">
      <c r="M498" s="115">
        <v>45234</v>
      </c>
      <c r="N498" s="123">
        <v>2.8251200000000001</v>
      </c>
      <c r="AB498" s="108">
        <f t="shared" si="70"/>
        <v>45234</v>
      </c>
      <c r="AC498" s="109">
        <f t="shared" si="69"/>
        <v>2.8251200000000001E-2</v>
      </c>
      <c r="AE498" s="110"/>
    </row>
    <row r="499" spans="13:31" x14ac:dyDescent="0.25">
      <c r="M499" s="115">
        <v>45235</v>
      </c>
      <c r="N499" s="123">
        <v>2.8252299999999999</v>
      </c>
      <c r="AB499" s="108">
        <f t="shared" si="70"/>
        <v>45235</v>
      </c>
      <c r="AC499" s="109">
        <f t="shared" si="69"/>
        <v>2.8252299999999998E-2</v>
      </c>
      <c r="AE499" s="110"/>
    </row>
    <row r="500" spans="13:31" x14ac:dyDescent="0.25">
      <c r="M500" s="115">
        <v>45236</v>
      </c>
      <c r="N500" s="123">
        <v>2.8251200000000001</v>
      </c>
      <c r="AB500" s="108">
        <f t="shared" si="70"/>
        <v>45236</v>
      </c>
      <c r="AC500" s="109">
        <f t="shared" si="69"/>
        <v>2.8251200000000001E-2</v>
      </c>
      <c r="AE500" s="110"/>
    </row>
    <row r="501" spans="13:31" x14ac:dyDescent="0.25">
      <c r="M501" s="115">
        <v>45237</v>
      </c>
      <c r="N501" s="123">
        <v>2.8253400000000002</v>
      </c>
      <c r="AB501" s="108">
        <f t="shared" si="70"/>
        <v>45237</v>
      </c>
      <c r="AC501" s="109">
        <f t="shared" si="69"/>
        <v>2.8253400000000001E-2</v>
      </c>
      <c r="AE501" s="110"/>
    </row>
    <row r="502" spans="13:31" x14ac:dyDescent="0.25">
      <c r="M502" s="115">
        <v>45238</v>
      </c>
      <c r="N502" s="123">
        <v>2.8251200000000001</v>
      </c>
      <c r="AB502" s="108">
        <f t="shared" si="70"/>
        <v>45238</v>
      </c>
      <c r="AC502" s="109">
        <f t="shared" si="69"/>
        <v>2.8251200000000001E-2</v>
      </c>
      <c r="AE502" s="110"/>
    </row>
    <row r="503" spans="13:31" x14ac:dyDescent="0.25">
      <c r="M503" s="115">
        <v>45239</v>
      </c>
      <c r="N503" s="123">
        <v>2.8251200000000001</v>
      </c>
      <c r="AB503" s="108">
        <f t="shared" si="70"/>
        <v>45239</v>
      </c>
      <c r="AC503" s="109">
        <f t="shared" si="69"/>
        <v>2.8251200000000001E-2</v>
      </c>
      <c r="AE503" s="110"/>
    </row>
    <row r="504" spans="13:31" x14ac:dyDescent="0.25">
      <c r="M504" s="115">
        <v>45240</v>
      </c>
      <c r="N504" s="123">
        <v>2.8251200000000001</v>
      </c>
      <c r="AB504" s="108">
        <f t="shared" si="70"/>
        <v>45240</v>
      </c>
      <c r="AC504" s="109">
        <f t="shared" si="69"/>
        <v>2.8251200000000001E-2</v>
      </c>
      <c r="AE504" s="110"/>
    </row>
    <row r="505" spans="13:31" x14ac:dyDescent="0.25">
      <c r="M505" s="115">
        <v>45241</v>
      </c>
      <c r="N505" s="123">
        <v>2.8251200000000001</v>
      </c>
      <c r="AB505" s="108">
        <f t="shared" si="70"/>
        <v>45241</v>
      </c>
      <c r="AC505" s="109">
        <f t="shared" si="69"/>
        <v>2.8251200000000001E-2</v>
      </c>
      <c r="AE505" s="110"/>
    </row>
    <row r="506" spans="13:31" x14ac:dyDescent="0.25">
      <c r="M506" s="115">
        <v>45242</v>
      </c>
      <c r="N506" s="123">
        <v>2.8253400000000002</v>
      </c>
      <c r="AB506" s="108">
        <f t="shared" si="70"/>
        <v>45242</v>
      </c>
      <c r="AC506" s="109">
        <f t="shared" si="69"/>
        <v>2.8253400000000001E-2</v>
      </c>
      <c r="AE506" s="110"/>
    </row>
    <row r="507" spans="13:31" x14ac:dyDescent="0.25">
      <c r="M507" s="115">
        <v>45243</v>
      </c>
      <c r="N507" s="123">
        <v>2.8251200000000001</v>
      </c>
      <c r="AB507" s="108">
        <f t="shared" si="70"/>
        <v>45243</v>
      </c>
      <c r="AC507" s="109">
        <f t="shared" si="69"/>
        <v>2.8251200000000001E-2</v>
      </c>
      <c r="AE507" s="110"/>
    </row>
    <row r="508" spans="13:31" x14ac:dyDescent="0.25">
      <c r="M508" s="115">
        <v>45244</v>
      </c>
      <c r="N508" s="123">
        <v>2.8251200000000001</v>
      </c>
      <c r="AB508" s="108">
        <f t="shared" si="70"/>
        <v>45244</v>
      </c>
      <c r="AC508" s="109">
        <f t="shared" si="69"/>
        <v>2.8251200000000001E-2</v>
      </c>
      <c r="AE508" s="110"/>
    </row>
    <row r="509" spans="13:31" x14ac:dyDescent="0.25">
      <c r="M509" s="115">
        <v>45245</v>
      </c>
      <c r="N509" s="123">
        <v>2.8252299999999999</v>
      </c>
      <c r="AB509" s="108">
        <f t="shared" si="70"/>
        <v>45245</v>
      </c>
      <c r="AC509" s="109">
        <f t="shared" si="69"/>
        <v>2.8252299999999998E-2</v>
      </c>
      <c r="AE509" s="110"/>
    </row>
    <row r="510" spans="13:31" x14ac:dyDescent="0.25">
      <c r="M510" s="115">
        <v>45246</v>
      </c>
      <c r="N510" s="123">
        <v>2.8253400000000002</v>
      </c>
      <c r="AB510" s="108">
        <f t="shared" si="70"/>
        <v>45246</v>
      </c>
      <c r="AC510" s="109">
        <f t="shared" si="69"/>
        <v>2.8253400000000001E-2</v>
      </c>
      <c r="AE510" s="110"/>
    </row>
    <row r="511" spans="13:31" x14ac:dyDescent="0.25">
      <c r="M511" s="115">
        <v>45247</v>
      </c>
      <c r="N511" s="123">
        <v>2.8251200000000001</v>
      </c>
      <c r="AB511" s="108">
        <f t="shared" si="70"/>
        <v>45247</v>
      </c>
      <c r="AC511" s="109">
        <f t="shared" si="69"/>
        <v>2.8251200000000001E-2</v>
      </c>
      <c r="AE511" s="110"/>
    </row>
    <row r="512" spans="13:31" x14ac:dyDescent="0.25">
      <c r="M512" s="115">
        <v>45248</v>
      </c>
      <c r="N512" s="123">
        <v>2.61273</v>
      </c>
      <c r="AB512" s="108">
        <f t="shared" si="70"/>
        <v>45248</v>
      </c>
      <c r="AC512" s="109">
        <f t="shared" si="69"/>
        <v>2.6127299999999999E-2</v>
      </c>
      <c r="AE512" s="110"/>
    </row>
    <row r="513" spans="13:31" x14ac:dyDescent="0.25">
      <c r="M513" s="115">
        <v>45249</v>
      </c>
      <c r="N513" s="123">
        <v>2.61273</v>
      </c>
      <c r="AB513" s="108">
        <f t="shared" si="70"/>
        <v>45249</v>
      </c>
      <c r="AC513" s="109">
        <f t="shared" si="69"/>
        <v>2.6127299999999999E-2</v>
      </c>
      <c r="AE513" s="110"/>
    </row>
    <row r="514" spans="13:31" x14ac:dyDescent="0.25">
      <c r="M514" s="115">
        <v>45250</v>
      </c>
      <c r="N514" s="123">
        <v>2.61273</v>
      </c>
      <c r="AB514" s="108">
        <f t="shared" si="70"/>
        <v>45250</v>
      </c>
      <c r="AC514" s="109">
        <f t="shared" si="69"/>
        <v>2.6127299999999999E-2</v>
      </c>
      <c r="AE514" s="110"/>
    </row>
    <row r="515" spans="13:31" x14ac:dyDescent="0.25">
      <c r="M515" s="115">
        <v>45251</v>
      </c>
      <c r="N515" s="123">
        <v>2.6129199999999999</v>
      </c>
      <c r="AB515" s="108">
        <f t="shared" si="70"/>
        <v>45251</v>
      </c>
      <c r="AC515" s="109">
        <f t="shared" si="69"/>
        <v>2.6129199999999998E-2</v>
      </c>
      <c r="AE515" s="110"/>
    </row>
    <row r="516" spans="13:31" x14ac:dyDescent="0.25">
      <c r="M516" s="115">
        <v>45252</v>
      </c>
      <c r="N516" s="123">
        <v>2.61273</v>
      </c>
      <c r="AB516" s="108">
        <f t="shared" si="70"/>
        <v>45252</v>
      </c>
      <c r="AC516" s="109">
        <f t="shared" si="69"/>
        <v>2.6127299999999999E-2</v>
      </c>
      <c r="AE516" s="110"/>
    </row>
    <row r="517" spans="13:31" x14ac:dyDescent="0.25">
      <c r="M517" s="115">
        <v>45253</v>
      </c>
      <c r="N517" s="123">
        <v>2.61273</v>
      </c>
      <c r="AB517" s="108">
        <f t="shared" si="70"/>
        <v>45253</v>
      </c>
      <c r="AC517" s="109">
        <f t="shared" si="69"/>
        <v>2.6127299999999999E-2</v>
      </c>
      <c r="AE517" s="110"/>
    </row>
    <row r="518" spans="13:31" x14ac:dyDescent="0.25">
      <c r="M518" s="115">
        <v>45254</v>
      </c>
      <c r="N518" s="123">
        <v>2.61273</v>
      </c>
      <c r="AB518" s="108">
        <f t="shared" si="70"/>
        <v>45254</v>
      </c>
      <c r="AC518" s="109">
        <f t="shared" si="69"/>
        <v>2.6127299999999999E-2</v>
      </c>
      <c r="AE518" s="110"/>
    </row>
    <row r="519" spans="13:31" x14ac:dyDescent="0.25">
      <c r="M519" s="115">
        <v>45255</v>
      </c>
      <c r="N519" s="123">
        <v>2.61273</v>
      </c>
      <c r="AB519" s="108">
        <f t="shared" si="70"/>
        <v>45255</v>
      </c>
      <c r="AC519" s="109">
        <f t="shared" ref="AC519:AC582" si="71">_xlfn.IFNA(VLOOKUP(AB519,M:N,2,FALSE)/100,AC518)</f>
        <v>2.6127299999999999E-2</v>
      </c>
      <c r="AE519" s="110"/>
    </row>
    <row r="520" spans="13:31" x14ac:dyDescent="0.25">
      <c r="M520" s="115">
        <v>45256</v>
      </c>
      <c r="N520" s="123">
        <v>2.6129199999999999</v>
      </c>
      <c r="AB520" s="108">
        <f t="shared" ref="AB520:AB583" si="72">AB519+1</f>
        <v>45256</v>
      </c>
      <c r="AC520" s="109">
        <f t="shared" si="71"/>
        <v>2.6129199999999998E-2</v>
      </c>
      <c r="AE520" s="110"/>
    </row>
    <row r="521" spans="13:31" x14ac:dyDescent="0.25">
      <c r="M521" s="115">
        <v>45257</v>
      </c>
      <c r="N521" s="123">
        <v>2.61273</v>
      </c>
      <c r="AB521" s="108">
        <f t="shared" si="72"/>
        <v>45257</v>
      </c>
      <c r="AC521" s="109">
        <f t="shared" si="71"/>
        <v>2.6127299999999999E-2</v>
      </c>
      <c r="AE521" s="110"/>
    </row>
    <row r="522" spans="13:31" x14ac:dyDescent="0.25">
      <c r="M522" s="115">
        <v>45258</v>
      </c>
      <c r="N522" s="123">
        <v>2.61273</v>
      </c>
      <c r="AB522" s="108">
        <f t="shared" si="72"/>
        <v>45258</v>
      </c>
      <c r="AC522" s="109">
        <f t="shared" si="71"/>
        <v>2.6127299999999999E-2</v>
      </c>
      <c r="AE522" s="110"/>
    </row>
    <row r="523" spans="13:31" x14ac:dyDescent="0.25">
      <c r="M523" s="115">
        <v>45259</v>
      </c>
      <c r="N523" s="123">
        <v>2.61273</v>
      </c>
      <c r="AB523" s="108">
        <f t="shared" si="72"/>
        <v>45259</v>
      </c>
      <c r="AC523" s="109">
        <f t="shared" si="71"/>
        <v>2.6127299999999999E-2</v>
      </c>
      <c r="AE523" s="110"/>
    </row>
    <row r="524" spans="13:31" x14ac:dyDescent="0.25">
      <c r="M524" s="115">
        <v>45260</v>
      </c>
      <c r="N524" s="123">
        <v>2.61273</v>
      </c>
      <c r="AB524" s="108">
        <f t="shared" si="72"/>
        <v>45260</v>
      </c>
      <c r="AC524" s="109">
        <f t="shared" si="71"/>
        <v>2.6127299999999999E-2</v>
      </c>
      <c r="AE524" s="110"/>
    </row>
    <row r="525" spans="13:31" x14ac:dyDescent="0.25">
      <c r="M525" s="115">
        <v>45261</v>
      </c>
      <c r="N525" s="123">
        <v>2.6129199999999999</v>
      </c>
      <c r="AB525" s="108">
        <f t="shared" si="72"/>
        <v>45261</v>
      </c>
      <c r="AC525" s="109">
        <f t="shared" si="71"/>
        <v>2.6129199999999998E-2</v>
      </c>
      <c r="AE525" s="110"/>
    </row>
    <row r="526" spans="13:31" x14ac:dyDescent="0.25">
      <c r="M526" s="115">
        <v>45262</v>
      </c>
      <c r="N526" s="123">
        <v>2.61273</v>
      </c>
      <c r="AB526" s="108">
        <f t="shared" si="72"/>
        <v>45262</v>
      </c>
      <c r="AC526" s="109">
        <f t="shared" si="71"/>
        <v>2.6127299999999999E-2</v>
      </c>
      <c r="AE526" s="110"/>
    </row>
    <row r="527" spans="13:31" x14ac:dyDescent="0.25">
      <c r="M527" s="115">
        <v>45263</v>
      </c>
      <c r="N527" s="123">
        <v>2.61273</v>
      </c>
      <c r="AB527" s="108">
        <f t="shared" si="72"/>
        <v>45263</v>
      </c>
      <c r="AC527" s="109">
        <f t="shared" si="71"/>
        <v>2.6127299999999999E-2</v>
      </c>
      <c r="AE527" s="110"/>
    </row>
    <row r="528" spans="13:31" x14ac:dyDescent="0.25">
      <c r="M528" s="115">
        <v>45264</v>
      </c>
      <c r="N528" s="123">
        <v>2.61273</v>
      </c>
      <c r="AB528" s="108">
        <f t="shared" si="72"/>
        <v>45264</v>
      </c>
      <c r="AC528" s="109">
        <f t="shared" si="71"/>
        <v>2.6127299999999999E-2</v>
      </c>
      <c r="AE528" s="110"/>
    </row>
    <row r="529" spans="13:31" x14ac:dyDescent="0.25">
      <c r="M529" s="115">
        <v>45265</v>
      </c>
      <c r="N529" s="123">
        <v>2.61273</v>
      </c>
      <c r="AB529" s="108">
        <f t="shared" si="72"/>
        <v>45265</v>
      </c>
      <c r="AC529" s="109">
        <f t="shared" si="71"/>
        <v>2.6127299999999999E-2</v>
      </c>
      <c r="AE529" s="110"/>
    </row>
    <row r="530" spans="13:31" x14ac:dyDescent="0.25">
      <c r="M530" s="115">
        <v>45266</v>
      </c>
      <c r="N530" s="123">
        <v>2.6129199999999999</v>
      </c>
      <c r="AB530" s="108">
        <f t="shared" si="72"/>
        <v>45266</v>
      </c>
      <c r="AC530" s="109">
        <f t="shared" si="71"/>
        <v>2.6129199999999998E-2</v>
      </c>
      <c r="AE530" s="110"/>
    </row>
    <row r="531" spans="13:31" x14ac:dyDescent="0.25">
      <c r="M531" s="115">
        <v>45267</v>
      </c>
      <c r="N531" s="123">
        <v>2.61273</v>
      </c>
      <c r="AB531" s="108">
        <f t="shared" si="72"/>
        <v>45267</v>
      </c>
      <c r="AC531" s="109">
        <f t="shared" si="71"/>
        <v>2.6127299999999999E-2</v>
      </c>
      <c r="AE531" s="110"/>
    </row>
    <row r="532" spans="13:31" x14ac:dyDescent="0.25">
      <c r="M532" s="115">
        <v>45268</v>
      </c>
      <c r="N532" s="123">
        <v>2.61273</v>
      </c>
      <c r="AB532" s="108">
        <f t="shared" si="72"/>
        <v>45268</v>
      </c>
      <c r="AC532" s="109">
        <f t="shared" si="71"/>
        <v>2.6127299999999999E-2</v>
      </c>
      <c r="AE532" s="110"/>
    </row>
    <row r="533" spans="13:31" x14ac:dyDescent="0.25">
      <c r="M533" s="115">
        <v>45269</v>
      </c>
      <c r="N533" s="123">
        <v>2.61273</v>
      </c>
      <c r="AB533" s="108">
        <f t="shared" si="72"/>
        <v>45269</v>
      </c>
      <c r="AC533" s="109">
        <f t="shared" si="71"/>
        <v>2.6127299999999999E-2</v>
      </c>
      <c r="AE533" s="110"/>
    </row>
    <row r="534" spans="13:31" x14ac:dyDescent="0.25">
      <c r="M534" s="115">
        <v>45270</v>
      </c>
      <c r="N534" s="123">
        <v>2.61273</v>
      </c>
      <c r="AB534" s="108">
        <f t="shared" si="72"/>
        <v>45270</v>
      </c>
      <c r="AC534" s="109">
        <f t="shared" si="71"/>
        <v>2.6127299999999999E-2</v>
      </c>
      <c r="AE534" s="110"/>
    </row>
    <row r="535" spans="13:31" x14ac:dyDescent="0.25">
      <c r="M535" s="115">
        <v>45271</v>
      </c>
      <c r="N535" s="123">
        <v>2.6129199999999999</v>
      </c>
      <c r="AB535" s="108">
        <f t="shared" si="72"/>
        <v>45271</v>
      </c>
      <c r="AC535" s="109">
        <f t="shared" si="71"/>
        <v>2.6129199999999998E-2</v>
      </c>
      <c r="AE535" s="110"/>
    </row>
    <row r="536" spans="13:31" x14ac:dyDescent="0.25">
      <c r="M536" s="115">
        <v>45272</v>
      </c>
      <c r="N536" s="123">
        <v>2.61273</v>
      </c>
      <c r="AB536" s="108">
        <f t="shared" si="72"/>
        <v>45272</v>
      </c>
      <c r="AC536" s="109">
        <f t="shared" si="71"/>
        <v>2.6127299999999999E-2</v>
      </c>
      <c r="AE536" s="110"/>
    </row>
    <row r="537" spans="13:31" x14ac:dyDescent="0.25">
      <c r="M537" s="115">
        <v>45273</v>
      </c>
      <c r="N537" s="123">
        <v>2.61273</v>
      </c>
      <c r="AB537" s="108">
        <f t="shared" si="72"/>
        <v>45273</v>
      </c>
      <c r="AC537" s="109">
        <f t="shared" si="71"/>
        <v>2.6127299999999999E-2</v>
      </c>
      <c r="AE537" s="110"/>
    </row>
    <row r="538" spans="13:31" x14ac:dyDescent="0.25">
      <c r="M538" s="115">
        <v>45274</v>
      </c>
      <c r="N538" s="123">
        <v>2.61273</v>
      </c>
      <c r="AB538" s="108">
        <f t="shared" si="72"/>
        <v>45274</v>
      </c>
      <c r="AC538" s="109">
        <f t="shared" si="71"/>
        <v>2.6127299999999999E-2</v>
      </c>
      <c r="AE538" s="110"/>
    </row>
    <row r="539" spans="13:31" x14ac:dyDescent="0.25">
      <c r="M539" s="115">
        <v>45275</v>
      </c>
      <c r="N539" s="123">
        <v>2.61273</v>
      </c>
      <c r="AB539" s="108">
        <f t="shared" si="72"/>
        <v>45275</v>
      </c>
      <c r="AC539" s="109">
        <f t="shared" si="71"/>
        <v>2.6127299999999999E-2</v>
      </c>
      <c r="AE539" s="110"/>
    </row>
    <row r="540" spans="13:31" x14ac:dyDescent="0.25">
      <c r="M540" s="115">
        <v>45276</v>
      </c>
      <c r="N540" s="123">
        <v>2.6129199999999999</v>
      </c>
      <c r="AB540" s="108">
        <f t="shared" si="72"/>
        <v>45276</v>
      </c>
      <c r="AC540" s="109">
        <f t="shared" si="71"/>
        <v>2.6129199999999998E-2</v>
      </c>
      <c r="AE540" s="110"/>
    </row>
    <row r="541" spans="13:31" x14ac:dyDescent="0.25">
      <c r="M541" s="115">
        <v>45277</v>
      </c>
      <c r="N541" s="123">
        <v>2.61273</v>
      </c>
      <c r="AB541" s="108">
        <f t="shared" si="72"/>
        <v>45277</v>
      </c>
      <c r="AC541" s="109">
        <f t="shared" si="71"/>
        <v>2.6127299999999999E-2</v>
      </c>
      <c r="AE541" s="110"/>
    </row>
    <row r="542" spans="13:31" x14ac:dyDescent="0.25">
      <c r="M542" s="115">
        <v>45278</v>
      </c>
      <c r="N542" s="123">
        <v>2.61273</v>
      </c>
      <c r="AB542" s="108">
        <f t="shared" si="72"/>
        <v>45278</v>
      </c>
      <c r="AC542" s="109">
        <f t="shared" si="71"/>
        <v>2.6127299999999999E-2</v>
      </c>
      <c r="AE542" s="110"/>
    </row>
    <row r="543" spans="13:31" x14ac:dyDescent="0.25">
      <c r="M543" s="115">
        <v>45279</v>
      </c>
      <c r="N543" s="123">
        <v>2.61273</v>
      </c>
      <c r="AB543" s="108">
        <f t="shared" si="72"/>
        <v>45279</v>
      </c>
      <c r="AC543" s="109">
        <f t="shared" si="71"/>
        <v>2.6127299999999999E-2</v>
      </c>
      <c r="AE543" s="110"/>
    </row>
    <row r="544" spans="13:31" x14ac:dyDescent="0.25">
      <c r="M544" s="115">
        <v>45280</v>
      </c>
      <c r="N544" s="123">
        <v>2.61273</v>
      </c>
      <c r="AB544" s="108">
        <f t="shared" si="72"/>
        <v>45280</v>
      </c>
      <c r="AC544" s="109">
        <f t="shared" si="71"/>
        <v>2.6127299999999999E-2</v>
      </c>
      <c r="AE544" s="110"/>
    </row>
    <row r="545" spans="13:31" x14ac:dyDescent="0.25">
      <c r="M545" s="115">
        <v>45281</v>
      </c>
      <c r="N545" s="123">
        <v>2.6129199999999999</v>
      </c>
      <c r="AB545" s="108">
        <f t="shared" si="72"/>
        <v>45281</v>
      </c>
      <c r="AC545" s="109">
        <f t="shared" si="71"/>
        <v>2.6129199999999998E-2</v>
      </c>
      <c r="AE545" s="110"/>
    </row>
    <row r="546" spans="13:31" x14ac:dyDescent="0.25">
      <c r="M546" s="115">
        <v>45282</v>
      </c>
      <c r="N546" s="123">
        <v>2.61273</v>
      </c>
      <c r="AB546" s="108">
        <f t="shared" si="72"/>
        <v>45282</v>
      </c>
      <c r="AC546" s="109">
        <f t="shared" si="71"/>
        <v>2.6127299999999999E-2</v>
      </c>
      <c r="AE546" s="110"/>
    </row>
    <row r="547" spans="13:31" x14ac:dyDescent="0.25">
      <c r="M547" s="115">
        <v>45283</v>
      </c>
      <c r="N547" s="123">
        <v>2.61273</v>
      </c>
      <c r="AB547" s="108">
        <f t="shared" si="72"/>
        <v>45283</v>
      </c>
      <c r="AC547" s="109">
        <f t="shared" si="71"/>
        <v>2.6127299999999999E-2</v>
      </c>
      <c r="AE547" s="110"/>
    </row>
    <row r="548" spans="13:31" x14ac:dyDescent="0.25">
      <c r="M548" s="115">
        <v>45284</v>
      </c>
      <c r="N548" s="123">
        <v>2.61273</v>
      </c>
      <c r="AB548" s="108">
        <f t="shared" si="72"/>
        <v>45284</v>
      </c>
      <c r="AC548" s="109">
        <f t="shared" si="71"/>
        <v>2.6127299999999999E-2</v>
      </c>
      <c r="AE548" s="110"/>
    </row>
    <row r="549" spans="13:31" x14ac:dyDescent="0.25">
      <c r="M549" s="115">
        <v>45285</v>
      </c>
      <c r="N549" s="123">
        <v>2.61273</v>
      </c>
      <c r="AB549" s="108">
        <f t="shared" si="72"/>
        <v>45285</v>
      </c>
      <c r="AC549" s="109">
        <f t="shared" si="71"/>
        <v>2.6127299999999999E-2</v>
      </c>
      <c r="AE549" s="110"/>
    </row>
    <row r="550" spans="13:31" x14ac:dyDescent="0.25">
      <c r="M550" s="115">
        <v>45286</v>
      </c>
      <c r="N550" s="123">
        <v>2.6130100000000001</v>
      </c>
      <c r="AB550" s="108">
        <f t="shared" si="72"/>
        <v>45286</v>
      </c>
      <c r="AC550" s="109">
        <f t="shared" si="71"/>
        <v>2.61301E-2</v>
      </c>
      <c r="AE550" s="110"/>
    </row>
    <row r="551" spans="13:31" x14ac:dyDescent="0.25">
      <c r="M551" s="115">
        <v>45287</v>
      </c>
      <c r="N551" s="123">
        <v>2.61273</v>
      </c>
      <c r="AB551" s="108">
        <f t="shared" si="72"/>
        <v>45287</v>
      </c>
      <c r="AC551" s="109">
        <f t="shared" si="71"/>
        <v>2.6127299999999999E-2</v>
      </c>
      <c r="AE551" s="110"/>
    </row>
    <row r="552" spans="13:31" x14ac:dyDescent="0.25">
      <c r="M552" s="115">
        <v>45288</v>
      </c>
      <c r="N552" s="123">
        <v>2.61273</v>
      </c>
      <c r="AB552" s="108">
        <f t="shared" si="72"/>
        <v>45288</v>
      </c>
      <c r="AC552" s="109">
        <f t="shared" si="71"/>
        <v>2.6127299999999999E-2</v>
      </c>
      <c r="AE552" s="110"/>
    </row>
    <row r="553" spans="13:31" x14ac:dyDescent="0.25">
      <c r="M553" s="115">
        <v>45289</v>
      </c>
      <c r="N553" s="123">
        <v>2.61273</v>
      </c>
      <c r="AB553" s="108">
        <f t="shared" si="72"/>
        <v>45289</v>
      </c>
      <c r="AC553" s="109">
        <f t="shared" si="71"/>
        <v>2.6127299999999999E-2</v>
      </c>
      <c r="AE553" s="110"/>
    </row>
    <row r="554" spans="13:31" x14ac:dyDescent="0.25">
      <c r="M554" s="115">
        <v>45290</v>
      </c>
      <c r="N554" s="123">
        <v>2.6129199999999999</v>
      </c>
      <c r="AB554" s="108">
        <f t="shared" si="72"/>
        <v>45290</v>
      </c>
      <c r="AC554" s="109">
        <f t="shared" si="71"/>
        <v>2.6129199999999998E-2</v>
      </c>
      <c r="AE554" s="110"/>
    </row>
    <row r="555" spans="13:31" x14ac:dyDescent="0.25">
      <c r="M555" s="115">
        <v>45291</v>
      </c>
      <c r="N555" s="123">
        <v>2.61273</v>
      </c>
      <c r="AB555" s="108">
        <f t="shared" si="72"/>
        <v>45291</v>
      </c>
      <c r="AC555" s="109">
        <f t="shared" si="71"/>
        <v>2.6127299999999999E-2</v>
      </c>
      <c r="AE555" s="110"/>
    </row>
    <row r="556" spans="13:31" x14ac:dyDescent="0.25">
      <c r="M556" s="115">
        <v>45292</v>
      </c>
      <c r="N556" s="123">
        <v>2.61273</v>
      </c>
      <c r="AB556" s="108">
        <f t="shared" si="72"/>
        <v>45292</v>
      </c>
      <c r="AC556" s="109">
        <f t="shared" si="71"/>
        <v>2.6127299999999999E-2</v>
      </c>
      <c r="AE556" s="110"/>
    </row>
    <row r="557" spans="13:31" x14ac:dyDescent="0.25">
      <c r="M557" s="115">
        <v>45293</v>
      </c>
      <c r="N557" s="123">
        <v>2.61273</v>
      </c>
      <c r="AB557" s="108">
        <f t="shared" si="72"/>
        <v>45293</v>
      </c>
      <c r="AC557" s="109">
        <f t="shared" si="71"/>
        <v>2.6127299999999999E-2</v>
      </c>
      <c r="AE557" s="110"/>
    </row>
    <row r="558" spans="13:31" x14ac:dyDescent="0.25">
      <c r="M558" s="115">
        <v>45294</v>
      </c>
      <c r="N558" s="123">
        <v>2.61273</v>
      </c>
      <c r="AB558" s="108">
        <f t="shared" si="72"/>
        <v>45294</v>
      </c>
      <c r="AC558" s="109">
        <f t="shared" si="71"/>
        <v>2.6127299999999999E-2</v>
      </c>
      <c r="AE558" s="110"/>
    </row>
    <row r="559" spans="13:31" x14ac:dyDescent="0.25">
      <c r="M559" s="115">
        <v>45295</v>
      </c>
      <c r="N559" s="123">
        <v>2.6129199999999999</v>
      </c>
      <c r="AB559" s="108">
        <f t="shared" si="72"/>
        <v>45295</v>
      </c>
      <c r="AC559" s="109">
        <f t="shared" si="71"/>
        <v>2.6129199999999998E-2</v>
      </c>
      <c r="AE559" s="110"/>
    </row>
    <row r="560" spans="13:31" x14ac:dyDescent="0.25">
      <c r="M560" s="115">
        <v>45296</v>
      </c>
      <c r="N560" s="123">
        <v>2.61273</v>
      </c>
      <c r="AB560" s="108">
        <f t="shared" si="72"/>
        <v>45296</v>
      </c>
      <c r="AC560" s="109">
        <f t="shared" si="71"/>
        <v>2.6127299999999999E-2</v>
      </c>
      <c r="AE560" s="110"/>
    </row>
    <row r="561" spans="13:31" x14ac:dyDescent="0.25">
      <c r="M561" s="115">
        <v>45297</v>
      </c>
      <c r="N561" s="123">
        <v>2.61273</v>
      </c>
      <c r="AB561" s="108">
        <f t="shared" si="72"/>
        <v>45297</v>
      </c>
      <c r="AC561" s="109">
        <f t="shared" si="71"/>
        <v>2.6127299999999999E-2</v>
      </c>
      <c r="AE561" s="110"/>
    </row>
    <row r="562" spans="13:31" x14ac:dyDescent="0.25">
      <c r="M562" s="115">
        <v>45298</v>
      </c>
      <c r="N562" s="123">
        <v>2.61273</v>
      </c>
      <c r="AB562" s="108">
        <f t="shared" si="72"/>
        <v>45298</v>
      </c>
      <c r="AC562" s="109">
        <f t="shared" si="71"/>
        <v>2.6127299999999999E-2</v>
      </c>
      <c r="AE562" s="110"/>
    </row>
    <row r="563" spans="13:31" x14ac:dyDescent="0.25">
      <c r="M563" s="115">
        <v>45299</v>
      </c>
      <c r="N563" s="123">
        <v>2.61273</v>
      </c>
      <c r="AB563" s="108">
        <f t="shared" si="72"/>
        <v>45299</v>
      </c>
      <c r="AC563" s="109">
        <f t="shared" si="71"/>
        <v>2.6127299999999999E-2</v>
      </c>
      <c r="AE563" s="110"/>
    </row>
    <row r="564" spans="13:31" x14ac:dyDescent="0.25">
      <c r="M564" s="115">
        <v>45300</v>
      </c>
      <c r="N564" s="123">
        <v>2.6129199999999999</v>
      </c>
      <c r="AB564" s="108">
        <f t="shared" si="72"/>
        <v>45300</v>
      </c>
      <c r="AC564" s="109">
        <f t="shared" si="71"/>
        <v>2.6129199999999998E-2</v>
      </c>
      <c r="AE564" s="110"/>
    </row>
    <row r="565" spans="13:31" x14ac:dyDescent="0.25">
      <c r="M565" s="115">
        <v>45301</v>
      </c>
      <c r="N565" s="123">
        <v>2.61273</v>
      </c>
      <c r="AB565" s="108">
        <f t="shared" si="72"/>
        <v>45301</v>
      </c>
      <c r="AC565" s="109">
        <f t="shared" si="71"/>
        <v>2.6127299999999999E-2</v>
      </c>
      <c r="AE565" s="110"/>
    </row>
    <row r="566" spans="13:31" x14ac:dyDescent="0.25">
      <c r="M566" s="115">
        <v>45302</v>
      </c>
      <c r="N566" s="123">
        <v>2.61273</v>
      </c>
      <c r="AB566" s="108">
        <f t="shared" si="72"/>
        <v>45302</v>
      </c>
      <c r="AC566" s="109">
        <f t="shared" si="71"/>
        <v>2.6127299999999999E-2</v>
      </c>
      <c r="AE566" s="110"/>
    </row>
    <row r="567" spans="13:31" x14ac:dyDescent="0.25">
      <c r="M567" s="115">
        <v>45303</v>
      </c>
      <c r="N567" s="123">
        <v>2.61273</v>
      </c>
      <c r="AB567" s="108">
        <f t="shared" si="72"/>
        <v>45303</v>
      </c>
      <c r="AC567" s="109">
        <f t="shared" si="71"/>
        <v>2.6127299999999999E-2</v>
      </c>
      <c r="AE567" s="110"/>
    </row>
    <row r="568" spans="13:31" x14ac:dyDescent="0.25">
      <c r="M568" s="115">
        <v>45304</v>
      </c>
      <c r="N568" s="123">
        <v>2.61273</v>
      </c>
      <c r="AB568" s="108">
        <f t="shared" si="72"/>
        <v>45304</v>
      </c>
      <c r="AC568" s="109">
        <f t="shared" si="71"/>
        <v>2.6127299999999999E-2</v>
      </c>
      <c r="AE568" s="110"/>
    </row>
    <row r="569" spans="13:31" x14ac:dyDescent="0.25">
      <c r="M569" s="115">
        <v>45305</v>
      </c>
      <c r="N569" s="123">
        <v>2.6129199999999999</v>
      </c>
      <c r="AB569" s="108">
        <f t="shared" si="72"/>
        <v>45305</v>
      </c>
      <c r="AC569" s="109">
        <f t="shared" si="71"/>
        <v>2.6129199999999998E-2</v>
      </c>
      <c r="AE569" s="110"/>
    </row>
    <row r="570" spans="13:31" x14ac:dyDescent="0.25">
      <c r="M570" s="115">
        <v>45306</v>
      </c>
      <c r="N570" s="123">
        <v>2.61273</v>
      </c>
      <c r="AB570" s="108">
        <f t="shared" si="72"/>
        <v>45306</v>
      </c>
      <c r="AC570" s="109">
        <f t="shared" si="71"/>
        <v>2.6127299999999999E-2</v>
      </c>
      <c r="AE570" s="110"/>
    </row>
    <row r="571" spans="13:31" x14ac:dyDescent="0.25">
      <c r="M571" s="115">
        <v>45307</v>
      </c>
      <c r="N571" s="123">
        <v>2.61273</v>
      </c>
      <c r="AB571" s="108">
        <f t="shared" si="72"/>
        <v>45307</v>
      </c>
      <c r="AC571" s="109">
        <f t="shared" si="71"/>
        <v>2.6127299999999999E-2</v>
      </c>
      <c r="AE571" s="110"/>
    </row>
    <row r="572" spans="13:31" x14ac:dyDescent="0.25">
      <c r="M572" s="115">
        <v>45308</v>
      </c>
      <c r="N572" s="123">
        <v>2.61273</v>
      </c>
      <c r="AB572" s="108">
        <f t="shared" si="72"/>
        <v>45308</v>
      </c>
      <c r="AC572" s="109">
        <f t="shared" si="71"/>
        <v>2.6127299999999999E-2</v>
      </c>
      <c r="AE572" s="110"/>
    </row>
    <row r="573" spans="13:31" x14ac:dyDescent="0.25">
      <c r="M573" s="115">
        <v>45309</v>
      </c>
      <c r="N573" s="123">
        <v>2.61273</v>
      </c>
      <c r="AB573" s="108">
        <f t="shared" si="72"/>
        <v>45309</v>
      </c>
      <c r="AC573" s="109">
        <f t="shared" si="71"/>
        <v>2.6127299999999999E-2</v>
      </c>
      <c r="AE573" s="110"/>
    </row>
    <row r="574" spans="13:31" x14ac:dyDescent="0.25">
      <c r="M574" s="115">
        <v>45310</v>
      </c>
      <c r="N574" s="123">
        <v>2.6129199999999999</v>
      </c>
      <c r="AB574" s="108">
        <f t="shared" si="72"/>
        <v>45310</v>
      </c>
      <c r="AC574" s="109">
        <f t="shared" si="71"/>
        <v>2.6129199999999998E-2</v>
      </c>
      <c r="AE574" s="110"/>
    </row>
    <row r="575" spans="13:31" x14ac:dyDescent="0.25">
      <c r="M575" s="115">
        <v>45311</v>
      </c>
      <c r="N575" s="123">
        <v>2.61273</v>
      </c>
      <c r="AB575" s="108">
        <f t="shared" si="72"/>
        <v>45311</v>
      </c>
      <c r="AC575" s="109">
        <f t="shared" si="71"/>
        <v>2.6127299999999999E-2</v>
      </c>
      <c r="AE575" s="110"/>
    </row>
    <row r="576" spans="13:31" x14ac:dyDescent="0.25">
      <c r="M576" s="115">
        <v>45312</v>
      </c>
      <c r="N576" s="123">
        <v>2.61273</v>
      </c>
      <c r="AB576" s="108">
        <f t="shared" si="72"/>
        <v>45312</v>
      </c>
      <c r="AC576" s="109">
        <f t="shared" si="71"/>
        <v>2.6127299999999999E-2</v>
      </c>
      <c r="AE576" s="110"/>
    </row>
    <row r="577" spans="13:31" x14ac:dyDescent="0.25">
      <c r="M577" s="115">
        <v>45313</v>
      </c>
      <c r="N577" s="123">
        <v>2.61273</v>
      </c>
      <c r="AB577" s="108">
        <f t="shared" si="72"/>
        <v>45313</v>
      </c>
      <c r="AC577" s="109">
        <f t="shared" si="71"/>
        <v>2.6127299999999999E-2</v>
      </c>
      <c r="AE577" s="110"/>
    </row>
    <row r="578" spans="13:31" x14ac:dyDescent="0.25">
      <c r="M578" s="115">
        <v>45314</v>
      </c>
      <c r="N578" s="123">
        <v>2.61273</v>
      </c>
      <c r="AB578" s="108">
        <f t="shared" si="72"/>
        <v>45314</v>
      </c>
      <c r="AC578" s="109">
        <f t="shared" si="71"/>
        <v>2.6127299999999999E-2</v>
      </c>
      <c r="AE578" s="110"/>
    </row>
    <row r="579" spans="13:31" x14ac:dyDescent="0.25">
      <c r="M579" s="115">
        <v>45315</v>
      </c>
      <c r="N579" s="123">
        <v>2.6130100000000001</v>
      </c>
      <c r="AB579" s="108">
        <f t="shared" si="72"/>
        <v>45315</v>
      </c>
      <c r="AC579" s="109">
        <f t="shared" si="71"/>
        <v>2.61301E-2</v>
      </c>
      <c r="AE579" s="110"/>
    </row>
    <row r="580" spans="13:31" x14ac:dyDescent="0.25">
      <c r="M580" s="115">
        <v>45316</v>
      </c>
      <c r="N580" s="123">
        <v>2.61273</v>
      </c>
      <c r="AB580" s="108">
        <f t="shared" si="72"/>
        <v>45316</v>
      </c>
      <c r="AC580" s="109">
        <f t="shared" si="71"/>
        <v>2.6127299999999999E-2</v>
      </c>
      <c r="AE580" s="110"/>
    </row>
    <row r="581" spans="13:31" x14ac:dyDescent="0.25">
      <c r="M581" s="115">
        <v>45317</v>
      </c>
      <c r="N581" s="123">
        <v>2.61273</v>
      </c>
      <c r="AB581" s="108">
        <f t="shared" si="72"/>
        <v>45317</v>
      </c>
      <c r="AC581" s="109">
        <f t="shared" si="71"/>
        <v>2.6127299999999999E-2</v>
      </c>
      <c r="AE581" s="110"/>
    </row>
    <row r="582" spans="13:31" x14ac:dyDescent="0.25">
      <c r="M582" s="115">
        <v>45318</v>
      </c>
      <c r="N582" s="123">
        <v>2.61273</v>
      </c>
      <c r="AB582" s="108">
        <f t="shared" si="72"/>
        <v>45318</v>
      </c>
      <c r="AC582" s="109">
        <f t="shared" si="71"/>
        <v>2.6127299999999999E-2</v>
      </c>
      <c r="AE582" s="110"/>
    </row>
    <row r="583" spans="13:31" x14ac:dyDescent="0.25">
      <c r="M583" s="115">
        <v>45319</v>
      </c>
      <c r="N583" s="123">
        <v>2.6129199999999999</v>
      </c>
      <c r="AB583" s="108">
        <f t="shared" si="72"/>
        <v>45319</v>
      </c>
      <c r="AC583" s="109">
        <f t="shared" ref="AC583:AC646" si="73">_xlfn.IFNA(VLOOKUP(AB583,M:N,2,FALSE)/100,AC582)</f>
        <v>2.6129199999999998E-2</v>
      </c>
      <c r="AE583" s="110"/>
    </row>
    <row r="584" spans="13:31" x14ac:dyDescent="0.25">
      <c r="M584" s="115">
        <v>45320</v>
      </c>
      <c r="N584" s="123">
        <v>2.61273</v>
      </c>
      <c r="AB584" s="108">
        <f t="shared" ref="AB584:AB647" si="74">AB583+1</f>
        <v>45320</v>
      </c>
      <c r="AC584" s="109">
        <f t="shared" si="73"/>
        <v>2.6127299999999999E-2</v>
      </c>
      <c r="AE584" s="110"/>
    </row>
    <row r="585" spans="13:31" x14ac:dyDescent="0.25">
      <c r="M585" s="115">
        <v>45321</v>
      </c>
      <c r="N585" s="123">
        <v>2.61273</v>
      </c>
      <c r="AB585" s="108">
        <f t="shared" si="74"/>
        <v>45321</v>
      </c>
      <c r="AC585" s="109">
        <f t="shared" si="73"/>
        <v>2.6127299999999999E-2</v>
      </c>
      <c r="AE585" s="110"/>
    </row>
    <row r="586" spans="13:31" x14ac:dyDescent="0.25">
      <c r="M586" s="115">
        <v>45322</v>
      </c>
      <c r="N586" s="123">
        <v>2.61273</v>
      </c>
      <c r="AB586" s="108">
        <f t="shared" si="74"/>
        <v>45322</v>
      </c>
      <c r="AC586" s="109">
        <f t="shared" si="73"/>
        <v>2.6127299999999999E-2</v>
      </c>
      <c r="AE586" s="110"/>
    </row>
    <row r="587" spans="13:31" x14ac:dyDescent="0.25">
      <c r="M587" s="115">
        <v>45323</v>
      </c>
      <c r="N587" s="123">
        <v>2.61273</v>
      </c>
      <c r="AB587" s="108">
        <f t="shared" si="74"/>
        <v>45323</v>
      </c>
      <c r="AC587" s="109">
        <f t="shared" si="73"/>
        <v>2.6127299999999999E-2</v>
      </c>
      <c r="AE587" s="110"/>
    </row>
    <row r="588" spans="13:31" x14ac:dyDescent="0.25">
      <c r="M588" s="115">
        <v>45324</v>
      </c>
      <c r="N588" s="123">
        <v>2.6129199999999999</v>
      </c>
      <c r="AB588" s="108">
        <f t="shared" si="74"/>
        <v>45324</v>
      </c>
      <c r="AC588" s="109">
        <f t="shared" si="73"/>
        <v>2.6129199999999998E-2</v>
      </c>
      <c r="AE588" s="110"/>
    </row>
    <row r="589" spans="13:31" x14ac:dyDescent="0.25">
      <c r="M589" s="115">
        <v>45325</v>
      </c>
      <c r="N589" s="123">
        <v>2.61273</v>
      </c>
      <c r="AB589" s="108">
        <f t="shared" si="74"/>
        <v>45325</v>
      </c>
      <c r="AC589" s="109">
        <f t="shared" si="73"/>
        <v>2.6127299999999999E-2</v>
      </c>
      <c r="AE589" s="110"/>
    </row>
    <row r="590" spans="13:31" x14ac:dyDescent="0.25">
      <c r="M590" s="115">
        <v>45326</v>
      </c>
      <c r="N590" s="123">
        <v>2.61273</v>
      </c>
      <c r="AB590" s="108">
        <f t="shared" si="74"/>
        <v>45326</v>
      </c>
      <c r="AC590" s="109">
        <f t="shared" si="73"/>
        <v>2.6127299999999999E-2</v>
      </c>
      <c r="AE590" s="110"/>
    </row>
    <row r="591" spans="13:31" x14ac:dyDescent="0.25">
      <c r="M591" s="115">
        <v>45327</v>
      </c>
      <c r="N591" s="123">
        <v>2.61273</v>
      </c>
      <c r="AB591" s="108">
        <f t="shared" si="74"/>
        <v>45327</v>
      </c>
      <c r="AC591" s="109">
        <f t="shared" si="73"/>
        <v>2.6127299999999999E-2</v>
      </c>
      <c r="AE591" s="110"/>
    </row>
    <row r="592" spans="13:31" x14ac:dyDescent="0.25">
      <c r="M592" s="115">
        <v>45328</v>
      </c>
      <c r="N592" s="123">
        <v>2.61273</v>
      </c>
      <c r="AB592" s="108">
        <f t="shared" si="74"/>
        <v>45328</v>
      </c>
      <c r="AC592" s="109">
        <f t="shared" si="73"/>
        <v>2.6127299999999999E-2</v>
      </c>
      <c r="AE592" s="110"/>
    </row>
    <row r="593" spans="13:31" x14ac:dyDescent="0.25">
      <c r="M593" s="115">
        <v>45329</v>
      </c>
      <c r="N593" s="123">
        <v>2.6129199999999999</v>
      </c>
      <c r="AB593" s="108">
        <f t="shared" si="74"/>
        <v>45329</v>
      </c>
      <c r="AC593" s="109">
        <f t="shared" si="73"/>
        <v>2.6129199999999998E-2</v>
      </c>
      <c r="AE593" s="110"/>
    </row>
    <row r="594" spans="13:31" x14ac:dyDescent="0.25">
      <c r="M594" s="115">
        <v>45330</v>
      </c>
      <c r="N594" s="123">
        <v>2.61273</v>
      </c>
      <c r="AB594" s="108">
        <f t="shared" si="74"/>
        <v>45330</v>
      </c>
      <c r="AC594" s="109">
        <f t="shared" si="73"/>
        <v>2.6127299999999999E-2</v>
      </c>
      <c r="AE594" s="110"/>
    </row>
    <row r="595" spans="13:31" x14ac:dyDescent="0.25">
      <c r="M595" s="115">
        <v>45331</v>
      </c>
      <c r="N595" s="123">
        <v>2.61273</v>
      </c>
      <c r="AB595" s="108">
        <f t="shared" si="74"/>
        <v>45331</v>
      </c>
      <c r="AC595" s="109">
        <f t="shared" si="73"/>
        <v>2.6127299999999999E-2</v>
      </c>
      <c r="AE595" s="110"/>
    </row>
    <row r="596" spans="13:31" x14ac:dyDescent="0.25">
      <c r="M596" s="115">
        <v>45332</v>
      </c>
      <c r="N596" s="123">
        <v>2.61273</v>
      </c>
      <c r="AB596" s="108">
        <f t="shared" si="74"/>
        <v>45332</v>
      </c>
      <c r="AC596" s="109">
        <f t="shared" si="73"/>
        <v>2.6127299999999999E-2</v>
      </c>
      <c r="AE596" s="110"/>
    </row>
    <row r="597" spans="13:31" x14ac:dyDescent="0.25">
      <c r="M597" s="115">
        <v>45333</v>
      </c>
      <c r="N597" s="123">
        <v>2.61273</v>
      </c>
      <c r="AB597" s="108">
        <f t="shared" si="74"/>
        <v>45333</v>
      </c>
      <c r="AC597" s="109">
        <f t="shared" si="73"/>
        <v>2.6127299999999999E-2</v>
      </c>
      <c r="AE597" s="110"/>
    </row>
    <row r="598" spans="13:31" x14ac:dyDescent="0.25">
      <c r="M598" s="115">
        <v>45334</v>
      </c>
      <c r="N598" s="123">
        <v>2.6130100000000001</v>
      </c>
      <c r="AB598" s="108">
        <f t="shared" si="74"/>
        <v>45334</v>
      </c>
      <c r="AC598" s="109">
        <f t="shared" si="73"/>
        <v>2.61301E-2</v>
      </c>
      <c r="AE598" s="110"/>
    </row>
    <row r="599" spans="13:31" x14ac:dyDescent="0.25">
      <c r="M599" s="115">
        <v>45335</v>
      </c>
      <c r="N599" s="123">
        <v>2.61273</v>
      </c>
      <c r="AB599" s="108">
        <f t="shared" si="74"/>
        <v>45335</v>
      </c>
      <c r="AC599" s="109">
        <f t="shared" si="73"/>
        <v>2.6127299999999999E-2</v>
      </c>
      <c r="AE599" s="110"/>
    </row>
    <row r="600" spans="13:31" x14ac:dyDescent="0.25">
      <c r="M600" s="115">
        <v>45336</v>
      </c>
      <c r="N600" s="123">
        <v>2.61273</v>
      </c>
      <c r="AB600" s="108">
        <f t="shared" si="74"/>
        <v>45336</v>
      </c>
      <c r="AC600" s="109">
        <f t="shared" si="73"/>
        <v>2.6127299999999999E-2</v>
      </c>
      <c r="AE600" s="110"/>
    </row>
    <row r="601" spans="13:31" x14ac:dyDescent="0.25">
      <c r="M601" s="115">
        <v>45337</v>
      </c>
      <c r="N601" s="123">
        <v>2.61273</v>
      </c>
      <c r="AB601" s="108">
        <f t="shared" si="74"/>
        <v>45337</v>
      </c>
      <c r="AC601" s="109">
        <f t="shared" si="73"/>
        <v>2.6127299999999999E-2</v>
      </c>
      <c r="AE601" s="110"/>
    </row>
    <row r="602" spans="13:31" x14ac:dyDescent="0.25">
      <c r="M602" s="115">
        <v>45338</v>
      </c>
      <c r="N602" s="123">
        <v>2.6129199999999999</v>
      </c>
      <c r="AB602" s="108">
        <f t="shared" si="74"/>
        <v>45338</v>
      </c>
      <c r="AC602" s="109">
        <f t="shared" si="73"/>
        <v>2.6129199999999998E-2</v>
      </c>
      <c r="AE602" s="110"/>
    </row>
    <row r="603" spans="13:31" x14ac:dyDescent="0.25">
      <c r="M603" s="115">
        <v>45339</v>
      </c>
      <c r="N603" s="123">
        <v>2.61273</v>
      </c>
      <c r="AB603" s="108">
        <f t="shared" si="74"/>
        <v>45339</v>
      </c>
      <c r="AC603" s="109">
        <f t="shared" si="73"/>
        <v>2.6127299999999999E-2</v>
      </c>
      <c r="AE603" s="110"/>
    </row>
    <row r="604" spans="13:31" x14ac:dyDescent="0.25">
      <c r="M604" s="115">
        <v>45340</v>
      </c>
      <c r="N604" s="123">
        <v>2.61273</v>
      </c>
      <c r="AB604" s="108">
        <f t="shared" si="74"/>
        <v>45340</v>
      </c>
      <c r="AC604" s="109">
        <f t="shared" si="73"/>
        <v>2.6127299999999999E-2</v>
      </c>
      <c r="AE604" s="110"/>
    </row>
    <row r="605" spans="13:31" x14ac:dyDescent="0.25">
      <c r="M605" s="115">
        <v>45341</v>
      </c>
      <c r="N605" s="123">
        <v>2.61273</v>
      </c>
      <c r="AB605" s="108">
        <f t="shared" si="74"/>
        <v>45341</v>
      </c>
      <c r="AC605" s="109">
        <f t="shared" si="73"/>
        <v>2.6127299999999999E-2</v>
      </c>
      <c r="AE605" s="110"/>
    </row>
    <row r="606" spans="13:31" x14ac:dyDescent="0.25">
      <c r="M606" s="115">
        <v>45342</v>
      </c>
      <c r="N606" s="123">
        <v>2.61273</v>
      </c>
      <c r="AB606" s="108">
        <f t="shared" si="74"/>
        <v>45342</v>
      </c>
      <c r="AC606" s="109">
        <f t="shared" si="73"/>
        <v>2.6127299999999999E-2</v>
      </c>
      <c r="AE606" s="110"/>
    </row>
    <row r="607" spans="13:31" x14ac:dyDescent="0.25">
      <c r="M607" s="115">
        <v>45343</v>
      </c>
      <c r="N607" s="123">
        <v>2.6129199999999999</v>
      </c>
      <c r="AB607" s="108">
        <f t="shared" si="74"/>
        <v>45343</v>
      </c>
      <c r="AC607" s="109">
        <f t="shared" si="73"/>
        <v>2.6129199999999998E-2</v>
      </c>
      <c r="AE607" s="110"/>
    </row>
    <row r="608" spans="13:31" x14ac:dyDescent="0.25">
      <c r="M608" s="115">
        <v>45344</v>
      </c>
      <c r="N608" s="123">
        <v>2.61273</v>
      </c>
      <c r="AB608" s="108">
        <f t="shared" si="74"/>
        <v>45344</v>
      </c>
      <c r="AC608" s="109">
        <f t="shared" si="73"/>
        <v>2.6127299999999999E-2</v>
      </c>
      <c r="AE608" s="110"/>
    </row>
    <row r="609" spans="13:31" x14ac:dyDescent="0.25">
      <c r="M609" s="115">
        <v>45345</v>
      </c>
      <c r="N609" s="123">
        <v>2.61273</v>
      </c>
      <c r="AB609" s="108">
        <f t="shared" si="74"/>
        <v>45345</v>
      </c>
      <c r="AC609" s="109">
        <f t="shared" si="73"/>
        <v>2.6127299999999999E-2</v>
      </c>
      <c r="AE609" s="110"/>
    </row>
    <row r="610" spans="13:31" x14ac:dyDescent="0.25">
      <c r="M610" s="115">
        <v>45346</v>
      </c>
      <c r="N610" s="123">
        <v>2.6128200000000001</v>
      </c>
      <c r="AB610" s="108">
        <f t="shared" si="74"/>
        <v>45346</v>
      </c>
      <c r="AC610" s="109">
        <f t="shared" si="73"/>
        <v>2.6128200000000001E-2</v>
      </c>
      <c r="AE610" s="110"/>
    </row>
    <row r="611" spans="13:31" x14ac:dyDescent="0.25">
      <c r="M611" s="115">
        <v>45347</v>
      </c>
      <c r="N611" s="123">
        <v>2.6129199999999999</v>
      </c>
      <c r="AB611" s="108">
        <f t="shared" si="74"/>
        <v>45347</v>
      </c>
      <c r="AC611" s="109">
        <f t="shared" si="73"/>
        <v>2.6129199999999998E-2</v>
      </c>
      <c r="AE611" s="110"/>
    </row>
    <row r="612" spans="13:31" x14ac:dyDescent="0.25">
      <c r="M612" s="115">
        <v>45348</v>
      </c>
      <c r="N612" s="123">
        <v>2.61273</v>
      </c>
      <c r="AB612" s="108">
        <f t="shared" si="74"/>
        <v>45348</v>
      </c>
      <c r="AC612" s="109">
        <f t="shared" si="73"/>
        <v>2.6127299999999999E-2</v>
      </c>
      <c r="AE612" s="110"/>
    </row>
    <row r="613" spans="13:31" x14ac:dyDescent="0.25">
      <c r="M613" s="115">
        <v>45349</v>
      </c>
      <c r="N613" s="123">
        <v>2.61273</v>
      </c>
      <c r="AB613" s="108">
        <f t="shared" si="74"/>
        <v>45349</v>
      </c>
      <c r="AC613" s="109">
        <f t="shared" si="73"/>
        <v>2.6127299999999999E-2</v>
      </c>
      <c r="AE613" s="110"/>
    </row>
    <row r="614" spans="13:31" x14ac:dyDescent="0.25">
      <c r="M614" s="115">
        <v>45350</v>
      </c>
      <c r="N614" s="123">
        <v>2.61273</v>
      </c>
      <c r="AB614" s="108">
        <f t="shared" si="74"/>
        <v>45350</v>
      </c>
      <c r="AC614" s="109">
        <f t="shared" si="73"/>
        <v>2.6127299999999999E-2</v>
      </c>
      <c r="AE614" s="110"/>
    </row>
    <row r="615" spans="13:31" x14ac:dyDescent="0.25">
      <c r="M615" s="115">
        <v>45351</v>
      </c>
      <c r="N615" s="123">
        <v>2.61273</v>
      </c>
      <c r="AB615" s="108">
        <f t="shared" si="74"/>
        <v>45351</v>
      </c>
      <c r="AC615" s="109">
        <f t="shared" si="73"/>
        <v>2.6127299999999999E-2</v>
      </c>
      <c r="AE615" s="110"/>
    </row>
    <row r="616" spans="13:31" x14ac:dyDescent="0.25">
      <c r="M616" s="115">
        <v>45352</v>
      </c>
      <c r="N616" s="123">
        <v>2.6129199999999999</v>
      </c>
      <c r="AB616" s="108">
        <f t="shared" si="74"/>
        <v>45352</v>
      </c>
      <c r="AC616" s="109">
        <f t="shared" si="73"/>
        <v>2.6129199999999998E-2</v>
      </c>
      <c r="AE616" s="110"/>
    </row>
    <row r="617" spans="13:31" x14ac:dyDescent="0.25">
      <c r="M617" s="115">
        <v>45353</v>
      </c>
      <c r="N617" s="123">
        <v>2.61273</v>
      </c>
      <c r="AB617" s="108">
        <f t="shared" si="74"/>
        <v>45353</v>
      </c>
      <c r="AC617" s="109">
        <f t="shared" si="73"/>
        <v>2.6127299999999999E-2</v>
      </c>
      <c r="AE617" s="110"/>
    </row>
    <row r="618" spans="13:31" x14ac:dyDescent="0.25">
      <c r="M618" s="115">
        <v>45354</v>
      </c>
      <c r="N618" s="123">
        <v>2.61273</v>
      </c>
      <c r="AB618" s="108">
        <f t="shared" si="74"/>
        <v>45354</v>
      </c>
      <c r="AC618" s="109">
        <f t="shared" si="73"/>
        <v>2.6127299999999999E-2</v>
      </c>
      <c r="AE618" s="110"/>
    </row>
    <row r="619" spans="13:31" x14ac:dyDescent="0.25">
      <c r="M619" s="115">
        <v>45355</v>
      </c>
      <c r="N619" s="123">
        <v>2.61273</v>
      </c>
      <c r="AB619" s="108">
        <f t="shared" si="74"/>
        <v>45355</v>
      </c>
      <c r="AC619" s="109">
        <f t="shared" si="73"/>
        <v>2.6127299999999999E-2</v>
      </c>
      <c r="AE619" s="110"/>
    </row>
    <row r="620" spans="13:31" x14ac:dyDescent="0.25">
      <c r="M620" s="115">
        <v>45356</v>
      </c>
      <c r="N620" s="123">
        <v>2.61273</v>
      </c>
      <c r="AB620" s="108">
        <f t="shared" si="74"/>
        <v>45356</v>
      </c>
      <c r="AC620" s="109">
        <f t="shared" si="73"/>
        <v>2.6127299999999999E-2</v>
      </c>
      <c r="AE620" s="110"/>
    </row>
    <row r="621" spans="13:31" x14ac:dyDescent="0.25">
      <c r="M621" s="115">
        <v>45357</v>
      </c>
      <c r="N621" s="123">
        <v>2.6129199999999999</v>
      </c>
      <c r="AB621" s="108">
        <f t="shared" si="74"/>
        <v>45357</v>
      </c>
      <c r="AC621" s="109">
        <f t="shared" si="73"/>
        <v>2.6129199999999998E-2</v>
      </c>
      <c r="AE621" s="110"/>
    </row>
    <row r="622" spans="13:31" x14ac:dyDescent="0.25">
      <c r="M622" s="115">
        <v>45358</v>
      </c>
      <c r="N622" s="123">
        <v>2.61273</v>
      </c>
      <c r="AB622" s="108">
        <f t="shared" si="74"/>
        <v>45358</v>
      </c>
      <c r="AC622" s="109">
        <f t="shared" si="73"/>
        <v>2.6127299999999999E-2</v>
      </c>
      <c r="AE622" s="110"/>
    </row>
    <row r="623" spans="13:31" x14ac:dyDescent="0.25">
      <c r="M623" s="115">
        <v>45359</v>
      </c>
      <c r="N623" s="123">
        <v>2.61273</v>
      </c>
      <c r="AB623" s="108">
        <f t="shared" si="74"/>
        <v>45359</v>
      </c>
      <c r="AC623" s="109">
        <f t="shared" si="73"/>
        <v>2.6127299999999999E-2</v>
      </c>
      <c r="AE623" s="110"/>
    </row>
    <row r="624" spans="13:31" x14ac:dyDescent="0.25">
      <c r="M624" s="115">
        <v>45360</v>
      </c>
      <c r="N624" s="123">
        <v>2.61273</v>
      </c>
      <c r="AB624" s="108">
        <f t="shared" si="74"/>
        <v>45360</v>
      </c>
      <c r="AC624" s="109">
        <f t="shared" si="73"/>
        <v>2.6127299999999999E-2</v>
      </c>
      <c r="AE624" s="110"/>
    </row>
    <row r="625" spans="13:31" x14ac:dyDescent="0.25">
      <c r="M625" s="115">
        <v>45361</v>
      </c>
      <c r="N625" s="123">
        <v>2.61273</v>
      </c>
      <c r="AB625" s="108">
        <f t="shared" si="74"/>
        <v>45361</v>
      </c>
      <c r="AC625" s="109">
        <f t="shared" si="73"/>
        <v>2.6127299999999999E-2</v>
      </c>
      <c r="AE625" s="110"/>
    </row>
    <row r="626" spans="13:31" x14ac:dyDescent="0.25">
      <c r="M626" s="115">
        <v>45362</v>
      </c>
      <c r="N626" s="123">
        <v>2.6129199999999999</v>
      </c>
      <c r="AB626" s="108">
        <f t="shared" si="74"/>
        <v>45362</v>
      </c>
      <c r="AC626" s="109">
        <f t="shared" si="73"/>
        <v>2.6129199999999998E-2</v>
      </c>
      <c r="AE626" s="110"/>
    </row>
    <row r="627" spans="13:31" x14ac:dyDescent="0.25">
      <c r="M627" s="115">
        <v>45363</v>
      </c>
      <c r="N627" s="123">
        <v>2.61273</v>
      </c>
      <c r="AB627" s="108">
        <f t="shared" si="74"/>
        <v>45363</v>
      </c>
      <c r="AC627" s="109">
        <f t="shared" si="73"/>
        <v>2.6127299999999999E-2</v>
      </c>
      <c r="AE627" s="110"/>
    </row>
    <row r="628" spans="13:31" x14ac:dyDescent="0.25">
      <c r="M628" s="115">
        <v>45364</v>
      </c>
      <c r="N628" s="123">
        <v>2.6128200000000001</v>
      </c>
      <c r="AB628" s="108">
        <f t="shared" si="74"/>
        <v>45364</v>
      </c>
      <c r="AC628" s="109">
        <f t="shared" si="73"/>
        <v>2.6128200000000001E-2</v>
      </c>
      <c r="AE628" s="110"/>
    </row>
    <row r="629" spans="13:31" x14ac:dyDescent="0.25">
      <c r="M629" s="115">
        <v>45365</v>
      </c>
      <c r="N629" s="123">
        <v>2.61273</v>
      </c>
      <c r="AB629" s="108">
        <f t="shared" si="74"/>
        <v>45365</v>
      </c>
      <c r="AC629" s="109">
        <f t="shared" si="73"/>
        <v>2.6127299999999999E-2</v>
      </c>
      <c r="AE629" s="110"/>
    </row>
    <row r="630" spans="13:31" x14ac:dyDescent="0.25">
      <c r="M630" s="115">
        <v>45366</v>
      </c>
      <c r="N630" s="123">
        <v>2.6129199999999999</v>
      </c>
      <c r="AB630" s="108">
        <f t="shared" si="74"/>
        <v>45366</v>
      </c>
      <c r="AC630" s="109">
        <f t="shared" si="73"/>
        <v>2.6129199999999998E-2</v>
      </c>
      <c r="AE630" s="110"/>
    </row>
    <row r="631" spans="13:31" x14ac:dyDescent="0.25">
      <c r="M631" s="115">
        <v>45367</v>
      </c>
      <c r="N631" s="123">
        <v>2.61273</v>
      </c>
      <c r="AB631" s="108">
        <f t="shared" si="74"/>
        <v>45367</v>
      </c>
      <c r="AC631" s="109">
        <f t="shared" si="73"/>
        <v>2.6127299999999999E-2</v>
      </c>
      <c r="AE631" s="110"/>
    </row>
    <row r="632" spans="13:31" x14ac:dyDescent="0.25">
      <c r="M632" s="115">
        <v>45368</v>
      </c>
      <c r="N632" s="123">
        <v>2.6128200000000001</v>
      </c>
      <c r="AB632" s="108">
        <f t="shared" si="74"/>
        <v>45368</v>
      </c>
      <c r="AC632" s="109">
        <f t="shared" si="73"/>
        <v>2.6128200000000001E-2</v>
      </c>
      <c r="AE632" s="110"/>
    </row>
    <row r="633" spans="13:31" x14ac:dyDescent="0.25">
      <c r="M633" s="115">
        <v>45369</v>
      </c>
      <c r="N633" s="123">
        <v>2.61273</v>
      </c>
      <c r="AB633" s="108">
        <f t="shared" si="74"/>
        <v>45369</v>
      </c>
      <c r="AC633" s="109">
        <f t="shared" si="73"/>
        <v>2.6127299999999999E-2</v>
      </c>
      <c r="AE633" s="110"/>
    </row>
    <row r="634" spans="13:31" x14ac:dyDescent="0.25">
      <c r="M634" s="115">
        <v>45370</v>
      </c>
      <c r="N634" s="123">
        <v>2.6129199999999999</v>
      </c>
      <c r="AB634" s="108">
        <f t="shared" si="74"/>
        <v>45370</v>
      </c>
      <c r="AC634" s="109">
        <f t="shared" si="73"/>
        <v>2.6129199999999998E-2</v>
      </c>
      <c r="AE634" s="110"/>
    </row>
    <row r="635" spans="13:31" x14ac:dyDescent="0.25">
      <c r="M635" s="115">
        <v>45371</v>
      </c>
      <c r="N635" s="123">
        <v>2.61273</v>
      </c>
      <c r="AB635" s="108">
        <f t="shared" si="74"/>
        <v>45371</v>
      </c>
      <c r="AC635" s="109">
        <f t="shared" si="73"/>
        <v>2.6127299999999999E-2</v>
      </c>
      <c r="AE635" s="110"/>
    </row>
    <row r="636" spans="13:31" x14ac:dyDescent="0.25">
      <c r="M636" s="115">
        <v>45372</v>
      </c>
      <c r="N636" s="123">
        <v>2.61273</v>
      </c>
      <c r="AB636" s="108">
        <f t="shared" si="74"/>
        <v>45372</v>
      </c>
      <c r="AC636" s="109">
        <f t="shared" si="73"/>
        <v>2.6127299999999999E-2</v>
      </c>
      <c r="AE636" s="110"/>
    </row>
    <row r="637" spans="13:31" x14ac:dyDescent="0.25">
      <c r="M637" s="115">
        <v>45373</v>
      </c>
      <c r="N637" s="123">
        <v>2.61273</v>
      </c>
      <c r="AB637" s="108">
        <f t="shared" si="74"/>
        <v>45373</v>
      </c>
      <c r="AC637" s="109">
        <f t="shared" si="73"/>
        <v>2.6127299999999999E-2</v>
      </c>
      <c r="AE637" s="110"/>
    </row>
    <row r="638" spans="13:31" x14ac:dyDescent="0.25">
      <c r="M638" s="115">
        <v>45374</v>
      </c>
      <c r="N638" s="123">
        <v>2.61273</v>
      </c>
      <c r="AB638" s="108">
        <f t="shared" si="74"/>
        <v>45374</v>
      </c>
      <c r="AC638" s="109">
        <f t="shared" si="73"/>
        <v>2.6127299999999999E-2</v>
      </c>
      <c r="AE638" s="110"/>
    </row>
    <row r="639" spans="13:31" x14ac:dyDescent="0.25">
      <c r="M639" s="115">
        <v>45375</v>
      </c>
      <c r="N639" s="123">
        <v>2.6129199999999999</v>
      </c>
      <c r="AB639" s="108">
        <f t="shared" si="74"/>
        <v>45375</v>
      </c>
      <c r="AC639" s="109">
        <f t="shared" si="73"/>
        <v>2.6129199999999998E-2</v>
      </c>
      <c r="AE639" s="110"/>
    </row>
    <row r="640" spans="13:31" x14ac:dyDescent="0.25">
      <c r="M640" s="115">
        <v>45376</v>
      </c>
      <c r="N640" s="123">
        <v>2.61273</v>
      </c>
      <c r="AB640" s="108">
        <f t="shared" si="74"/>
        <v>45376</v>
      </c>
      <c r="AC640" s="109">
        <f t="shared" si="73"/>
        <v>2.6127299999999999E-2</v>
      </c>
      <c r="AE640" s="110"/>
    </row>
    <row r="641" spans="13:31" x14ac:dyDescent="0.25">
      <c r="M641" s="115">
        <v>45377</v>
      </c>
      <c r="N641" s="123">
        <v>2.61273</v>
      </c>
      <c r="AB641" s="108">
        <f t="shared" si="74"/>
        <v>45377</v>
      </c>
      <c r="AC641" s="109">
        <f t="shared" si="73"/>
        <v>2.6127299999999999E-2</v>
      </c>
      <c r="AE641" s="110"/>
    </row>
    <row r="642" spans="13:31" x14ac:dyDescent="0.25">
      <c r="M642" s="115">
        <v>45378</v>
      </c>
      <c r="N642" s="123">
        <v>2.61273</v>
      </c>
      <c r="AB642" s="108">
        <f t="shared" si="74"/>
        <v>45378</v>
      </c>
      <c r="AC642" s="109">
        <f t="shared" si="73"/>
        <v>2.6127299999999999E-2</v>
      </c>
      <c r="AE642" s="110"/>
    </row>
    <row r="643" spans="13:31" x14ac:dyDescent="0.25">
      <c r="M643" s="115">
        <v>45379</v>
      </c>
      <c r="N643" s="123">
        <v>2.61273</v>
      </c>
      <c r="AB643" s="108">
        <f t="shared" si="74"/>
        <v>45379</v>
      </c>
      <c r="AC643" s="109">
        <f t="shared" si="73"/>
        <v>2.6127299999999999E-2</v>
      </c>
      <c r="AE643" s="110"/>
    </row>
    <row r="644" spans="13:31" x14ac:dyDescent="0.25">
      <c r="M644" s="115">
        <v>45380</v>
      </c>
      <c r="N644" s="123">
        <v>2.6130100000000001</v>
      </c>
      <c r="AB644" s="108">
        <f t="shared" si="74"/>
        <v>45380</v>
      </c>
      <c r="AC644" s="109">
        <f t="shared" si="73"/>
        <v>2.61301E-2</v>
      </c>
      <c r="AE644" s="110"/>
    </row>
    <row r="645" spans="13:31" x14ac:dyDescent="0.25">
      <c r="M645" s="115">
        <v>45381</v>
      </c>
      <c r="N645" s="123">
        <v>2.61273</v>
      </c>
      <c r="AB645" s="108">
        <f t="shared" si="74"/>
        <v>45381</v>
      </c>
      <c r="AC645" s="109">
        <f t="shared" si="73"/>
        <v>2.6127299999999999E-2</v>
      </c>
      <c r="AE645" s="110"/>
    </row>
    <row r="646" spans="13:31" x14ac:dyDescent="0.25">
      <c r="M646" s="115">
        <v>45382</v>
      </c>
      <c r="N646" s="123">
        <v>2.61273</v>
      </c>
      <c r="AB646" s="108">
        <f t="shared" si="74"/>
        <v>45382</v>
      </c>
      <c r="AC646" s="109">
        <f t="shared" si="73"/>
        <v>2.6127299999999999E-2</v>
      </c>
      <c r="AE646" s="110"/>
    </row>
    <row r="647" spans="13:31" x14ac:dyDescent="0.25">
      <c r="M647" s="115">
        <v>45383</v>
      </c>
      <c r="N647" s="123">
        <v>2.61273</v>
      </c>
      <c r="AB647" s="108">
        <f t="shared" si="74"/>
        <v>45383</v>
      </c>
      <c r="AC647" s="109">
        <f t="shared" ref="AC647:AC710" si="75">_xlfn.IFNA(VLOOKUP(AB647,M:N,2,FALSE)/100,AC646)</f>
        <v>2.6127299999999999E-2</v>
      </c>
      <c r="AE647" s="110"/>
    </row>
    <row r="648" spans="13:31" x14ac:dyDescent="0.25">
      <c r="M648" s="115">
        <v>45384</v>
      </c>
      <c r="N648" s="123">
        <v>2.6129199999999999</v>
      </c>
      <c r="AB648" s="108">
        <f t="shared" ref="AB648:AB711" si="76">AB647+1</f>
        <v>45384</v>
      </c>
      <c r="AC648" s="109">
        <f t="shared" si="75"/>
        <v>2.6129199999999998E-2</v>
      </c>
      <c r="AE648" s="110"/>
    </row>
    <row r="649" spans="13:31" x14ac:dyDescent="0.25">
      <c r="M649" s="115">
        <v>45385</v>
      </c>
      <c r="N649" s="123">
        <v>2.61273</v>
      </c>
      <c r="AB649" s="108">
        <f t="shared" si="76"/>
        <v>45385</v>
      </c>
      <c r="AC649" s="109">
        <f t="shared" si="75"/>
        <v>2.6127299999999999E-2</v>
      </c>
      <c r="AE649" s="110"/>
    </row>
    <row r="650" spans="13:31" x14ac:dyDescent="0.25">
      <c r="M650" s="115">
        <v>45386</v>
      </c>
      <c r="N650" s="123">
        <v>2.61273</v>
      </c>
      <c r="AB650" s="108">
        <f t="shared" si="76"/>
        <v>45386</v>
      </c>
      <c r="AC650" s="109">
        <f t="shared" si="75"/>
        <v>2.6127299999999999E-2</v>
      </c>
      <c r="AE650" s="110"/>
    </row>
    <row r="651" spans="13:31" x14ac:dyDescent="0.25">
      <c r="M651" s="115">
        <v>45387</v>
      </c>
      <c r="N651" s="123">
        <v>2.61273</v>
      </c>
      <c r="AB651" s="108">
        <f t="shared" si="76"/>
        <v>45387</v>
      </c>
      <c r="AC651" s="109">
        <f t="shared" si="75"/>
        <v>2.6127299999999999E-2</v>
      </c>
      <c r="AE651" s="110"/>
    </row>
    <row r="652" spans="13:31" x14ac:dyDescent="0.25">
      <c r="M652" s="115">
        <v>45388</v>
      </c>
      <c r="N652" s="123">
        <v>2.61273</v>
      </c>
      <c r="AB652" s="108">
        <f t="shared" si="76"/>
        <v>45388</v>
      </c>
      <c r="AC652" s="109">
        <f t="shared" si="75"/>
        <v>2.6127299999999999E-2</v>
      </c>
      <c r="AE652" s="110"/>
    </row>
    <row r="653" spans="13:31" x14ac:dyDescent="0.25">
      <c r="M653" s="115">
        <v>45389</v>
      </c>
      <c r="N653" s="123">
        <v>2.6129199999999999</v>
      </c>
      <c r="AB653" s="108">
        <f t="shared" si="76"/>
        <v>45389</v>
      </c>
      <c r="AC653" s="109">
        <f t="shared" si="75"/>
        <v>2.6129199999999998E-2</v>
      </c>
      <c r="AE653" s="110"/>
    </row>
    <row r="654" spans="13:31" x14ac:dyDescent="0.25">
      <c r="M654" s="115">
        <v>45390</v>
      </c>
      <c r="N654" s="123">
        <v>2.61273</v>
      </c>
      <c r="AB654" s="108">
        <f t="shared" si="76"/>
        <v>45390</v>
      </c>
      <c r="AC654" s="109">
        <f t="shared" si="75"/>
        <v>2.6127299999999999E-2</v>
      </c>
      <c r="AE654" s="110"/>
    </row>
    <row r="655" spans="13:31" x14ac:dyDescent="0.25">
      <c r="M655" s="115">
        <v>45391</v>
      </c>
      <c r="N655" s="123">
        <v>2.61273</v>
      </c>
      <c r="AB655" s="108">
        <f t="shared" si="76"/>
        <v>45391</v>
      </c>
      <c r="AC655" s="109">
        <f t="shared" si="75"/>
        <v>2.6127299999999999E-2</v>
      </c>
      <c r="AE655" s="110"/>
    </row>
    <row r="656" spans="13:31" x14ac:dyDescent="0.25">
      <c r="M656" s="115">
        <v>45392</v>
      </c>
      <c r="N656" s="123">
        <v>2.61273</v>
      </c>
      <c r="AB656" s="108">
        <f t="shared" si="76"/>
        <v>45392</v>
      </c>
      <c r="AC656" s="109">
        <f t="shared" si="75"/>
        <v>2.6127299999999999E-2</v>
      </c>
      <c r="AE656" s="110"/>
    </row>
    <row r="657" spans="13:31" x14ac:dyDescent="0.25">
      <c r="M657" s="115">
        <v>45393</v>
      </c>
      <c r="N657" s="123">
        <v>2.61273</v>
      </c>
      <c r="AB657" s="108">
        <f t="shared" si="76"/>
        <v>45393</v>
      </c>
      <c r="AC657" s="109">
        <f t="shared" si="75"/>
        <v>2.6127299999999999E-2</v>
      </c>
      <c r="AE657" s="110"/>
    </row>
    <row r="658" spans="13:31" x14ac:dyDescent="0.25">
      <c r="M658" s="115">
        <v>45394</v>
      </c>
      <c r="N658" s="123">
        <v>2.6129199999999999</v>
      </c>
      <c r="AB658" s="108">
        <f t="shared" si="76"/>
        <v>45394</v>
      </c>
      <c r="AC658" s="109">
        <f t="shared" si="75"/>
        <v>2.6129199999999998E-2</v>
      </c>
      <c r="AE658" s="110"/>
    </row>
    <row r="659" spans="13:31" x14ac:dyDescent="0.25">
      <c r="M659" s="115">
        <v>45395</v>
      </c>
      <c r="N659" s="123">
        <v>2.61273</v>
      </c>
      <c r="AB659" s="108">
        <f t="shared" si="76"/>
        <v>45395</v>
      </c>
      <c r="AC659" s="109">
        <f t="shared" si="75"/>
        <v>2.6127299999999999E-2</v>
      </c>
      <c r="AE659" s="110"/>
    </row>
    <row r="660" spans="13:31" x14ac:dyDescent="0.25">
      <c r="M660" s="115">
        <v>45396</v>
      </c>
      <c r="N660" s="123">
        <v>2.61273</v>
      </c>
      <c r="AB660" s="108">
        <f t="shared" si="76"/>
        <v>45396</v>
      </c>
      <c r="AC660" s="109">
        <f t="shared" si="75"/>
        <v>2.6127299999999999E-2</v>
      </c>
      <c r="AE660" s="110"/>
    </row>
    <row r="661" spans="13:31" x14ac:dyDescent="0.25">
      <c r="M661" s="115">
        <v>45397</v>
      </c>
      <c r="N661" s="123">
        <v>2.61273</v>
      </c>
      <c r="AB661" s="108">
        <f t="shared" si="76"/>
        <v>45397</v>
      </c>
      <c r="AC661" s="109">
        <f t="shared" si="75"/>
        <v>2.6127299999999999E-2</v>
      </c>
      <c r="AE661" s="110"/>
    </row>
    <row r="662" spans="13:31" x14ac:dyDescent="0.25">
      <c r="M662" s="115">
        <v>45398</v>
      </c>
      <c r="N662" s="123">
        <v>2.61273</v>
      </c>
      <c r="AB662" s="108">
        <f t="shared" si="76"/>
        <v>45398</v>
      </c>
      <c r="AC662" s="109">
        <f t="shared" si="75"/>
        <v>2.6127299999999999E-2</v>
      </c>
      <c r="AE662" s="110"/>
    </row>
    <row r="663" spans="13:31" x14ac:dyDescent="0.25">
      <c r="M663" s="115">
        <v>45399</v>
      </c>
      <c r="N663" s="123">
        <v>2.6130100000000001</v>
      </c>
      <c r="AB663" s="108">
        <f t="shared" si="76"/>
        <v>45399</v>
      </c>
      <c r="AC663" s="109">
        <f t="shared" si="75"/>
        <v>2.61301E-2</v>
      </c>
      <c r="AE663" s="110"/>
    </row>
    <row r="664" spans="13:31" x14ac:dyDescent="0.25">
      <c r="M664" s="115">
        <v>45400</v>
      </c>
      <c r="N664" s="123">
        <v>2.61273</v>
      </c>
      <c r="AB664" s="108">
        <f t="shared" si="76"/>
        <v>45400</v>
      </c>
      <c r="AC664" s="109">
        <f t="shared" si="75"/>
        <v>2.6127299999999999E-2</v>
      </c>
      <c r="AE664" s="110"/>
    </row>
    <row r="665" spans="13:31" x14ac:dyDescent="0.25">
      <c r="M665" s="115">
        <v>45401</v>
      </c>
      <c r="N665" s="123">
        <v>2.61273</v>
      </c>
      <c r="AB665" s="108">
        <f t="shared" si="76"/>
        <v>45401</v>
      </c>
      <c r="AC665" s="109">
        <f t="shared" si="75"/>
        <v>2.6127299999999999E-2</v>
      </c>
      <c r="AE665" s="110"/>
    </row>
    <row r="666" spans="13:31" x14ac:dyDescent="0.25">
      <c r="M666" s="115">
        <v>45402</v>
      </c>
      <c r="N666" s="123">
        <v>2.61273</v>
      </c>
      <c r="AB666" s="108">
        <f t="shared" si="76"/>
        <v>45402</v>
      </c>
      <c r="AC666" s="109">
        <f t="shared" si="75"/>
        <v>2.6127299999999999E-2</v>
      </c>
      <c r="AE666" s="110"/>
    </row>
    <row r="667" spans="13:31" x14ac:dyDescent="0.25">
      <c r="M667" s="115">
        <v>45403</v>
      </c>
      <c r="N667" s="123">
        <v>2.6129199999999999</v>
      </c>
      <c r="AB667" s="108">
        <f t="shared" si="76"/>
        <v>45403</v>
      </c>
      <c r="AC667" s="109">
        <f t="shared" si="75"/>
        <v>2.6129199999999998E-2</v>
      </c>
      <c r="AE667" s="110"/>
    </row>
    <row r="668" spans="13:31" x14ac:dyDescent="0.25">
      <c r="M668" s="115">
        <v>45404</v>
      </c>
      <c r="N668" s="123">
        <v>2.61273</v>
      </c>
      <c r="AB668" s="108">
        <f t="shared" si="76"/>
        <v>45404</v>
      </c>
      <c r="AC668" s="109">
        <f t="shared" si="75"/>
        <v>2.6127299999999999E-2</v>
      </c>
      <c r="AE668" s="110"/>
    </row>
    <row r="669" spans="13:31" x14ac:dyDescent="0.25">
      <c r="M669" s="115">
        <v>45405</v>
      </c>
      <c r="N669" s="123">
        <v>2.61273</v>
      </c>
      <c r="AB669" s="108">
        <f t="shared" si="76"/>
        <v>45405</v>
      </c>
      <c r="AC669" s="109">
        <f t="shared" si="75"/>
        <v>2.6127299999999999E-2</v>
      </c>
      <c r="AE669" s="110"/>
    </row>
    <row r="670" spans="13:31" x14ac:dyDescent="0.25">
      <c r="M670" s="115">
        <v>45406</v>
      </c>
      <c r="N670" s="123">
        <v>2.61273</v>
      </c>
      <c r="AB670" s="108">
        <f t="shared" si="76"/>
        <v>45406</v>
      </c>
      <c r="AC670" s="109">
        <f t="shared" si="75"/>
        <v>2.6127299999999999E-2</v>
      </c>
      <c r="AE670" s="110"/>
    </row>
    <row r="671" spans="13:31" x14ac:dyDescent="0.25">
      <c r="M671" s="115">
        <v>45407</v>
      </c>
      <c r="N671" s="123">
        <v>2.61273</v>
      </c>
      <c r="AB671" s="108">
        <f t="shared" si="76"/>
        <v>45407</v>
      </c>
      <c r="AC671" s="109">
        <f t="shared" si="75"/>
        <v>2.6127299999999999E-2</v>
      </c>
      <c r="AE671" s="110"/>
    </row>
    <row r="672" spans="13:31" x14ac:dyDescent="0.25">
      <c r="M672" s="115">
        <v>45408</v>
      </c>
      <c r="N672" s="123">
        <v>2.6129199999999999</v>
      </c>
      <c r="AB672" s="108">
        <f t="shared" si="76"/>
        <v>45408</v>
      </c>
      <c r="AC672" s="109">
        <f t="shared" si="75"/>
        <v>2.6129199999999998E-2</v>
      </c>
      <c r="AE672" s="110"/>
    </row>
    <row r="673" spans="13:31" x14ac:dyDescent="0.25">
      <c r="M673" s="115">
        <v>45409</v>
      </c>
      <c r="N673" s="123">
        <v>2.61273</v>
      </c>
      <c r="AB673" s="108">
        <f t="shared" si="76"/>
        <v>45409</v>
      </c>
      <c r="AC673" s="109">
        <f t="shared" si="75"/>
        <v>2.6127299999999999E-2</v>
      </c>
      <c r="AE673" s="110"/>
    </row>
    <row r="674" spans="13:31" x14ac:dyDescent="0.25">
      <c r="M674" s="115">
        <v>45410</v>
      </c>
      <c r="N674" s="123">
        <v>2.61273</v>
      </c>
      <c r="AB674" s="108">
        <f t="shared" si="76"/>
        <v>45410</v>
      </c>
      <c r="AC674" s="109">
        <f t="shared" si="75"/>
        <v>2.6127299999999999E-2</v>
      </c>
      <c r="AE674" s="110"/>
    </row>
    <row r="675" spans="13:31" x14ac:dyDescent="0.25">
      <c r="M675" s="115">
        <v>45411</v>
      </c>
      <c r="N675" s="123">
        <v>2.61273</v>
      </c>
      <c r="AB675" s="108">
        <f t="shared" si="76"/>
        <v>45411</v>
      </c>
      <c r="AC675" s="109">
        <f t="shared" si="75"/>
        <v>2.6127299999999999E-2</v>
      </c>
      <c r="AE675" s="110"/>
    </row>
    <row r="676" spans="13:31" x14ac:dyDescent="0.25">
      <c r="M676" s="115">
        <v>45412</v>
      </c>
      <c r="N676" s="123">
        <v>2.61273</v>
      </c>
      <c r="AB676" s="108">
        <f t="shared" si="76"/>
        <v>45412</v>
      </c>
      <c r="AC676" s="109">
        <f t="shared" si="75"/>
        <v>2.6127299999999999E-2</v>
      </c>
      <c r="AE676" s="110"/>
    </row>
    <row r="677" spans="13:31" x14ac:dyDescent="0.25">
      <c r="M677" s="115">
        <v>45413</v>
      </c>
      <c r="N677" s="123">
        <v>2.6129199999999999</v>
      </c>
      <c r="AB677" s="108">
        <f t="shared" si="76"/>
        <v>45413</v>
      </c>
      <c r="AC677" s="109">
        <f t="shared" si="75"/>
        <v>2.6129199999999998E-2</v>
      </c>
      <c r="AE677" s="110"/>
    </row>
    <row r="678" spans="13:31" x14ac:dyDescent="0.25">
      <c r="M678" s="115">
        <v>45414</v>
      </c>
      <c r="N678" s="123">
        <v>2.61273</v>
      </c>
      <c r="AB678" s="108">
        <f t="shared" si="76"/>
        <v>45414</v>
      </c>
      <c r="AC678" s="109">
        <f t="shared" si="75"/>
        <v>2.6127299999999999E-2</v>
      </c>
      <c r="AE678" s="110"/>
    </row>
    <row r="679" spans="13:31" x14ac:dyDescent="0.25">
      <c r="M679" s="115">
        <v>45415</v>
      </c>
      <c r="N679" s="123">
        <v>2.61273</v>
      </c>
      <c r="AB679" s="108">
        <f t="shared" si="76"/>
        <v>45415</v>
      </c>
      <c r="AC679" s="109">
        <f t="shared" si="75"/>
        <v>2.6127299999999999E-2</v>
      </c>
      <c r="AE679" s="110"/>
    </row>
    <row r="680" spans="13:31" x14ac:dyDescent="0.25">
      <c r="M680" s="115">
        <v>45416</v>
      </c>
      <c r="N680" s="123">
        <v>2.61273</v>
      </c>
      <c r="AB680" s="108">
        <f t="shared" si="76"/>
        <v>45416</v>
      </c>
      <c r="AC680" s="109">
        <f t="shared" si="75"/>
        <v>2.6127299999999999E-2</v>
      </c>
      <c r="AE680" s="110"/>
    </row>
    <row r="681" spans="13:31" x14ac:dyDescent="0.25">
      <c r="M681" s="115">
        <v>45417</v>
      </c>
      <c r="N681" s="123">
        <v>2.61273</v>
      </c>
      <c r="AB681" s="108">
        <f t="shared" si="76"/>
        <v>45417</v>
      </c>
      <c r="AC681" s="109">
        <f t="shared" si="75"/>
        <v>2.6127299999999999E-2</v>
      </c>
      <c r="AE681" s="110"/>
    </row>
    <row r="682" spans="13:31" x14ac:dyDescent="0.25">
      <c r="M682" s="115">
        <v>45418</v>
      </c>
      <c r="N682" s="123">
        <v>2.6129199999999999</v>
      </c>
      <c r="AB682" s="108">
        <f t="shared" si="76"/>
        <v>45418</v>
      </c>
      <c r="AC682" s="109">
        <f t="shared" si="75"/>
        <v>2.6129199999999998E-2</v>
      </c>
      <c r="AE682" s="110"/>
    </row>
    <row r="683" spans="13:31" x14ac:dyDescent="0.25">
      <c r="M683" s="115">
        <v>45419</v>
      </c>
      <c r="N683" s="123">
        <v>2.61273</v>
      </c>
      <c r="AB683" s="108">
        <f t="shared" si="76"/>
        <v>45419</v>
      </c>
      <c r="AC683" s="109">
        <f t="shared" si="75"/>
        <v>2.6127299999999999E-2</v>
      </c>
      <c r="AE683" s="110"/>
    </row>
    <row r="684" spans="13:31" x14ac:dyDescent="0.25">
      <c r="M684" s="115">
        <v>45420</v>
      </c>
      <c r="N684" s="123">
        <v>2.61273</v>
      </c>
      <c r="AB684" s="108">
        <f t="shared" si="76"/>
        <v>45420</v>
      </c>
      <c r="AC684" s="109">
        <f t="shared" si="75"/>
        <v>2.6127299999999999E-2</v>
      </c>
      <c r="AE684" s="110"/>
    </row>
    <row r="685" spans="13:31" x14ac:dyDescent="0.25">
      <c r="M685" s="115">
        <v>45421</v>
      </c>
      <c r="N685" s="123">
        <v>2.61273</v>
      </c>
      <c r="AB685" s="108">
        <f t="shared" si="76"/>
        <v>45421</v>
      </c>
      <c r="AC685" s="109">
        <f t="shared" si="75"/>
        <v>2.6127299999999999E-2</v>
      </c>
      <c r="AE685" s="110"/>
    </row>
    <row r="686" spans="13:31" x14ac:dyDescent="0.25">
      <c r="M686" s="115">
        <v>45422</v>
      </c>
      <c r="N686" s="123">
        <v>2.61273</v>
      </c>
      <c r="AB686" s="108">
        <f t="shared" si="76"/>
        <v>45422</v>
      </c>
      <c r="AC686" s="109">
        <f t="shared" si="75"/>
        <v>2.6127299999999999E-2</v>
      </c>
      <c r="AE686" s="110"/>
    </row>
    <row r="687" spans="13:31" x14ac:dyDescent="0.25">
      <c r="M687" s="115">
        <v>45423</v>
      </c>
      <c r="N687" s="123">
        <v>2.6129199999999999</v>
      </c>
      <c r="AB687" s="108">
        <f t="shared" si="76"/>
        <v>45423</v>
      </c>
      <c r="AC687" s="109">
        <f t="shared" si="75"/>
        <v>2.6129199999999998E-2</v>
      </c>
      <c r="AE687" s="110"/>
    </row>
    <row r="688" spans="13:31" x14ac:dyDescent="0.25">
      <c r="M688" s="115">
        <v>45424</v>
      </c>
      <c r="N688" s="123">
        <v>2.61273</v>
      </c>
      <c r="AB688" s="108">
        <f t="shared" si="76"/>
        <v>45424</v>
      </c>
      <c r="AC688" s="109">
        <f t="shared" si="75"/>
        <v>2.6127299999999999E-2</v>
      </c>
      <c r="AE688" s="110"/>
    </row>
    <row r="689" spans="13:31" x14ac:dyDescent="0.25">
      <c r="M689" s="115">
        <v>45425</v>
      </c>
      <c r="N689" s="123">
        <v>2.61273</v>
      </c>
      <c r="AB689" s="108">
        <f t="shared" si="76"/>
        <v>45425</v>
      </c>
      <c r="AC689" s="109">
        <f t="shared" si="75"/>
        <v>2.6127299999999999E-2</v>
      </c>
      <c r="AE689" s="110"/>
    </row>
    <row r="690" spans="13:31" x14ac:dyDescent="0.25">
      <c r="M690" s="115">
        <v>45426</v>
      </c>
      <c r="N690" s="123">
        <v>2.61273</v>
      </c>
      <c r="AB690" s="108">
        <f t="shared" si="76"/>
        <v>45426</v>
      </c>
      <c r="AC690" s="109">
        <f t="shared" si="75"/>
        <v>2.6127299999999999E-2</v>
      </c>
      <c r="AE690" s="110"/>
    </row>
    <row r="691" spans="13:31" x14ac:dyDescent="0.25">
      <c r="M691" s="115">
        <v>45427</v>
      </c>
      <c r="N691" s="123">
        <v>2.61273</v>
      </c>
      <c r="AB691" s="108">
        <f t="shared" si="76"/>
        <v>45427</v>
      </c>
      <c r="AC691" s="109">
        <f t="shared" si="75"/>
        <v>2.6127299999999999E-2</v>
      </c>
      <c r="AE691" s="110"/>
    </row>
    <row r="692" spans="13:31" x14ac:dyDescent="0.25">
      <c r="M692" s="115">
        <v>45428</v>
      </c>
      <c r="N692" s="123">
        <v>2.6129199999999999</v>
      </c>
      <c r="AB692" s="108">
        <f t="shared" si="76"/>
        <v>45428</v>
      </c>
      <c r="AC692" s="109">
        <f t="shared" si="75"/>
        <v>2.6129199999999998E-2</v>
      </c>
      <c r="AE692" s="110"/>
    </row>
    <row r="693" spans="13:31" x14ac:dyDescent="0.25">
      <c r="M693" s="115">
        <v>45429</v>
      </c>
      <c r="N693" s="123">
        <v>2.61273</v>
      </c>
      <c r="AB693" s="108">
        <f t="shared" si="76"/>
        <v>45429</v>
      </c>
      <c r="AC693" s="109">
        <f t="shared" si="75"/>
        <v>2.6127299999999999E-2</v>
      </c>
      <c r="AE693" s="110"/>
    </row>
    <row r="694" spans="13:31" x14ac:dyDescent="0.25">
      <c r="M694" s="115">
        <v>45430</v>
      </c>
      <c r="N694" s="123">
        <v>2.61273</v>
      </c>
      <c r="AB694" s="108">
        <f t="shared" si="76"/>
        <v>45430</v>
      </c>
      <c r="AC694" s="109">
        <f t="shared" si="75"/>
        <v>2.6127299999999999E-2</v>
      </c>
      <c r="AE694" s="110"/>
    </row>
    <row r="695" spans="13:31" x14ac:dyDescent="0.25">
      <c r="M695" s="115">
        <v>45431</v>
      </c>
      <c r="N695" s="123">
        <v>2.61273</v>
      </c>
      <c r="AB695" s="108">
        <f t="shared" si="76"/>
        <v>45431</v>
      </c>
      <c r="AC695" s="109">
        <f t="shared" si="75"/>
        <v>2.6127299999999999E-2</v>
      </c>
      <c r="AE695" s="110"/>
    </row>
    <row r="696" spans="13:31" x14ac:dyDescent="0.25">
      <c r="M696" s="115">
        <v>45432</v>
      </c>
      <c r="N696" s="123">
        <v>2.61273</v>
      </c>
      <c r="AB696" s="108">
        <f t="shared" si="76"/>
        <v>45432</v>
      </c>
      <c r="AC696" s="109">
        <f t="shared" si="75"/>
        <v>2.6127299999999999E-2</v>
      </c>
      <c r="AE696" s="110"/>
    </row>
    <row r="697" spans="13:31" x14ac:dyDescent="0.25">
      <c r="M697" s="115">
        <v>45433</v>
      </c>
      <c r="N697" s="123">
        <v>2.6129199999999999</v>
      </c>
      <c r="AB697" s="108">
        <f t="shared" si="76"/>
        <v>45433</v>
      </c>
      <c r="AC697" s="109">
        <f t="shared" si="75"/>
        <v>2.6129199999999998E-2</v>
      </c>
      <c r="AE697" s="110"/>
    </row>
    <row r="698" spans="13:31" x14ac:dyDescent="0.25">
      <c r="M698" s="115">
        <v>45434</v>
      </c>
      <c r="N698" s="123">
        <v>2.61273</v>
      </c>
      <c r="AB698" s="108">
        <f t="shared" si="76"/>
        <v>45434</v>
      </c>
      <c r="AC698" s="109">
        <f t="shared" si="75"/>
        <v>2.6127299999999999E-2</v>
      </c>
      <c r="AE698" s="110"/>
    </row>
    <row r="699" spans="13:31" x14ac:dyDescent="0.25">
      <c r="M699" s="115">
        <v>45435</v>
      </c>
      <c r="N699" s="123">
        <v>2.61273</v>
      </c>
      <c r="AB699" s="108">
        <f t="shared" si="76"/>
        <v>45435</v>
      </c>
      <c r="AC699" s="109">
        <f t="shared" si="75"/>
        <v>2.6127299999999999E-2</v>
      </c>
      <c r="AE699" s="110"/>
    </row>
    <row r="700" spans="13:31" x14ac:dyDescent="0.25">
      <c r="M700" s="115">
        <v>45436</v>
      </c>
      <c r="N700" s="123">
        <v>2.61273</v>
      </c>
      <c r="AB700" s="108">
        <f t="shared" si="76"/>
        <v>45436</v>
      </c>
      <c r="AC700" s="109">
        <f t="shared" si="75"/>
        <v>2.6127299999999999E-2</v>
      </c>
      <c r="AE700" s="110"/>
    </row>
    <row r="701" spans="13:31" x14ac:dyDescent="0.25">
      <c r="M701" s="115">
        <v>45437</v>
      </c>
      <c r="N701" s="123">
        <v>2.61273</v>
      </c>
      <c r="AB701" s="108">
        <f t="shared" si="76"/>
        <v>45437</v>
      </c>
      <c r="AC701" s="109">
        <f t="shared" si="75"/>
        <v>2.6127299999999999E-2</v>
      </c>
      <c r="AE701" s="110"/>
    </row>
    <row r="702" spans="13:31" x14ac:dyDescent="0.25">
      <c r="M702" s="115">
        <v>45438</v>
      </c>
      <c r="N702" s="123">
        <v>2.6129199999999999</v>
      </c>
      <c r="AB702" s="108">
        <f t="shared" si="76"/>
        <v>45438</v>
      </c>
      <c r="AC702" s="109">
        <f t="shared" si="75"/>
        <v>2.6129199999999998E-2</v>
      </c>
      <c r="AE702" s="110"/>
    </row>
    <row r="703" spans="13:31" x14ac:dyDescent="0.25">
      <c r="M703" s="115">
        <v>45439</v>
      </c>
      <c r="N703" s="123">
        <v>2.61273</v>
      </c>
      <c r="AB703" s="108">
        <f t="shared" si="76"/>
        <v>45439</v>
      </c>
      <c r="AC703" s="109">
        <f t="shared" si="75"/>
        <v>2.6127299999999999E-2</v>
      </c>
      <c r="AE703" s="110"/>
    </row>
    <row r="704" spans="13:31" x14ac:dyDescent="0.25">
      <c r="M704" s="115">
        <v>45440</v>
      </c>
      <c r="N704" s="123">
        <v>2.61273</v>
      </c>
      <c r="AB704" s="108">
        <f t="shared" si="76"/>
        <v>45440</v>
      </c>
      <c r="AC704" s="109">
        <f t="shared" si="75"/>
        <v>2.6127299999999999E-2</v>
      </c>
      <c r="AE704" s="110"/>
    </row>
    <row r="705" spans="13:31" x14ac:dyDescent="0.25">
      <c r="M705" s="115">
        <v>45441</v>
      </c>
      <c r="N705" s="123">
        <v>2.61273</v>
      </c>
      <c r="AB705" s="108">
        <f t="shared" si="76"/>
        <v>45441</v>
      </c>
      <c r="AC705" s="109">
        <f t="shared" si="75"/>
        <v>2.6127299999999999E-2</v>
      </c>
      <c r="AE705" s="110"/>
    </row>
    <row r="706" spans="13:31" x14ac:dyDescent="0.25">
      <c r="M706" s="115">
        <v>45442</v>
      </c>
      <c r="N706" s="123">
        <v>2.6130100000000001</v>
      </c>
      <c r="AB706" s="108">
        <f t="shared" si="76"/>
        <v>45442</v>
      </c>
      <c r="AC706" s="109">
        <f t="shared" si="75"/>
        <v>2.61301E-2</v>
      </c>
      <c r="AE706" s="110"/>
    </row>
    <row r="707" spans="13:31" x14ac:dyDescent="0.25">
      <c r="M707" s="115">
        <v>45443</v>
      </c>
      <c r="N707" s="123">
        <v>2.61273</v>
      </c>
      <c r="AB707" s="108">
        <f t="shared" si="76"/>
        <v>45443</v>
      </c>
      <c r="AC707" s="109">
        <f t="shared" si="75"/>
        <v>2.6127299999999999E-2</v>
      </c>
      <c r="AE707" s="110"/>
    </row>
    <row r="708" spans="13:31" x14ac:dyDescent="0.25">
      <c r="M708" s="115">
        <v>45444</v>
      </c>
      <c r="N708" s="123">
        <v>2.61273</v>
      </c>
      <c r="AB708" s="108">
        <f t="shared" si="76"/>
        <v>45444</v>
      </c>
      <c r="AC708" s="109">
        <f t="shared" si="75"/>
        <v>2.6127299999999999E-2</v>
      </c>
      <c r="AE708" s="110"/>
    </row>
    <row r="709" spans="13:31" x14ac:dyDescent="0.25">
      <c r="M709" s="115">
        <v>45445</v>
      </c>
      <c r="N709" s="123">
        <v>2.61273</v>
      </c>
      <c r="AB709" s="108">
        <f t="shared" si="76"/>
        <v>45445</v>
      </c>
      <c r="AC709" s="109">
        <f t="shared" si="75"/>
        <v>2.6127299999999999E-2</v>
      </c>
      <c r="AE709" s="110"/>
    </row>
    <row r="710" spans="13:31" x14ac:dyDescent="0.25">
      <c r="M710" s="115">
        <v>45446</v>
      </c>
      <c r="N710" s="123">
        <v>2.61273</v>
      </c>
      <c r="AB710" s="108">
        <f t="shared" si="76"/>
        <v>45446</v>
      </c>
      <c r="AC710" s="109">
        <f t="shared" si="75"/>
        <v>2.6127299999999999E-2</v>
      </c>
      <c r="AE710" s="110"/>
    </row>
    <row r="711" spans="13:31" x14ac:dyDescent="0.25">
      <c r="M711" s="115">
        <v>45447</v>
      </c>
      <c r="N711" s="123">
        <v>2.6129199999999999</v>
      </c>
      <c r="AB711" s="108">
        <f t="shared" si="76"/>
        <v>45447</v>
      </c>
      <c r="AC711" s="109">
        <f t="shared" ref="AC711:AC774" si="77">_xlfn.IFNA(VLOOKUP(AB711,M:N,2,FALSE)/100,AC710)</f>
        <v>2.6129199999999998E-2</v>
      </c>
      <c r="AE711" s="110"/>
    </row>
    <row r="712" spans="13:31" x14ac:dyDescent="0.25">
      <c r="M712" s="115">
        <v>45448</v>
      </c>
      <c r="N712" s="123">
        <v>2.61273</v>
      </c>
      <c r="AB712" s="108">
        <f t="shared" ref="AB712:AB775" si="78">AB711+1</f>
        <v>45448</v>
      </c>
      <c r="AC712" s="109">
        <f t="shared" si="77"/>
        <v>2.6127299999999999E-2</v>
      </c>
      <c r="AE712" s="110"/>
    </row>
    <row r="713" spans="13:31" x14ac:dyDescent="0.25">
      <c r="M713" s="115">
        <v>45449</v>
      </c>
      <c r="N713" s="123">
        <v>2.61273</v>
      </c>
      <c r="AB713" s="108">
        <f t="shared" si="78"/>
        <v>45449</v>
      </c>
      <c r="AC713" s="109">
        <f t="shared" si="77"/>
        <v>2.6127299999999999E-2</v>
      </c>
      <c r="AE713" s="110"/>
    </row>
    <row r="714" spans="13:31" x14ac:dyDescent="0.25">
      <c r="M714" s="115">
        <v>45450</v>
      </c>
      <c r="N714" s="123">
        <v>2.61273</v>
      </c>
      <c r="AB714" s="108">
        <f t="shared" si="78"/>
        <v>45450</v>
      </c>
      <c r="AC714" s="109">
        <f t="shared" si="77"/>
        <v>2.6127299999999999E-2</v>
      </c>
      <c r="AE714" s="110"/>
    </row>
    <row r="715" spans="13:31" x14ac:dyDescent="0.25">
      <c r="M715" s="115">
        <v>45451</v>
      </c>
      <c r="N715" s="123">
        <v>2.61273</v>
      </c>
      <c r="AB715" s="108">
        <f t="shared" si="78"/>
        <v>45451</v>
      </c>
      <c r="AC715" s="109">
        <f t="shared" si="77"/>
        <v>2.6127299999999999E-2</v>
      </c>
      <c r="AE715" s="110"/>
    </row>
    <row r="716" spans="13:31" x14ac:dyDescent="0.25">
      <c r="M716" s="115">
        <v>45452</v>
      </c>
      <c r="N716" s="123">
        <v>2.6129199999999999</v>
      </c>
      <c r="AB716" s="108">
        <f t="shared" si="78"/>
        <v>45452</v>
      </c>
      <c r="AC716" s="109">
        <f t="shared" si="77"/>
        <v>2.6129199999999998E-2</v>
      </c>
      <c r="AE716" s="110"/>
    </row>
    <row r="717" spans="13:31" x14ac:dyDescent="0.25">
      <c r="M717" s="115">
        <v>45453</v>
      </c>
      <c r="N717" s="123">
        <v>2.61273</v>
      </c>
      <c r="AB717" s="108">
        <f t="shared" si="78"/>
        <v>45453</v>
      </c>
      <c r="AC717" s="109">
        <f t="shared" si="77"/>
        <v>2.6127299999999999E-2</v>
      </c>
      <c r="AE717" s="110"/>
    </row>
    <row r="718" spans="13:31" x14ac:dyDescent="0.25">
      <c r="M718" s="115">
        <v>45454</v>
      </c>
      <c r="N718" s="123">
        <v>2.61273</v>
      </c>
      <c r="AB718" s="108">
        <f t="shared" si="78"/>
        <v>45454</v>
      </c>
      <c r="AC718" s="109">
        <f t="shared" si="77"/>
        <v>2.6127299999999999E-2</v>
      </c>
      <c r="AE718" s="110"/>
    </row>
    <row r="719" spans="13:31" x14ac:dyDescent="0.25">
      <c r="M719" s="115">
        <v>45455</v>
      </c>
      <c r="N719" s="123">
        <v>2.61273</v>
      </c>
      <c r="AB719" s="108">
        <f t="shared" si="78"/>
        <v>45455</v>
      </c>
      <c r="AC719" s="109">
        <f t="shared" si="77"/>
        <v>2.6127299999999999E-2</v>
      </c>
      <c r="AE719" s="110"/>
    </row>
    <row r="720" spans="13:31" x14ac:dyDescent="0.25">
      <c r="M720" s="115">
        <v>45456</v>
      </c>
      <c r="N720" s="123">
        <v>2.61273</v>
      </c>
      <c r="AB720" s="108">
        <f t="shared" si="78"/>
        <v>45456</v>
      </c>
      <c r="AC720" s="109">
        <f t="shared" si="77"/>
        <v>2.6127299999999999E-2</v>
      </c>
      <c r="AE720" s="110"/>
    </row>
    <row r="721" spans="13:31" x14ac:dyDescent="0.25">
      <c r="M721" s="115">
        <v>45457</v>
      </c>
      <c r="N721" s="123">
        <v>2.6129199999999999</v>
      </c>
      <c r="AB721" s="108">
        <f t="shared" si="78"/>
        <v>45457</v>
      </c>
      <c r="AC721" s="109">
        <f t="shared" si="77"/>
        <v>2.6129199999999998E-2</v>
      </c>
      <c r="AE721" s="110"/>
    </row>
    <row r="722" spans="13:31" x14ac:dyDescent="0.25">
      <c r="M722" s="115">
        <v>45458</v>
      </c>
      <c r="N722" s="123">
        <v>2.61273</v>
      </c>
      <c r="AB722" s="108">
        <f t="shared" si="78"/>
        <v>45458</v>
      </c>
      <c r="AC722" s="109">
        <f t="shared" si="77"/>
        <v>2.6127299999999999E-2</v>
      </c>
      <c r="AE722" s="110"/>
    </row>
    <row r="723" spans="13:31" x14ac:dyDescent="0.25">
      <c r="M723" s="115">
        <v>45459</v>
      </c>
      <c r="N723" s="123">
        <v>2.61273</v>
      </c>
      <c r="AB723" s="108">
        <f t="shared" si="78"/>
        <v>45459</v>
      </c>
      <c r="AC723" s="109">
        <f t="shared" si="77"/>
        <v>2.6127299999999999E-2</v>
      </c>
      <c r="AE723" s="110"/>
    </row>
    <row r="724" spans="13:31" x14ac:dyDescent="0.25">
      <c r="M724" s="115">
        <v>45460</v>
      </c>
      <c r="N724" s="123">
        <v>2.61273</v>
      </c>
      <c r="AB724" s="108">
        <f t="shared" si="78"/>
        <v>45460</v>
      </c>
      <c r="AC724" s="109">
        <f t="shared" si="77"/>
        <v>2.6127299999999999E-2</v>
      </c>
      <c r="AE724" s="110"/>
    </row>
    <row r="725" spans="13:31" x14ac:dyDescent="0.25">
      <c r="M725" s="115">
        <v>45461</v>
      </c>
      <c r="N725" s="123">
        <v>2.61273</v>
      </c>
      <c r="AB725" s="108">
        <f t="shared" si="78"/>
        <v>45461</v>
      </c>
      <c r="AC725" s="109">
        <f t="shared" si="77"/>
        <v>2.6127299999999999E-2</v>
      </c>
      <c r="AE725" s="110"/>
    </row>
    <row r="726" spans="13:31" x14ac:dyDescent="0.25">
      <c r="M726" s="115">
        <v>45462</v>
      </c>
      <c r="N726" s="123">
        <v>2.6129199999999999</v>
      </c>
      <c r="AB726" s="108">
        <f t="shared" si="78"/>
        <v>45462</v>
      </c>
      <c r="AC726" s="109">
        <f t="shared" si="77"/>
        <v>2.6129199999999998E-2</v>
      </c>
      <c r="AE726" s="110"/>
    </row>
    <row r="727" spans="13:31" x14ac:dyDescent="0.25">
      <c r="M727" s="115">
        <v>45463</v>
      </c>
      <c r="N727" s="123">
        <v>2.61273</v>
      </c>
      <c r="AB727" s="108">
        <f t="shared" si="78"/>
        <v>45463</v>
      </c>
      <c r="AC727" s="109">
        <f t="shared" si="77"/>
        <v>2.6127299999999999E-2</v>
      </c>
      <c r="AE727" s="110"/>
    </row>
    <row r="728" spans="13:31" x14ac:dyDescent="0.25">
      <c r="M728" s="115">
        <v>45464</v>
      </c>
      <c r="N728" s="123">
        <v>2.61273</v>
      </c>
      <c r="AB728" s="108">
        <f t="shared" si="78"/>
        <v>45464</v>
      </c>
      <c r="AC728" s="109">
        <f t="shared" si="77"/>
        <v>2.6127299999999999E-2</v>
      </c>
      <c r="AE728" s="110"/>
    </row>
    <row r="729" spans="13:31" x14ac:dyDescent="0.25">
      <c r="M729" s="115">
        <v>45465</v>
      </c>
      <c r="N729" s="123">
        <v>2.61273</v>
      </c>
      <c r="AB729" s="108">
        <f t="shared" si="78"/>
        <v>45465</v>
      </c>
      <c r="AC729" s="109">
        <f t="shared" si="77"/>
        <v>2.6127299999999999E-2</v>
      </c>
      <c r="AE729" s="110"/>
    </row>
    <row r="730" spans="13:31" x14ac:dyDescent="0.25">
      <c r="M730" s="115">
        <v>45466</v>
      </c>
      <c r="N730" s="123">
        <v>2.61273</v>
      </c>
      <c r="AB730" s="108">
        <f t="shared" si="78"/>
        <v>45466</v>
      </c>
      <c r="AC730" s="109">
        <f t="shared" si="77"/>
        <v>2.6127299999999999E-2</v>
      </c>
      <c r="AE730" s="110"/>
    </row>
    <row r="731" spans="13:31" x14ac:dyDescent="0.25">
      <c r="M731" s="115">
        <v>45467</v>
      </c>
      <c r="N731" s="123">
        <v>2.6130100000000001</v>
      </c>
      <c r="AB731" s="108">
        <f t="shared" si="78"/>
        <v>45467</v>
      </c>
      <c r="AC731" s="109">
        <f t="shared" si="77"/>
        <v>2.61301E-2</v>
      </c>
      <c r="AE731" s="110"/>
    </row>
    <row r="732" spans="13:31" x14ac:dyDescent="0.25">
      <c r="M732" s="115">
        <v>45468</v>
      </c>
      <c r="N732" s="123">
        <v>2.61273</v>
      </c>
      <c r="AB732" s="108">
        <f t="shared" si="78"/>
        <v>45468</v>
      </c>
      <c r="AC732" s="109">
        <f t="shared" si="77"/>
        <v>2.6127299999999999E-2</v>
      </c>
      <c r="AE732" s="110"/>
    </row>
    <row r="733" spans="13:31" x14ac:dyDescent="0.25">
      <c r="M733" s="115">
        <v>45469</v>
      </c>
      <c r="N733" s="123">
        <v>2.61273</v>
      </c>
      <c r="AB733" s="108">
        <f t="shared" si="78"/>
        <v>45469</v>
      </c>
      <c r="AC733" s="109">
        <f t="shared" si="77"/>
        <v>2.6127299999999999E-2</v>
      </c>
      <c r="AE733" s="110"/>
    </row>
    <row r="734" spans="13:31" x14ac:dyDescent="0.25">
      <c r="M734" s="115">
        <v>45470</v>
      </c>
      <c r="N734" s="123">
        <v>2.61273</v>
      </c>
      <c r="AB734" s="108">
        <f t="shared" si="78"/>
        <v>45470</v>
      </c>
      <c r="AC734" s="109">
        <f t="shared" si="77"/>
        <v>2.6127299999999999E-2</v>
      </c>
      <c r="AE734" s="110"/>
    </row>
    <row r="735" spans="13:31" x14ac:dyDescent="0.25">
      <c r="M735" s="115">
        <v>45471</v>
      </c>
      <c r="N735" s="123">
        <v>2.6129199999999999</v>
      </c>
      <c r="AB735" s="108">
        <f t="shared" si="78"/>
        <v>45471</v>
      </c>
      <c r="AC735" s="109">
        <f t="shared" si="77"/>
        <v>2.6129199999999998E-2</v>
      </c>
      <c r="AE735" s="110"/>
    </row>
    <row r="736" spans="13:31" x14ac:dyDescent="0.25">
      <c r="M736" s="115">
        <v>45472</v>
      </c>
      <c r="N736" s="123">
        <v>2.61273</v>
      </c>
      <c r="AB736" s="108">
        <f t="shared" si="78"/>
        <v>45472</v>
      </c>
      <c r="AC736" s="109">
        <f t="shared" si="77"/>
        <v>2.6127299999999999E-2</v>
      </c>
      <c r="AE736" s="110"/>
    </row>
    <row r="737" spans="13:31" x14ac:dyDescent="0.25">
      <c r="M737" s="115">
        <v>45473</v>
      </c>
      <c r="N737" s="123">
        <v>2.61273</v>
      </c>
      <c r="AB737" s="108">
        <f t="shared" si="78"/>
        <v>45473</v>
      </c>
      <c r="AC737" s="109">
        <f t="shared" si="77"/>
        <v>2.6127299999999999E-2</v>
      </c>
      <c r="AE737" s="110"/>
    </row>
    <row r="738" spans="13:31" x14ac:dyDescent="0.25">
      <c r="M738" s="115">
        <v>45474</v>
      </c>
      <c r="N738" s="123">
        <v>2.61273</v>
      </c>
      <c r="AB738" s="108">
        <f t="shared" si="78"/>
        <v>45474</v>
      </c>
      <c r="AC738" s="109">
        <f t="shared" si="77"/>
        <v>2.6127299999999999E-2</v>
      </c>
      <c r="AE738" s="110"/>
    </row>
    <row r="739" spans="13:31" x14ac:dyDescent="0.25">
      <c r="M739" s="115">
        <v>45475</v>
      </c>
      <c r="N739" s="123">
        <v>2.61273</v>
      </c>
      <c r="AB739" s="108">
        <f t="shared" si="78"/>
        <v>45475</v>
      </c>
      <c r="AC739" s="109">
        <f t="shared" si="77"/>
        <v>2.6127299999999999E-2</v>
      </c>
      <c r="AE739" s="110"/>
    </row>
    <row r="740" spans="13:31" x14ac:dyDescent="0.25">
      <c r="M740" s="115">
        <v>45476</v>
      </c>
      <c r="N740" s="123">
        <v>2.6129199999999999</v>
      </c>
      <c r="AB740" s="108">
        <f t="shared" si="78"/>
        <v>45476</v>
      </c>
      <c r="AC740" s="109">
        <f t="shared" si="77"/>
        <v>2.6129199999999998E-2</v>
      </c>
      <c r="AE740" s="110"/>
    </row>
    <row r="741" spans="13:31" x14ac:dyDescent="0.25">
      <c r="M741" s="115">
        <v>45477</v>
      </c>
      <c r="N741" s="123">
        <v>2.61273</v>
      </c>
      <c r="AB741" s="108">
        <f t="shared" si="78"/>
        <v>45477</v>
      </c>
      <c r="AC741" s="109">
        <f t="shared" si="77"/>
        <v>2.6127299999999999E-2</v>
      </c>
      <c r="AE741" s="110"/>
    </row>
    <row r="742" spans="13:31" x14ac:dyDescent="0.25">
      <c r="M742" s="115">
        <v>45478</v>
      </c>
      <c r="N742" s="123">
        <v>2.61273</v>
      </c>
      <c r="AB742" s="108">
        <f t="shared" si="78"/>
        <v>45478</v>
      </c>
      <c r="AC742" s="109">
        <f t="shared" si="77"/>
        <v>2.6127299999999999E-2</v>
      </c>
      <c r="AE742" s="110"/>
    </row>
    <row r="743" spans="13:31" x14ac:dyDescent="0.25">
      <c r="M743" s="115">
        <v>45479</v>
      </c>
      <c r="N743" s="123">
        <v>2.61273</v>
      </c>
      <c r="AB743" s="108">
        <f t="shared" si="78"/>
        <v>45479</v>
      </c>
      <c r="AC743" s="109">
        <f t="shared" si="77"/>
        <v>2.6127299999999999E-2</v>
      </c>
      <c r="AE743" s="110"/>
    </row>
    <row r="744" spans="13:31" x14ac:dyDescent="0.25">
      <c r="M744" s="115">
        <v>45480</v>
      </c>
      <c r="N744" s="123">
        <v>2.61273</v>
      </c>
      <c r="AB744" s="108">
        <f t="shared" si="78"/>
        <v>45480</v>
      </c>
      <c r="AC744" s="109">
        <f t="shared" si="77"/>
        <v>2.6127299999999999E-2</v>
      </c>
      <c r="AE744" s="110"/>
    </row>
    <row r="745" spans="13:31" x14ac:dyDescent="0.25">
      <c r="M745" s="115">
        <v>45481</v>
      </c>
      <c r="N745" s="123">
        <v>2.6129199999999999</v>
      </c>
      <c r="AB745" s="108">
        <f t="shared" si="78"/>
        <v>45481</v>
      </c>
      <c r="AC745" s="109">
        <f t="shared" si="77"/>
        <v>2.6129199999999998E-2</v>
      </c>
      <c r="AE745" s="110"/>
    </row>
    <row r="746" spans="13:31" x14ac:dyDescent="0.25">
      <c r="M746" s="115">
        <v>45482</v>
      </c>
      <c r="N746" s="123">
        <v>2.61273</v>
      </c>
      <c r="AB746" s="108">
        <f t="shared" si="78"/>
        <v>45482</v>
      </c>
      <c r="AC746" s="109">
        <f t="shared" si="77"/>
        <v>2.6127299999999999E-2</v>
      </c>
      <c r="AE746" s="110"/>
    </row>
    <row r="747" spans="13:31" x14ac:dyDescent="0.25">
      <c r="M747" s="115">
        <v>45483</v>
      </c>
      <c r="N747" s="123">
        <v>2.61273</v>
      </c>
      <c r="AB747" s="108">
        <f t="shared" si="78"/>
        <v>45483</v>
      </c>
      <c r="AC747" s="109">
        <f t="shared" si="77"/>
        <v>2.6127299999999999E-2</v>
      </c>
      <c r="AE747" s="110"/>
    </row>
    <row r="748" spans="13:31" x14ac:dyDescent="0.25">
      <c r="M748" s="115">
        <v>45484</v>
      </c>
      <c r="N748" s="123">
        <v>2.6128200000000001</v>
      </c>
      <c r="AB748" s="108">
        <f t="shared" si="78"/>
        <v>45484</v>
      </c>
      <c r="AC748" s="109">
        <f t="shared" si="77"/>
        <v>2.6128200000000001E-2</v>
      </c>
      <c r="AE748" s="110"/>
    </row>
    <row r="749" spans="13:31" x14ac:dyDescent="0.25">
      <c r="M749" s="115">
        <v>45485</v>
      </c>
      <c r="N749" s="123">
        <v>2.6129199999999999</v>
      </c>
      <c r="AB749" s="108">
        <f t="shared" si="78"/>
        <v>45485</v>
      </c>
      <c r="AC749" s="109">
        <f t="shared" si="77"/>
        <v>2.6129199999999998E-2</v>
      </c>
      <c r="AE749" s="110"/>
    </row>
    <row r="750" spans="13:31" x14ac:dyDescent="0.25">
      <c r="M750" s="115">
        <v>45486</v>
      </c>
      <c r="N750" s="123">
        <v>2.61273</v>
      </c>
      <c r="AB750" s="108">
        <f t="shared" si="78"/>
        <v>45486</v>
      </c>
      <c r="AC750" s="109">
        <f t="shared" si="77"/>
        <v>2.6127299999999999E-2</v>
      </c>
      <c r="AE750" s="110"/>
    </row>
    <row r="751" spans="13:31" x14ac:dyDescent="0.25">
      <c r="M751" s="115">
        <v>45487</v>
      </c>
      <c r="N751" s="123">
        <v>2.61273</v>
      </c>
      <c r="AB751" s="108">
        <f t="shared" si="78"/>
        <v>45487</v>
      </c>
      <c r="AC751" s="109">
        <f t="shared" si="77"/>
        <v>2.6127299999999999E-2</v>
      </c>
      <c r="AE751" s="110"/>
    </row>
    <row r="752" spans="13:31" x14ac:dyDescent="0.25">
      <c r="M752" s="115">
        <v>45488</v>
      </c>
      <c r="N752" s="123">
        <v>2.61273</v>
      </c>
      <c r="AB752" s="108">
        <f t="shared" si="78"/>
        <v>45488</v>
      </c>
      <c r="AC752" s="109">
        <f t="shared" si="77"/>
        <v>2.6127299999999999E-2</v>
      </c>
      <c r="AE752" s="110"/>
    </row>
    <row r="753" spans="13:31" x14ac:dyDescent="0.25">
      <c r="M753" s="115">
        <v>45489</v>
      </c>
      <c r="N753" s="123">
        <v>2.61273</v>
      </c>
      <c r="AB753" s="108">
        <f t="shared" si="78"/>
        <v>45489</v>
      </c>
      <c r="AC753" s="109">
        <f t="shared" si="77"/>
        <v>2.6127299999999999E-2</v>
      </c>
      <c r="AE753" s="110"/>
    </row>
    <row r="754" spans="13:31" x14ac:dyDescent="0.25">
      <c r="M754" s="115">
        <v>45490</v>
      </c>
      <c r="N754" s="123">
        <v>2.6129199999999999</v>
      </c>
      <c r="AB754" s="108">
        <f t="shared" si="78"/>
        <v>45490</v>
      </c>
      <c r="AC754" s="109">
        <f t="shared" si="77"/>
        <v>2.6129199999999998E-2</v>
      </c>
      <c r="AE754" s="110"/>
    </row>
    <row r="755" spans="13:31" x14ac:dyDescent="0.25">
      <c r="M755" s="115">
        <v>45491</v>
      </c>
      <c r="N755" s="123">
        <v>2.61273</v>
      </c>
      <c r="AB755" s="108">
        <f t="shared" si="78"/>
        <v>45491</v>
      </c>
      <c r="AC755" s="109">
        <f t="shared" si="77"/>
        <v>2.6127299999999999E-2</v>
      </c>
      <c r="AE755" s="110"/>
    </row>
    <row r="756" spans="13:31" x14ac:dyDescent="0.25">
      <c r="M756" s="115">
        <v>45492</v>
      </c>
      <c r="N756" s="123">
        <v>2.61273</v>
      </c>
      <c r="AB756" s="108">
        <f t="shared" si="78"/>
        <v>45492</v>
      </c>
      <c r="AC756" s="109">
        <f t="shared" si="77"/>
        <v>2.6127299999999999E-2</v>
      </c>
      <c r="AE756" s="110"/>
    </row>
    <row r="757" spans="13:31" x14ac:dyDescent="0.25">
      <c r="M757" s="115">
        <v>45493</v>
      </c>
      <c r="N757" s="123">
        <v>2.61273</v>
      </c>
      <c r="AB757" s="108">
        <f t="shared" si="78"/>
        <v>45493</v>
      </c>
      <c r="AC757" s="109">
        <f t="shared" si="77"/>
        <v>2.6127299999999999E-2</v>
      </c>
      <c r="AE757" s="110"/>
    </row>
    <row r="758" spans="13:31" x14ac:dyDescent="0.25">
      <c r="M758" s="115">
        <v>45494</v>
      </c>
      <c r="N758" s="123">
        <v>2.6130100000000001</v>
      </c>
      <c r="AB758" s="108">
        <f t="shared" si="78"/>
        <v>45494</v>
      </c>
      <c r="AC758" s="109">
        <f t="shared" si="77"/>
        <v>2.61301E-2</v>
      </c>
      <c r="AE758" s="110"/>
    </row>
    <row r="759" spans="13:31" x14ac:dyDescent="0.25">
      <c r="M759" s="115">
        <v>45495</v>
      </c>
      <c r="N759" s="123">
        <v>2.61273</v>
      </c>
      <c r="AB759" s="108">
        <f t="shared" si="78"/>
        <v>45495</v>
      </c>
      <c r="AC759" s="109">
        <f t="shared" si="77"/>
        <v>2.6127299999999999E-2</v>
      </c>
      <c r="AE759" s="110"/>
    </row>
    <row r="760" spans="13:31" x14ac:dyDescent="0.25">
      <c r="M760" s="115">
        <v>45496</v>
      </c>
      <c r="N760" s="123">
        <v>2.61273</v>
      </c>
      <c r="AB760" s="108">
        <f t="shared" si="78"/>
        <v>45496</v>
      </c>
      <c r="AC760" s="109">
        <f t="shared" si="77"/>
        <v>2.6127299999999999E-2</v>
      </c>
      <c r="AE760" s="110"/>
    </row>
    <row r="761" spans="13:31" x14ac:dyDescent="0.25">
      <c r="M761" s="115">
        <v>45497</v>
      </c>
      <c r="N761" s="123">
        <v>2.6252800000000001</v>
      </c>
      <c r="AB761" s="108">
        <f t="shared" si="78"/>
        <v>45497</v>
      </c>
      <c r="AC761" s="109">
        <f t="shared" si="77"/>
        <v>2.62528E-2</v>
      </c>
      <c r="AE761" s="110"/>
    </row>
    <row r="762" spans="13:31" x14ac:dyDescent="0.25">
      <c r="M762" s="115">
        <v>45498</v>
      </c>
      <c r="N762" s="123">
        <v>2.6252800000000001</v>
      </c>
      <c r="AB762" s="108">
        <f t="shared" si="78"/>
        <v>45498</v>
      </c>
      <c r="AC762" s="109">
        <f t="shared" si="77"/>
        <v>2.62528E-2</v>
      </c>
      <c r="AE762" s="110"/>
    </row>
    <row r="763" spans="13:31" x14ac:dyDescent="0.25">
      <c r="M763" s="115">
        <v>45499</v>
      </c>
      <c r="N763" s="123">
        <v>2.62548</v>
      </c>
      <c r="AB763" s="108">
        <f t="shared" si="78"/>
        <v>45499</v>
      </c>
      <c r="AC763" s="109">
        <f t="shared" si="77"/>
        <v>2.6254800000000002E-2</v>
      </c>
      <c r="AE763" s="110"/>
    </row>
    <row r="764" spans="13:31" x14ac:dyDescent="0.25">
      <c r="M764" s="115">
        <v>45500</v>
      </c>
      <c r="N764" s="123">
        <v>2.6252800000000001</v>
      </c>
      <c r="AB764" s="108">
        <f t="shared" si="78"/>
        <v>45500</v>
      </c>
      <c r="AC764" s="109">
        <f t="shared" si="77"/>
        <v>2.62528E-2</v>
      </c>
      <c r="AE764" s="110"/>
    </row>
    <row r="765" spans="13:31" x14ac:dyDescent="0.25">
      <c r="M765" s="115">
        <v>45501</v>
      </c>
      <c r="N765" s="123">
        <v>2.6252800000000001</v>
      </c>
      <c r="AB765" s="108">
        <f t="shared" si="78"/>
        <v>45501</v>
      </c>
      <c r="AC765" s="109">
        <f t="shared" si="77"/>
        <v>2.62528E-2</v>
      </c>
      <c r="AE765" s="110"/>
    </row>
    <row r="766" spans="13:31" x14ac:dyDescent="0.25">
      <c r="M766" s="115">
        <v>45502</v>
      </c>
      <c r="N766" s="123">
        <v>2.6252800000000001</v>
      </c>
      <c r="AB766" s="108">
        <f t="shared" si="78"/>
        <v>45502</v>
      </c>
      <c r="AC766" s="109">
        <f t="shared" si="77"/>
        <v>2.62528E-2</v>
      </c>
      <c r="AE766" s="110"/>
    </row>
    <row r="767" spans="13:31" x14ac:dyDescent="0.25">
      <c r="M767" s="115">
        <v>45503</v>
      </c>
      <c r="N767" s="123">
        <v>2.6252800000000001</v>
      </c>
      <c r="AB767" s="108">
        <f t="shared" si="78"/>
        <v>45503</v>
      </c>
      <c r="AC767" s="109">
        <f t="shared" si="77"/>
        <v>2.62528E-2</v>
      </c>
      <c r="AE767" s="110"/>
    </row>
    <row r="768" spans="13:31" x14ac:dyDescent="0.25">
      <c r="M768" s="115">
        <v>45504</v>
      </c>
      <c r="N768" s="123">
        <v>2.62548</v>
      </c>
      <c r="AB768" s="108">
        <f t="shared" si="78"/>
        <v>45504</v>
      </c>
      <c r="AC768" s="109">
        <f t="shared" si="77"/>
        <v>2.6254800000000002E-2</v>
      </c>
      <c r="AE768" s="110"/>
    </row>
    <row r="769" spans="13:31" x14ac:dyDescent="0.25">
      <c r="M769" s="115">
        <v>45505</v>
      </c>
      <c r="N769" s="123">
        <v>2.6252800000000001</v>
      </c>
      <c r="AB769" s="108">
        <f t="shared" si="78"/>
        <v>45505</v>
      </c>
      <c r="AC769" s="109">
        <f t="shared" si="77"/>
        <v>2.62528E-2</v>
      </c>
      <c r="AE769" s="110"/>
    </row>
    <row r="770" spans="13:31" x14ac:dyDescent="0.25">
      <c r="M770" s="115">
        <v>45506</v>
      </c>
      <c r="N770" s="123">
        <v>2.6252800000000001</v>
      </c>
      <c r="AB770" s="108">
        <f t="shared" si="78"/>
        <v>45506</v>
      </c>
      <c r="AC770" s="109">
        <f t="shared" si="77"/>
        <v>2.62528E-2</v>
      </c>
      <c r="AE770" s="110"/>
    </row>
    <row r="771" spans="13:31" x14ac:dyDescent="0.25">
      <c r="M771" s="115">
        <v>45507</v>
      </c>
      <c r="N771" s="123">
        <v>2.6252800000000001</v>
      </c>
      <c r="AB771" s="108">
        <f t="shared" si="78"/>
        <v>45507</v>
      </c>
      <c r="AC771" s="109">
        <f t="shared" si="77"/>
        <v>2.62528E-2</v>
      </c>
      <c r="AE771" s="110"/>
    </row>
    <row r="772" spans="13:31" x14ac:dyDescent="0.25">
      <c r="M772" s="115">
        <v>45508</v>
      </c>
      <c r="N772" s="123">
        <v>2.6252800000000001</v>
      </c>
      <c r="AB772" s="108">
        <f t="shared" si="78"/>
        <v>45508</v>
      </c>
      <c r="AC772" s="109">
        <f t="shared" si="77"/>
        <v>2.62528E-2</v>
      </c>
      <c r="AE772" s="110"/>
    </row>
    <row r="773" spans="13:31" x14ac:dyDescent="0.25">
      <c r="M773" s="115">
        <v>45509</v>
      </c>
      <c r="N773" s="123">
        <v>2.62548</v>
      </c>
      <c r="AB773" s="108">
        <f t="shared" si="78"/>
        <v>45509</v>
      </c>
      <c r="AC773" s="109">
        <f t="shared" si="77"/>
        <v>2.6254800000000002E-2</v>
      </c>
      <c r="AE773" s="110"/>
    </row>
    <row r="774" spans="13:31" x14ac:dyDescent="0.25">
      <c r="M774" s="115">
        <v>45510</v>
      </c>
      <c r="N774" s="123">
        <v>2.6252800000000001</v>
      </c>
      <c r="AB774" s="108">
        <f t="shared" si="78"/>
        <v>45510</v>
      </c>
      <c r="AC774" s="109">
        <f t="shared" si="77"/>
        <v>2.62528E-2</v>
      </c>
      <c r="AE774" s="110"/>
    </row>
    <row r="775" spans="13:31" x14ac:dyDescent="0.25">
      <c r="M775" s="115">
        <v>45511</v>
      </c>
      <c r="N775" s="123">
        <v>2.6252800000000001</v>
      </c>
      <c r="AB775" s="108">
        <f t="shared" si="78"/>
        <v>45511</v>
      </c>
      <c r="AC775" s="109">
        <f t="shared" ref="AC775:AC838" si="79">_xlfn.IFNA(VLOOKUP(AB775,M:N,2,FALSE)/100,AC774)</f>
        <v>2.62528E-2</v>
      </c>
      <c r="AE775" s="110"/>
    </row>
    <row r="776" spans="13:31" x14ac:dyDescent="0.25">
      <c r="M776" s="115">
        <v>45512</v>
      </c>
      <c r="N776" s="123">
        <v>2.6252800000000001</v>
      </c>
      <c r="AB776" s="108">
        <f t="shared" ref="AB776:AB839" si="80">AB775+1</f>
        <v>45512</v>
      </c>
      <c r="AC776" s="109">
        <f t="shared" si="79"/>
        <v>2.62528E-2</v>
      </c>
      <c r="AE776" s="110"/>
    </row>
    <row r="777" spans="13:31" x14ac:dyDescent="0.25">
      <c r="M777" s="115">
        <v>45513</v>
      </c>
      <c r="N777" s="123">
        <v>2.6252800000000001</v>
      </c>
      <c r="AB777" s="108">
        <f t="shared" si="80"/>
        <v>45513</v>
      </c>
      <c r="AC777" s="109">
        <f t="shared" si="79"/>
        <v>2.62528E-2</v>
      </c>
      <c r="AE777" s="110"/>
    </row>
    <row r="778" spans="13:31" x14ac:dyDescent="0.25">
      <c r="M778" s="115">
        <v>45514</v>
      </c>
      <c r="N778" s="123">
        <v>2.62548</v>
      </c>
      <c r="AB778" s="108">
        <f t="shared" si="80"/>
        <v>45514</v>
      </c>
      <c r="AC778" s="109">
        <f t="shared" si="79"/>
        <v>2.6254800000000002E-2</v>
      </c>
      <c r="AE778" s="110"/>
    </row>
    <row r="779" spans="13:31" x14ac:dyDescent="0.25">
      <c r="M779" s="115">
        <v>45515</v>
      </c>
      <c r="N779" s="123">
        <v>2.6252800000000001</v>
      </c>
      <c r="AB779" s="108">
        <f t="shared" si="80"/>
        <v>45515</v>
      </c>
      <c r="AC779" s="109">
        <f t="shared" si="79"/>
        <v>2.62528E-2</v>
      </c>
      <c r="AE779" s="110"/>
    </row>
    <row r="780" spans="13:31" x14ac:dyDescent="0.25">
      <c r="M780" s="115">
        <v>45516</v>
      </c>
      <c r="N780" s="123">
        <v>2.6252800000000001</v>
      </c>
      <c r="AB780" s="108">
        <f t="shared" si="80"/>
        <v>45516</v>
      </c>
      <c r="AC780" s="109">
        <f t="shared" si="79"/>
        <v>2.62528E-2</v>
      </c>
      <c r="AE780" s="110"/>
    </row>
    <row r="781" spans="13:31" x14ac:dyDescent="0.25">
      <c r="M781" s="115">
        <v>45517</v>
      </c>
      <c r="N781" s="123">
        <v>2.6252800000000001</v>
      </c>
      <c r="AB781" s="108">
        <f t="shared" si="80"/>
        <v>45517</v>
      </c>
      <c r="AC781" s="109">
        <f t="shared" si="79"/>
        <v>2.62528E-2</v>
      </c>
      <c r="AE781" s="110"/>
    </row>
    <row r="782" spans="13:31" x14ac:dyDescent="0.25">
      <c r="M782" s="115">
        <v>45518</v>
      </c>
      <c r="N782" s="123">
        <v>2.6252800000000001</v>
      </c>
      <c r="AB782" s="108">
        <f t="shared" si="80"/>
        <v>45518</v>
      </c>
      <c r="AC782" s="109">
        <f t="shared" si="79"/>
        <v>2.62528E-2</v>
      </c>
      <c r="AE782" s="110"/>
    </row>
    <row r="783" spans="13:31" x14ac:dyDescent="0.25">
      <c r="M783" s="115">
        <v>45519</v>
      </c>
      <c r="N783" s="123">
        <v>2.62548</v>
      </c>
      <c r="AB783" s="108">
        <f t="shared" si="80"/>
        <v>45519</v>
      </c>
      <c r="AC783" s="109">
        <f t="shared" si="79"/>
        <v>2.6254800000000002E-2</v>
      </c>
      <c r="AE783" s="110"/>
    </row>
    <row r="784" spans="13:31" x14ac:dyDescent="0.25">
      <c r="M784" s="115">
        <v>45520</v>
      </c>
      <c r="N784" s="123">
        <v>2.6252800000000001</v>
      </c>
      <c r="AB784" s="108">
        <f t="shared" si="80"/>
        <v>45520</v>
      </c>
      <c r="AC784" s="109">
        <f t="shared" si="79"/>
        <v>2.62528E-2</v>
      </c>
      <c r="AE784" s="110"/>
    </row>
    <row r="785" spans="13:31" x14ac:dyDescent="0.25">
      <c r="M785" s="115">
        <v>45521</v>
      </c>
      <c r="N785" s="123">
        <v>2.6252800000000001</v>
      </c>
      <c r="AB785" s="108">
        <f t="shared" si="80"/>
        <v>45521</v>
      </c>
      <c r="AC785" s="109">
        <f t="shared" si="79"/>
        <v>2.62528E-2</v>
      </c>
      <c r="AE785" s="110"/>
    </row>
    <row r="786" spans="13:31" x14ac:dyDescent="0.25">
      <c r="M786" s="115">
        <v>45522</v>
      </c>
      <c r="N786" s="123">
        <v>2.6252800000000001</v>
      </c>
      <c r="AB786" s="108">
        <f t="shared" si="80"/>
        <v>45522</v>
      </c>
      <c r="AC786" s="109">
        <f t="shared" si="79"/>
        <v>2.62528E-2</v>
      </c>
      <c r="AE786" s="110"/>
    </row>
    <row r="787" spans="13:31" x14ac:dyDescent="0.25">
      <c r="M787" s="115">
        <v>45523</v>
      </c>
      <c r="N787" s="123">
        <v>2.6252800000000001</v>
      </c>
      <c r="AB787" s="108">
        <f t="shared" si="80"/>
        <v>45523</v>
      </c>
      <c r="AC787" s="109">
        <f t="shared" si="79"/>
        <v>2.62528E-2</v>
      </c>
      <c r="AE787" s="110"/>
    </row>
    <row r="788" spans="13:31" x14ac:dyDescent="0.25">
      <c r="M788" s="115">
        <v>45524</v>
      </c>
      <c r="N788" s="123">
        <v>2.62548</v>
      </c>
      <c r="AB788" s="108">
        <f t="shared" si="80"/>
        <v>45524</v>
      </c>
      <c r="AC788" s="109">
        <f t="shared" si="79"/>
        <v>2.6254800000000002E-2</v>
      </c>
      <c r="AE788" s="110"/>
    </row>
    <row r="789" spans="13:31" x14ac:dyDescent="0.25">
      <c r="M789" s="115">
        <v>45525</v>
      </c>
      <c r="N789" s="123">
        <v>2.6252800000000001</v>
      </c>
      <c r="AB789" s="108">
        <f t="shared" si="80"/>
        <v>45525</v>
      </c>
      <c r="AC789" s="109">
        <f t="shared" si="79"/>
        <v>2.62528E-2</v>
      </c>
      <c r="AE789" s="110"/>
    </row>
    <row r="790" spans="13:31" x14ac:dyDescent="0.25">
      <c r="M790" s="115">
        <v>45526</v>
      </c>
      <c r="N790" s="123">
        <v>2.6252800000000001</v>
      </c>
      <c r="AB790" s="108">
        <f t="shared" si="80"/>
        <v>45526</v>
      </c>
      <c r="AC790" s="109">
        <f t="shared" si="79"/>
        <v>2.62528E-2</v>
      </c>
      <c r="AE790" s="110"/>
    </row>
    <row r="791" spans="13:31" x14ac:dyDescent="0.25">
      <c r="M791" s="115">
        <v>45527</v>
      </c>
      <c r="N791" s="123">
        <v>2.6252800000000001</v>
      </c>
      <c r="AB791" s="108">
        <f t="shared" si="80"/>
        <v>45527</v>
      </c>
      <c r="AC791" s="109">
        <f t="shared" si="79"/>
        <v>2.62528E-2</v>
      </c>
      <c r="AE791" s="110"/>
    </row>
    <row r="792" spans="13:31" x14ac:dyDescent="0.25">
      <c r="M792" s="115">
        <v>45528</v>
      </c>
      <c r="N792" s="123">
        <v>2.6252800000000001</v>
      </c>
      <c r="AB792" s="108">
        <f t="shared" si="80"/>
        <v>45528</v>
      </c>
      <c r="AC792" s="109">
        <f t="shared" si="79"/>
        <v>2.62528E-2</v>
      </c>
      <c r="AE792" s="110"/>
    </row>
    <row r="793" spans="13:31" x14ac:dyDescent="0.25">
      <c r="M793" s="115">
        <v>45529</v>
      </c>
      <c r="N793" s="123">
        <v>2.62548</v>
      </c>
      <c r="AB793" s="108">
        <f t="shared" si="80"/>
        <v>45529</v>
      </c>
      <c r="AC793" s="109">
        <f t="shared" si="79"/>
        <v>2.6254800000000002E-2</v>
      </c>
      <c r="AE793" s="110"/>
    </row>
    <row r="794" spans="13:31" x14ac:dyDescent="0.25">
      <c r="M794" s="115">
        <v>45530</v>
      </c>
      <c r="N794" s="123">
        <v>2.6252800000000001</v>
      </c>
      <c r="AB794" s="108">
        <f t="shared" si="80"/>
        <v>45530</v>
      </c>
      <c r="AC794" s="109">
        <f t="shared" si="79"/>
        <v>2.62528E-2</v>
      </c>
      <c r="AE794" s="110"/>
    </row>
    <row r="795" spans="13:31" x14ac:dyDescent="0.25">
      <c r="M795" s="115">
        <v>45531</v>
      </c>
      <c r="N795" s="123">
        <v>2.6252800000000001</v>
      </c>
      <c r="AB795" s="108">
        <f t="shared" si="80"/>
        <v>45531</v>
      </c>
      <c r="AC795" s="109">
        <f t="shared" si="79"/>
        <v>2.62528E-2</v>
      </c>
      <c r="AE795" s="110"/>
    </row>
    <row r="796" spans="13:31" x14ac:dyDescent="0.25">
      <c r="M796" s="115">
        <v>45532</v>
      </c>
      <c r="N796" s="123">
        <v>2.6252800000000001</v>
      </c>
      <c r="AB796" s="108">
        <f t="shared" si="80"/>
        <v>45532</v>
      </c>
      <c r="AC796" s="109">
        <f t="shared" si="79"/>
        <v>2.62528E-2</v>
      </c>
      <c r="AE796" s="110"/>
    </row>
    <row r="797" spans="13:31" x14ac:dyDescent="0.25">
      <c r="M797" s="115">
        <v>45533</v>
      </c>
      <c r="N797" s="123">
        <v>2.6252800000000001</v>
      </c>
      <c r="AB797" s="108">
        <f t="shared" si="80"/>
        <v>45533</v>
      </c>
      <c r="AC797" s="109">
        <f t="shared" si="79"/>
        <v>2.62528E-2</v>
      </c>
      <c r="AE797" s="110"/>
    </row>
    <row r="798" spans="13:31" x14ac:dyDescent="0.25">
      <c r="M798" s="115">
        <v>45534</v>
      </c>
      <c r="N798" s="123">
        <v>2.6255700000000002</v>
      </c>
      <c r="AB798" s="108">
        <f t="shared" si="80"/>
        <v>45534</v>
      </c>
      <c r="AC798" s="109">
        <f t="shared" si="79"/>
        <v>2.6255700000000003E-2</v>
      </c>
      <c r="AE798" s="110"/>
    </row>
    <row r="799" spans="13:31" x14ac:dyDescent="0.25">
      <c r="M799" s="115">
        <v>45535</v>
      </c>
      <c r="N799" s="123">
        <v>2.6252800000000001</v>
      </c>
      <c r="AB799" s="108">
        <f t="shared" si="80"/>
        <v>45535</v>
      </c>
      <c r="AC799" s="109">
        <f t="shared" si="79"/>
        <v>2.62528E-2</v>
      </c>
      <c r="AE799" s="110"/>
    </row>
    <row r="800" spans="13:31" x14ac:dyDescent="0.25">
      <c r="M800" s="115">
        <v>45536</v>
      </c>
      <c r="N800" s="123">
        <v>2.6252800000000001</v>
      </c>
      <c r="AB800" s="108">
        <f t="shared" si="80"/>
        <v>45536</v>
      </c>
      <c r="AC800" s="109">
        <f t="shared" si="79"/>
        <v>2.62528E-2</v>
      </c>
      <c r="AE800" s="110"/>
    </row>
    <row r="801" spans="13:31" x14ac:dyDescent="0.25">
      <c r="M801" s="115">
        <v>45537</v>
      </c>
      <c r="N801" s="123">
        <v>2.6252800000000001</v>
      </c>
      <c r="AB801" s="108">
        <f t="shared" si="80"/>
        <v>45537</v>
      </c>
      <c r="AC801" s="109">
        <f t="shared" si="79"/>
        <v>2.62528E-2</v>
      </c>
      <c r="AE801" s="110"/>
    </row>
    <row r="802" spans="13:31" x14ac:dyDescent="0.25">
      <c r="M802" s="115">
        <v>45538</v>
      </c>
      <c r="N802" s="123">
        <v>2.62548</v>
      </c>
      <c r="AB802" s="108">
        <f t="shared" si="80"/>
        <v>45538</v>
      </c>
      <c r="AC802" s="109">
        <f t="shared" si="79"/>
        <v>2.6254800000000002E-2</v>
      </c>
      <c r="AE802" s="110"/>
    </row>
    <row r="803" spans="13:31" x14ac:dyDescent="0.25">
      <c r="M803" s="115">
        <v>45539</v>
      </c>
      <c r="N803" s="123">
        <v>2.6252800000000001</v>
      </c>
      <c r="AB803" s="108">
        <f t="shared" si="80"/>
        <v>45539</v>
      </c>
      <c r="AC803" s="109">
        <f t="shared" si="79"/>
        <v>2.62528E-2</v>
      </c>
      <c r="AE803" s="110"/>
    </row>
    <row r="804" spans="13:31" x14ac:dyDescent="0.25">
      <c r="M804" s="115">
        <v>45540</v>
      </c>
      <c r="N804" s="123">
        <v>2.6252800000000001</v>
      </c>
      <c r="AB804" s="108">
        <f t="shared" si="80"/>
        <v>45540</v>
      </c>
      <c r="AC804" s="109">
        <f t="shared" si="79"/>
        <v>2.62528E-2</v>
      </c>
      <c r="AE804" s="110"/>
    </row>
    <row r="805" spans="13:31" x14ac:dyDescent="0.25">
      <c r="M805" s="115">
        <v>45541</v>
      </c>
      <c r="N805" s="123">
        <v>2.6252800000000001</v>
      </c>
      <c r="AB805" s="108">
        <f t="shared" si="80"/>
        <v>45541</v>
      </c>
      <c r="AC805" s="109">
        <f t="shared" si="79"/>
        <v>2.62528E-2</v>
      </c>
      <c r="AE805" s="110"/>
    </row>
    <row r="806" spans="13:31" x14ac:dyDescent="0.25">
      <c r="M806" s="115">
        <v>45542</v>
      </c>
      <c r="N806" s="123">
        <v>2.6252800000000001</v>
      </c>
      <c r="AB806" s="108">
        <f t="shared" si="80"/>
        <v>45542</v>
      </c>
      <c r="AC806" s="109">
        <f t="shared" si="79"/>
        <v>2.62528E-2</v>
      </c>
      <c r="AE806" s="110"/>
    </row>
    <row r="807" spans="13:31" x14ac:dyDescent="0.25">
      <c r="M807" s="115">
        <v>45543</v>
      </c>
      <c r="N807" s="123">
        <v>2.62548</v>
      </c>
      <c r="AB807" s="108">
        <f t="shared" si="80"/>
        <v>45543</v>
      </c>
      <c r="AC807" s="109">
        <f t="shared" si="79"/>
        <v>2.6254800000000002E-2</v>
      </c>
      <c r="AE807" s="110"/>
    </row>
    <row r="808" spans="13:31" x14ac:dyDescent="0.25">
      <c r="M808" s="115">
        <v>45544</v>
      </c>
      <c r="N808" s="123">
        <v>2.6252800000000001</v>
      </c>
      <c r="AB808" s="108">
        <f t="shared" si="80"/>
        <v>45544</v>
      </c>
      <c r="AC808" s="109">
        <f t="shared" si="79"/>
        <v>2.62528E-2</v>
      </c>
      <c r="AE808" s="110"/>
    </row>
    <row r="809" spans="13:31" x14ac:dyDescent="0.25">
      <c r="M809" s="115">
        <v>45545</v>
      </c>
      <c r="N809" s="123">
        <v>2.6252800000000001</v>
      </c>
      <c r="AB809" s="108">
        <f t="shared" si="80"/>
        <v>45545</v>
      </c>
      <c r="AC809" s="109">
        <f t="shared" si="79"/>
        <v>2.62528E-2</v>
      </c>
      <c r="AE809" s="110"/>
    </row>
    <row r="810" spans="13:31" x14ac:dyDescent="0.25">
      <c r="M810" s="115">
        <v>45546</v>
      </c>
      <c r="N810" s="123">
        <v>2.6252800000000001</v>
      </c>
      <c r="AB810" s="108">
        <f t="shared" si="80"/>
        <v>45546</v>
      </c>
      <c r="AC810" s="109">
        <f t="shared" si="79"/>
        <v>2.62528E-2</v>
      </c>
      <c r="AE810" s="110"/>
    </row>
    <row r="811" spans="13:31" x14ac:dyDescent="0.25">
      <c r="M811" s="115">
        <v>45547</v>
      </c>
      <c r="N811" s="123">
        <v>2.6252800000000001</v>
      </c>
      <c r="AB811" s="108">
        <f t="shared" si="80"/>
        <v>45547</v>
      </c>
      <c r="AC811" s="109">
        <f t="shared" si="79"/>
        <v>2.62528E-2</v>
      </c>
      <c r="AE811" s="110"/>
    </row>
    <row r="812" spans="13:31" x14ac:dyDescent="0.25">
      <c r="M812" s="115">
        <v>45548</v>
      </c>
      <c r="N812" s="123">
        <v>2.62548</v>
      </c>
      <c r="AB812" s="108">
        <f t="shared" si="80"/>
        <v>45548</v>
      </c>
      <c r="AC812" s="109">
        <f t="shared" si="79"/>
        <v>2.6254800000000002E-2</v>
      </c>
      <c r="AE812" s="110"/>
    </row>
    <row r="813" spans="13:31" x14ac:dyDescent="0.25">
      <c r="M813" s="115">
        <v>45549</v>
      </c>
      <c r="N813" s="123">
        <v>2.6252800000000001</v>
      </c>
      <c r="AB813" s="108">
        <f t="shared" si="80"/>
        <v>45549</v>
      </c>
      <c r="AC813" s="109">
        <f t="shared" si="79"/>
        <v>2.62528E-2</v>
      </c>
      <c r="AE813" s="110"/>
    </row>
    <row r="814" spans="13:31" x14ac:dyDescent="0.25">
      <c r="M814" s="115">
        <v>45550</v>
      </c>
      <c r="N814" s="123">
        <v>2.6252800000000001</v>
      </c>
      <c r="AB814" s="108">
        <f t="shared" si="80"/>
        <v>45550</v>
      </c>
      <c r="AC814" s="109">
        <f t="shared" si="79"/>
        <v>2.62528E-2</v>
      </c>
      <c r="AE814" s="110"/>
    </row>
    <row r="815" spans="13:31" x14ac:dyDescent="0.25">
      <c r="M815" s="115">
        <v>45551</v>
      </c>
      <c r="N815" s="123">
        <v>2.6252800000000001</v>
      </c>
      <c r="AB815" s="108">
        <f t="shared" si="80"/>
        <v>45551</v>
      </c>
      <c r="AC815" s="109">
        <f t="shared" si="79"/>
        <v>2.62528E-2</v>
      </c>
      <c r="AE815" s="110"/>
    </row>
    <row r="816" spans="13:31" x14ac:dyDescent="0.25">
      <c r="M816" s="115">
        <v>45552</v>
      </c>
      <c r="N816" s="123">
        <v>2.6252800000000001</v>
      </c>
      <c r="AB816" s="108">
        <f t="shared" si="80"/>
        <v>45552</v>
      </c>
      <c r="AC816" s="109">
        <f t="shared" si="79"/>
        <v>2.62528E-2</v>
      </c>
      <c r="AE816" s="110"/>
    </row>
    <row r="817" spans="13:31" x14ac:dyDescent="0.25">
      <c r="M817" s="115">
        <v>45553</v>
      </c>
      <c r="N817" s="123">
        <v>2.62548</v>
      </c>
      <c r="AB817" s="108">
        <f t="shared" si="80"/>
        <v>45553</v>
      </c>
      <c r="AC817" s="109">
        <f t="shared" si="79"/>
        <v>2.6254800000000002E-2</v>
      </c>
      <c r="AE817" s="110"/>
    </row>
    <row r="818" spans="13:31" x14ac:dyDescent="0.25">
      <c r="M818" s="115">
        <v>45554</v>
      </c>
      <c r="N818" s="123">
        <v>2.6252800000000001</v>
      </c>
      <c r="AB818" s="108">
        <f t="shared" si="80"/>
        <v>45554</v>
      </c>
      <c r="AC818" s="109">
        <f t="shared" si="79"/>
        <v>2.62528E-2</v>
      </c>
      <c r="AE818" s="110"/>
    </row>
    <row r="819" spans="13:31" x14ac:dyDescent="0.25">
      <c r="M819" s="115">
        <v>45555</v>
      </c>
      <c r="N819" s="123">
        <v>2.6252800000000001</v>
      </c>
      <c r="AB819" s="108">
        <f t="shared" si="80"/>
        <v>45555</v>
      </c>
      <c r="AC819" s="109">
        <f t="shared" si="79"/>
        <v>2.62528E-2</v>
      </c>
      <c r="AE819" s="110"/>
    </row>
    <row r="820" spans="13:31" x14ac:dyDescent="0.25">
      <c r="M820" s="115">
        <v>45556</v>
      </c>
      <c r="N820" s="123">
        <v>2.6252800000000001</v>
      </c>
      <c r="AB820" s="108">
        <f t="shared" si="80"/>
        <v>45556</v>
      </c>
      <c r="AC820" s="109">
        <f t="shared" si="79"/>
        <v>2.62528E-2</v>
      </c>
      <c r="AE820" s="110"/>
    </row>
    <row r="821" spans="13:31" x14ac:dyDescent="0.25">
      <c r="M821" s="115">
        <v>45557</v>
      </c>
      <c r="N821" s="123">
        <v>2.6252800000000001</v>
      </c>
      <c r="AB821" s="108">
        <f t="shared" si="80"/>
        <v>45557</v>
      </c>
      <c r="AC821" s="109">
        <f t="shared" si="79"/>
        <v>2.62528E-2</v>
      </c>
      <c r="AE821" s="110"/>
    </row>
    <row r="822" spans="13:31" x14ac:dyDescent="0.25">
      <c r="M822" s="115">
        <v>45558</v>
      </c>
      <c r="N822" s="123">
        <v>2.62548</v>
      </c>
      <c r="AB822" s="108">
        <f t="shared" si="80"/>
        <v>45558</v>
      </c>
      <c r="AC822" s="109">
        <f t="shared" si="79"/>
        <v>2.6254800000000002E-2</v>
      </c>
      <c r="AE822" s="110"/>
    </row>
    <row r="823" spans="13:31" x14ac:dyDescent="0.25">
      <c r="M823" s="115">
        <v>45559</v>
      </c>
      <c r="N823" s="123">
        <v>2.6252800000000001</v>
      </c>
      <c r="AB823" s="108">
        <f t="shared" si="80"/>
        <v>45559</v>
      </c>
      <c r="AC823" s="109">
        <f t="shared" si="79"/>
        <v>2.62528E-2</v>
      </c>
      <c r="AE823" s="110"/>
    </row>
    <row r="824" spans="13:31" x14ac:dyDescent="0.25">
      <c r="M824" s="115">
        <v>45560</v>
      </c>
      <c r="N824" s="123">
        <v>2.6252800000000001</v>
      </c>
      <c r="AB824" s="108">
        <f t="shared" si="80"/>
        <v>45560</v>
      </c>
      <c r="AC824" s="109">
        <f t="shared" si="79"/>
        <v>2.62528E-2</v>
      </c>
      <c r="AE824" s="110"/>
    </row>
    <row r="825" spans="13:31" x14ac:dyDescent="0.25">
      <c r="M825" s="115">
        <v>45561</v>
      </c>
      <c r="N825" s="123">
        <v>2.6252800000000001</v>
      </c>
      <c r="AB825" s="108">
        <f t="shared" si="80"/>
        <v>45561</v>
      </c>
      <c r="AC825" s="109">
        <f t="shared" si="79"/>
        <v>2.62528E-2</v>
      </c>
      <c r="AE825" s="110"/>
    </row>
    <row r="826" spans="13:31" x14ac:dyDescent="0.25">
      <c r="M826" s="115">
        <v>45562</v>
      </c>
      <c r="N826" s="123">
        <v>2.6252800000000001</v>
      </c>
      <c r="AB826" s="108">
        <f t="shared" si="80"/>
        <v>45562</v>
      </c>
      <c r="AC826" s="109">
        <f t="shared" si="79"/>
        <v>2.62528E-2</v>
      </c>
      <c r="AE826" s="110"/>
    </row>
    <row r="827" spans="13:31" x14ac:dyDescent="0.25">
      <c r="M827" s="115">
        <v>45563</v>
      </c>
      <c r="N827" s="123">
        <v>2.6255700000000002</v>
      </c>
      <c r="AB827" s="108">
        <f t="shared" si="80"/>
        <v>45563</v>
      </c>
      <c r="AC827" s="109">
        <f t="shared" si="79"/>
        <v>2.6255700000000003E-2</v>
      </c>
      <c r="AE827" s="110"/>
    </row>
    <row r="828" spans="13:31" x14ac:dyDescent="0.25">
      <c r="M828" s="115">
        <v>45564</v>
      </c>
      <c r="N828" s="123">
        <v>2.6252800000000001</v>
      </c>
      <c r="AB828" s="108">
        <f t="shared" si="80"/>
        <v>45564</v>
      </c>
      <c r="AC828" s="109">
        <f t="shared" si="79"/>
        <v>2.62528E-2</v>
      </c>
      <c r="AE828" s="110"/>
    </row>
    <row r="829" spans="13:31" x14ac:dyDescent="0.25">
      <c r="M829" s="115">
        <v>45565</v>
      </c>
      <c r="N829" s="123">
        <v>2.6252800000000001</v>
      </c>
      <c r="AB829" s="108">
        <f t="shared" si="80"/>
        <v>45565</v>
      </c>
      <c r="AC829" s="109">
        <f t="shared" si="79"/>
        <v>2.62528E-2</v>
      </c>
      <c r="AE829" s="110"/>
    </row>
    <row r="830" spans="13:31" x14ac:dyDescent="0.25">
      <c r="M830" s="115">
        <v>45566</v>
      </c>
      <c r="N830" s="123">
        <v>2.6252800000000001</v>
      </c>
      <c r="AB830" s="108">
        <f t="shared" si="80"/>
        <v>45566</v>
      </c>
      <c r="AC830" s="109">
        <f t="shared" si="79"/>
        <v>2.62528E-2</v>
      </c>
      <c r="AE830" s="110"/>
    </row>
    <row r="831" spans="13:31" x14ac:dyDescent="0.25">
      <c r="M831" s="115">
        <v>45567</v>
      </c>
      <c r="N831" s="123">
        <v>2.62548</v>
      </c>
      <c r="AB831" s="108">
        <f t="shared" si="80"/>
        <v>45567</v>
      </c>
      <c r="AC831" s="109">
        <f t="shared" si="79"/>
        <v>2.6254800000000002E-2</v>
      </c>
      <c r="AE831" s="110"/>
    </row>
    <row r="832" spans="13:31" x14ac:dyDescent="0.25">
      <c r="M832" s="115">
        <v>45568</v>
      </c>
      <c r="N832" s="123">
        <v>2.6252800000000001</v>
      </c>
      <c r="AB832" s="108">
        <f t="shared" si="80"/>
        <v>45568</v>
      </c>
      <c r="AC832" s="109">
        <f t="shared" si="79"/>
        <v>2.62528E-2</v>
      </c>
      <c r="AE832" s="110"/>
    </row>
    <row r="833" spans="13:31" x14ac:dyDescent="0.25">
      <c r="M833" s="115">
        <v>45569</v>
      </c>
      <c r="N833" s="123">
        <v>2.6252800000000001</v>
      </c>
      <c r="AB833" s="108">
        <f t="shared" si="80"/>
        <v>45569</v>
      </c>
      <c r="AC833" s="109">
        <f t="shared" si="79"/>
        <v>2.62528E-2</v>
      </c>
      <c r="AE833" s="110"/>
    </row>
    <row r="834" spans="13:31" x14ac:dyDescent="0.25">
      <c r="M834" s="115">
        <v>45570</v>
      </c>
      <c r="N834" s="123">
        <v>2.6252800000000001</v>
      </c>
      <c r="AB834" s="108">
        <f t="shared" si="80"/>
        <v>45570</v>
      </c>
      <c r="AC834" s="109">
        <f t="shared" si="79"/>
        <v>2.62528E-2</v>
      </c>
      <c r="AE834" s="110"/>
    </row>
    <row r="835" spans="13:31" x14ac:dyDescent="0.25">
      <c r="M835" s="115">
        <v>45571</v>
      </c>
      <c r="N835" s="123">
        <v>2.6252800000000001</v>
      </c>
      <c r="AB835" s="108">
        <f t="shared" si="80"/>
        <v>45571</v>
      </c>
      <c r="AC835" s="109">
        <f t="shared" si="79"/>
        <v>2.62528E-2</v>
      </c>
      <c r="AE835" s="110"/>
    </row>
    <row r="836" spans="13:31" x14ac:dyDescent="0.25">
      <c r="M836" s="115">
        <v>45572</v>
      </c>
      <c r="N836" s="123">
        <v>2.62548</v>
      </c>
      <c r="AB836" s="108">
        <f t="shared" si="80"/>
        <v>45572</v>
      </c>
      <c r="AC836" s="109">
        <f t="shared" si="79"/>
        <v>2.6254800000000002E-2</v>
      </c>
      <c r="AE836" s="110"/>
    </row>
    <row r="837" spans="13:31" x14ac:dyDescent="0.25">
      <c r="M837" s="115">
        <v>45573</v>
      </c>
      <c r="N837" s="123">
        <v>2.6252800000000001</v>
      </c>
      <c r="AB837" s="108">
        <f t="shared" si="80"/>
        <v>45573</v>
      </c>
      <c r="AC837" s="109">
        <f t="shared" si="79"/>
        <v>2.62528E-2</v>
      </c>
      <c r="AE837" s="110"/>
    </row>
    <row r="838" spans="13:31" x14ac:dyDescent="0.25">
      <c r="M838" s="115">
        <v>45574</v>
      </c>
      <c r="N838" s="123">
        <v>2.6252800000000001</v>
      </c>
      <c r="AB838" s="108">
        <f t="shared" si="80"/>
        <v>45574</v>
      </c>
      <c r="AC838" s="109">
        <f t="shared" si="79"/>
        <v>2.62528E-2</v>
      </c>
      <c r="AE838" s="110"/>
    </row>
    <row r="839" spans="13:31" x14ac:dyDescent="0.25">
      <c r="M839" s="115">
        <v>45575</v>
      </c>
      <c r="N839" s="123">
        <v>2.6252800000000001</v>
      </c>
      <c r="AB839" s="108">
        <f t="shared" si="80"/>
        <v>45575</v>
      </c>
      <c r="AC839" s="109">
        <f t="shared" ref="AC839:AC902" si="81">_xlfn.IFNA(VLOOKUP(AB839,M:N,2,FALSE)/100,AC838)</f>
        <v>2.62528E-2</v>
      </c>
      <c r="AE839" s="110"/>
    </row>
    <row r="840" spans="13:31" x14ac:dyDescent="0.25">
      <c r="M840" s="115">
        <v>45576</v>
      </c>
      <c r="N840" s="123">
        <v>2.6252800000000001</v>
      </c>
      <c r="AB840" s="108">
        <f t="shared" ref="AB840:AB903" si="82">AB839+1</f>
        <v>45576</v>
      </c>
      <c r="AC840" s="109">
        <f t="shared" si="81"/>
        <v>2.62528E-2</v>
      </c>
      <c r="AE840" s="110"/>
    </row>
    <row r="841" spans="13:31" x14ac:dyDescent="0.25">
      <c r="M841" s="115">
        <v>45577</v>
      </c>
      <c r="N841" s="123">
        <v>2.62548</v>
      </c>
      <c r="AB841" s="108">
        <f t="shared" si="82"/>
        <v>45577</v>
      </c>
      <c r="AC841" s="109">
        <f t="shared" si="81"/>
        <v>2.6254800000000002E-2</v>
      </c>
      <c r="AE841" s="110"/>
    </row>
    <row r="842" spans="13:31" x14ac:dyDescent="0.25">
      <c r="M842" s="115">
        <v>45578</v>
      </c>
      <c r="N842" s="123">
        <v>2.6252800000000001</v>
      </c>
      <c r="AB842" s="108">
        <f t="shared" si="82"/>
        <v>45578</v>
      </c>
      <c r="AC842" s="109">
        <f t="shared" si="81"/>
        <v>2.62528E-2</v>
      </c>
      <c r="AE842" s="110"/>
    </row>
    <row r="843" spans="13:31" x14ac:dyDescent="0.25">
      <c r="M843" s="115">
        <v>45579</v>
      </c>
      <c r="N843" s="123">
        <v>2.6252800000000001</v>
      </c>
      <c r="AB843" s="108">
        <f t="shared" si="82"/>
        <v>45579</v>
      </c>
      <c r="AC843" s="109">
        <f t="shared" si="81"/>
        <v>2.62528E-2</v>
      </c>
      <c r="AE843" s="110"/>
    </row>
    <row r="844" spans="13:31" x14ac:dyDescent="0.25">
      <c r="M844" s="115">
        <v>45580</v>
      </c>
      <c r="N844" s="123">
        <v>2.6252800000000001</v>
      </c>
      <c r="AB844" s="108">
        <f t="shared" si="82"/>
        <v>45580</v>
      </c>
      <c r="AC844" s="109">
        <f t="shared" si="81"/>
        <v>2.62528E-2</v>
      </c>
      <c r="AE844" s="110"/>
    </row>
    <row r="845" spans="13:31" x14ac:dyDescent="0.25">
      <c r="M845" s="115">
        <v>45581</v>
      </c>
      <c r="N845" s="123">
        <v>2.6252800000000001</v>
      </c>
      <c r="AB845" s="108">
        <f t="shared" si="82"/>
        <v>45581</v>
      </c>
      <c r="AC845" s="109">
        <f t="shared" si="81"/>
        <v>2.62528E-2</v>
      </c>
      <c r="AE845" s="110"/>
    </row>
    <row r="846" spans="13:31" x14ac:dyDescent="0.25">
      <c r="M846" s="115">
        <v>45582</v>
      </c>
      <c r="N846" s="123">
        <v>2.62548</v>
      </c>
      <c r="AB846" s="108">
        <f t="shared" si="82"/>
        <v>45582</v>
      </c>
      <c r="AC846" s="109">
        <f t="shared" si="81"/>
        <v>2.6254800000000002E-2</v>
      </c>
      <c r="AE846" s="110"/>
    </row>
    <row r="847" spans="13:31" x14ac:dyDescent="0.25">
      <c r="M847" s="115">
        <v>45583</v>
      </c>
      <c r="N847" s="123">
        <v>2.6253799999999998</v>
      </c>
      <c r="AB847" s="108">
        <f t="shared" si="82"/>
        <v>45583</v>
      </c>
      <c r="AC847" s="109">
        <f t="shared" si="81"/>
        <v>2.6253799999999997E-2</v>
      </c>
      <c r="AE847" s="110"/>
    </row>
    <row r="848" spans="13:31" x14ac:dyDescent="0.25">
      <c r="M848" s="115">
        <v>45584</v>
      </c>
      <c r="N848" s="123">
        <v>2.6252800000000001</v>
      </c>
      <c r="AB848" s="108">
        <f t="shared" si="82"/>
        <v>45584</v>
      </c>
      <c r="AC848" s="109">
        <f t="shared" si="81"/>
        <v>2.62528E-2</v>
      </c>
      <c r="AE848" s="110"/>
    </row>
    <row r="849" spans="13:31" x14ac:dyDescent="0.25">
      <c r="M849" s="115">
        <v>45585</v>
      </c>
      <c r="N849" s="123">
        <v>2.6252800000000001</v>
      </c>
      <c r="AB849" s="108">
        <f t="shared" si="82"/>
        <v>45585</v>
      </c>
      <c r="AC849" s="109">
        <f t="shared" si="81"/>
        <v>2.62528E-2</v>
      </c>
      <c r="AE849" s="110"/>
    </row>
    <row r="850" spans="13:31" x14ac:dyDescent="0.25">
      <c r="M850" s="115">
        <v>45586</v>
      </c>
      <c r="N850" s="123">
        <v>2.62548</v>
      </c>
      <c r="AB850" s="108">
        <f t="shared" si="82"/>
        <v>45586</v>
      </c>
      <c r="AC850" s="109">
        <f t="shared" si="81"/>
        <v>2.6254800000000002E-2</v>
      </c>
      <c r="AE850" s="110"/>
    </row>
    <row r="851" spans="13:31" x14ac:dyDescent="0.25">
      <c r="M851" s="115">
        <v>45587</v>
      </c>
      <c r="N851" s="123">
        <v>2.6252800000000001</v>
      </c>
      <c r="AB851" s="108">
        <f t="shared" si="82"/>
        <v>45587</v>
      </c>
      <c r="AC851" s="109">
        <f t="shared" si="81"/>
        <v>2.62528E-2</v>
      </c>
      <c r="AE851" s="110"/>
    </row>
    <row r="852" spans="13:31" x14ac:dyDescent="0.25">
      <c r="M852" s="115">
        <v>45588</v>
      </c>
      <c r="N852" s="123">
        <v>2.6252800000000001</v>
      </c>
      <c r="AB852" s="108">
        <f t="shared" si="82"/>
        <v>45588</v>
      </c>
      <c r="AC852" s="109">
        <f t="shared" si="81"/>
        <v>2.62528E-2</v>
      </c>
      <c r="AE852" s="110"/>
    </row>
    <row r="853" spans="13:31" x14ac:dyDescent="0.25">
      <c r="M853" s="115">
        <v>45589</v>
      </c>
      <c r="N853" s="123">
        <v>2.6252800000000001</v>
      </c>
      <c r="AB853" s="108">
        <f t="shared" si="82"/>
        <v>45589</v>
      </c>
      <c r="AC853" s="109">
        <f t="shared" si="81"/>
        <v>2.62528E-2</v>
      </c>
      <c r="AE853" s="110"/>
    </row>
    <row r="854" spans="13:31" x14ac:dyDescent="0.25">
      <c r="M854" s="115">
        <v>45590</v>
      </c>
      <c r="N854" s="123">
        <v>2.6252800000000001</v>
      </c>
      <c r="AB854" s="108">
        <f t="shared" si="82"/>
        <v>45590</v>
      </c>
      <c r="AC854" s="109">
        <f t="shared" si="81"/>
        <v>2.62528E-2</v>
      </c>
      <c r="AE854" s="110"/>
    </row>
    <row r="855" spans="13:31" x14ac:dyDescent="0.25">
      <c r="M855" s="115">
        <v>45591</v>
      </c>
      <c r="N855" s="123">
        <v>2.62548</v>
      </c>
      <c r="AB855" s="108">
        <f t="shared" si="82"/>
        <v>45591</v>
      </c>
      <c r="AC855" s="109">
        <f t="shared" si="81"/>
        <v>2.6254800000000002E-2</v>
      </c>
      <c r="AE855" s="110"/>
    </row>
    <row r="856" spans="13:31" x14ac:dyDescent="0.25">
      <c r="M856" s="115">
        <v>45592</v>
      </c>
      <c r="N856" s="123">
        <v>2.6252800000000001</v>
      </c>
      <c r="AB856" s="108">
        <f t="shared" si="82"/>
        <v>45592</v>
      </c>
      <c r="AC856" s="109">
        <f t="shared" si="81"/>
        <v>2.62528E-2</v>
      </c>
      <c r="AE856" s="110"/>
    </row>
    <row r="857" spans="13:31" x14ac:dyDescent="0.25">
      <c r="M857" s="115">
        <v>45593</v>
      </c>
      <c r="N857" s="123">
        <v>2.6252800000000001</v>
      </c>
      <c r="AB857" s="108">
        <f t="shared" si="82"/>
        <v>45593</v>
      </c>
      <c r="AC857" s="109">
        <f t="shared" si="81"/>
        <v>2.62528E-2</v>
      </c>
      <c r="AE857" s="110"/>
    </row>
    <row r="858" spans="13:31" x14ac:dyDescent="0.25">
      <c r="M858" s="115">
        <v>45594</v>
      </c>
      <c r="N858" s="123">
        <v>2.6253799999999998</v>
      </c>
      <c r="AB858" s="108">
        <f t="shared" si="82"/>
        <v>45594</v>
      </c>
      <c r="AC858" s="109">
        <f t="shared" si="81"/>
        <v>2.6253799999999997E-2</v>
      </c>
      <c r="AE858" s="110"/>
    </row>
    <row r="859" spans="13:31" x14ac:dyDescent="0.25">
      <c r="M859" s="115">
        <v>45595</v>
      </c>
      <c r="N859" s="123">
        <v>2.62548</v>
      </c>
      <c r="AB859" s="108">
        <f t="shared" si="82"/>
        <v>45595</v>
      </c>
      <c r="AC859" s="109">
        <f t="shared" si="81"/>
        <v>2.6254800000000002E-2</v>
      </c>
      <c r="AE859" s="110"/>
    </row>
    <row r="860" spans="13:31" x14ac:dyDescent="0.25">
      <c r="M860" s="115">
        <v>45596</v>
      </c>
      <c r="N860" s="123">
        <v>2.6252800000000001</v>
      </c>
      <c r="AB860" s="108">
        <f t="shared" si="82"/>
        <v>45596</v>
      </c>
      <c r="AC860" s="109">
        <f t="shared" si="81"/>
        <v>2.62528E-2</v>
      </c>
      <c r="AE860" s="110"/>
    </row>
    <row r="861" spans="13:31" x14ac:dyDescent="0.25">
      <c r="M861" s="115">
        <v>45597</v>
      </c>
      <c r="N861" s="123">
        <v>2.6252800000000001</v>
      </c>
      <c r="AB861" s="108">
        <f t="shared" si="82"/>
        <v>45597</v>
      </c>
      <c r="AC861" s="109">
        <f t="shared" si="81"/>
        <v>2.62528E-2</v>
      </c>
      <c r="AE861" s="110"/>
    </row>
    <row r="862" spans="13:31" x14ac:dyDescent="0.25">
      <c r="M862" s="115">
        <v>45598</v>
      </c>
      <c r="N862" s="123">
        <v>2.6252800000000001</v>
      </c>
      <c r="AB862" s="108">
        <f t="shared" si="82"/>
        <v>45598</v>
      </c>
      <c r="AC862" s="109">
        <f t="shared" si="81"/>
        <v>2.62528E-2</v>
      </c>
      <c r="AE862" s="110"/>
    </row>
    <row r="863" spans="13:31" x14ac:dyDescent="0.25">
      <c r="M863" s="115">
        <v>45599</v>
      </c>
      <c r="N863" s="123">
        <v>2.6252800000000001</v>
      </c>
      <c r="AB863" s="108">
        <f t="shared" si="82"/>
        <v>45599</v>
      </c>
      <c r="AC863" s="109">
        <f t="shared" si="81"/>
        <v>2.62528E-2</v>
      </c>
      <c r="AE863" s="110"/>
    </row>
    <row r="864" spans="13:31" x14ac:dyDescent="0.25">
      <c r="M864" s="115">
        <v>45600</v>
      </c>
      <c r="N864" s="123">
        <v>2.62548</v>
      </c>
      <c r="AB864" s="108">
        <f t="shared" si="82"/>
        <v>45600</v>
      </c>
      <c r="AC864" s="109">
        <f t="shared" si="81"/>
        <v>2.6254800000000002E-2</v>
      </c>
      <c r="AE864" s="110"/>
    </row>
    <row r="865" spans="13:31" x14ac:dyDescent="0.25">
      <c r="M865" s="115">
        <v>45601</v>
      </c>
      <c r="N865" s="123">
        <v>2.6252800000000001</v>
      </c>
      <c r="AB865" s="108">
        <f t="shared" si="82"/>
        <v>45601</v>
      </c>
      <c r="AC865" s="109">
        <f t="shared" si="81"/>
        <v>2.62528E-2</v>
      </c>
      <c r="AE865" s="110"/>
    </row>
    <row r="866" spans="13:31" x14ac:dyDescent="0.25">
      <c r="M866" s="115">
        <v>45602</v>
      </c>
      <c r="N866" s="123">
        <v>2.6252800000000001</v>
      </c>
      <c r="AB866" s="108">
        <f t="shared" si="82"/>
        <v>45602</v>
      </c>
      <c r="AC866" s="109">
        <f t="shared" si="81"/>
        <v>2.62528E-2</v>
      </c>
      <c r="AE866" s="110"/>
    </row>
    <row r="867" spans="13:31" x14ac:dyDescent="0.25">
      <c r="M867" s="115">
        <v>45603</v>
      </c>
      <c r="N867" s="123">
        <v>2.6252800000000001</v>
      </c>
      <c r="AB867" s="108">
        <f t="shared" si="82"/>
        <v>45603</v>
      </c>
      <c r="AC867" s="109">
        <f t="shared" si="81"/>
        <v>2.62528E-2</v>
      </c>
      <c r="AE867" s="110"/>
    </row>
    <row r="868" spans="13:31" x14ac:dyDescent="0.25">
      <c r="M868" s="115">
        <v>45604</v>
      </c>
      <c r="N868" s="123">
        <v>2.6252800000000001</v>
      </c>
      <c r="AB868" s="108">
        <f t="shared" si="82"/>
        <v>45604</v>
      </c>
      <c r="AC868" s="109">
        <f t="shared" si="81"/>
        <v>2.62528E-2</v>
      </c>
      <c r="AE868" s="110"/>
    </row>
    <row r="869" spans="13:31" x14ac:dyDescent="0.25">
      <c r="M869" s="115">
        <v>45605</v>
      </c>
      <c r="N869" s="123">
        <v>2.62548</v>
      </c>
      <c r="AB869" s="108">
        <f t="shared" si="82"/>
        <v>45605</v>
      </c>
      <c r="AC869" s="109">
        <f t="shared" si="81"/>
        <v>2.6254800000000002E-2</v>
      </c>
      <c r="AE869" s="110"/>
    </row>
    <row r="870" spans="13:31" x14ac:dyDescent="0.25">
      <c r="M870" s="115">
        <v>45606</v>
      </c>
      <c r="N870" s="123">
        <v>2.6252800000000001</v>
      </c>
      <c r="AB870" s="108">
        <f t="shared" si="82"/>
        <v>45606</v>
      </c>
      <c r="AC870" s="109">
        <f t="shared" si="81"/>
        <v>2.62528E-2</v>
      </c>
      <c r="AE870" s="110"/>
    </row>
    <row r="871" spans="13:31" x14ac:dyDescent="0.25">
      <c r="M871" s="115">
        <v>45607</v>
      </c>
      <c r="N871" s="123">
        <v>2.6252800000000001</v>
      </c>
      <c r="AB871" s="108">
        <f t="shared" si="82"/>
        <v>45607</v>
      </c>
      <c r="AC871" s="109">
        <f t="shared" si="81"/>
        <v>2.62528E-2</v>
      </c>
      <c r="AE871" s="110"/>
    </row>
    <row r="872" spans="13:31" x14ac:dyDescent="0.25">
      <c r="M872" s="115">
        <v>45608</v>
      </c>
      <c r="N872" s="123">
        <v>2.6252800000000001</v>
      </c>
      <c r="AB872" s="108">
        <f t="shared" si="82"/>
        <v>45608</v>
      </c>
      <c r="AC872" s="109">
        <f t="shared" si="81"/>
        <v>2.62528E-2</v>
      </c>
      <c r="AE872" s="110"/>
    </row>
    <row r="873" spans="13:31" x14ac:dyDescent="0.25">
      <c r="M873" s="115">
        <v>45609</v>
      </c>
      <c r="N873" s="123">
        <v>2.6252800000000001</v>
      </c>
      <c r="AB873" s="108">
        <f t="shared" si="82"/>
        <v>45609</v>
      </c>
      <c r="AC873" s="109">
        <f t="shared" si="81"/>
        <v>2.62528E-2</v>
      </c>
      <c r="AE873" s="110"/>
    </row>
    <row r="874" spans="13:31" x14ac:dyDescent="0.25">
      <c r="M874" s="115">
        <v>45610</v>
      </c>
      <c r="N874" s="123">
        <v>2.62548</v>
      </c>
      <c r="AB874" s="108">
        <f t="shared" si="82"/>
        <v>45610</v>
      </c>
      <c r="AC874" s="109">
        <f t="shared" si="81"/>
        <v>2.6254800000000002E-2</v>
      </c>
      <c r="AE874" s="110"/>
    </row>
    <row r="875" spans="13:31" x14ac:dyDescent="0.25">
      <c r="M875" s="115">
        <v>45611</v>
      </c>
      <c r="N875" s="123">
        <v>2.6252800000000001</v>
      </c>
      <c r="AB875" s="108">
        <f t="shared" si="82"/>
        <v>45611</v>
      </c>
      <c r="AC875" s="109">
        <f t="shared" si="81"/>
        <v>2.62528E-2</v>
      </c>
      <c r="AE875" s="110"/>
    </row>
    <row r="876" spans="13:31" x14ac:dyDescent="0.25">
      <c r="M876" s="115">
        <v>45612</v>
      </c>
      <c r="N876" s="123">
        <v>2.6252800000000001</v>
      </c>
      <c r="AB876" s="108">
        <f t="shared" si="82"/>
        <v>45612</v>
      </c>
      <c r="AC876" s="109">
        <f t="shared" si="81"/>
        <v>2.62528E-2</v>
      </c>
      <c r="AE876" s="110"/>
    </row>
    <row r="877" spans="13:31" x14ac:dyDescent="0.25">
      <c r="M877" s="115">
        <v>45613</v>
      </c>
      <c r="N877" s="123">
        <v>2.6253799999999998</v>
      </c>
      <c r="AB877" s="108">
        <f t="shared" si="82"/>
        <v>45613</v>
      </c>
      <c r="AC877" s="109">
        <f t="shared" si="81"/>
        <v>2.6253799999999997E-2</v>
      </c>
      <c r="AE877" s="110"/>
    </row>
    <row r="878" spans="13:31" x14ac:dyDescent="0.25">
      <c r="M878" s="115">
        <v>45614</v>
      </c>
      <c r="N878" s="123">
        <v>2.62548</v>
      </c>
      <c r="AB878" s="108">
        <f t="shared" si="82"/>
        <v>45614</v>
      </c>
      <c r="AC878" s="109">
        <f t="shared" si="81"/>
        <v>2.6254800000000002E-2</v>
      </c>
      <c r="AE878" s="110"/>
    </row>
    <row r="879" spans="13:31" x14ac:dyDescent="0.25">
      <c r="M879" s="115">
        <v>45615</v>
      </c>
      <c r="N879" s="123">
        <v>2.6252800000000001</v>
      </c>
      <c r="AB879" s="108">
        <f t="shared" si="82"/>
        <v>45615</v>
      </c>
      <c r="AC879" s="109">
        <f t="shared" si="81"/>
        <v>2.62528E-2</v>
      </c>
      <c r="AE879" s="110"/>
    </row>
    <row r="880" spans="13:31" x14ac:dyDescent="0.25">
      <c r="M880" s="115">
        <v>45616</v>
      </c>
      <c r="N880" s="123">
        <v>2.6252800000000001</v>
      </c>
      <c r="AB880" s="108">
        <f t="shared" si="82"/>
        <v>45616</v>
      </c>
      <c r="AC880" s="109">
        <f t="shared" si="81"/>
        <v>2.62528E-2</v>
      </c>
      <c r="AE880" s="110"/>
    </row>
    <row r="881" spans="13:31" x14ac:dyDescent="0.25">
      <c r="M881" s="115">
        <v>45617</v>
      </c>
      <c r="N881" s="123">
        <v>2.6253799999999998</v>
      </c>
      <c r="AB881" s="108">
        <f t="shared" si="82"/>
        <v>45617</v>
      </c>
      <c r="AC881" s="109">
        <f t="shared" si="81"/>
        <v>2.6253799999999997E-2</v>
      </c>
      <c r="AE881" s="110"/>
    </row>
    <row r="882" spans="13:31" x14ac:dyDescent="0.25">
      <c r="M882" s="115">
        <v>45618</v>
      </c>
      <c r="N882" s="123">
        <v>2.62548</v>
      </c>
      <c r="AB882" s="108">
        <f t="shared" si="82"/>
        <v>45618</v>
      </c>
      <c r="AC882" s="109">
        <f t="shared" si="81"/>
        <v>2.6254800000000002E-2</v>
      </c>
      <c r="AE882" s="110"/>
    </row>
    <row r="883" spans="13:31" x14ac:dyDescent="0.25">
      <c r="M883" s="115">
        <v>45619</v>
      </c>
      <c r="N883" s="123">
        <v>2.6252800000000001</v>
      </c>
      <c r="AB883" s="108">
        <f t="shared" si="82"/>
        <v>45619</v>
      </c>
      <c r="AC883" s="109">
        <f t="shared" si="81"/>
        <v>2.62528E-2</v>
      </c>
      <c r="AE883" s="110"/>
    </row>
    <row r="884" spans="13:31" x14ac:dyDescent="0.25">
      <c r="M884" s="115">
        <v>45620</v>
      </c>
      <c r="N884" s="123">
        <v>2.6252800000000001</v>
      </c>
      <c r="AB884" s="108">
        <f t="shared" si="82"/>
        <v>45620</v>
      </c>
      <c r="AC884" s="109">
        <f t="shared" si="81"/>
        <v>2.62528E-2</v>
      </c>
      <c r="AE884" s="110"/>
    </row>
    <row r="885" spans="13:31" x14ac:dyDescent="0.25">
      <c r="M885" s="115">
        <v>45621</v>
      </c>
      <c r="N885" s="123">
        <v>2.6252800000000001</v>
      </c>
      <c r="AB885" s="108">
        <f t="shared" si="82"/>
        <v>45621</v>
      </c>
      <c r="AC885" s="109">
        <f t="shared" si="81"/>
        <v>2.62528E-2</v>
      </c>
      <c r="AE885" s="110"/>
    </row>
    <row r="886" spans="13:31" x14ac:dyDescent="0.25">
      <c r="M886" s="115">
        <v>45622</v>
      </c>
      <c r="N886" s="123">
        <v>2.6252800000000001</v>
      </c>
      <c r="AB886" s="108">
        <f t="shared" si="82"/>
        <v>45622</v>
      </c>
      <c r="AC886" s="109">
        <f t="shared" si="81"/>
        <v>2.62528E-2</v>
      </c>
      <c r="AE886" s="110"/>
    </row>
    <row r="887" spans="13:31" x14ac:dyDescent="0.25">
      <c r="M887" s="115">
        <v>45623</v>
      </c>
      <c r="N887" s="123">
        <v>2.62548</v>
      </c>
      <c r="AB887" s="108">
        <f t="shared" si="82"/>
        <v>45623</v>
      </c>
      <c r="AC887" s="109">
        <f t="shared" si="81"/>
        <v>2.6254800000000002E-2</v>
      </c>
      <c r="AE887" s="110"/>
    </row>
    <row r="888" spans="13:31" x14ac:dyDescent="0.25">
      <c r="M888" s="115">
        <v>45624</v>
      </c>
      <c r="N888" s="123">
        <v>2.6252800000000001</v>
      </c>
      <c r="AB888" s="108">
        <f t="shared" si="82"/>
        <v>45624</v>
      </c>
      <c r="AC888" s="109">
        <f t="shared" si="81"/>
        <v>2.62528E-2</v>
      </c>
      <c r="AE888" s="110"/>
    </row>
    <row r="889" spans="13:31" x14ac:dyDescent="0.25">
      <c r="M889" s="115">
        <v>45625</v>
      </c>
      <c r="N889" s="123">
        <v>2.6252800000000001</v>
      </c>
      <c r="AB889" s="108">
        <f t="shared" si="82"/>
        <v>45625</v>
      </c>
      <c r="AC889" s="109">
        <f t="shared" si="81"/>
        <v>2.62528E-2</v>
      </c>
      <c r="AE889" s="110"/>
    </row>
    <row r="890" spans="13:31" x14ac:dyDescent="0.25">
      <c r="M890" s="115">
        <v>45626</v>
      </c>
      <c r="N890" s="123">
        <v>2.6252800000000001</v>
      </c>
      <c r="AB890" s="108">
        <f t="shared" si="82"/>
        <v>45626</v>
      </c>
      <c r="AC890" s="109">
        <f t="shared" si="81"/>
        <v>2.62528E-2</v>
      </c>
      <c r="AE890" s="110"/>
    </row>
    <row r="891" spans="13:31" x14ac:dyDescent="0.25">
      <c r="M891" s="115">
        <v>45627</v>
      </c>
      <c r="N891" s="123">
        <v>2.6252800000000001</v>
      </c>
      <c r="AB891" s="108">
        <f t="shared" si="82"/>
        <v>45627</v>
      </c>
      <c r="AC891" s="109">
        <f t="shared" si="81"/>
        <v>2.62528E-2</v>
      </c>
      <c r="AE891" s="110"/>
    </row>
    <row r="892" spans="13:31" x14ac:dyDescent="0.25">
      <c r="M892" s="115">
        <v>45628</v>
      </c>
      <c r="N892" s="123">
        <v>2.6255700000000002</v>
      </c>
      <c r="AB892" s="108">
        <f t="shared" si="82"/>
        <v>45628</v>
      </c>
      <c r="AC892" s="109">
        <f t="shared" si="81"/>
        <v>2.6255700000000003E-2</v>
      </c>
      <c r="AE892" s="110"/>
    </row>
    <row r="893" spans="13:31" x14ac:dyDescent="0.25">
      <c r="M893" s="115">
        <v>45629</v>
      </c>
      <c r="N893" s="123">
        <v>2.6252800000000001</v>
      </c>
      <c r="AB893" s="108">
        <f t="shared" si="82"/>
        <v>45629</v>
      </c>
      <c r="AC893" s="109">
        <f t="shared" si="81"/>
        <v>2.62528E-2</v>
      </c>
      <c r="AE893" s="110"/>
    </row>
    <row r="894" spans="13:31" x14ac:dyDescent="0.25">
      <c r="M894" s="115">
        <v>45630</v>
      </c>
      <c r="N894" s="123">
        <v>2.6252800000000001</v>
      </c>
      <c r="AB894" s="108">
        <f t="shared" si="82"/>
        <v>45630</v>
      </c>
      <c r="AC894" s="109">
        <f t="shared" si="81"/>
        <v>2.62528E-2</v>
      </c>
      <c r="AE894" s="110"/>
    </row>
    <row r="895" spans="13:31" x14ac:dyDescent="0.25">
      <c r="M895" s="115">
        <v>45631</v>
      </c>
      <c r="N895" s="123">
        <v>2.6252800000000001</v>
      </c>
      <c r="AB895" s="108">
        <f t="shared" si="82"/>
        <v>45631</v>
      </c>
      <c r="AC895" s="109">
        <f t="shared" si="81"/>
        <v>2.62528E-2</v>
      </c>
      <c r="AE895" s="110"/>
    </row>
    <row r="896" spans="13:31" x14ac:dyDescent="0.25">
      <c r="M896" s="115">
        <v>45632</v>
      </c>
      <c r="N896" s="123">
        <v>2.62548</v>
      </c>
      <c r="AB896" s="108">
        <f t="shared" si="82"/>
        <v>45632</v>
      </c>
      <c r="AC896" s="109">
        <f t="shared" si="81"/>
        <v>2.6254800000000002E-2</v>
      </c>
      <c r="AE896" s="110"/>
    </row>
    <row r="897" spans="13:31" x14ac:dyDescent="0.25">
      <c r="M897" s="115">
        <v>45633</v>
      </c>
      <c r="N897" s="123">
        <v>2.6252800000000001</v>
      </c>
      <c r="AB897" s="108">
        <f t="shared" si="82"/>
        <v>45633</v>
      </c>
      <c r="AC897" s="109">
        <f t="shared" si="81"/>
        <v>2.62528E-2</v>
      </c>
      <c r="AE897" s="110"/>
    </row>
    <row r="898" spans="13:31" x14ac:dyDescent="0.25">
      <c r="M898" s="115">
        <v>45634</v>
      </c>
      <c r="N898" s="123">
        <v>2.6252800000000001</v>
      </c>
      <c r="AB898" s="108">
        <f t="shared" si="82"/>
        <v>45634</v>
      </c>
      <c r="AC898" s="109">
        <f t="shared" si="81"/>
        <v>2.62528E-2</v>
      </c>
      <c r="AE898" s="110"/>
    </row>
    <row r="899" spans="13:31" x14ac:dyDescent="0.25">
      <c r="M899" s="115">
        <v>45635</v>
      </c>
      <c r="N899" s="123">
        <v>2.6252800000000001</v>
      </c>
      <c r="AB899" s="108">
        <f t="shared" si="82"/>
        <v>45635</v>
      </c>
      <c r="AC899" s="109">
        <f t="shared" si="81"/>
        <v>2.62528E-2</v>
      </c>
      <c r="AE899" s="110"/>
    </row>
    <row r="900" spans="13:31" x14ac:dyDescent="0.25">
      <c r="M900" s="115">
        <v>45636</v>
      </c>
      <c r="N900" s="123">
        <v>2.6252800000000001</v>
      </c>
      <c r="AB900" s="108">
        <f t="shared" si="82"/>
        <v>45636</v>
      </c>
      <c r="AC900" s="109">
        <f t="shared" si="81"/>
        <v>2.62528E-2</v>
      </c>
      <c r="AE900" s="110"/>
    </row>
    <row r="901" spans="13:31" x14ac:dyDescent="0.25">
      <c r="M901" s="115">
        <v>45637</v>
      </c>
      <c r="N901" s="123">
        <v>2.62548</v>
      </c>
      <c r="AB901" s="108">
        <f t="shared" si="82"/>
        <v>45637</v>
      </c>
      <c r="AC901" s="109">
        <f t="shared" si="81"/>
        <v>2.6254800000000002E-2</v>
      </c>
      <c r="AE901" s="110"/>
    </row>
    <row r="902" spans="13:31" x14ac:dyDescent="0.25">
      <c r="M902" s="115">
        <v>45638</v>
      </c>
      <c r="N902" s="123">
        <v>2.6252800000000001</v>
      </c>
      <c r="AB902" s="108">
        <f t="shared" si="82"/>
        <v>45638</v>
      </c>
      <c r="AC902" s="109">
        <f t="shared" si="81"/>
        <v>2.62528E-2</v>
      </c>
      <c r="AE902" s="110"/>
    </row>
    <row r="903" spans="13:31" x14ac:dyDescent="0.25">
      <c r="M903" s="115">
        <v>45639</v>
      </c>
      <c r="N903" s="123">
        <v>2.6252800000000001</v>
      </c>
      <c r="AB903" s="108">
        <f t="shared" si="82"/>
        <v>45639</v>
      </c>
      <c r="AC903" s="109">
        <f t="shared" ref="AC903:AC966" si="83">_xlfn.IFNA(VLOOKUP(AB903,M:N,2,FALSE)/100,AC902)</f>
        <v>2.62528E-2</v>
      </c>
      <c r="AE903" s="110"/>
    </row>
    <row r="904" spans="13:31" x14ac:dyDescent="0.25">
      <c r="M904" s="115">
        <v>45640</v>
      </c>
      <c r="N904" s="123">
        <v>2.6252800000000001</v>
      </c>
      <c r="AB904" s="108">
        <f t="shared" ref="AB904:AB967" si="84">AB903+1</f>
        <v>45640</v>
      </c>
      <c r="AC904" s="109">
        <f t="shared" si="83"/>
        <v>2.62528E-2</v>
      </c>
      <c r="AE904" s="110"/>
    </row>
    <row r="905" spans="13:31" x14ac:dyDescent="0.25">
      <c r="M905" s="115">
        <v>45641</v>
      </c>
      <c r="N905" s="123">
        <v>2.6252800000000001</v>
      </c>
      <c r="AB905" s="108">
        <f t="shared" si="84"/>
        <v>45641</v>
      </c>
      <c r="AC905" s="109">
        <f t="shared" si="83"/>
        <v>2.62528E-2</v>
      </c>
      <c r="AE905" s="110"/>
    </row>
    <row r="906" spans="13:31" x14ac:dyDescent="0.25">
      <c r="M906" s="115">
        <v>45642</v>
      </c>
      <c r="N906" s="123">
        <v>2.62548</v>
      </c>
      <c r="AB906" s="108">
        <f t="shared" si="84"/>
        <v>45642</v>
      </c>
      <c r="AC906" s="109">
        <f t="shared" si="83"/>
        <v>2.6254800000000002E-2</v>
      </c>
      <c r="AE906" s="110"/>
    </row>
    <row r="907" spans="13:31" x14ac:dyDescent="0.25">
      <c r="M907" s="115">
        <v>45643</v>
      </c>
      <c r="N907" s="123">
        <v>2.6252800000000001</v>
      </c>
      <c r="AB907" s="108">
        <f t="shared" si="84"/>
        <v>45643</v>
      </c>
      <c r="AC907" s="109">
        <f t="shared" si="83"/>
        <v>2.62528E-2</v>
      </c>
      <c r="AE907" s="110"/>
    </row>
    <row r="908" spans="13:31" x14ac:dyDescent="0.25">
      <c r="M908" s="115">
        <v>45644</v>
      </c>
      <c r="N908" s="123">
        <v>2.6252800000000001</v>
      </c>
      <c r="AB908" s="108">
        <f t="shared" si="84"/>
        <v>45644</v>
      </c>
      <c r="AC908" s="109">
        <f t="shared" si="83"/>
        <v>2.62528E-2</v>
      </c>
      <c r="AE908" s="110"/>
    </row>
    <row r="909" spans="13:31" x14ac:dyDescent="0.25">
      <c r="M909" s="115">
        <v>45645</v>
      </c>
      <c r="N909" s="123">
        <v>2.6252800000000001</v>
      </c>
      <c r="AB909" s="108">
        <f t="shared" si="84"/>
        <v>45645</v>
      </c>
      <c r="AC909" s="109">
        <f t="shared" si="83"/>
        <v>2.62528E-2</v>
      </c>
      <c r="AE909" s="110"/>
    </row>
    <row r="910" spans="13:31" x14ac:dyDescent="0.25">
      <c r="M910" s="115">
        <v>45646</v>
      </c>
      <c r="N910" s="123">
        <v>2.6252800000000001</v>
      </c>
      <c r="AB910" s="108">
        <f t="shared" si="84"/>
        <v>45646</v>
      </c>
      <c r="AC910" s="109">
        <f t="shared" si="83"/>
        <v>2.62528E-2</v>
      </c>
      <c r="AE910" s="110"/>
    </row>
    <row r="911" spans="13:31" x14ac:dyDescent="0.25">
      <c r="M911" s="115">
        <v>45647</v>
      </c>
      <c r="N911" s="123">
        <v>2.6255700000000002</v>
      </c>
      <c r="AB911" s="108">
        <f t="shared" si="84"/>
        <v>45647</v>
      </c>
      <c r="AC911" s="109">
        <f t="shared" si="83"/>
        <v>2.6255700000000003E-2</v>
      </c>
      <c r="AE911" s="110"/>
    </row>
    <row r="912" spans="13:31" x14ac:dyDescent="0.25">
      <c r="M912" s="115">
        <v>45648</v>
      </c>
      <c r="N912" s="123">
        <v>2.6252800000000001</v>
      </c>
      <c r="AB912" s="108">
        <f t="shared" si="84"/>
        <v>45648</v>
      </c>
      <c r="AC912" s="109">
        <f t="shared" si="83"/>
        <v>2.62528E-2</v>
      </c>
      <c r="AE912" s="110"/>
    </row>
    <row r="913" spans="13:31" x14ac:dyDescent="0.25">
      <c r="M913" s="115">
        <v>45649</v>
      </c>
      <c r="N913" s="123">
        <v>2.6252800000000001</v>
      </c>
      <c r="AB913" s="108">
        <f t="shared" si="84"/>
        <v>45649</v>
      </c>
      <c r="AC913" s="109">
        <f t="shared" si="83"/>
        <v>2.62528E-2</v>
      </c>
      <c r="AE913" s="110"/>
    </row>
    <row r="914" spans="13:31" x14ac:dyDescent="0.25">
      <c r="M914" s="115">
        <v>45650</v>
      </c>
      <c r="N914" s="123">
        <v>2.6252800000000001</v>
      </c>
      <c r="AB914" s="108">
        <f t="shared" si="84"/>
        <v>45650</v>
      </c>
      <c r="AC914" s="109">
        <f t="shared" si="83"/>
        <v>2.62528E-2</v>
      </c>
      <c r="AE914" s="110"/>
    </row>
    <row r="915" spans="13:31" x14ac:dyDescent="0.25">
      <c r="M915" s="115">
        <v>45651</v>
      </c>
      <c r="N915" s="123">
        <v>2.62548</v>
      </c>
      <c r="AB915" s="108">
        <f t="shared" si="84"/>
        <v>45651</v>
      </c>
      <c r="AC915" s="109">
        <f t="shared" si="83"/>
        <v>2.6254800000000002E-2</v>
      </c>
      <c r="AE915" s="110"/>
    </row>
    <row r="916" spans="13:31" x14ac:dyDescent="0.25">
      <c r="M916" s="115">
        <v>45652</v>
      </c>
      <c r="N916" s="123">
        <v>2.6252800000000001</v>
      </c>
      <c r="AB916" s="108">
        <f t="shared" si="84"/>
        <v>45652</v>
      </c>
      <c r="AC916" s="109">
        <f t="shared" si="83"/>
        <v>2.62528E-2</v>
      </c>
      <c r="AE916" s="110"/>
    </row>
    <row r="917" spans="13:31" x14ac:dyDescent="0.25">
      <c r="M917" s="115">
        <v>45653</v>
      </c>
      <c r="N917" s="123">
        <v>2.6252800000000001</v>
      </c>
      <c r="AB917" s="108">
        <f t="shared" si="84"/>
        <v>45653</v>
      </c>
      <c r="AC917" s="109">
        <f t="shared" si="83"/>
        <v>2.62528E-2</v>
      </c>
      <c r="AE917" s="110"/>
    </row>
    <row r="918" spans="13:31" x14ac:dyDescent="0.25">
      <c r="M918" s="115">
        <v>45654</v>
      </c>
      <c r="N918" s="123">
        <v>2.6252800000000001</v>
      </c>
      <c r="AB918" s="108">
        <f t="shared" si="84"/>
        <v>45654</v>
      </c>
      <c r="AC918" s="109">
        <f t="shared" si="83"/>
        <v>2.62528E-2</v>
      </c>
      <c r="AE918" s="110"/>
    </row>
    <row r="919" spans="13:31" x14ac:dyDescent="0.25">
      <c r="M919" s="115">
        <v>45655</v>
      </c>
      <c r="N919" s="123">
        <v>2.6252800000000001</v>
      </c>
      <c r="AB919" s="108">
        <f t="shared" si="84"/>
        <v>45655</v>
      </c>
      <c r="AC919" s="109">
        <f t="shared" si="83"/>
        <v>2.62528E-2</v>
      </c>
      <c r="AE919" s="110"/>
    </row>
    <row r="920" spans="13:31" x14ac:dyDescent="0.25">
      <c r="M920" s="115">
        <v>45656</v>
      </c>
      <c r="N920" s="123">
        <v>2.62548</v>
      </c>
      <c r="AB920" s="108">
        <f t="shared" si="84"/>
        <v>45656</v>
      </c>
      <c r="AC920" s="109">
        <f t="shared" si="83"/>
        <v>2.6254800000000002E-2</v>
      </c>
      <c r="AE920" s="110"/>
    </row>
    <row r="921" spans="13:31" x14ac:dyDescent="0.25">
      <c r="M921" s="115">
        <v>45657</v>
      </c>
      <c r="N921" s="123">
        <v>2.6252800000000001</v>
      </c>
      <c r="AB921" s="108">
        <f t="shared" si="84"/>
        <v>45657</v>
      </c>
      <c r="AC921" s="109">
        <f t="shared" si="83"/>
        <v>2.62528E-2</v>
      </c>
      <c r="AE921" s="110"/>
    </row>
    <row r="922" spans="13:31" x14ac:dyDescent="0.25">
      <c r="M922" s="115">
        <v>45658</v>
      </c>
      <c r="N922" s="123">
        <v>2.6252800000000001</v>
      </c>
      <c r="AB922" s="108">
        <f t="shared" si="84"/>
        <v>45658</v>
      </c>
      <c r="AC922" s="109">
        <f t="shared" si="83"/>
        <v>2.62528E-2</v>
      </c>
      <c r="AE922" s="110"/>
    </row>
    <row r="923" spans="13:31" x14ac:dyDescent="0.25">
      <c r="M923" s="115">
        <v>45659</v>
      </c>
      <c r="N923" s="123">
        <v>2.6252800000000001</v>
      </c>
      <c r="AB923" s="108">
        <f t="shared" si="84"/>
        <v>45659</v>
      </c>
      <c r="AC923" s="109">
        <f t="shared" si="83"/>
        <v>2.62528E-2</v>
      </c>
      <c r="AE923" s="110"/>
    </row>
    <row r="924" spans="13:31" x14ac:dyDescent="0.25">
      <c r="M924" s="115">
        <v>45660</v>
      </c>
      <c r="N924" s="123">
        <v>2.6252800000000001</v>
      </c>
      <c r="AB924" s="108">
        <f t="shared" si="84"/>
        <v>45660</v>
      </c>
      <c r="AC924" s="109">
        <f t="shared" si="83"/>
        <v>2.62528E-2</v>
      </c>
      <c r="AE924" s="110"/>
    </row>
    <row r="925" spans="13:31" x14ac:dyDescent="0.25">
      <c r="M925" s="115">
        <v>45661</v>
      </c>
      <c r="N925" s="123">
        <v>2.62548</v>
      </c>
      <c r="AB925" s="108">
        <f t="shared" si="84"/>
        <v>45661</v>
      </c>
      <c r="AC925" s="109">
        <f t="shared" si="83"/>
        <v>2.6254800000000002E-2</v>
      </c>
      <c r="AE925" s="110"/>
    </row>
    <row r="926" spans="13:31" x14ac:dyDescent="0.25">
      <c r="M926" s="115">
        <v>45662</v>
      </c>
      <c r="N926" s="123">
        <v>2.6252800000000001</v>
      </c>
      <c r="AB926" s="108">
        <f t="shared" si="84"/>
        <v>45662</v>
      </c>
      <c r="AC926" s="109">
        <f t="shared" si="83"/>
        <v>2.62528E-2</v>
      </c>
      <c r="AE926" s="110"/>
    </row>
    <row r="927" spans="13:31" x14ac:dyDescent="0.25">
      <c r="M927" s="115">
        <v>45663</v>
      </c>
      <c r="N927" s="123">
        <v>2.6252800000000001</v>
      </c>
      <c r="AB927" s="108">
        <f t="shared" si="84"/>
        <v>45663</v>
      </c>
      <c r="AC927" s="109">
        <f t="shared" si="83"/>
        <v>2.62528E-2</v>
      </c>
      <c r="AE927" s="110"/>
    </row>
    <row r="928" spans="13:31" x14ac:dyDescent="0.25">
      <c r="M928" s="115">
        <v>45664</v>
      </c>
      <c r="N928" s="123">
        <v>2.6252800000000001</v>
      </c>
      <c r="AB928" s="108">
        <f t="shared" si="84"/>
        <v>45664</v>
      </c>
      <c r="AC928" s="109">
        <f t="shared" si="83"/>
        <v>2.62528E-2</v>
      </c>
      <c r="AE928" s="110"/>
    </row>
    <row r="929" spans="13:31" x14ac:dyDescent="0.25">
      <c r="M929" s="115">
        <v>45665</v>
      </c>
      <c r="N929" s="123">
        <v>2.6252800000000001</v>
      </c>
      <c r="AB929" s="108">
        <f t="shared" si="84"/>
        <v>45665</v>
      </c>
      <c r="AC929" s="109">
        <f t="shared" si="83"/>
        <v>2.62528E-2</v>
      </c>
      <c r="AE929" s="110"/>
    </row>
    <row r="930" spans="13:31" x14ac:dyDescent="0.25">
      <c r="M930" s="115">
        <v>45666</v>
      </c>
      <c r="N930" s="123">
        <v>2.62548</v>
      </c>
      <c r="AB930" s="108">
        <f t="shared" si="84"/>
        <v>45666</v>
      </c>
      <c r="AC930" s="109">
        <f t="shared" si="83"/>
        <v>2.6254800000000002E-2</v>
      </c>
      <c r="AE930" s="110"/>
    </row>
    <row r="931" spans="13:31" x14ac:dyDescent="0.25">
      <c r="M931" s="115">
        <v>45667</v>
      </c>
      <c r="N931" s="123">
        <v>2.6252800000000001</v>
      </c>
      <c r="AB931" s="108">
        <f t="shared" si="84"/>
        <v>45667</v>
      </c>
      <c r="AC931" s="109">
        <f t="shared" si="83"/>
        <v>2.62528E-2</v>
      </c>
      <c r="AE931" s="110"/>
    </row>
    <row r="932" spans="13:31" x14ac:dyDescent="0.25">
      <c r="M932" s="115">
        <v>45668</v>
      </c>
      <c r="N932" s="123">
        <v>2.6252800000000001</v>
      </c>
      <c r="AB932" s="108">
        <f t="shared" si="84"/>
        <v>45668</v>
      </c>
      <c r="AC932" s="109">
        <f t="shared" si="83"/>
        <v>2.62528E-2</v>
      </c>
      <c r="AE932" s="110"/>
    </row>
    <row r="933" spans="13:31" x14ac:dyDescent="0.25">
      <c r="M933" s="115">
        <v>45669</v>
      </c>
      <c r="N933" s="123">
        <v>2.6252800000000001</v>
      </c>
      <c r="AB933" s="108">
        <f t="shared" si="84"/>
        <v>45669</v>
      </c>
      <c r="AC933" s="109">
        <f t="shared" si="83"/>
        <v>2.62528E-2</v>
      </c>
      <c r="AE933" s="110"/>
    </row>
    <row r="934" spans="13:31" x14ac:dyDescent="0.25">
      <c r="M934" s="115">
        <v>45670</v>
      </c>
      <c r="N934" s="123">
        <v>2.6252800000000001</v>
      </c>
      <c r="AB934" s="108">
        <f t="shared" si="84"/>
        <v>45670</v>
      </c>
      <c r="AC934" s="109">
        <f t="shared" si="83"/>
        <v>2.62528E-2</v>
      </c>
      <c r="AE934" s="110"/>
    </row>
    <row r="935" spans="13:31" x14ac:dyDescent="0.25">
      <c r="M935" s="115">
        <v>45671</v>
      </c>
      <c r="N935" s="123">
        <v>2.62548</v>
      </c>
      <c r="AB935" s="108">
        <f t="shared" si="84"/>
        <v>45671</v>
      </c>
      <c r="AC935" s="109">
        <f t="shared" si="83"/>
        <v>2.6254800000000002E-2</v>
      </c>
      <c r="AE935" s="110"/>
    </row>
    <row r="936" spans="13:31" x14ac:dyDescent="0.25">
      <c r="M936" s="115">
        <v>45672</v>
      </c>
      <c r="N936" s="123">
        <v>2.6252800000000001</v>
      </c>
      <c r="AB936" s="108">
        <f t="shared" si="84"/>
        <v>45672</v>
      </c>
      <c r="AC936" s="109">
        <f t="shared" si="83"/>
        <v>2.62528E-2</v>
      </c>
      <c r="AE936" s="110"/>
    </row>
    <row r="937" spans="13:31" x14ac:dyDescent="0.25">
      <c r="M937" s="115">
        <v>45673</v>
      </c>
      <c r="N937" s="123">
        <v>2.6252800000000001</v>
      </c>
      <c r="AB937" s="108">
        <f t="shared" si="84"/>
        <v>45673</v>
      </c>
      <c r="AC937" s="109">
        <f t="shared" si="83"/>
        <v>2.62528E-2</v>
      </c>
      <c r="AE937" s="110"/>
    </row>
    <row r="938" spans="13:31" x14ac:dyDescent="0.25">
      <c r="M938" s="115">
        <v>45674</v>
      </c>
      <c r="N938" s="123">
        <v>2.6252800000000001</v>
      </c>
      <c r="AB938" s="108">
        <f t="shared" si="84"/>
        <v>45674</v>
      </c>
      <c r="AC938" s="109">
        <f t="shared" si="83"/>
        <v>2.62528E-2</v>
      </c>
      <c r="AE938" s="110"/>
    </row>
    <row r="939" spans="13:31" x14ac:dyDescent="0.25">
      <c r="M939" s="115">
        <v>45675</v>
      </c>
      <c r="N939" s="123">
        <v>2.6252800000000001</v>
      </c>
      <c r="AB939" s="108">
        <f t="shared" si="84"/>
        <v>45675</v>
      </c>
      <c r="AC939" s="109">
        <f t="shared" si="83"/>
        <v>2.62528E-2</v>
      </c>
      <c r="AE939" s="110"/>
    </row>
    <row r="940" spans="13:31" x14ac:dyDescent="0.25">
      <c r="M940" s="115">
        <v>45676</v>
      </c>
      <c r="N940" s="123">
        <v>2.62548</v>
      </c>
      <c r="AB940" s="108">
        <f t="shared" si="84"/>
        <v>45676</v>
      </c>
      <c r="AC940" s="109">
        <f t="shared" si="83"/>
        <v>2.6254800000000002E-2</v>
      </c>
      <c r="AE940" s="110"/>
    </row>
    <row r="941" spans="13:31" x14ac:dyDescent="0.25">
      <c r="M941" s="115">
        <v>45677</v>
      </c>
      <c r="N941" s="123">
        <v>2.6252800000000001</v>
      </c>
      <c r="AB941" s="108">
        <f t="shared" si="84"/>
        <v>45677</v>
      </c>
      <c r="AC941" s="109">
        <f t="shared" si="83"/>
        <v>2.62528E-2</v>
      </c>
      <c r="AE941" s="110"/>
    </row>
    <row r="942" spans="13:31" x14ac:dyDescent="0.25">
      <c r="M942" s="115">
        <v>45678</v>
      </c>
      <c r="N942" s="123">
        <v>2.6252800000000001</v>
      </c>
      <c r="AB942" s="108">
        <f t="shared" si="84"/>
        <v>45678</v>
      </c>
      <c r="AC942" s="109">
        <f t="shared" si="83"/>
        <v>2.62528E-2</v>
      </c>
      <c r="AE942" s="110"/>
    </row>
    <row r="943" spans="13:31" x14ac:dyDescent="0.25">
      <c r="M943" s="115">
        <v>45679</v>
      </c>
      <c r="N943" s="123">
        <v>2.6252800000000001</v>
      </c>
      <c r="AB943" s="108">
        <f t="shared" si="84"/>
        <v>45679</v>
      </c>
      <c r="AC943" s="109">
        <f t="shared" si="83"/>
        <v>2.62528E-2</v>
      </c>
      <c r="AE943" s="110"/>
    </row>
    <row r="944" spans="13:31" x14ac:dyDescent="0.25">
      <c r="M944" s="115">
        <v>45680</v>
      </c>
      <c r="N944" s="123">
        <v>2.6252800000000001</v>
      </c>
      <c r="AB944" s="108">
        <f t="shared" si="84"/>
        <v>45680</v>
      </c>
      <c r="AC944" s="109">
        <f t="shared" si="83"/>
        <v>2.62528E-2</v>
      </c>
      <c r="AE944" s="110"/>
    </row>
    <row r="945" spans="13:31" x14ac:dyDescent="0.25">
      <c r="M945" s="115">
        <v>45681</v>
      </c>
      <c r="N945" s="123">
        <v>2.62548</v>
      </c>
      <c r="AB945" s="108">
        <f t="shared" si="84"/>
        <v>45681</v>
      </c>
      <c r="AC945" s="109">
        <f t="shared" si="83"/>
        <v>2.6254800000000002E-2</v>
      </c>
      <c r="AE945" s="110"/>
    </row>
    <row r="946" spans="13:31" x14ac:dyDescent="0.25">
      <c r="M946" s="115">
        <v>45682</v>
      </c>
      <c r="N946" s="123">
        <v>2.6252800000000001</v>
      </c>
      <c r="AB946" s="108">
        <f t="shared" si="84"/>
        <v>45682</v>
      </c>
      <c r="AC946" s="109">
        <f t="shared" si="83"/>
        <v>2.62528E-2</v>
      </c>
      <c r="AE946" s="110"/>
    </row>
    <row r="947" spans="13:31" x14ac:dyDescent="0.25">
      <c r="M947" s="115">
        <v>45683</v>
      </c>
      <c r="N947" s="123">
        <v>2.6252800000000001</v>
      </c>
      <c r="AB947" s="108">
        <f t="shared" si="84"/>
        <v>45683</v>
      </c>
      <c r="AC947" s="109">
        <f t="shared" si="83"/>
        <v>2.62528E-2</v>
      </c>
      <c r="AE947" s="110"/>
    </row>
    <row r="948" spans="13:31" x14ac:dyDescent="0.25">
      <c r="M948" s="115">
        <v>45684</v>
      </c>
      <c r="N948" s="123">
        <v>2.6252800000000001</v>
      </c>
      <c r="AB948" s="108">
        <f t="shared" si="84"/>
        <v>45684</v>
      </c>
      <c r="AC948" s="109">
        <f t="shared" si="83"/>
        <v>2.62528E-2</v>
      </c>
      <c r="AE948" s="110"/>
    </row>
    <row r="949" spans="13:31" x14ac:dyDescent="0.25">
      <c r="M949" s="115">
        <v>45685</v>
      </c>
      <c r="N949" s="123">
        <v>2.6252800000000001</v>
      </c>
      <c r="AB949" s="108">
        <f t="shared" si="84"/>
        <v>45685</v>
      </c>
      <c r="AC949" s="109">
        <f t="shared" si="83"/>
        <v>2.62528E-2</v>
      </c>
      <c r="AE949" s="110"/>
    </row>
    <row r="950" spans="13:31" x14ac:dyDescent="0.25">
      <c r="M950" s="115">
        <v>45686</v>
      </c>
      <c r="N950" s="123">
        <v>2.62548</v>
      </c>
      <c r="AB950" s="108">
        <f t="shared" si="84"/>
        <v>45686</v>
      </c>
      <c r="AC950" s="109">
        <f t="shared" si="83"/>
        <v>2.6254800000000002E-2</v>
      </c>
      <c r="AE950" s="110"/>
    </row>
    <row r="951" spans="13:31" x14ac:dyDescent="0.25">
      <c r="M951" s="115">
        <v>45687</v>
      </c>
      <c r="N951" s="123">
        <v>2.6252800000000001</v>
      </c>
      <c r="AB951" s="108">
        <f t="shared" si="84"/>
        <v>45687</v>
      </c>
      <c r="AC951" s="109">
        <f t="shared" si="83"/>
        <v>2.62528E-2</v>
      </c>
      <c r="AE951" s="110"/>
    </row>
    <row r="952" spans="13:31" x14ac:dyDescent="0.25">
      <c r="M952" s="115">
        <v>45688</v>
      </c>
      <c r="N952" s="123">
        <v>2.6252800000000001</v>
      </c>
      <c r="AB952" s="108">
        <f t="shared" si="84"/>
        <v>45688</v>
      </c>
      <c r="AC952" s="109">
        <f t="shared" si="83"/>
        <v>2.62528E-2</v>
      </c>
      <c r="AE952" s="110"/>
    </row>
    <row r="953" spans="13:31" x14ac:dyDescent="0.25">
      <c r="M953" s="115">
        <v>45689</v>
      </c>
      <c r="N953" s="123">
        <v>2.6252800000000001</v>
      </c>
      <c r="AB953" s="108">
        <f t="shared" si="84"/>
        <v>45689</v>
      </c>
      <c r="AC953" s="109">
        <f t="shared" si="83"/>
        <v>2.62528E-2</v>
      </c>
      <c r="AE953" s="110"/>
    </row>
    <row r="954" spans="13:31" x14ac:dyDescent="0.25">
      <c r="M954" s="115">
        <v>45690</v>
      </c>
      <c r="N954" s="123">
        <v>2.6252800000000001</v>
      </c>
      <c r="AB954" s="108">
        <f t="shared" si="84"/>
        <v>45690</v>
      </c>
      <c r="AC954" s="109">
        <f t="shared" si="83"/>
        <v>2.62528E-2</v>
      </c>
      <c r="AE954" s="110"/>
    </row>
    <row r="955" spans="13:31" x14ac:dyDescent="0.25">
      <c r="M955" s="115">
        <v>45691</v>
      </c>
      <c r="N955" s="123">
        <v>2.62548</v>
      </c>
      <c r="AB955" s="108">
        <f t="shared" si="84"/>
        <v>45691</v>
      </c>
      <c r="AC955" s="109">
        <f t="shared" si="83"/>
        <v>2.6254800000000002E-2</v>
      </c>
      <c r="AE955" s="110"/>
    </row>
    <row r="956" spans="13:31" x14ac:dyDescent="0.25">
      <c r="M956" s="115">
        <v>45692</v>
      </c>
      <c r="N956" s="123">
        <v>2.6252800000000001</v>
      </c>
      <c r="AB956" s="108">
        <f t="shared" si="84"/>
        <v>45692</v>
      </c>
      <c r="AC956" s="109">
        <f t="shared" si="83"/>
        <v>2.62528E-2</v>
      </c>
      <c r="AE956" s="110"/>
    </row>
    <row r="957" spans="13:31" x14ac:dyDescent="0.25">
      <c r="M957" s="115">
        <v>45693</v>
      </c>
      <c r="N957" s="123">
        <v>2.6252800000000001</v>
      </c>
      <c r="AB957" s="108">
        <f t="shared" si="84"/>
        <v>45693</v>
      </c>
      <c r="AC957" s="109">
        <f t="shared" si="83"/>
        <v>2.62528E-2</v>
      </c>
      <c r="AE957" s="110"/>
    </row>
    <row r="958" spans="13:31" x14ac:dyDescent="0.25">
      <c r="M958" s="115">
        <v>45694</v>
      </c>
      <c r="N958" s="123">
        <v>2.6252800000000001</v>
      </c>
      <c r="AB958" s="108">
        <f t="shared" si="84"/>
        <v>45694</v>
      </c>
      <c r="AC958" s="109">
        <f t="shared" si="83"/>
        <v>2.62528E-2</v>
      </c>
      <c r="AE958" s="110"/>
    </row>
    <row r="959" spans="13:31" x14ac:dyDescent="0.25">
      <c r="M959" s="115">
        <v>45695</v>
      </c>
      <c r="N959" s="123">
        <v>2.6252800000000001</v>
      </c>
      <c r="AB959" s="108">
        <f t="shared" si="84"/>
        <v>45695</v>
      </c>
      <c r="AC959" s="109">
        <f t="shared" si="83"/>
        <v>2.62528E-2</v>
      </c>
      <c r="AE959" s="110"/>
    </row>
    <row r="960" spans="13:31" x14ac:dyDescent="0.25">
      <c r="M960" s="115">
        <v>45696</v>
      </c>
      <c r="N960" s="123">
        <v>2.62548</v>
      </c>
      <c r="AB960" s="108">
        <f t="shared" si="84"/>
        <v>45696</v>
      </c>
      <c r="AC960" s="109">
        <f t="shared" si="83"/>
        <v>2.6254800000000002E-2</v>
      </c>
      <c r="AE960" s="110"/>
    </row>
    <row r="961" spans="13:31" x14ac:dyDescent="0.25">
      <c r="M961" s="115">
        <v>45697</v>
      </c>
      <c r="N961" s="123">
        <v>2.6252800000000001</v>
      </c>
      <c r="AB961" s="108">
        <f t="shared" si="84"/>
        <v>45697</v>
      </c>
      <c r="AC961" s="109">
        <f t="shared" si="83"/>
        <v>2.62528E-2</v>
      </c>
      <c r="AE961" s="110"/>
    </row>
    <row r="962" spans="13:31" x14ac:dyDescent="0.25">
      <c r="M962" s="115">
        <v>45698</v>
      </c>
      <c r="N962" s="123">
        <v>2.6252800000000001</v>
      </c>
      <c r="AB962" s="108">
        <f t="shared" si="84"/>
        <v>45698</v>
      </c>
      <c r="AC962" s="109">
        <f t="shared" si="83"/>
        <v>2.62528E-2</v>
      </c>
      <c r="AE962" s="110"/>
    </row>
    <row r="963" spans="13:31" x14ac:dyDescent="0.25">
      <c r="M963" s="115">
        <v>45699</v>
      </c>
      <c r="N963" s="123">
        <v>2.6252800000000001</v>
      </c>
      <c r="AB963" s="108">
        <f t="shared" si="84"/>
        <v>45699</v>
      </c>
      <c r="AC963" s="109">
        <f t="shared" si="83"/>
        <v>2.62528E-2</v>
      </c>
      <c r="AE963" s="110"/>
    </row>
    <row r="964" spans="13:31" x14ac:dyDescent="0.25">
      <c r="M964" s="115">
        <v>45700</v>
      </c>
      <c r="N964" s="123">
        <v>2.6252800000000001</v>
      </c>
      <c r="AB964" s="108">
        <f t="shared" si="84"/>
        <v>45700</v>
      </c>
      <c r="AC964" s="109">
        <f t="shared" si="83"/>
        <v>2.62528E-2</v>
      </c>
      <c r="AE964" s="110"/>
    </row>
    <row r="965" spans="13:31" x14ac:dyDescent="0.25">
      <c r="M965" s="115">
        <v>45701</v>
      </c>
      <c r="N965" s="123">
        <v>2.62548</v>
      </c>
      <c r="AB965" s="108">
        <f t="shared" si="84"/>
        <v>45701</v>
      </c>
      <c r="AC965" s="109">
        <f t="shared" si="83"/>
        <v>2.6254800000000002E-2</v>
      </c>
      <c r="AE965" s="110"/>
    </row>
    <row r="966" spans="13:31" x14ac:dyDescent="0.25">
      <c r="M966" s="115">
        <v>45702</v>
      </c>
      <c r="N966" s="123">
        <v>2.6252800000000001</v>
      </c>
      <c r="AB966" s="108">
        <f t="shared" si="84"/>
        <v>45702</v>
      </c>
      <c r="AC966" s="109">
        <f t="shared" si="83"/>
        <v>2.62528E-2</v>
      </c>
      <c r="AE966" s="110"/>
    </row>
    <row r="967" spans="13:31" x14ac:dyDescent="0.25">
      <c r="M967" s="115">
        <v>45703</v>
      </c>
      <c r="N967" s="123">
        <v>2.6252800000000001</v>
      </c>
      <c r="AB967" s="108">
        <f t="shared" si="84"/>
        <v>45703</v>
      </c>
      <c r="AC967" s="109">
        <f t="shared" ref="AC967:AC1030" si="85">_xlfn.IFNA(VLOOKUP(AB967,M:N,2,FALSE)/100,AC966)</f>
        <v>2.62528E-2</v>
      </c>
      <c r="AE967" s="110"/>
    </row>
    <row r="968" spans="13:31" x14ac:dyDescent="0.25">
      <c r="M968" s="115">
        <v>45704</v>
      </c>
      <c r="N968" s="123">
        <v>2.6252800000000001</v>
      </c>
      <c r="AB968" s="108">
        <f t="shared" ref="AB968:AB1031" si="86">AB967+1</f>
        <v>45704</v>
      </c>
      <c r="AC968" s="109">
        <f t="shared" si="85"/>
        <v>2.62528E-2</v>
      </c>
      <c r="AE968" s="110"/>
    </row>
    <row r="969" spans="13:31" x14ac:dyDescent="0.25">
      <c r="M969" s="115">
        <v>45705</v>
      </c>
      <c r="N969" s="123">
        <v>2.6252800000000001</v>
      </c>
      <c r="AB969" s="108">
        <f t="shared" si="86"/>
        <v>45705</v>
      </c>
      <c r="AC969" s="109">
        <f t="shared" si="85"/>
        <v>2.62528E-2</v>
      </c>
      <c r="AE969" s="110"/>
    </row>
    <row r="970" spans="13:31" x14ac:dyDescent="0.25">
      <c r="M970" s="115">
        <v>45706</v>
      </c>
      <c r="N970" s="123">
        <v>2.62548</v>
      </c>
      <c r="AB970" s="108">
        <f t="shared" si="86"/>
        <v>45706</v>
      </c>
      <c r="AC970" s="109">
        <f t="shared" si="85"/>
        <v>2.6254800000000002E-2</v>
      </c>
      <c r="AE970" s="110"/>
    </row>
    <row r="971" spans="13:31" x14ac:dyDescent="0.25">
      <c r="M971" s="115">
        <v>45707</v>
      </c>
      <c r="N971" s="123">
        <v>2.6252800000000001</v>
      </c>
      <c r="AB971" s="108">
        <f t="shared" si="86"/>
        <v>45707</v>
      </c>
      <c r="AC971" s="109">
        <f t="shared" si="85"/>
        <v>2.62528E-2</v>
      </c>
      <c r="AE971" s="110"/>
    </row>
    <row r="972" spans="13:31" x14ac:dyDescent="0.25">
      <c r="M972" s="115">
        <v>45708</v>
      </c>
      <c r="N972" s="123">
        <v>2.6252800000000001</v>
      </c>
      <c r="AB972" s="108">
        <f t="shared" si="86"/>
        <v>45708</v>
      </c>
      <c r="AC972" s="109">
        <f t="shared" si="85"/>
        <v>2.62528E-2</v>
      </c>
      <c r="AE972" s="110"/>
    </row>
    <row r="973" spans="13:31" x14ac:dyDescent="0.25">
      <c r="M973" s="115">
        <v>45709</v>
      </c>
      <c r="N973" s="123">
        <v>2.6252800000000001</v>
      </c>
      <c r="AB973" s="108">
        <f t="shared" si="86"/>
        <v>45709</v>
      </c>
      <c r="AC973" s="109">
        <f t="shared" si="85"/>
        <v>2.62528E-2</v>
      </c>
      <c r="AE973" s="110"/>
    </row>
    <row r="974" spans="13:31" x14ac:dyDescent="0.25">
      <c r="M974" s="115">
        <v>45710</v>
      </c>
      <c r="N974" s="123">
        <v>2.6252800000000001</v>
      </c>
      <c r="AB974" s="108">
        <f t="shared" si="86"/>
        <v>45710</v>
      </c>
      <c r="AC974" s="109">
        <f t="shared" si="85"/>
        <v>2.62528E-2</v>
      </c>
      <c r="AE974" s="110"/>
    </row>
    <row r="975" spans="13:31" x14ac:dyDescent="0.25">
      <c r="M975" s="115">
        <v>45711</v>
      </c>
      <c r="N975" s="123">
        <v>2.62548</v>
      </c>
      <c r="AB975" s="108">
        <f t="shared" si="86"/>
        <v>45711</v>
      </c>
      <c r="AC975" s="109">
        <f t="shared" si="85"/>
        <v>2.6254800000000002E-2</v>
      </c>
      <c r="AE975" s="110"/>
    </row>
    <row r="976" spans="13:31" x14ac:dyDescent="0.25">
      <c r="M976" s="115">
        <v>45712</v>
      </c>
      <c r="N976" s="123">
        <v>2.6252800000000001</v>
      </c>
      <c r="AB976" s="108">
        <f t="shared" si="86"/>
        <v>45712</v>
      </c>
      <c r="AC976" s="109">
        <f t="shared" si="85"/>
        <v>2.62528E-2</v>
      </c>
      <c r="AE976" s="110"/>
    </row>
    <row r="977" spans="13:31" x14ac:dyDescent="0.25">
      <c r="M977" s="115">
        <v>45713</v>
      </c>
      <c r="N977" s="123">
        <v>2.6252800000000001</v>
      </c>
      <c r="AB977" s="108">
        <f t="shared" si="86"/>
        <v>45713</v>
      </c>
      <c r="AC977" s="109">
        <f t="shared" si="85"/>
        <v>2.62528E-2</v>
      </c>
      <c r="AE977" s="110"/>
    </row>
    <row r="978" spans="13:31" x14ac:dyDescent="0.25">
      <c r="M978" s="115">
        <v>45714</v>
      </c>
      <c r="N978" s="123">
        <v>2.6252800000000001</v>
      </c>
      <c r="AB978" s="108">
        <f t="shared" si="86"/>
        <v>45714</v>
      </c>
      <c r="AC978" s="109">
        <f t="shared" si="85"/>
        <v>2.62528E-2</v>
      </c>
      <c r="AE978" s="110"/>
    </row>
    <row r="979" spans="13:31" x14ac:dyDescent="0.25">
      <c r="M979" s="115">
        <v>45715</v>
      </c>
      <c r="N979" s="123">
        <v>2.6252800000000001</v>
      </c>
      <c r="AB979" s="108">
        <f t="shared" si="86"/>
        <v>45715</v>
      </c>
      <c r="AC979" s="109">
        <f t="shared" si="85"/>
        <v>2.62528E-2</v>
      </c>
      <c r="AE979" s="110"/>
    </row>
    <row r="980" spans="13:31" x14ac:dyDescent="0.25">
      <c r="M980" s="115">
        <v>45716</v>
      </c>
      <c r="N980" s="123">
        <v>2.6255700000000002</v>
      </c>
      <c r="AB980" s="108">
        <f t="shared" si="86"/>
        <v>45716</v>
      </c>
      <c r="AC980" s="109">
        <f t="shared" si="85"/>
        <v>2.6255700000000003E-2</v>
      </c>
      <c r="AE980" s="110"/>
    </row>
    <row r="981" spans="13:31" x14ac:dyDescent="0.25">
      <c r="M981" s="115">
        <v>45717</v>
      </c>
      <c r="N981" s="123">
        <v>2.6252800000000001</v>
      </c>
      <c r="AB981" s="108">
        <f t="shared" si="86"/>
        <v>45717</v>
      </c>
      <c r="AC981" s="109">
        <f t="shared" si="85"/>
        <v>2.62528E-2</v>
      </c>
      <c r="AE981" s="110"/>
    </row>
    <row r="982" spans="13:31" x14ac:dyDescent="0.25">
      <c r="M982" s="115">
        <v>45718</v>
      </c>
      <c r="N982" s="123">
        <v>2.6252800000000001</v>
      </c>
      <c r="AB982" s="108">
        <f t="shared" si="86"/>
        <v>45718</v>
      </c>
      <c r="AC982" s="109">
        <f t="shared" si="85"/>
        <v>2.62528E-2</v>
      </c>
      <c r="AE982" s="110"/>
    </row>
    <row r="983" spans="13:31" x14ac:dyDescent="0.25">
      <c r="M983" s="115">
        <v>45719</v>
      </c>
      <c r="N983" s="123">
        <v>2.6252800000000001</v>
      </c>
      <c r="AB983" s="108">
        <f t="shared" si="86"/>
        <v>45719</v>
      </c>
      <c r="AC983" s="109">
        <f t="shared" si="85"/>
        <v>2.62528E-2</v>
      </c>
      <c r="AE983" s="110"/>
    </row>
    <row r="984" spans="13:31" x14ac:dyDescent="0.25">
      <c r="M984" s="115">
        <v>45720</v>
      </c>
      <c r="N984" s="123">
        <v>2.62548</v>
      </c>
      <c r="AB984" s="108">
        <f t="shared" si="86"/>
        <v>45720</v>
      </c>
      <c r="AC984" s="109">
        <f t="shared" si="85"/>
        <v>2.6254800000000002E-2</v>
      </c>
      <c r="AE984" s="110"/>
    </row>
    <row r="985" spans="13:31" x14ac:dyDescent="0.25">
      <c r="M985" s="115">
        <v>45721</v>
      </c>
      <c r="N985" s="123">
        <v>2.6252800000000001</v>
      </c>
      <c r="AB985" s="108">
        <f t="shared" si="86"/>
        <v>45721</v>
      </c>
      <c r="AC985" s="109">
        <f t="shared" si="85"/>
        <v>2.62528E-2</v>
      </c>
      <c r="AE985" s="110"/>
    </row>
    <row r="986" spans="13:31" x14ac:dyDescent="0.25">
      <c r="M986" s="115">
        <v>45722</v>
      </c>
      <c r="N986" s="123">
        <v>2.6252800000000001</v>
      </c>
      <c r="AB986" s="108">
        <f t="shared" si="86"/>
        <v>45722</v>
      </c>
      <c r="AC986" s="109">
        <f t="shared" si="85"/>
        <v>2.62528E-2</v>
      </c>
      <c r="AE986" s="110"/>
    </row>
    <row r="987" spans="13:31" x14ac:dyDescent="0.25">
      <c r="M987" s="115">
        <v>45723</v>
      </c>
      <c r="N987" s="123">
        <v>2.6252800000000001</v>
      </c>
      <c r="AB987" s="108">
        <f t="shared" si="86"/>
        <v>45723</v>
      </c>
      <c r="AC987" s="109">
        <f t="shared" si="85"/>
        <v>2.62528E-2</v>
      </c>
      <c r="AE987" s="110"/>
    </row>
    <row r="988" spans="13:31" x14ac:dyDescent="0.25">
      <c r="M988" s="115">
        <v>45724</v>
      </c>
      <c r="N988" s="123">
        <v>2.6252800000000001</v>
      </c>
      <c r="AB988" s="108">
        <f t="shared" si="86"/>
        <v>45724</v>
      </c>
      <c r="AC988" s="109">
        <f t="shared" si="85"/>
        <v>2.62528E-2</v>
      </c>
      <c r="AE988" s="110"/>
    </row>
    <row r="989" spans="13:31" x14ac:dyDescent="0.25">
      <c r="M989" s="115">
        <v>45725</v>
      </c>
      <c r="N989" s="123">
        <v>2.62548</v>
      </c>
      <c r="AB989" s="108">
        <f t="shared" si="86"/>
        <v>45725</v>
      </c>
      <c r="AC989" s="109">
        <f t="shared" si="85"/>
        <v>2.6254800000000002E-2</v>
      </c>
      <c r="AE989" s="110"/>
    </row>
    <row r="990" spans="13:31" x14ac:dyDescent="0.25">
      <c r="M990" s="115">
        <v>45726</v>
      </c>
      <c r="N990" s="123">
        <v>2.6252800000000001</v>
      </c>
      <c r="AB990" s="108">
        <f t="shared" si="86"/>
        <v>45726</v>
      </c>
      <c r="AC990" s="109">
        <f t="shared" si="85"/>
        <v>2.62528E-2</v>
      </c>
      <c r="AE990" s="110"/>
    </row>
    <row r="991" spans="13:31" x14ac:dyDescent="0.25">
      <c r="M991" s="115">
        <v>45727</v>
      </c>
      <c r="N991" s="123">
        <v>2.6252800000000001</v>
      </c>
      <c r="AB991" s="108">
        <f t="shared" si="86"/>
        <v>45727</v>
      </c>
      <c r="AC991" s="109">
        <f t="shared" si="85"/>
        <v>2.62528E-2</v>
      </c>
      <c r="AE991" s="110"/>
    </row>
    <row r="992" spans="13:31" x14ac:dyDescent="0.25">
      <c r="M992" s="115">
        <v>45728</v>
      </c>
      <c r="N992" s="123">
        <v>2.6252800000000001</v>
      </c>
      <c r="AB992" s="108">
        <f t="shared" si="86"/>
        <v>45728</v>
      </c>
      <c r="AC992" s="109">
        <f t="shared" si="85"/>
        <v>2.62528E-2</v>
      </c>
      <c r="AE992" s="110"/>
    </row>
    <row r="993" spans="13:31" x14ac:dyDescent="0.25">
      <c r="M993" s="115">
        <v>45729</v>
      </c>
      <c r="N993" s="123">
        <v>2.6252800000000001</v>
      </c>
      <c r="AB993" s="108">
        <f t="shared" si="86"/>
        <v>45729</v>
      </c>
      <c r="AC993" s="109">
        <f t="shared" si="85"/>
        <v>2.62528E-2</v>
      </c>
      <c r="AE993" s="110"/>
    </row>
    <row r="994" spans="13:31" x14ac:dyDescent="0.25">
      <c r="M994" s="115">
        <v>45730</v>
      </c>
      <c r="N994" s="123">
        <v>2.62548</v>
      </c>
      <c r="AB994" s="108">
        <f t="shared" si="86"/>
        <v>45730</v>
      </c>
      <c r="AC994" s="109">
        <f t="shared" si="85"/>
        <v>2.6254800000000002E-2</v>
      </c>
      <c r="AE994" s="110"/>
    </row>
    <row r="995" spans="13:31" x14ac:dyDescent="0.25">
      <c r="M995" s="115">
        <v>45731</v>
      </c>
      <c r="N995" s="123">
        <v>2.6252800000000001</v>
      </c>
      <c r="AB995" s="108">
        <f t="shared" si="86"/>
        <v>45731</v>
      </c>
      <c r="AC995" s="109">
        <f t="shared" si="85"/>
        <v>2.62528E-2</v>
      </c>
      <c r="AE995" s="110"/>
    </row>
    <row r="996" spans="13:31" x14ac:dyDescent="0.25">
      <c r="M996" s="115">
        <v>45732</v>
      </c>
      <c r="N996" s="123">
        <v>2.6252800000000001</v>
      </c>
      <c r="AB996" s="108">
        <f t="shared" si="86"/>
        <v>45732</v>
      </c>
      <c r="AC996" s="109">
        <f t="shared" si="85"/>
        <v>2.62528E-2</v>
      </c>
      <c r="AE996" s="110"/>
    </row>
    <row r="997" spans="13:31" x14ac:dyDescent="0.25">
      <c r="M997" s="115">
        <v>45733</v>
      </c>
      <c r="N997" s="123">
        <v>2.6252800000000001</v>
      </c>
      <c r="AB997" s="108">
        <f t="shared" si="86"/>
        <v>45733</v>
      </c>
      <c r="AC997" s="109">
        <f t="shared" si="85"/>
        <v>2.62528E-2</v>
      </c>
      <c r="AE997" s="110"/>
    </row>
    <row r="998" spans="13:31" x14ac:dyDescent="0.25">
      <c r="M998" s="115">
        <v>45734</v>
      </c>
      <c r="N998" s="123">
        <v>2.6255700000000002</v>
      </c>
      <c r="AB998" s="108">
        <f t="shared" si="86"/>
        <v>45734</v>
      </c>
      <c r="AC998" s="109">
        <f t="shared" si="85"/>
        <v>2.6255700000000003E-2</v>
      </c>
      <c r="AE998" s="110"/>
    </row>
    <row r="999" spans="13:31" x14ac:dyDescent="0.25">
      <c r="M999" s="115">
        <v>45735</v>
      </c>
      <c r="N999" s="123">
        <v>2.6252800000000001</v>
      </c>
      <c r="AB999" s="108">
        <f t="shared" si="86"/>
        <v>45735</v>
      </c>
      <c r="AC999" s="109">
        <f t="shared" si="85"/>
        <v>2.62528E-2</v>
      </c>
      <c r="AE999" s="110"/>
    </row>
    <row r="1000" spans="13:31" x14ac:dyDescent="0.25">
      <c r="M1000" s="115">
        <v>45736</v>
      </c>
      <c r="N1000" s="123">
        <v>2.6252800000000001</v>
      </c>
      <c r="AB1000" s="108">
        <f t="shared" si="86"/>
        <v>45736</v>
      </c>
      <c r="AC1000" s="109">
        <f t="shared" si="85"/>
        <v>2.62528E-2</v>
      </c>
      <c r="AE1000" s="110"/>
    </row>
    <row r="1001" spans="13:31" x14ac:dyDescent="0.25">
      <c r="M1001" s="115">
        <v>45737</v>
      </c>
      <c r="N1001" s="123">
        <v>2.6252800000000001</v>
      </c>
      <c r="AB1001" s="108">
        <f t="shared" si="86"/>
        <v>45737</v>
      </c>
      <c r="AC1001" s="109">
        <f t="shared" si="85"/>
        <v>2.62528E-2</v>
      </c>
      <c r="AE1001" s="110"/>
    </row>
    <row r="1002" spans="13:31" x14ac:dyDescent="0.25">
      <c r="M1002" s="115">
        <v>45738</v>
      </c>
      <c r="N1002" s="123">
        <v>2.6252800000000001</v>
      </c>
      <c r="AB1002" s="108">
        <f t="shared" si="86"/>
        <v>45738</v>
      </c>
      <c r="AC1002" s="109">
        <f t="shared" si="85"/>
        <v>2.62528E-2</v>
      </c>
      <c r="AE1002" s="110"/>
    </row>
    <row r="1003" spans="13:31" x14ac:dyDescent="0.25">
      <c r="M1003" s="115">
        <v>45739</v>
      </c>
      <c r="N1003" s="123">
        <v>2.62548</v>
      </c>
      <c r="AB1003" s="108">
        <f t="shared" si="86"/>
        <v>45739</v>
      </c>
      <c r="AC1003" s="109">
        <f t="shared" si="85"/>
        <v>2.6254800000000002E-2</v>
      </c>
      <c r="AE1003" s="110"/>
    </row>
    <row r="1004" spans="13:31" x14ac:dyDescent="0.25">
      <c r="M1004" s="115">
        <v>45740</v>
      </c>
      <c r="N1004" s="123">
        <v>2.6252800000000001</v>
      </c>
      <c r="AB1004" s="108">
        <f t="shared" si="86"/>
        <v>45740</v>
      </c>
      <c r="AC1004" s="109">
        <f t="shared" si="85"/>
        <v>2.62528E-2</v>
      </c>
      <c r="AE1004" s="110"/>
    </row>
    <row r="1005" spans="13:31" x14ac:dyDescent="0.25">
      <c r="M1005" s="115">
        <v>45741</v>
      </c>
      <c r="N1005" s="123">
        <v>2.6252800000000001</v>
      </c>
      <c r="AB1005" s="108">
        <f t="shared" si="86"/>
        <v>45741</v>
      </c>
      <c r="AC1005" s="109">
        <f t="shared" si="85"/>
        <v>2.62528E-2</v>
      </c>
      <c r="AE1005" s="110"/>
    </row>
    <row r="1006" spans="13:31" x14ac:dyDescent="0.25">
      <c r="M1006" s="115">
        <v>45742</v>
      </c>
      <c r="N1006" s="123">
        <v>2.6252800000000001</v>
      </c>
      <c r="AB1006" s="108">
        <f t="shared" si="86"/>
        <v>45742</v>
      </c>
      <c r="AC1006" s="109">
        <f t="shared" si="85"/>
        <v>2.62528E-2</v>
      </c>
      <c r="AE1006" s="110"/>
    </row>
    <row r="1007" spans="13:31" x14ac:dyDescent="0.25">
      <c r="M1007" s="115">
        <v>45743</v>
      </c>
      <c r="N1007" s="123">
        <v>2.6255700000000002</v>
      </c>
      <c r="AB1007" s="108">
        <f t="shared" si="86"/>
        <v>45743</v>
      </c>
      <c r="AC1007" s="109">
        <f t="shared" si="85"/>
        <v>2.6255700000000003E-2</v>
      </c>
      <c r="AE1007" s="110"/>
    </row>
    <row r="1008" spans="13:31" x14ac:dyDescent="0.25">
      <c r="M1008" s="115">
        <v>45744</v>
      </c>
      <c r="N1008" s="123">
        <v>2.6252800000000001</v>
      </c>
      <c r="AB1008" s="108">
        <f t="shared" si="86"/>
        <v>45744</v>
      </c>
      <c r="AC1008" s="109">
        <f t="shared" si="85"/>
        <v>2.62528E-2</v>
      </c>
      <c r="AE1008" s="110"/>
    </row>
    <row r="1009" spans="13:31" x14ac:dyDescent="0.25">
      <c r="M1009" s="115">
        <v>45745</v>
      </c>
      <c r="N1009" s="123">
        <v>2.6252800000000001</v>
      </c>
      <c r="AB1009" s="108">
        <f t="shared" si="86"/>
        <v>45745</v>
      </c>
      <c r="AC1009" s="109">
        <f t="shared" si="85"/>
        <v>2.62528E-2</v>
      </c>
      <c r="AE1009" s="110"/>
    </row>
    <row r="1010" spans="13:31" x14ac:dyDescent="0.25">
      <c r="M1010" s="115">
        <v>45746</v>
      </c>
      <c r="N1010" s="123">
        <v>2.6912600000000002</v>
      </c>
      <c r="AB1010" s="108">
        <f t="shared" si="86"/>
        <v>45746</v>
      </c>
      <c r="AC1010" s="109">
        <f t="shared" si="85"/>
        <v>2.6912600000000002E-2</v>
      </c>
      <c r="AE1010" s="110"/>
    </row>
    <row r="1011" spans="13:31" x14ac:dyDescent="0.25">
      <c r="M1011" s="115">
        <v>45747</v>
      </c>
      <c r="N1011" s="123">
        <v>2.6912600000000002</v>
      </c>
      <c r="AB1011" s="108">
        <f t="shared" si="86"/>
        <v>45747</v>
      </c>
      <c r="AC1011" s="109">
        <f t="shared" si="85"/>
        <v>2.6912600000000002E-2</v>
      </c>
      <c r="AE1011" s="110"/>
    </row>
    <row r="1012" spans="13:31" x14ac:dyDescent="0.25">
      <c r="M1012" s="115">
        <v>45748</v>
      </c>
      <c r="N1012" s="123">
        <v>2.6914600000000002</v>
      </c>
      <c r="AB1012" s="108">
        <f t="shared" si="86"/>
        <v>45748</v>
      </c>
      <c r="AC1012" s="109">
        <f t="shared" si="85"/>
        <v>2.69146E-2</v>
      </c>
      <c r="AE1012" s="110"/>
    </row>
    <row r="1013" spans="13:31" x14ac:dyDescent="0.25">
      <c r="M1013" s="115">
        <v>45749</v>
      </c>
      <c r="N1013" s="123">
        <v>2.6912600000000002</v>
      </c>
      <c r="AB1013" s="108">
        <f t="shared" si="86"/>
        <v>45749</v>
      </c>
      <c r="AC1013" s="109">
        <f t="shared" si="85"/>
        <v>2.6912600000000002E-2</v>
      </c>
      <c r="AE1013" s="110"/>
    </row>
    <row r="1014" spans="13:31" x14ac:dyDescent="0.25">
      <c r="M1014" s="115">
        <v>45750</v>
      </c>
      <c r="N1014" s="123">
        <v>2.6912600000000002</v>
      </c>
      <c r="AB1014" s="108">
        <f t="shared" si="86"/>
        <v>45750</v>
      </c>
      <c r="AC1014" s="109">
        <f t="shared" si="85"/>
        <v>2.6912600000000002E-2</v>
      </c>
      <c r="AE1014" s="110"/>
    </row>
    <row r="1015" spans="13:31" x14ac:dyDescent="0.25">
      <c r="M1015" s="115">
        <v>45751</v>
      </c>
      <c r="N1015" s="123">
        <v>2.6912600000000002</v>
      </c>
      <c r="AB1015" s="108">
        <f t="shared" si="86"/>
        <v>45751</v>
      </c>
      <c r="AC1015" s="109">
        <f t="shared" si="85"/>
        <v>2.6912600000000002E-2</v>
      </c>
      <c r="AE1015" s="110"/>
    </row>
    <row r="1016" spans="13:31" x14ac:dyDescent="0.25">
      <c r="M1016" s="115">
        <v>45752</v>
      </c>
      <c r="N1016" s="123">
        <v>2.6912600000000002</v>
      </c>
      <c r="AB1016" s="108">
        <f t="shared" si="86"/>
        <v>45752</v>
      </c>
      <c r="AC1016" s="109">
        <f t="shared" si="85"/>
        <v>2.6912600000000002E-2</v>
      </c>
      <c r="AE1016" s="110"/>
    </row>
    <row r="1017" spans="13:31" x14ac:dyDescent="0.25">
      <c r="M1017" s="115">
        <v>45753</v>
      </c>
      <c r="N1017" s="123">
        <v>2.6914600000000002</v>
      </c>
      <c r="AB1017" s="108">
        <f t="shared" si="86"/>
        <v>45753</v>
      </c>
      <c r="AC1017" s="109">
        <f t="shared" si="85"/>
        <v>2.69146E-2</v>
      </c>
      <c r="AE1017" s="110"/>
    </row>
    <row r="1018" spans="13:31" x14ac:dyDescent="0.25">
      <c r="M1018" s="115">
        <v>45754</v>
      </c>
      <c r="N1018" s="123">
        <v>2.6912600000000002</v>
      </c>
      <c r="AB1018" s="108">
        <f t="shared" si="86"/>
        <v>45754</v>
      </c>
      <c r="AC1018" s="109">
        <f t="shared" si="85"/>
        <v>2.6912600000000002E-2</v>
      </c>
      <c r="AE1018" s="110"/>
    </row>
    <row r="1019" spans="13:31" x14ac:dyDescent="0.25">
      <c r="M1019" s="115">
        <v>45755</v>
      </c>
      <c r="N1019" s="123">
        <v>2.6912600000000002</v>
      </c>
      <c r="AB1019" s="108">
        <f t="shared" si="86"/>
        <v>45755</v>
      </c>
      <c r="AC1019" s="109">
        <f t="shared" si="85"/>
        <v>2.6912600000000002E-2</v>
      </c>
      <c r="AE1019" s="110"/>
    </row>
    <row r="1020" spans="13:31" x14ac:dyDescent="0.25">
      <c r="M1020" s="115">
        <v>45756</v>
      </c>
      <c r="N1020" s="123">
        <v>2.6912600000000002</v>
      </c>
      <c r="AB1020" s="108">
        <f t="shared" si="86"/>
        <v>45756</v>
      </c>
      <c r="AC1020" s="109">
        <f t="shared" si="85"/>
        <v>2.6912600000000002E-2</v>
      </c>
      <c r="AE1020" s="110"/>
    </row>
    <row r="1021" spans="13:31" x14ac:dyDescent="0.25">
      <c r="M1021" s="115">
        <v>45757</v>
      </c>
      <c r="N1021" s="123">
        <v>2.6912600000000002</v>
      </c>
      <c r="AB1021" s="108">
        <f t="shared" si="86"/>
        <v>45757</v>
      </c>
      <c r="AC1021" s="109">
        <f t="shared" si="85"/>
        <v>2.6912600000000002E-2</v>
      </c>
      <c r="AE1021" s="110"/>
    </row>
    <row r="1022" spans="13:31" x14ac:dyDescent="0.25">
      <c r="M1022" s="115">
        <v>45758</v>
      </c>
      <c r="N1022" s="123">
        <v>2.6914600000000002</v>
      </c>
      <c r="AB1022" s="108">
        <f t="shared" si="86"/>
        <v>45758</v>
      </c>
      <c r="AC1022" s="109">
        <f t="shared" si="85"/>
        <v>2.69146E-2</v>
      </c>
      <c r="AE1022" s="110"/>
    </row>
    <row r="1023" spans="13:31" x14ac:dyDescent="0.25">
      <c r="M1023" s="115">
        <v>45759</v>
      </c>
      <c r="N1023" s="123">
        <v>2.6912600000000002</v>
      </c>
      <c r="AB1023" s="108">
        <f t="shared" si="86"/>
        <v>45759</v>
      </c>
      <c r="AC1023" s="109">
        <f t="shared" si="85"/>
        <v>2.6912600000000002E-2</v>
      </c>
      <c r="AE1023" s="110"/>
    </row>
    <row r="1024" spans="13:31" x14ac:dyDescent="0.25">
      <c r="M1024" s="115">
        <v>45760</v>
      </c>
      <c r="N1024" s="123">
        <v>2.6912600000000002</v>
      </c>
      <c r="AB1024" s="108">
        <f t="shared" si="86"/>
        <v>45760</v>
      </c>
      <c r="AC1024" s="109">
        <f t="shared" si="85"/>
        <v>2.6912600000000002E-2</v>
      </c>
      <c r="AE1024" s="110"/>
    </row>
    <row r="1025" spans="13:31" x14ac:dyDescent="0.25">
      <c r="M1025" s="115">
        <v>45761</v>
      </c>
      <c r="N1025" s="123">
        <v>2.6912600000000002</v>
      </c>
      <c r="AB1025" s="108">
        <f t="shared" si="86"/>
        <v>45761</v>
      </c>
      <c r="AC1025" s="109">
        <f t="shared" si="85"/>
        <v>2.6912600000000002E-2</v>
      </c>
      <c r="AE1025" s="110"/>
    </row>
    <row r="1026" spans="13:31" x14ac:dyDescent="0.25">
      <c r="M1026" s="115">
        <v>45762</v>
      </c>
      <c r="N1026" s="123">
        <v>2.6912600000000002</v>
      </c>
      <c r="AB1026" s="108">
        <f t="shared" si="86"/>
        <v>45762</v>
      </c>
      <c r="AC1026" s="109">
        <f t="shared" si="85"/>
        <v>2.6912600000000002E-2</v>
      </c>
      <c r="AE1026" s="110"/>
    </row>
    <row r="1027" spans="13:31" x14ac:dyDescent="0.25">
      <c r="M1027" s="115">
        <v>45763</v>
      </c>
      <c r="N1027" s="123">
        <v>2.6914600000000002</v>
      </c>
      <c r="AB1027" s="108">
        <f t="shared" si="86"/>
        <v>45763</v>
      </c>
      <c r="AC1027" s="109">
        <f t="shared" si="85"/>
        <v>2.69146E-2</v>
      </c>
      <c r="AE1027" s="110"/>
    </row>
    <row r="1028" spans="13:31" x14ac:dyDescent="0.25">
      <c r="M1028" s="115">
        <v>45764</v>
      </c>
      <c r="N1028" s="123">
        <v>2.6912600000000002</v>
      </c>
      <c r="AB1028" s="108">
        <f t="shared" si="86"/>
        <v>45764</v>
      </c>
      <c r="AC1028" s="109">
        <f t="shared" si="85"/>
        <v>2.6912600000000002E-2</v>
      </c>
      <c r="AE1028" s="110"/>
    </row>
    <row r="1029" spans="13:31" x14ac:dyDescent="0.25">
      <c r="M1029" s="115">
        <v>45765</v>
      </c>
      <c r="N1029" s="123">
        <v>2.6912600000000002</v>
      </c>
      <c r="AB1029" s="108">
        <f t="shared" si="86"/>
        <v>45765</v>
      </c>
      <c r="AC1029" s="109">
        <f t="shared" si="85"/>
        <v>2.6912600000000002E-2</v>
      </c>
      <c r="AE1029" s="110"/>
    </row>
    <row r="1030" spans="13:31" x14ac:dyDescent="0.25">
      <c r="M1030" s="115">
        <v>45766</v>
      </c>
      <c r="N1030" s="123">
        <v>2.6912600000000002</v>
      </c>
      <c r="AB1030" s="108">
        <f t="shared" si="86"/>
        <v>45766</v>
      </c>
      <c r="AC1030" s="109">
        <f t="shared" si="85"/>
        <v>2.6912600000000002E-2</v>
      </c>
      <c r="AE1030" s="110"/>
    </row>
    <row r="1031" spans="13:31" x14ac:dyDescent="0.25">
      <c r="M1031" s="115">
        <v>45767</v>
      </c>
      <c r="N1031" s="123">
        <v>2.6912600000000002</v>
      </c>
      <c r="AB1031" s="108">
        <f t="shared" si="86"/>
        <v>45767</v>
      </c>
      <c r="AC1031" s="109">
        <f t="shared" ref="AC1031:AC1094" si="87">_xlfn.IFNA(VLOOKUP(AB1031,M:N,2,FALSE)/100,AC1030)</f>
        <v>2.6912600000000002E-2</v>
      </c>
      <c r="AE1031" s="110"/>
    </row>
    <row r="1032" spans="13:31" x14ac:dyDescent="0.25">
      <c r="M1032" s="115">
        <v>45768</v>
      </c>
      <c r="N1032" s="123">
        <v>2.6914600000000002</v>
      </c>
      <c r="AB1032" s="108">
        <f t="shared" ref="AB1032:AB1095" si="88">AB1031+1</f>
        <v>45768</v>
      </c>
      <c r="AC1032" s="109">
        <f t="shared" si="87"/>
        <v>2.69146E-2</v>
      </c>
      <c r="AE1032" s="110"/>
    </row>
    <row r="1033" spans="13:31" x14ac:dyDescent="0.25">
      <c r="M1033" s="115">
        <v>45769</v>
      </c>
      <c r="N1033" s="123">
        <v>2.6912600000000002</v>
      </c>
      <c r="AB1033" s="108">
        <f t="shared" si="88"/>
        <v>45769</v>
      </c>
      <c r="AC1033" s="109">
        <f t="shared" si="87"/>
        <v>2.6912600000000002E-2</v>
      </c>
      <c r="AE1033" s="110"/>
    </row>
    <row r="1034" spans="13:31" x14ac:dyDescent="0.25">
      <c r="M1034" s="115">
        <v>45770</v>
      </c>
      <c r="N1034" s="123">
        <v>2.6912600000000002</v>
      </c>
      <c r="AB1034" s="108">
        <f t="shared" si="88"/>
        <v>45770</v>
      </c>
      <c r="AC1034" s="109">
        <f t="shared" si="87"/>
        <v>2.6912600000000002E-2</v>
      </c>
      <c r="AE1034" s="110"/>
    </row>
    <row r="1035" spans="13:31" x14ac:dyDescent="0.25">
      <c r="M1035" s="115">
        <v>45771</v>
      </c>
      <c r="N1035" s="123">
        <v>2.6912600000000002</v>
      </c>
      <c r="AB1035" s="108">
        <f t="shared" si="88"/>
        <v>45771</v>
      </c>
      <c r="AC1035" s="109">
        <f t="shared" si="87"/>
        <v>2.6912600000000002E-2</v>
      </c>
      <c r="AE1035" s="110"/>
    </row>
    <row r="1036" spans="13:31" x14ac:dyDescent="0.25">
      <c r="M1036" s="115">
        <v>45772</v>
      </c>
      <c r="N1036" s="123">
        <v>2.6912600000000002</v>
      </c>
      <c r="AB1036" s="108">
        <f t="shared" si="88"/>
        <v>45772</v>
      </c>
      <c r="AC1036" s="109">
        <f t="shared" si="87"/>
        <v>2.6912600000000002E-2</v>
      </c>
      <c r="AE1036" s="110"/>
    </row>
    <row r="1037" spans="13:31" x14ac:dyDescent="0.25">
      <c r="M1037" s="115">
        <v>45773</v>
      </c>
      <c r="N1037" s="123">
        <v>2.6914600000000002</v>
      </c>
      <c r="AB1037" s="108">
        <f t="shared" si="88"/>
        <v>45773</v>
      </c>
      <c r="AC1037" s="109">
        <f t="shared" si="87"/>
        <v>2.69146E-2</v>
      </c>
      <c r="AE1037" s="110"/>
    </row>
    <row r="1038" spans="13:31" x14ac:dyDescent="0.25">
      <c r="M1038" s="115">
        <v>45774</v>
      </c>
      <c r="N1038" s="123">
        <v>2.6912600000000002</v>
      </c>
      <c r="AB1038" s="108">
        <f t="shared" si="88"/>
        <v>45774</v>
      </c>
      <c r="AC1038" s="109">
        <f t="shared" si="87"/>
        <v>2.6912600000000002E-2</v>
      </c>
      <c r="AE1038" s="110"/>
    </row>
    <row r="1039" spans="13:31" x14ac:dyDescent="0.25">
      <c r="M1039" s="115">
        <v>45775</v>
      </c>
      <c r="N1039" s="123">
        <v>2.6912600000000002</v>
      </c>
      <c r="AB1039" s="108">
        <f t="shared" si="88"/>
        <v>45775</v>
      </c>
      <c r="AC1039" s="109">
        <f t="shared" si="87"/>
        <v>2.6912600000000002E-2</v>
      </c>
      <c r="AE1039" s="110"/>
    </row>
    <row r="1040" spans="13:31" x14ac:dyDescent="0.25">
      <c r="M1040" s="115">
        <v>45776</v>
      </c>
      <c r="N1040" s="123">
        <v>2.6912600000000002</v>
      </c>
      <c r="AB1040" s="108">
        <f t="shared" si="88"/>
        <v>45776</v>
      </c>
      <c r="AC1040" s="109">
        <f t="shared" si="87"/>
        <v>2.6912600000000002E-2</v>
      </c>
      <c r="AE1040" s="110"/>
    </row>
    <row r="1041" spans="13:31" x14ac:dyDescent="0.25">
      <c r="M1041" s="115">
        <v>45777</v>
      </c>
      <c r="N1041" s="123">
        <v>2.6912600000000002</v>
      </c>
      <c r="AB1041" s="108">
        <f t="shared" si="88"/>
        <v>45777</v>
      </c>
      <c r="AC1041" s="109">
        <f t="shared" si="87"/>
        <v>2.6912600000000002E-2</v>
      </c>
      <c r="AE1041" s="110"/>
    </row>
    <row r="1042" spans="13:31" x14ac:dyDescent="0.25">
      <c r="M1042" s="115">
        <v>45778</v>
      </c>
      <c r="N1042" s="123">
        <v>2.6914600000000002</v>
      </c>
      <c r="AB1042" s="108">
        <f t="shared" si="88"/>
        <v>45778</v>
      </c>
      <c r="AC1042" s="109">
        <f t="shared" si="87"/>
        <v>2.69146E-2</v>
      </c>
      <c r="AE1042" s="110"/>
    </row>
    <row r="1043" spans="13:31" x14ac:dyDescent="0.25">
      <c r="M1043" s="115">
        <v>45779</v>
      </c>
      <c r="N1043" s="123">
        <v>2.6912600000000002</v>
      </c>
      <c r="AB1043" s="108">
        <f t="shared" si="88"/>
        <v>45779</v>
      </c>
      <c r="AC1043" s="109">
        <f t="shared" si="87"/>
        <v>2.6912600000000002E-2</v>
      </c>
      <c r="AE1043" s="110"/>
    </row>
    <row r="1044" spans="13:31" x14ac:dyDescent="0.25">
      <c r="M1044" s="115">
        <v>45780</v>
      </c>
      <c r="N1044" s="123">
        <v>2.6912600000000002</v>
      </c>
      <c r="AB1044" s="108">
        <f t="shared" si="88"/>
        <v>45780</v>
      </c>
      <c r="AC1044" s="109">
        <f t="shared" si="87"/>
        <v>2.6912600000000002E-2</v>
      </c>
      <c r="AE1044" s="110"/>
    </row>
    <row r="1045" spans="13:31" x14ac:dyDescent="0.25">
      <c r="M1045" s="115">
        <v>45781</v>
      </c>
      <c r="N1045" s="123">
        <v>2.6912600000000002</v>
      </c>
      <c r="AB1045" s="108">
        <f t="shared" si="88"/>
        <v>45781</v>
      </c>
      <c r="AC1045" s="109">
        <f t="shared" si="87"/>
        <v>2.6912600000000002E-2</v>
      </c>
      <c r="AE1045" s="110"/>
    </row>
    <row r="1046" spans="13:31" x14ac:dyDescent="0.25">
      <c r="M1046" s="115">
        <v>45782</v>
      </c>
      <c r="N1046" s="123">
        <v>2.6912600000000002</v>
      </c>
      <c r="AB1046" s="108">
        <f t="shared" si="88"/>
        <v>45782</v>
      </c>
      <c r="AC1046" s="109">
        <f t="shared" si="87"/>
        <v>2.6912600000000002E-2</v>
      </c>
      <c r="AE1046" s="110"/>
    </row>
    <row r="1047" spans="13:31" x14ac:dyDescent="0.25">
      <c r="M1047" s="115">
        <v>45783</v>
      </c>
      <c r="N1047" s="123">
        <v>2.6914600000000002</v>
      </c>
      <c r="AB1047" s="108">
        <f t="shared" si="88"/>
        <v>45783</v>
      </c>
      <c r="AC1047" s="109">
        <f t="shared" si="87"/>
        <v>2.69146E-2</v>
      </c>
      <c r="AE1047" s="110"/>
    </row>
    <row r="1048" spans="13:31" x14ac:dyDescent="0.25">
      <c r="M1048" s="115">
        <v>45784</v>
      </c>
      <c r="N1048" s="123">
        <v>2.6912600000000002</v>
      </c>
      <c r="AB1048" s="108">
        <f t="shared" si="88"/>
        <v>45784</v>
      </c>
      <c r="AC1048" s="109">
        <f t="shared" si="87"/>
        <v>2.6912600000000002E-2</v>
      </c>
      <c r="AE1048" s="110"/>
    </row>
    <row r="1049" spans="13:31" x14ac:dyDescent="0.25">
      <c r="M1049" s="115">
        <v>45785</v>
      </c>
      <c r="N1049" s="123">
        <v>2.6912600000000002</v>
      </c>
      <c r="AB1049" s="108">
        <f t="shared" si="88"/>
        <v>45785</v>
      </c>
      <c r="AC1049" s="109">
        <f t="shared" si="87"/>
        <v>2.6912600000000002E-2</v>
      </c>
      <c r="AE1049" s="110"/>
    </row>
    <row r="1050" spans="13:31" x14ac:dyDescent="0.25">
      <c r="M1050" s="115">
        <v>45786</v>
      </c>
      <c r="N1050" s="123">
        <v>2.6912600000000002</v>
      </c>
      <c r="AB1050" s="108">
        <f t="shared" si="88"/>
        <v>45786</v>
      </c>
      <c r="AC1050" s="109">
        <f t="shared" si="87"/>
        <v>2.6912600000000002E-2</v>
      </c>
      <c r="AE1050" s="110"/>
    </row>
    <row r="1051" spans="13:31" x14ac:dyDescent="0.25">
      <c r="M1051" s="115">
        <v>45787</v>
      </c>
      <c r="N1051" s="123">
        <v>2.6912600000000002</v>
      </c>
      <c r="AB1051" s="108">
        <f t="shared" si="88"/>
        <v>45787</v>
      </c>
      <c r="AC1051" s="109">
        <f t="shared" si="87"/>
        <v>2.6912600000000002E-2</v>
      </c>
      <c r="AE1051" s="110"/>
    </row>
    <row r="1052" spans="13:31" x14ac:dyDescent="0.25">
      <c r="M1052" s="115">
        <v>45788</v>
      </c>
      <c r="N1052" s="123">
        <v>2.69156</v>
      </c>
      <c r="AB1052" s="108">
        <f t="shared" si="88"/>
        <v>45788</v>
      </c>
      <c r="AC1052" s="109">
        <f t="shared" si="87"/>
        <v>2.6915599999999998E-2</v>
      </c>
      <c r="AE1052" s="110"/>
    </row>
    <row r="1053" spans="13:31" x14ac:dyDescent="0.25">
      <c r="M1053" s="115">
        <v>45789</v>
      </c>
      <c r="N1053" s="123">
        <v>2.6912600000000002</v>
      </c>
      <c r="AB1053" s="108">
        <f t="shared" si="88"/>
        <v>45789</v>
      </c>
      <c r="AC1053" s="109">
        <f t="shared" si="87"/>
        <v>2.6912600000000002E-2</v>
      </c>
      <c r="AE1053" s="110"/>
    </row>
    <row r="1054" spans="13:31" x14ac:dyDescent="0.25">
      <c r="M1054" s="115">
        <v>45790</v>
      </c>
      <c r="N1054" s="123">
        <v>2.6912600000000002</v>
      </c>
      <c r="AB1054" s="108">
        <f t="shared" si="88"/>
        <v>45790</v>
      </c>
      <c r="AC1054" s="109">
        <f t="shared" si="87"/>
        <v>2.6912600000000002E-2</v>
      </c>
      <c r="AE1054" s="110"/>
    </row>
    <row r="1055" spans="13:31" x14ac:dyDescent="0.25">
      <c r="M1055" s="115">
        <v>45791</v>
      </c>
      <c r="N1055" s="123">
        <v>2.6912600000000002</v>
      </c>
      <c r="AB1055" s="108">
        <f t="shared" si="88"/>
        <v>45791</v>
      </c>
      <c r="AC1055" s="109">
        <f t="shared" si="87"/>
        <v>2.6912600000000002E-2</v>
      </c>
      <c r="AE1055" s="110"/>
    </row>
    <row r="1056" spans="13:31" x14ac:dyDescent="0.25">
      <c r="M1056" s="115">
        <v>45792</v>
      </c>
      <c r="N1056" s="123">
        <v>2.6914600000000002</v>
      </c>
      <c r="AB1056" s="108">
        <f t="shared" si="88"/>
        <v>45792</v>
      </c>
      <c r="AC1056" s="109">
        <f t="shared" si="87"/>
        <v>2.69146E-2</v>
      </c>
      <c r="AE1056" s="110"/>
    </row>
    <row r="1057" spans="13:31" x14ac:dyDescent="0.25">
      <c r="M1057" s="115">
        <v>45793</v>
      </c>
      <c r="N1057" s="123">
        <v>2.6912600000000002</v>
      </c>
      <c r="AB1057" s="108">
        <f t="shared" si="88"/>
        <v>45793</v>
      </c>
      <c r="AC1057" s="109">
        <f t="shared" si="87"/>
        <v>2.6912600000000002E-2</v>
      </c>
      <c r="AE1057" s="110"/>
    </row>
    <row r="1058" spans="13:31" x14ac:dyDescent="0.25">
      <c r="M1058" s="115">
        <v>45794</v>
      </c>
      <c r="N1058" s="123">
        <v>2.6912600000000002</v>
      </c>
      <c r="AB1058" s="108">
        <f t="shared" si="88"/>
        <v>45794</v>
      </c>
      <c r="AC1058" s="109">
        <f t="shared" si="87"/>
        <v>2.6912600000000002E-2</v>
      </c>
      <c r="AE1058" s="110"/>
    </row>
    <row r="1059" spans="13:31" x14ac:dyDescent="0.25">
      <c r="M1059" s="115">
        <v>45795</v>
      </c>
      <c r="N1059" s="123">
        <v>2.6912600000000002</v>
      </c>
      <c r="AB1059" s="108">
        <f t="shared" si="88"/>
        <v>45795</v>
      </c>
      <c r="AC1059" s="109">
        <f t="shared" si="87"/>
        <v>2.6912600000000002E-2</v>
      </c>
      <c r="AE1059" s="110"/>
    </row>
    <row r="1060" spans="13:31" x14ac:dyDescent="0.25">
      <c r="M1060" s="115">
        <v>45796</v>
      </c>
      <c r="N1060" s="123">
        <v>2.6912600000000002</v>
      </c>
      <c r="AB1060" s="108">
        <f t="shared" si="88"/>
        <v>45796</v>
      </c>
      <c r="AC1060" s="109">
        <f t="shared" si="87"/>
        <v>2.6912600000000002E-2</v>
      </c>
      <c r="AE1060" s="110"/>
    </row>
    <row r="1061" spans="13:31" x14ac:dyDescent="0.25">
      <c r="M1061" s="115">
        <v>45797</v>
      </c>
      <c r="N1061" s="123">
        <v>2.6914600000000002</v>
      </c>
      <c r="AB1061" s="108">
        <f t="shared" si="88"/>
        <v>45797</v>
      </c>
      <c r="AC1061" s="109">
        <f t="shared" si="87"/>
        <v>2.69146E-2</v>
      </c>
      <c r="AE1061" s="110"/>
    </row>
    <row r="1062" spans="13:31" x14ac:dyDescent="0.25">
      <c r="M1062" s="115">
        <v>45798</v>
      </c>
      <c r="N1062" s="123">
        <v>2.6912600000000002</v>
      </c>
      <c r="AB1062" s="108">
        <f t="shared" si="88"/>
        <v>45798</v>
      </c>
      <c r="AC1062" s="109">
        <f t="shared" si="87"/>
        <v>2.6912600000000002E-2</v>
      </c>
      <c r="AE1062" s="110"/>
    </row>
    <row r="1063" spans="13:31" x14ac:dyDescent="0.25">
      <c r="M1063" s="115">
        <v>45799</v>
      </c>
      <c r="N1063" s="123">
        <v>2.6912600000000002</v>
      </c>
      <c r="AB1063" s="108">
        <f t="shared" si="88"/>
        <v>45799</v>
      </c>
      <c r="AC1063" s="109">
        <f t="shared" si="87"/>
        <v>2.6912600000000002E-2</v>
      </c>
      <c r="AE1063" s="110"/>
    </row>
    <row r="1064" spans="13:31" x14ac:dyDescent="0.25">
      <c r="M1064" s="115">
        <v>45800</v>
      </c>
      <c r="N1064" s="123">
        <v>2.6912600000000002</v>
      </c>
      <c r="AB1064" s="108">
        <f t="shared" si="88"/>
        <v>45800</v>
      </c>
      <c r="AC1064" s="109">
        <f t="shared" si="87"/>
        <v>2.6912600000000002E-2</v>
      </c>
      <c r="AE1064" s="110"/>
    </row>
    <row r="1065" spans="13:31" x14ac:dyDescent="0.25">
      <c r="M1065" s="115">
        <v>45801</v>
      </c>
      <c r="N1065" s="123">
        <v>2.6912600000000002</v>
      </c>
      <c r="AB1065" s="108">
        <f t="shared" si="88"/>
        <v>45801</v>
      </c>
      <c r="AC1065" s="109">
        <f t="shared" si="87"/>
        <v>2.6912600000000002E-2</v>
      </c>
      <c r="AE1065" s="110"/>
    </row>
    <row r="1066" spans="13:31" x14ac:dyDescent="0.25">
      <c r="M1066" s="115">
        <v>45802</v>
      </c>
      <c r="N1066" s="123">
        <v>2.6914600000000002</v>
      </c>
      <c r="AB1066" s="108">
        <f t="shared" si="88"/>
        <v>45802</v>
      </c>
      <c r="AC1066" s="109">
        <f t="shared" si="87"/>
        <v>2.69146E-2</v>
      </c>
      <c r="AE1066" s="110"/>
    </row>
    <row r="1067" spans="13:31" x14ac:dyDescent="0.25">
      <c r="M1067" s="115">
        <v>45803</v>
      </c>
      <c r="N1067" s="123">
        <v>2.6912600000000002</v>
      </c>
      <c r="AB1067" s="108">
        <f t="shared" si="88"/>
        <v>45803</v>
      </c>
      <c r="AC1067" s="109">
        <f t="shared" si="87"/>
        <v>2.6912600000000002E-2</v>
      </c>
      <c r="AE1067" s="110"/>
    </row>
    <row r="1068" spans="13:31" x14ac:dyDescent="0.25">
      <c r="M1068" s="115">
        <v>45804</v>
      </c>
      <c r="N1068" s="123">
        <v>2.6912600000000002</v>
      </c>
      <c r="AB1068" s="108">
        <f t="shared" si="88"/>
        <v>45804</v>
      </c>
      <c r="AC1068" s="109">
        <f t="shared" si="87"/>
        <v>2.6912600000000002E-2</v>
      </c>
      <c r="AE1068" s="110"/>
    </row>
    <row r="1069" spans="13:31" x14ac:dyDescent="0.25">
      <c r="M1069" s="115">
        <v>45805</v>
      </c>
      <c r="N1069" s="123">
        <v>2.6912600000000002</v>
      </c>
      <c r="AB1069" s="108">
        <f t="shared" si="88"/>
        <v>45805</v>
      </c>
      <c r="AC1069" s="109">
        <f t="shared" si="87"/>
        <v>2.6912600000000002E-2</v>
      </c>
      <c r="AE1069" s="110"/>
    </row>
    <row r="1070" spans="13:31" x14ac:dyDescent="0.25">
      <c r="M1070" s="115">
        <v>45806</v>
      </c>
      <c r="N1070" s="123">
        <v>2.6912600000000002</v>
      </c>
      <c r="AB1070" s="108">
        <f t="shared" si="88"/>
        <v>45806</v>
      </c>
      <c r="AC1070" s="109">
        <f t="shared" si="87"/>
        <v>2.6912600000000002E-2</v>
      </c>
      <c r="AE1070" s="110"/>
    </row>
    <row r="1071" spans="13:31" x14ac:dyDescent="0.25">
      <c r="M1071" s="115">
        <v>45807</v>
      </c>
      <c r="N1071" s="123">
        <v>2.6914600000000002</v>
      </c>
      <c r="AB1071" s="108">
        <f t="shared" si="88"/>
        <v>45807</v>
      </c>
      <c r="AC1071" s="109">
        <f t="shared" si="87"/>
        <v>2.69146E-2</v>
      </c>
      <c r="AE1071" s="110"/>
    </row>
    <row r="1072" spans="13:31" x14ac:dyDescent="0.25">
      <c r="M1072" s="115">
        <v>45808</v>
      </c>
      <c r="N1072" s="123">
        <v>2.6912600000000002</v>
      </c>
      <c r="AB1072" s="108">
        <f t="shared" si="88"/>
        <v>45808</v>
      </c>
      <c r="AC1072" s="109">
        <f t="shared" si="87"/>
        <v>2.6912600000000002E-2</v>
      </c>
      <c r="AE1072" s="110"/>
    </row>
    <row r="1073" spans="13:31" x14ac:dyDescent="0.25">
      <c r="M1073" s="115">
        <v>45809</v>
      </c>
      <c r="N1073" s="123">
        <v>2.6912600000000002</v>
      </c>
      <c r="AB1073" s="108">
        <f t="shared" si="88"/>
        <v>45809</v>
      </c>
      <c r="AC1073" s="109">
        <f t="shared" si="87"/>
        <v>2.6912600000000002E-2</v>
      </c>
      <c r="AE1073" s="110"/>
    </row>
    <row r="1074" spans="13:31" x14ac:dyDescent="0.25">
      <c r="M1074" s="115">
        <v>45810</v>
      </c>
      <c r="N1074" s="123">
        <v>2.6912600000000002</v>
      </c>
      <c r="AB1074" s="108">
        <f t="shared" si="88"/>
        <v>45810</v>
      </c>
      <c r="AC1074" s="109">
        <f t="shared" si="87"/>
        <v>2.6912600000000002E-2</v>
      </c>
      <c r="AE1074" s="110"/>
    </row>
    <row r="1075" spans="13:31" x14ac:dyDescent="0.25">
      <c r="M1075" s="115">
        <v>45811</v>
      </c>
      <c r="N1075" s="123">
        <v>2.6912600000000002</v>
      </c>
      <c r="AB1075" s="108">
        <f t="shared" si="88"/>
        <v>45811</v>
      </c>
      <c r="AC1075" s="109">
        <f t="shared" si="87"/>
        <v>2.6912600000000002E-2</v>
      </c>
      <c r="AE1075" s="110"/>
    </row>
    <row r="1076" spans="13:31" x14ac:dyDescent="0.25">
      <c r="M1076" s="115">
        <v>45812</v>
      </c>
      <c r="N1076" s="123">
        <v>2.69156</v>
      </c>
      <c r="AB1076" s="108">
        <f t="shared" si="88"/>
        <v>45812</v>
      </c>
      <c r="AC1076" s="109">
        <f t="shared" si="87"/>
        <v>2.6915599999999998E-2</v>
      </c>
      <c r="AE1076" s="110"/>
    </row>
    <row r="1077" spans="13:31" x14ac:dyDescent="0.25">
      <c r="M1077" s="115">
        <v>45813</v>
      </c>
      <c r="N1077" s="123">
        <v>2.6912600000000002</v>
      </c>
      <c r="AB1077" s="108">
        <f t="shared" si="88"/>
        <v>45813</v>
      </c>
      <c r="AC1077" s="109">
        <f t="shared" si="87"/>
        <v>2.6912600000000002E-2</v>
      </c>
      <c r="AE1077" s="110"/>
    </row>
    <row r="1078" spans="13:31" x14ac:dyDescent="0.25">
      <c r="M1078" s="115">
        <v>45814</v>
      </c>
      <c r="N1078" s="123">
        <v>2.6912600000000002</v>
      </c>
      <c r="AB1078" s="108">
        <f t="shared" si="88"/>
        <v>45814</v>
      </c>
      <c r="AC1078" s="109">
        <f t="shared" si="87"/>
        <v>2.6912600000000002E-2</v>
      </c>
      <c r="AE1078" s="110"/>
    </row>
    <row r="1079" spans="13:31" x14ac:dyDescent="0.25">
      <c r="M1079" s="115">
        <v>45815</v>
      </c>
      <c r="N1079" s="123">
        <v>2.6912600000000002</v>
      </c>
      <c r="AB1079" s="108">
        <f t="shared" si="88"/>
        <v>45815</v>
      </c>
      <c r="AC1079" s="109">
        <f t="shared" si="87"/>
        <v>2.6912600000000002E-2</v>
      </c>
      <c r="AE1079" s="110"/>
    </row>
    <row r="1080" spans="13:31" x14ac:dyDescent="0.25">
      <c r="M1080" s="115">
        <v>45816</v>
      </c>
      <c r="N1080" s="123">
        <v>2.6914600000000002</v>
      </c>
      <c r="AB1080" s="108">
        <f t="shared" si="88"/>
        <v>45816</v>
      </c>
      <c r="AC1080" s="109">
        <f t="shared" si="87"/>
        <v>2.69146E-2</v>
      </c>
      <c r="AE1080" s="110"/>
    </row>
    <row r="1081" spans="13:31" x14ac:dyDescent="0.25">
      <c r="M1081" s="115">
        <v>45817</v>
      </c>
      <c r="N1081" s="123">
        <v>2.6912600000000002</v>
      </c>
      <c r="AB1081" s="108">
        <f t="shared" si="88"/>
        <v>45817</v>
      </c>
      <c r="AC1081" s="109">
        <f t="shared" si="87"/>
        <v>2.6912600000000002E-2</v>
      </c>
      <c r="AE1081" s="110"/>
    </row>
    <row r="1082" spans="13:31" x14ac:dyDescent="0.25">
      <c r="M1082" s="115">
        <v>45818</v>
      </c>
      <c r="N1082" s="123">
        <v>2.6912600000000002</v>
      </c>
      <c r="AB1082" s="108">
        <f t="shared" si="88"/>
        <v>45818</v>
      </c>
      <c r="AC1082" s="109">
        <f t="shared" si="87"/>
        <v>2.6912600000000002E-2</v>
      </c>
      <c r="AE1082" s="110"/>
    </row>
    <row r="1083" spans="13:31" x14ac:dyDescent="0.25">
      <c r="M1083" s="115">
        <v>45819</v>
      </c>
      <c r="N1083" s="123">
        <v>2.6912600000000002</v>
      </c>
      <c r="AB1083" s="108">
        <f t="shared" si="88"/>
        <v>45819</v>
      </c>
      <c r="AC1083" s="109">
        <f t="shared" si="87"/>
        <v>2.6912600000000002E-2</v>
      </c>
      <c r="AE1083" s="110"/>
    </row>
    <row r="1084" spans="13:31" x14ac:dyDescent="0.25">
      <c r="M1084" s="115">
        <v>45820</v>
      </c>
      <c r="N1084" s="123">
        <v>2.6912600000000002</v>
      </c>
      <c r="AB1084" s="108">
        <f t="shared" si="88"/>
        <v>45820</v>
      </c>
      <c r="AC1084" s="109">
        <f t="shared" si="87"/>
        <v>2.6912600000000002E-2</v>
      </c>
      <c r="AE1084" s="110"/>
    </row>
    <row r="1085" spans="13:31" x14ac:dyDescent="0.25">
      <c r="M1085" s="115">
        <v>45821</v>
      </c>
      <c r="N1085" s="123">
        <v>2.6914600000000002</v>
      </c>
      <c r="AB1085" s="108">
        <f t="shared" si="88"/>
        <v>45821</v>
      </c>
      <c r="AC1085" s="109">
        <f t="shared" si="87"/>
        <v>2.69146E-2</v>
      </c>
      <c r="AE1085" s="110"/>
    </row>
    <row r="1086" spans="13:31" x14ac:dyDescent="0.25">
      <c r="M1086" s="115">
        <v>45822</v>
      </c>
      <c r="N1086" s="123">
        <v>2.6912600000000002</v>
      </c>
      <c r="AB1086" s="108">
        <f t="shared" si="88"/>
        <v>45822</v>
      </c>
      <c r="AC1086" s="109">
        <f t="shared" si="87"/>
        <v>2.6912600000000002E-2</v>
      </c>
      <c r="AE1086" s="110"/>
    </row>
    <row r="1087" spans="13:31" x14ac:dyDescent="0.25">
      <c r="M1087" s="115">
        <v>45823</v>
      </c>
      <c r="N1087" s="123">
        <v>2.6912600000000002</v>
      </c>
      <c r="AB1087" s="108">
        <f t="shared" si="88"/>
        <v>45823</v>
      </c>
      <c r="AC1087" s="109">
        <f t="shared" si="87"/>
        <v>2.6912600000000002E-2</v>
      </c>
      <c r="AE1087" s="110"/>
    </row>
    <row r="1088" spans="13:31" x14ac:dyDescent="0.25">
      <c r="M1088" s="115">
        <v>45824</v>
      </c>
      <c r="N1088" s="123">
        <v>2.6912600000000002</v>
      </c>
      <c r="AB1088" s="108">
        <f t="shared" si="88"/>
        <v>45824</v>
      </c>
      <c r="AC1088" s="109">
        <f t="shared" si="87"/>
        <v>2.6912600000000002E-2</v>
      </c>
      <c r="AE1088" s="110"/>
    </row>
    <row r="1089" spans="13:31" x14ac:dyDescent="0.25">
      <c r="M1089" s="115">
        <v>45825</v>
      </c>
      <c r="N1089" s="123">
        <v>2.6912600000000002</v>
      </c>
      <c r="AB1089" s="108">
        <f t="shared" si="88"/>
        <v>45825</v>
      </c>
      <c r="AC1089" s="109">
        <f t="shared" si="87"/>
        <v>2.6912600000000002E-2</v>
      </c>
      <c r="AE1089" s="110"/>
    </row>
    <row r="1090" spans="13:31" x14ac:dyDescent="0.25">
      <c r="M1090" s="115">
        <v>45826</v>
      </c>
      <c r="N1090" s="123">
        <v>2.6914600000000002</v>
      </c>
      <c r="AB1090" s="108">
        <f t="shared" si="88"/>
        <v>45826</v>
      </c>
      <c r="AC1090" s="109">
        <f t="shared" si="87"/>
        <v>2.69146E-2</v>
      </c>
      <c r="AE1090" s="110"/>
    </row>
    <row r="1091" spans="13:31" x14ac:dyDescent="0.25">
      <c r="M1091" s="115">
        <v>45827</v>
      </c>
      <c r="N1091" s="123">
        <v>2.6912600000000002</v>
      </c>
      <c r="AB1091" s="108">
        <f t="shared" si="88"/>
        <v>45827</v>
      </c>
      <c r="AC1091" s="109">
        <f t="shared" si="87"/>
        <v>2.6912600000000002E-2</v>
      </c>
      <c r="AE1091" s="110"/>
    </row>
    <row r="1092" spans="13:31" x14ac:dyDescent="0.25">
      <c r="M1092" s="115">
        <v>45828</v>
      </c>
      <c r="N1092" s="123">
        <v>2.6912600000000002</v>
      </c>
      <c r="AB1092" s="108">
        <f t="shared" si="88"/>
        <v>45828</v>
      </c>
      <c r="AC1092" s="109">
        <f t="shared" si="87"/>
        <v>2.6912600000000002E-2</v>
      </c>
      <c r="AE1092" s="110"/>
    </row>
    <row r="1093" spans="13:31" x14ac:dyDescent="0.25">
      <c r="M1093" s="115">
        <v>45829</v>
      </c>
      <c r="N1093" s="123">
        <v>2.6912600000000002</v>
      </c>
      <c r="AB1093" s="108">
        <f t="shared" si="88"/>
        <v>45829</v>
      </c>
      <c r="AC1093" s="109">
        <f t="shared" si="87"/>
        <v>2.6912600000000002E-2</v>
      </c>
      <c r="AE1093" s="110"/>
    </row>
    <row r="1094" spans="13:31" x14ac:dyDescent="0.25">
      <c r="M1094" s="115">
        <v>45830</v>
      </c>
      <c r="N1094" s="123">
        <v>2.6912600000000002</v>
      </c>
      <c r="AB1094" s="108">
        <f t="shared" si="88"/>
        <v>45830</v>
      </c>
      <c r="AC1094" s="109">
        <f t="shared" si="87"/>
        <v>2.6912600000000002E-2</v>
      </c>
      <c r="AE1094" s="110"/>
    </row>
    <row r="1095" spans="13:31" x14ac:dyDescent="0.25">
      <c r="M1095" s="115">
        <v>45831</v>
      </c>
      <c r="N1095" s="123">
        <v>2.6914600000000002</v>
      </c>
      <c r="AB1095" s="108">
        <f t="shared" si="88"/>
        <v>45831</v>
      </c>
      <c r="AC1095" s="109">
        <f t="shared" ref="AC1095:AC1158" si="89">_xlfn.IFNA(VLOOKUP(AB1095,M:N,2,FALSE)/100,AC1094)</f>
        <v>2.69146E-2</v>
      </c>
      <c r="AE1095" s="110"/>
    </row>
    <row r="1096" spans="13:31" x14ac:dyDescent="0.25">
      <c r="M1096" s="115">
        <v>45832</v>
      </c>
      <c r="N1096" s="123">
        <v>2.6912600000000002</v>
      </c>
      <c r="AB1096" s="108">
        <f t="shared" ref="AB1096:AB1159" si="90">AB1095+1</f>
        <v>45832</v>
      </c>
      <c r="AC1096" s="109">
        <f t="shared" si="89"/>
        <v>2.6912600000000002E-2</v>
      </c>
      <c r="AE1096" s="110"/>
    </row>
    <row r="1097" spans="13:31" x14ac:dyDescent="0.25">
      <c r="M1097" s="115">
        <v>45833</v>
      </c>
      <c r="N1097" s="123">
        <v>2.69136</v>
      </c>
      <c r="AB1097" s="108">
        <f t="shared" si="90"/>
        <v>45833</v>
      </c>
      <c r="AC1097" s="109">
        <f t="shared" si="89"/>
        <v>2.6913599999999999E-2</v>
      </c>
      <c r="AE1097" s="110"/>
    </row>
    <row r="1098" spans="13:31" x14ac:dyDescent="0.25">
      <c r="M1098" s="115">
        <v>45834</v>
      </c>
      <c r="N1098" s="123">
        <v>2.6912600000000002</v>
      </c>
      <c r="AB1098" s="108">
        <f t="shared" si="90"/>
        <v>45834</v>
      </c>
      <c r="AC1098" s="109">
        <f t="shared" si="89"/>
        <v>2.6912600000000002E-2</v>
      </c>
      <c r="AE1098" s="110"/>
    </row>
    <row r="1099" spans="13:31" x14ac:dyDescent="0.25">
      <c r="M1099" s="115">
        <v>45835</v>
      </c>
      <c r="N1099" s="123">
        <v>2.6914600000000002</v>
      </c>
      <c r="AB1099" s="108">
        <f t="shared" si="90"/>
        <v>45835</v>
      </c>
      <c r="AC1099" s="109">
        <f t="shared" si="89"/>
        <v>2.69146E-2</v>
      </c>
      <c r="AE1099" s="110"/>
    </row>
    <row r="1100" spans="13:31" x14ac:dyDescent="0.25">
      <c r="M1100" s="115">
        <v>45836</v>
      </c>
      <c r="N1100" s="123">
        <v>2.6912600000000002</v>
      </c>
      <c r="AB1100" s="108">
        <f t="shared" si="90"/>
        <v>45836</v>
      </c>
      <c r="AC1100" s="109">
        <f t="shared" si="89"/>
        <v>2.6912600000000002E-2</v>
      </c>
      <c r="AE1100" s="110"/>
    </row>
    <row r="1101" spans="13:31" x14ac:dyDescent="0.25">
      <c r="M1101" s="115">
        <v>45837</v>
      </c>
      <c r="N1101" s="123">
        <v>2.6912600000000002</v>
      </c>
      <c r="AB1101" s="108">
        <f t="shared" si="90"/>
        <v>45837</v>
      </c>
      <c r="AC1101" s="109">
        <f t="shared" si="89"/>
        <v>2.6912600000000002E-2</v>
      </c>
      <c r="AE1101" s="110"/>
    </row>
    <row r="1102" spans="13:31" x14ac:dyDescent="0.25">
      <c r="M1102" s="115">
        <v>45838</v>
      </c>
      <c r="N1102" s="123">
        <v>2.6912600000000002</v>
      </c>
      <c r="AB1102" s="108">
        <f t="shared" si="90"/>
        <v>45838</v>
      </c>
      <c r="AC1102" s="109">
        <f t="shared" si="89"/>
        <v>2.6912600000000002E-2</v>
      </c>
      <c r="AE1102" s="110"/>
    </row>
    <row r="1103" spans="13:31" x14ac:dyDescent="0.25">
      <c r="M1103" s="115">
        <v>45839</v>
      </c>
      <c r="N1103" s="123">
        <v>2.6912600000000002</v>
      </c>
      <c r="AB1103" s="108">
        <f t="shared" si="90"/>
        <v>45839</v>
      </c>
      <c r="AC1103" s="109">
        <f t="shared" si="89"/>
        <v>2.6912600000000002E-2</v>
      </c>
      <c r="AE1103" s="110"/>
    </row>
    <row r="1104" spans="13:31" x14ac:dyDescent="0.25">
      <c r="M1104" s="115">
        <v>45840</v>
      </c>
      <c r="N1104" s="123">
        <v>2.6914600000000002</v>
      </c>
      <c r="AB1104" s="108">
        <f t="shared" si="90"/>
        <v>45840</v>
      </c>
      <c r="AC1104" s="109">
        <f t="shared" si="89"/>
        <v>2.69146E-2</v>
      </c>
      <c r="AE1104" s="110"/>
    </row>
    <row r="1105" spans="13:31" x14ac:dyDescent="0.25">
      <c r="M1105" s="115">
        <v>45841</v>
      </c>
      <c r="N1105" s="123">
        <v>2.6912600000000002</v>
      </c>
      <c r="AB1105" s="108">
        <f t="shared" si="90"/>
        <v>45841</v>
      </c>
      <c r="AC1105" s="109">
        <f t="shared" si="89"/>
        <v>2.6912600000000002E-2</v>
      </c>
      <c r="AE1105" s="110"/>
    </row>
    <row r="1106" spans="13:31" x14ac:dyDescent="0.25">
      <c r="M1106" s="115">
        <v>45842</v>
      </c>
      <c r="N1106" s="123">
        <v>2.6912600000000002</v>
      </c>
      <c r="AB1106" s="108">
        <f t="shared" si="90"/>
        <v>45842</v>
      </c>
      <c r="AC1106" s="109">
        <f t="shared" si="89"/>
        <v>2.6912600000000002E-2</v>
      </c>
      <c r="AE1106" s="110"/>
    </row>
    <row r="1107" spans="13:31" x14ac:dyDescent="0.25">
      <c r="M1107" s="115">
        <v>45843</v>
      </c>
      <c r="N1107" s="123">
        <v>2.69136</v>
      </c>
      <c r="AB1107" s="108">
        <f t="shared" si="90"/>
        <v>45843</v>
      </c>
      <c r="AC1107" s="109">
        <f t="shared" si="89"/>
        <v>2.6913599999999999E-2</v>
      </c>
      <c r="AE1107" s="110"/>
    </row>
    <row r="1108" spans="13:31" x14ac:dyDescent="0.25">
      <c r="M1108" s="115">
        <v>45844</v>
      </c>
      <c r="N1108" s="123">
        <v>2.6914600000000002</v>
      </c>
      <c r="AB1108" s="108">
        <f t="shared" si="90"/>
        <v>45844</v>
      </c>
      <c r="AC1108" s="109">
        <f t="shared" si="89"/>
        <v>2.69146E-2</v>
      </c>
      <c r="AE1108" s="110"/>
    </row>
    <row r="1109" spans="13:31" x14ac:dyDescent="0.25">
      <c r="M1109" s="115">
        <v>45845</v>
      </c>
      <c r="N1109" s="123">
        <v>2.6912600000000002</v>
      </c>
      <c r="AB1109" s="108">
        <f t="shared" si="90"/>
        <v>45845</v>
      </c>
      <c r="AC1109" s="109">
        <f t="shared" si="89"/>
        <v>2.6912600000000002E-2</v>
      </c>
      <c r="AE1109" s="110"/>
    </row>
    <row r="1110" spans="13:31" x14ac:dyDescent="0.25">
      <c r="M1110" s="115">
        <v>45846</v>
      </c>
      <c r="N1110" s="123">
        <v>2.6912600000000002</v>
      </c>
      <c r="AB1110" s="108">
        <f t="shared" si="90"/>
        <v>45846</v>
      </c>
      <c r="AC1110" s="109">
        <f t="shared" si="89"/>
        <v>2.6912600000000002E-2</v>
      </c>
      <c r="AE1110" s="110"/>
    </row>
    <row r="1111" spans="13:31" x14ac:dyDescent="0.25">
      <c r="M1111" s="115">
        <v>45847</v>
      </c>
      <c r="N1111" s="123">
        <v>2.6912600000000002</v>
      </c>
      <c r="AB1111" s="108">
        <f t="shared" si="90"/>
        <v>45847</v>
      </c>
      <c r="AC1111" s="109">
        <f t="shared" si="89"/>
        <v>2.6912600000000002E-2</v>
      </c>
      <c r="AE1111" s="110"/>
    </row>
    <row r="1112" spans="13:31" x14ac:dyDescent="0.25">
      <c r="M1112" s="115">
        <v>45848</v>
      </c>
      <c r="N1112" s="123">
        <v>2.6912600000000002</v>
      </c>
      <c r="AB1112" s="108">
        <f t="shared" si="90"/>
        <v>45848</v>
      </c>
      <c r="AC1112" s="109">
        <f t="shared" si="89"/>
        <v>2.6912600000000002E-2</v>
      </c>
      <c r="AE1112" s="110"/>
    </row>
    <row r="1113" spans="13:31" x14ac:dyDescent="0.25">
      <c r="M1113" s="115">
        <v>45849</v>
      </c>
      <c r="N1113" s="123">
        <v>2.6914600000000002</v>
      </c>
      <c r="AB1113" s="108">
        <f t="shared" si="90"/>
        <v>45849</v>
      </c>
      <c r="AC1113" s="109">
        <f t="shared" si="89"/>
        <v>2.69146E-2</v>
      </c>
      <c r="AE1113" s="110"/>
    </row>
    <row r="1114" spans="13:31" x14ac:dyDescent="0.25">
      <c r="M1114" s="115">
        <v>45850</v>
      </c>
      <c r="N1114" s="123">
        <v>2.6912600000000002</v>
      </c>
      <c r="AB1114" s="108">
        <f t="shared" si="90"/>
        <v>45850</v>
      </c>
      <c r="AC1114" s="109">
        <f t="shared" si="89"/>
        <v>2.6912600000000002E-2</v>
      </c>
      <c r="AE1114" s="110"/>
    </row>
    <row r="1115" spans="13:31" x14ac:dyDescent="0.25">
      <c r="M1115" s="115">
        <v>45851</v>
      </c>
      <c r="N1115" s="123">
        <v>2.6912600000000002</v>
      </c>
      <c r="AB1115" s="108">
        <f t="shared" si="90"/>
        <v>45851</v>
      </c>
      <c r="AC1115" s="109">
        <f t="shared" si="89"/>
        <v>2.6912600000000002E-2</v>
      </c>
      <c r="AE1115" s="110"/>
    </row>
    <row r="1116" spans="13:31" x14ac:dyDescent="0.25">
      <c r="M1116" s="115">
        <v>45852</v>
      </c>
      <c r="N1116" s="123">
        <v>2.6912600000000002</v>
      </c>
      <c r="AB1116" s="108">
        <f t="shared" si="90"/>
        <v>45852</v>
      </c>
      <c r="AC1116" s="109">
        <f t="shared" si="89"/>
        <v>2.6912600000000002E-2</v>
      </c>
      <c r="AE1116" s="110"/>
    </row>
    <row r="1117" spans="13:31" x14ac:dyDescent="0.25">
      <c r="M1117" s="115">
        <v>45853</v>
      </c>
      <c r="N1117" s="123">
        <v>2.6912600000000002</v>
      </c>
      <c r="AB1117" s="108">
        <f t="shared" si="90"/>
        <v>45853</v>
      </c>
      <c r="AC1117" s="109">
        <f t="shared" si="89"/>
        <v>2.6912600000000002E-2</v>
      </c>
      <c r="AE1117" s="110"/>
    </row>
    <row r="1118" spans="13:31" x14ac:dyDescent="0.25">
      <c r="M1118" s="115">
        <v>45854</v>
      </c>
      <c r="N1118" s="123">
        <v>2.6914600000000002</v>
      </c>
      <c r="AB1118" s="108">
        <f t="shared" si="90"/>
        <v>45854</v>
      </c>
      <c r="AC1118" s="109">
        <f t="shared" si="89"/>
        <v>2.69146E-2</v>
      </c>
      <c r="AE1118" s="110"/>
    </row>
    <row r="1119" spans="13:31" x14ac:dyDescent="0.25">
      <c r="M1119" s="115">
        <v>45855</v>
      </c>
      <c r="N1119" s="123">
        <v>2.6912600000000002</v>
      </c>
      <c r="AB1119" s="108">
        <f t="shared" si="90"/>
        <v>45855</v>
      </c>
      <c r="AC1119" s="109">
        <f t="shared" si="89"/>
        <v>2.6912600000000002E-2</v>
      </c>
      <c r="AE1119" s="110"/>
    </row>
    <row r="1120" spans="13:31" x14ac:dyDescent="0.25">
      <c r="M1120" s="115">
        <v>45856</v>
      </c>
      <c r="N1120" s="123">
        <v>2.6912600000000002</v>
      </c>
      <c r="AB1120" s="108">
        <f t="shared" si="90"/>
        <v>45856</v>
      </c>
      <c r="AC1120" s="109">
        <f t="shared" si="89"/>
        <v>2.6912600000000002E-2</v>
      </c>
      <c r="AE1120" s="110"/>
    </row>
    <row r="1121" spans="13:31" x14ac:dyDescent="0.25">
      <c r="M1121" s="115">
        <v>45857</v>
      </c>
      <c r="N1121" s="123">
        <v>2.6912600000000002</v>
      </c>
      <c r="AB1121" s="108">
        <f t="shared" si="90"/>
        <v>45857</v>
      </c>
      <c r="AC1121" s="109">
        <f t="shared" si="89"/>
        <v>2.6912600000000002E-2</v>
      </c>
      <c r="AE1121" s="110"/>
    </row>
    <row r="1122" spans="13:31" x14ac:dyDescent="0.25">
      <c r="M1122" s="115">
        <v>45858</v>
      </c>
      <c r="N1122" s="123">
        <v>2.6912600000000002</v>
      </c>
      <c r="AB1122" s="108">
        <f t="shared" si="90"/>
        <v>45858</v>
      </c>
      <c r="AC1122" s="109">
        <f t="shared" si="89"/>
        <v>2.6912600000000002E-2</v>
      </c>
      <c r="AE1122" s="110"/>
    </row>
    <row r="1123" spans="13:31" x14ac:dyDescent="0.25">
      <c r="M1123" s="115">
        <v>45859</v>
      </c>
      <c r="N1123" s="123">
        <v>2.6914600000000002</v>
      </c>
      <c r="AB1123" s="108">
        <f t="shared" si="90"/>
        <v>45859</v>
      </c>
      <c r="AC1123" s="109">
        <f t="shared" si="89"/>
        <v>2.69146E-2</v>
      </c>
      <c r="AE1123" s="110"/>
    </row>
    <row r="1124" spans="13:31" x14ac:dyDescent="0.25">
      <c r="M1124" s="115">
        <v>45860</v>
      </c>
      <c r="N1124" s="123">
        <v>2.6912600000000002</v>
      </c>
      <c r="AB1124" s="108">
        <f t="shared" si="90"/>
        <v>45860</v>
      </c>
      <c r="AC1124" s="109">
        <f t="shared" si="89"/>
        <v>2.6912600000000002E-2</v>
      </c>
      <c r="AE1124" s="110"/>
    </row>
    <row r="1125" spans="13:31" x14ac:dyDescent="0.25">
      <c r="M1125" s="115">
        <v>45861</v>
      </c>
      <c r="N1125" s="123">
        <v>2.6912600000000002</v>
      </c>
      <c r="AB1125" s="108">
        <f t="shared" si="90"/>
        <v>45861</v>
      </c>
      <c r="AC1125" s="109">
        <f t="shared" si="89"/>
        <v>2.6912600000000002E-2</v>
      </c>
      <c r="AE1125" s="110"/>
    </row>
    <row r="1126" spans="13:31" x14ac:dyDescent="0.25">
      <c r="M1126" s="115">
        <v>45862</v>
      </c>
      <c r="N1126" s="123">
        <v>2.6912600000000002</v>
      </c>
      <c r="AB1126" s="108">
        <f t="shared" si="90"/>
        <v>45862</v>
      </c>
      <c r="AC1126" s="109">
        <f t="shared" si="89"/>
        <v>2.6912600000000002E-2</v>
      </c>
      <c r="AE1126" s="110"/>
    </row>
    <row r="1127" spans="13:31" x14ac:dyDescent="0.25">
      <c r="M1127" s="115">
        <v>45863</v>
      </c>
      <c r="N1127" s="123">
        <v>2.69156</v>
      </c>
      <c r="AB1127" s="108">
        <f t="shared" si="90"/>
        <v>45863</v>
      </c>
      <c r="AC1127" s="109">
        <f t="shared" si="89"/>
        <v>2.6915599999999998E-2</v>
      </c>
      <c r="AE1127" s="110"/>
    </row>
    <row r="1128" spans="13:31" x14ac:dyDescent="0.25">
      <c r="M1128" s="115">
        <v>45864</v>
      </c>
      <c r="N1128" s="123">
        <v>2.6912600000000002</v>
      </c>
      <c r="AB1128" s="108">
        <f t="shared" si="90"/>
        <v>45864</v>
      </c>
      <c r="AC1128" s="109">
        <f t="shared" si="89"/>
        <v>2.6912600000000002E-2</v>
      </c>
      <c r="AE1128" s="110"/>
    </row>
    <row r="1129" spans="13:31" x14ac:dyDescent="0.25">
      <c r="M1129" s="115">
        <v>45865</v>
      </c>
      <c r="N1129" s="123">
        <v>2.6912600000000002</v>
      </c>
      <c r="AB1129" s="108">
        <f t="shared" si="90"/>
        <v>45865</v>
      </c>
      <c r="AC1129" s="109">
        <f t="shared" si="89"/>
        <v>2.6912600000000002E-2</v>
      </c>
      <c r="AE1129" s="110"/>
    </row>
    <row r="1130" spans="13:31" x14ac:dyDescent="0.25">
      <c r="M1130" s="115">
        <v>45866</v>
      </c>
      <c r="N1130" s="123">
        <v>2.6912600000000002</v>
      </c>
      <c r="AB1130" s="108">
        <f t="shared" si="90"/>
        <v>45866</v>
      </c>
      <c r="AC1130" s="109">
        <f t="shared" si="89"/>
        <v>2.6912600000000002E-2</v>
      </c>
      <c r="AE1130" s="110"/>
    </row>
    <row r="1131" spans="13:31" x14ac:dyDescent="0.25">
      <c r="M1131" s="115">
        <v>45867</v>
      </c>
      <c r="N1131" s="123">
        <v>2.69156</v>
      </c>
      <c r="AB1131" s="108">
        <f t="shared" si="90"/>
        <v>45867</v>
      </c>
      <c r="AC1131" s="109">
        <f t="shared" si="89"/>
        <v>2.6915599999999998E-2</v>
      </c>
      <c r="AE1131" s="110"/>
    </row>
    <row r="1132" spans="13:31" x14ac:dyDescent="0.25">
      <c r="M1132" s="115">
        <v>45868</v>
      </c>
      <c r="N1132" s="123">
        <v>2.6912600000000002</v>
      </c>
      <c r="AB1132" s="108">
        <f t="shared" si="90"/>
        <v>45868</v>
      </c>
      <c r="AC1132" s="109">
        <f t="shared" si="89"/>
        <v>2.6912600000000002E-2</v>
      </c>
      <c r="AE1132" s="110"/>
    </row>
    <row r="1133" spans="13:31" x14ac:dyDescent="0.25">
      <c r="M1133" s="115">
        <v>45869</v>
      </c>
      <c r="N1133" s="123">
        <v>2.6912600000000002</v>
      </c>
      <c r="AB1133" s="108">
        <f t="shared" si="90"/>
        <v>45869</v>
      </c>
      <c r="AC1133" s="109">
        <f t="shared" si="89"/>
        <v>2.6912600000000002E-2</v>
      </c>
      <c r="AE1133" s="110"/>
    </row>
    <row r="1134" spans="13:31" x14ac:dyDescent="0.25">
      <c r="M1134" s="115">
        <v>45870</v>
      </c>
      <c r="N1134" s="123">
        <v>2.6912600000000002</v>
      </c>
      <c r="AB1134" s="108">
        <f t="shared" si="90"/>
        <v>45870</v>
      </c>
      <c r="AC1134" s="109">
        <f t="shared" si="89"/>
        <v>2.6912600000000002E-2</v>
      </c>
      <c r="AE1134" s="110"/>
    </row>
    <row r="1135" spans="13:31" x14ac:dyDescent="0.25">
      <c r="M1135" s="115">
        <v>45871</v>
      </c>
      <c r="N1135" s="123">
        <v>2.6912600000000002</v>
      </c>
      <c r="AB1135" s="108">
        <f t="shared" si="90"/>
        <v>45871</v>
      </c>
      <c r="AC1135" s="109">
        <f t="shared" si="89"/>
        <v>2.6912600000000002E-2</v>
      </c>
      <c r="AE1135" s="110"/>
    </row>
    <row r="1136" spans="13:31" x14ac:dyDescent="0.25">
      <c r="M1136" s="115">
        <v>45872</v>
      </c>
      <c r="N1136" s="123">
        <v>2.6914600000000002</v>
      </c>
      <c r="AB1136" s="108">
        <f t="shared" si="90"/>
        <v>45872</v>
      </c>
      <c r="AC1136" s="109">
        <f t="shared" si="89"/>
        <v>2.69146E-2</v>
      </c>
      <c r="AE1136" s="110"/>
    </row>
    <row r="1137" spans="13:31" x14ac:dyDescent="0.25">
      <c r="M1137" s="115">
        <v>45873</v>
      </c>
      <c r="N1137" s="123">
        <v>2.6912600000000002</v>
      </c>
      <c r="AB1137" s="108">
        <f t="shared" si="90"/>
        <v>45873</v>
      </c>
      <c r="AC1137" s="109">
        <f t="shared" si="89"/>
        <v>2.6912600000000002E-2</v>
      </c>
      <c r="AE1137" s="110"/>
    </row>
    <row r="1138" spans="13:31" x14ac:dyDescent="0.25">
      <c r="M1138" s="115">
        <v>45874</v>
      </c>
      <c r="N1138" s="123">
        <v>2.6912600000000002</v>
      </c>
      <c r="AB1138" s="108">
        <f t="shared" si="90"/>
        <v>45874</v>
      </c>
      <c r="AC1138" s="109">
        <f t="shared" si="89"/>
        <v>2.6912600000000002E-2</v>
      </c>
      <c r="AE1138" s="110"/>
    </row>
    <row r="1139" spans="13:31" x14ac:dyDescent="0.25">
      <c r="M1139" s="115">
        <v>45875</v>
      </c>
      <c r="N1139" s="123">
        <v>2.6912600000000002</v>
      </c>
      <c r="AB1139" s="108">
        <f t="shared" si="90"/>
        <v>45875</v>
      </c>
      <c r="AC1139" s="109">
        <f t="shared" si="89"/>
        <v>2.6912600000000002E-2</v>
      </c>
      <c r="AE1139" s="110"/>
    </row>
    <row r="1140" spans="13:31" x14ac:dyDescent="0.25">
      <c r="M1140" s="115">
        <v>45876</v>
      </c>
      <c r="N1140" s="123">
        <v>2.6912600000000002</v>
      </c>
      <c r="AB1140" s="108">
        <f t="shared" si="90"/>
        <v>45876</v>
      </c>
      <c r="AC1140" s="109">
        <f t="shared" si="89"/>
        <v>2.6912600000000002E-2</v>
      </c>
      <c r="AE1140" s="110"/>
    </row>
    <row r="1141" spans="13:31" x14ac:dyDescent="0.25">
      <c r="M1141" s="115">
        <v>45877</v>
      </c>
      <c r="N1141" s="123">
        <v>2.69156</v>
      </c>
      <c r="AB1141" s="108">
        <f t="shared" si="90"/>
        <v>45877</v>
      </c>
      <c r="AC1141" s="109">
        <f t="shared" si="89"/>
        <v>2.6915599999999998E-2</v>
      </c>
      <c r="AE1141" s="110"/>
    </row>
    <row r="1142" spans="13:31" x14ac:dyDescent="0.25">
      <c r="M1142" s="115">
        <v>45878</v>
      </c>
      <c r="N1142" s="123">
        <v>2.6912600000000002</v>
      </c>
      <c r="AB1142" s="108">
        <f t="shared" si="90"/>
        <v>45878</v>
      </c>
      <c r="AC1142" s="109">
        <f t="shared" si="89"/>
        <v>2.6912600000000002E-2</v>
      </c>
      <c r="AE1142" s="110"/>
    </row>
    <row r="1143" spans="13:31" x14ac:dyDescent="0.25">
      <c r="M1143" s="115">
        <v>45879</v>
      </c>
      <c r="N1143" s="123">
        <v>2.6912600000000002</v>
      </c>
      <c r="AB1143" s="108">
        <f t="shared" si="90"/>
        <v>45879</v>
      </c>
      <c r="AC1143" s="109">
        <f t="shared" si="89"/>
        <v>2.6912600000000002E-2</v>
      </c>
      <c r="AE1143" s="110"/>
    </row>
    <row r="1144" spans="13:31" x14ac:dyDescent="0.25">
      <c r="M1144" s="115">
        <v>45880</v>
      </c>
      <c r="N1144" s="123">
        <v>2.6912600000000002</v>
      </c>
      <c r="AB1144" s="108">
        <f t="shared" si="90"/>
        <v>45880</v>
      </c>
      <c r="AC1144" s="109">
        <f t="shared" si="89"/>
        <v>2.6912600000000002E-2</v>
      </c>
      <c r="AE1144" s="110"/>
    </row>
    <row r="1145" spans="13:31" x14ac:dyDescent="0.25">
      <c r="M1145" s="115">
        <v>45881</v>
      </c>
      <c r="N1145" s="123">
        <v>2.6914600000000002</v>
      </c>
      <c r="AB1145" s="108">
        <f t="shared" si="90"/>
        <v>45881</v>
      </c>
      <c r="AC1145" s="109">
        <f t="shared" si="89"/>
        <v>2.69146E-2</v>
      </c>
      <c r="AE1145" s="110"/>
    </row>
    <row r="1146" spans="13:31" x14ac:dyDescent="0.25">
      <c r="M1146" s="115">
        <v>45882</v>
      </c>
      <c r="N1146" s="123">
        <v>2.6912600000000002</v>
      </c>
      <c r="AB1146" s="108">
        <f t="shared" si="90"/>
        <v>45882</v>
      </c>
      <c r="AC1146" s="109">
        <f t="shared" si="89"/>
        <v>2.6912600000000002E-2</v>
      </c>
      <c r="AE1146" s="110"/>
    </row>
    <row r="1147" spans="13:31" x14ac:dyDescent="0.25">
      <c r="M1147" s="115">
        <v>45883</v>
      </c>
      <c r="N1147" s="123">
        <v>2.6912600000000002</v>
      </c>
      <c r="AB1147" s="108">
        <f t="shared" si="90"/>
        <v>45883</v>
      </c>
      <c r="AC1147" s="109">
        <f t="shared" si="89"/>
        <v>2.6912600000000002E-2</v>
      </c>
      <c r="AE1147" s="110"/>
    </row>
    <row r="1148" spans="13:31" x14ac:dyDescent="0.25">
      <c r="M1148" s="115">
        <v>45884</v>
      </c>
      <c r="N1148" s="123">
        <v>2.6912600000000002</v>
      </c>
      <c r="AB1148" s="108">
        <f t="shared" si="90"/>
        <v>45884</v>
      </c>
      <c r="AC1148" s="109">
        <f t="shared" si="89"/>
        <v>2.6912600000000002E-2</v>
      </c>
      <c r="AE1148" s="110"/>
    </row>
    <row r="1149" spans="13:31" x14ac:dyDescent="0.25">
      <c r="M1149" s="115">
        <v>45885</v>
      </c>
      <c r="N1149" s="123">
        <v>2.6912600000000002</v>
      </c>
      <c r="AB1149" s="108">
        <f t="shared" si="90"/>
        <v>45885</v>
      </c>
      <c r="AC1149" s="109">
        <f t="shared" si="89"/>
        <v>2.6912600000000002E-2</v>
      </c>
      <c r="AE1149" s="110"/>
    </row>
    <row r="1150" spans="13:31" x14ac:dyDescent="0.25">
      <c r="M1150" s="115">
        <v>45886</v>
      </c>
      <c r="N1150" s="123">
        <v>2.6914600000000002</v>
      </c>
      <c r="AB1150" s="108">
        <f t="shared" si="90"/>
        <v>45886</v>
      </c>
      <c r="AC1150" s="109">
        <f t="shared" si="89"/>
        <v>2.69146E-2</v>
      </c>
      <c r="AE1150" s="110"/>
    </row>
    <row r="1151" spans="13:31" x14ac:dyDescent="0.25">
      <c r="M1151" s="115">
        <v>45887</v>
      </c>
      <c r="N1151" s="123">
        <v>2.6912600000000002</v>
      </c>
      <c r="AB1151" s="108">
        <f t="shared" si="90"/>
        <v>45887</v>
      </c>
      <c r="AC1151" s="109">
        <f t="shared" si="89"/>
        <v>2.6912600000000002E-2</v>
      </c>
      <c r="AE1151" s="110"/>
    </row>
    <row r="1152" spans="13:31" x14ac:dyDescent="0.25">
      <c r="M1152" s="115">
        <v>45888</v>
      </c>
      <c r="N1152" s="123">
        <v>2.6912600000000002</v>
      </c>
      <c r="AB1152" s="108">
        <f t="shared" si="90"/>
        <v>45888</v>
      </c>
      <c r="AC1152" s="109">
        <f t="shared" si="89"/>
        <v>2.6912600000000002E-2</v>
      </c>
      <c r="AE1152" s="110"/>
    </row>
    <row r="1153" spans="13:31" x14ac:dyDescent="0.25">
      <c r="M1153" s="115">
        <v>45889</v>
      </c>
      <c r="N1153" s="123">
        <v>2.6912600000000002</v>
      </c>
      <c r="AB1153" s="108">
        <f t="shared" si="90"/>
        <v>45889</v>
      </c>
      <c r="AC1153" s="109">
        <f t="shared" si="89"/>
        <v>2.6912600000000002E-2</v>
      </c>
      <c r="AE1153" s="110"/>
    </row>
    <row r="1154" spans="13:31" x14ac:dyDescent="0.25">
      <c r="M1154" s="115">
        <v>45890</v>
      </c>
      <c r="N1154" s="123">
        <v>2.6912600000000002</v>
      </c>
      <c r="AB1154" s="108">
        <f t="shared" si="90"/>
        <v>45890</v>
      </c>
      <c r="AC1154" s="109">
        <f t="shared" si="89"/>
        <v>2.6912600000000002E-2</v>
      </c>
      <c r="AE1154" s="110"/>
    </row>
    <row r="1155" spans="13:31" x14ac:dyDescent="0.25">
      <c r="M1155" s="115">
        <v>45891</v>
      </c>
      <c r="N1155" s="123">
        <v>2.6914600000000002</v>
      </c>
      <c r="AB1155" s="108">
        <f t="shared" si="90"/>
        <v>45891</v>
      </c>
      <c r="AC1155" s="109">
        <f t="shared" si="89"/>
        <v>2.69146E-2</v>
      </c>
      <c r="AE1155" s="110"/>
    </row>
    <row r="1156" spans="13:31" x14ac:dyDescent="0.25">
      <c r="M1156" s="115">
        <v>45892</v>
      </c>
      <c r="N1156" s="123">
        <v>2.6912600000000002</v>
      </c>
      <c r="AB1156" s="108">
        <f t="shared" si="90"/>
        <v>45892</v>
      </c>
      <c r="AC1156" s="109">
        <f t="shared" si="89"/>
        <v>2.6912600000000002E-2</v>
      </c>
      <c r="AE1156" s="110"/>
    </row>
    <row r="1157" spans="13:31" x14ac:dyDescent="0.25">
      <c r="M1157" s="115">
        <v>45893</v>
      </c>
      <c r="N1157" s="123">
        <v>2.6912600000000002</v>
      </c>
      <c r="AB1157" s="108">
        <f t="shared" si="90"/>
        <v>45893</v>
      </c>
      <c r="AC1157" s="109">
        <f t="shared" si="89"/>
        <v>2.6912600000000002E-2</v>
      </c>
      <c r="AE1157" s="110"/>
    </row>
    <row r="1158" spans="13:31" x14ac:dyDescent="0.25">
      <c r="M1158" s="115">
        <v>45894</v>
      </c>
      <c r="N1158" s="123">
        <v>2.6912600000000002</v>
      </c>
      <c r="AB1158" s="108">
        <f t="shared" si="90"/>
        <v>45894</v>
      </c>
      <c r="AC1158" s="109">
        <f t="shared" si="89"/>
        <v>2.6912600000000002E-2</v>
      </c>
      <c r="AE1158" s="110"/>
    </row>
    <row r="1159" spans="13:31" x14ac:dyDescent="0.25">
      <c r="M1159" s="115">
        <v>45895</v>
      </c>
      <c r="N1159" s="123">
        <v>2.6912600000000002</v>
      </c>
      <c r="AB1159" s="108">
        <f t="shared" si="90"/>
        <v>45895</v>
      </c>
      <c r="AC1159" s="109">
        <f t="shared" ref="AC1159:AC1222" si="91">_xlfn.IFNA(VLOOKUP(AB1159,M:N,2,FALSE)/100,AC1158)</f>
        <v>2.6912600000000002E-2</v>
      </c>
      <c r="AE1159" s="110"/>
    </row>
    <row r="1160" spans="13:31" x14ac:dyDescent="0.25">
      <c r="M1160" s="115">
        <v>45896</v>
      </c>
      <c r="N1160" s="123">
        <v>2.69156</v>
      </c>
      <c r="AB1160" s="108">
        <f t="shared" ref="AB1160:AB1223" si="92">AB1159+1</f>
        <v>45896</v>
      </c>
      <c r="AC1160" s="109">
        <f t="shared" si="91"/>
        <v>2.6915599999999998E-2</v>
      </c>
      <c r="AE1160" s="110"/>
    </row>
    <row r="1161" spans="13:31" x14ac:dyDescent="0.25">
      <c r="M1161" s="115">
        <v>45897</v>
      </c>
      <c r="N1161" s="123">
        <v>2.6912600000000002</v>
      </c>
      <c r="AB1161" s="108">
        <f t="shared" si="92"/>
        <v>45897</v>
      </c>
      <c r="AC1161" s="109">
        <f t="shared" si="91"/>
        <v>2.6912600000000002E-2</v>
      </c>
      <c r="AE1161" s="110"/>
    </row>
    <row r="1162" spans="13:31" x14ac:dyDescent="0.25">
      <c r="M1162" s="115">
        <v>45898</v>
      </c>
      <c r="N1162" s="123">
        <v>2.6912600000000002</v>
      </c>
      <c r="AB1162" s="108">
        <f t="shared" si="92"/>
        <v>45898</v>
      </c>
      <c r="AC1162" s="109">
        <f t="shared" si="91"/>
        <v>2.6912600000000002E-2</v>
      </c>
      <c r="AE1162" s="110"/>
    </row>
    <row r="1163" spans="13:31" x14ac:dyDescent="0.25">
      <c r="M1163" s="115">
        <v>45899</v>
      </c>
      <c r="N1163" s="123">
        <v>2.6912600000000002</v>
      </c>
      <c r="AB1163" s="108">
        <f t="shared" si="92"/>
        <v>45899</v>
      </c>
      <c r="AC1163" s="109">
        <f t="shared" si="91"/>
        <v>2.6912600000000002E-2</v>
      </c>
      <c r="AE1163" s="110"/>
    </row>
    <row r="1164" spans="13:31" x14ac:dyDescent="0.25">
      <c r="M1164" s="115">
        <v>45900</v>
      </c>
      <c r="N1164" s="123">
        <v>2.6914600000000002</v>
      </c>
      <c r="AB1164" s="108">
        <f t="shared" si="92"/>
        <v>45900</v>
      </c>
      <c r="AC1164" s="109">
        <f t="shared" si="91"/>
        <v>2.69146E-2</v>
      </c>
      <c r="AE1164" s="110"/>
    </row>
    <row r="1165" spans="13:31" x14ac:dyDescent="0.25">
      <c r="M1165" s="115">
        <v>45901</v>
      </c>
      <c r="N1165" s="123">
        <v>2.6912600000000002</v>
      </c>
      <c r="AB1165" s="108">
        <f t="shared" si="92"/>
        <v>45901</v>
      </c>
      <c r="AC1165" s="109">
        <f t="shared" si="91"/>
        <v>2.6912600000000002E-2</v>
      </c>
      <c r="AE1165" s="110"/>
    </row>
    <row r="1166" spans="13:31" x14ac:dyDescent="0.25">
      <c r="M1166" s="115">
        <v>45902</v>
      </c>
      <c r="N1166" s="123">
        <v>2.6912600000000002</v>
      </c>
      <c r="AB1166" s="108">
        <f t="shared" si="92"/>
        <v>45902</v>
      </c>
      <c r="AC1166" s="109">
        <f t="shared" si="91"/>
        <v>2.6912600000000002E-2</v>
      </c>
      <c r="AE1166" s="110"/>
    </row>
    <row r="1167" spans="13:31" x14ac:dyDescent="0.25">
      <c r="M1167" s="115">
        <v>45903</v>
      </c>
      <c r="N1167" s="123">
        <v>2.6912600000000002</v>
      </c>
      <c r="AB1167" s="108">
        <f t="shared" si="92"/>
        <v>45903</v>
      </c>
      <c r="AC1167" s="109">
        <f t="shared" si="91"/>
        <v>2.6912600000000002E-2</v>
      </c>
      <c r="AE1167" s="110"/>
    </row>
    <row r="1168" spans="13:31" x14ac:dyDescent="0.25">
      <c r="M1168" s="115">
        <v>45904</v>
      </c>
      <c r="N1168" s="123">
        <v>2.6912600000000002</v>
      </c>
      <c r="AB1168" s="108">
        <f t="shared" si="92"/>
        <v>45904</v>
      </c>
      <c r="AC1168" s="109">
        <f t="shared" si="91"/>
        <v>2.6912600000000002E-2</v>
      </c>
      <c r="AE1168" s="110"/>
    </row>
    <row r="1169" spans="13:31" x14ac:dyDescent="0.25">
      <c r="M1169" s="115">
        <v>45905</v>
      </c>
      <c r="N1169" s="123">
        <v>2.6914600000000002</v>
      </c>
      <c r="AB1169" s="108">
        <f t="shared" si="92"/>
        <v>45905</v>
      </c>
      <c r="AC1169" s="109">
        <f t="shared" si="91"/>
        <v>2.69146E-2</v>
      </c>
      <c r="AE1169" s="110"/>
    </row>
    <row r="1170" spans="13:31" x14ac:dyDescent="0.25">
      <c r="M1170" s="115">
        <v>45906</v>
      </c>
      <c r="N1170" s="123">
        <v>2.6912600000000002</v>
      </c>
      <c r="AB1170" s="108">
        <f t="shared" si="92"/>
        <v>45906</v>
      </c>
      <c r="AC1170" s="109">
        <f t="shared" si="91"/>
        <v>2.6912600000000002E-2</v>
      </c>
      <c r="AE1170" s="110"/>
    </row>
    <row r="1171" spans="13:31" x14ac:dyDescent="0.25">
      <c r="M1171" s="115">
        <v>45907</v>
      </c>
      <c r="N1171" s="123">
        <v>2.6912600000000002</v>
      </c>
      <c r="AB1171" s="108">
        <f t="shared" si="92"/>
        <v>45907</v>
      </c>
      <c r="AC1171" s="109">
        <f t="shared" si="91"/>
        <v>2.6912600000000002E-2</v>
      </c>
      <c r="AE1171" s="110"/>
    </row>
    <row r="1172" spans="13:31" x14ac:dyDescent="0.25">
      <c r="M1172" s="115">
        <v>45908</v>
      </c>
      <c r="N1172" s="123">
        <v>2.6912600000000002</v>
      </c>
      <c r="AB1172" s="108">
        <f t="shared" si="92"/>
        <v>45908</v>
      </c>
      <c r="AC1172" s="109">
        <f t="shared" si="91"/>
        <v>2.6912600000000002E-2</v>
      </c>
      <c r="AE1172" s="110"/>
    </row>
    <row r="1173" spans="13:31" x14ac:dyDescent="0.25">
      <c r="M1173" s="115">
        <v>45909</v>
      </c>
      <c r="N1173" s="123">
        <v>2.6912600000000002</v>
      </c>
      <c r="AB1173" s="108">
        <f t="shared" si="92"/>
        <v>45909</v>
      </c>
      <c r="AC1173" s="109">
        <f t="shared" si="91"/>
        <v>2.6912600000000002E-2</v>
      </c>
      <c r="AE1173" s="110"/>
    </row>
    <row r="1174" spans="13:31" x14ac:dyDescent="0.25">
      <c r="M1174" s="115">
        <v>45910</v>
      </c>
      <c r="N1174" s="123">
        <v>2.6914600000000002</v>
      </c>
      <c r="AB1174" s="108">
        <f t="shared" si="92"/>
        <v>45910</v>
      </c>
      <c r="AC1174" s="109">
        <f t="shared" si="91"/>
        <v>2.69146E-2</v>
      </c>
      <c r="AE1174" s="110"/>
    </row>
    <row r="1175" spans="13:31" x14ac:dyDescent="0.25">
      <c r="M1175" s="115">
        <v>45911</v>
      </c>
      <c r="N1175" s="123">
        <v>2.6912600000000002</v>
      </c>
      <c r="AB1175" s="108">
        <f t="shared" si="92"/>
        <v>45911</v>
      </c>
      <c r="AC1175" s="109">
        <f t="shared" si="91"/>
        <v>2.6912600000000002E-2</v>
      </c>
      <c r="AE1175" s="110"/>
    </row>
    <row r="1176" spans="13:31" x14ac:dyDescent="0.25">
      <c r="M1176" s="115">
        <v>45912</v>
      </c>
      <c r="N1176" s="123">
        <v>2.6912600000000002</v>
      </c>
      <c r="AB1176" s="108">
        <f t="shared" si="92"/>
        <v>45912</v>
      </c>
      <c r="AC1176" s="109">
        <f t="shared" si="91"/>
        <v>2.6912600000000002E-2</v>
      </c>
      <c r="AE1176" s="110"/>
    </row>
    <row r="1177" spans="13:31" x14ac:dyDescent="0.25">
      <c r="M1177" s="115">
        <v>45913</v>
      </c>
      <c r="N1177" s="123">
        <v>2.6912600000000002</v>
      </c>
      <c r="AB1177" s="108">
        <f t="shared" si="92"/>
        <v>45913</v>
      </c>
      <c r="AC1177" s="109">
        <f t="shared" si="91"/>
        <v>2.6912600000000002E-2</v>
      </c>
      <c r="AE1177" s="110"/>
    </row>
    <row r="1178" spans="13:31" x14ac:dyDescent="0.25">
      <c r="M1178" s="115">
        <v>45914</v>
      </c>
      <c r="N1178" s="123">
        <v>2.6912600000000002</v>
      </c>
      <c r="AB1178" s="108">
        <f t="shared" si="92"/>
        <v>45914</v>
      </c>
      <c r="AC1178" s="109">
        <f t="shared" si="91"/>
        <v>2.6912600000000002E-2</v>
      </c>
      <c r="AE1178" s="110"/>
    </row>
    <row r="1179" spans="13:31" x14ac:dyDescent="0.25">
      <c r="M1179" s="115">
        <v>45915</v>
      </c>
      <c r="N1179" s="123">
        <v>2.6914600000000002</v>
      </c>
      <c r="AB1179" s="108">
        <f t="shared" si="92"/>
        <v>45915</v>
      </c>
      <c r="AC1179" s="109">
        <f t="shared" si="91"/>
        <v>2.69146E-2</v>
      </c>
      <c r="AE1179" s="110"/>
    </row>
    <row r="1180" spans="13:31" x14ac:dyDescent="0.25">
      <c r="M1180" s="115">
        <v>45916</v>
      </c>
      <c r="N1180" s="123">
        <v>2.6912600000000002</v>
      </c>
      <c r="AB1180" s="108">
        <f t="shared" si="92"/>
        <v>45916</v>
      </c>
      <c r="AC1180" s="109">
        <f t="shared" si="91"/>
        <v>2.6912600000000002E-2</v>
      </c>
      <c r="AE1180" s="110"/>
    </row>
    <row r="1181" spans="13:31" x14ac:dyDescent="0.25">
      <c r="M1181" s="115">
        <v>45917</v>
      </c>
      <c r="N1181" s="123">
        <v>2.6912600000000002</v>
      </c>
      <c r="AB1181" s="108">
        <f t="shared" si="92"/>
        <v>45917</v>
      </c>
      <c r="AC1181" s="109">
        <f t="shared" si="91"/>
        <v>2.6912600000000002E-2</v>
      </c>
      <c r="AE1181" s="110"/>
    </row>
    <row r="1182" spans="13:31" x14ac:dyDescent="0.25">
      <c r="M1182" s="115">
        <v>45918</v>
      </c>
      <c r="N1182" s="123">
        <v>2.6912600000000002</v>
      </c>
      <c r="AB1182" s="108">
        <f t="shared" si="92"/>
        <v>45918</v>
      </c>
      <c r="AC1182" s="109">
        <f t="shared" si="91"/>
        <v>2.6912600000000002E-2</v>
      </c>
      <c r="AE1182" s="110"/>
    </row>
    <row r="1183" spans="13:31" x14ac:dyDescent="0.25">
      <c r="M1183" s="115">
        <v>45919</v>
      </c>
      <c r="N1183" s="123">
        <v>2.6912600000000002</v>
      </c>
      <c r="AB1183" s="108">
        <f t="shared" si="92"/>
        <v>45919</v>
      </c>
      <c r="AC1183" s="109">
        <f t="shared" si="91"/>
        <v>2.6912600000000002E-2</v>
      </c>
      <c r="AE1183" s="110"/>
    </row>
    <row r="1184" spans="13:31" x14ac:dyDescent="0.25">
      <c r="M1184" s="115">
        <v>45920</v>
      </c>
      <c r="N1184" s="123">
        <v>2.6914600000000002</v>
      </c>
      <c r="AB1184" s="108">
        <f t="shared" si="92"/>
        <v>45920</v>
      </c>
      <c r="AC1184" s="109">
        <f t="shared" si="91"/>
        <v>2.69146E-2</v>
      </c>
      <c r="AE1184" s="110"/>
    </row>
    <row r="1185" spans="13:31" x14ac:dyDescent="0.25">
      <c r="M1185" s="115">
        <v>45921</v>
      </c>
      <c r="N1185" s="123">
        <v>2.6912600000000002</v>
      </c>
      <c r="AB1185" s="108">
        <f t="shared" si="92"/>
        <v>45921</v>
      </c>
      <c r="AC1185" s="109">
        <f t="shared" si="91"/>
        <v>2.6912600000000002E-2</v>
      </c>
      <c r="AE1185" s="110"/>
    </row>
    <row r="1186" spans="13:31" x14ac:dyDescent="0.25">
      <c r="M1186" s="115">
        <v>45922</v>
      </c>
      <c r="N1186" s="123">
        <v>2.6912600000000002</v>
      </c>
      <c r="AB1186" s="108">
        <f t="shared" si="92"/>
        <v>45922</v>
      </c>
      <c r="AC1186" s="109">
        <f t="shared" si="91"/>
        <v>2.6912600000000002E-2</v>
      </c>
      <c r="AE1186" s="110"/>
    </row>
    <row r="1187" spans="13:31" x14ac:dyDescent="0.25">
      <c r="M1187" s="115">
        <v>45923</v>
      </c>
      <c r="N1187" s="123">
        <v>2.6912600000000002</v>
      </c>
      <c r="AB1187" s="108">
        <f t="shared" si="92"/>
        <v>45923</v>
      </c>
      <c r="AC1187" s="109">
        <f t="shared" si="91"/>
        <v>2.6912600000000002E-2</v>
      </c>
      <c r="AE1187" s="110"/>
    </row>
    <row r="1188" spans="13:31" x14ac:dyDescent="0.25">
      <c r="M1188" s="115">
        <v>45924</v>
      </c>
      <c r="N1188" s="123">
        <v>2.69156</v>
      </c>
      <c r="AB1188" s="108">
        <f t="shared" si="92"/>
        <v>45924</v>
      </c>
      <c r="AC1188" s="109">
        <f t="shared" si="91"/>
        <v>2.6915599999999998E-2</v>
      </c>
      <c r="AE1188" s="110"/>
    </row>
    <row r="1189" spans="13:31" x14ac:dyDescent="0.25">
      <c r="M1189" s="115">
        <v>45925</v>
      </c>
      <c r="N1189" s="123">
        <v>2.6912600000000002</v>
      </c>
      <c r="AB1189" s="108">
        <f t="shared" si="92"/>
        <v>45925</v>
      </c>
      <c r="AC1189" s="109">
        <f t="shared" si="91"/>
        <v>2.6912600000000002E-2</v>
      </c>
      <c r="AE1189" s="110"/>
    </row>
    <row r="1190" spans="13:31" x14ac:dyDescent="0.25">
      <c r="M1190" s="115">
        <v>45926</v>
      </c>
      <c r="N1190" s="123">
        <v>2.6912600000000002</v>
      </c>
      <c r="AB1190" s="108">
        <f t="shared" si="92"/>
        <v>45926</v>
      </c>
      <c r="AC1190" s="109">
        <f t="shared" si="91"/>
        <v>2.6912600000000002E-2</v>
      </c>
      <c r="AE1190" s="110"/>
    </row>
    <row r="1191" spans="13:31" x14ac:dyDescent="0.25">
      <c r="M1191" s="115">
        <v>45927</v>
      </c>
      <c r="N1191" s="123">
        <v>2.6912600000000002</v>
      </c>
      <c r="AB1191" s="108">
        <f t="shared" si="92"/>
        <v>45927</v>
      </c>
      <c r="AC1191" s="109">
        <f t="shared" si="91"/>
        <v>2.6912600000000002E-2</v>
      </c>
      <c r="AE1191" s="110"/>
    </row>
    <row r="1192" spans="13:31" x14ac:dyDescent="0.25">
      <c r="M1192" s="115">
        <v>45928</v>
      </c>
      <c r="N1192" s="123">
        <v>2.6912600000000002</v>
      </c>
      <c r="AB1192" s="108">
        <f t="shared" si="92"/>
        <v>45928</v>
      </c>
      <c r="AC1192" s="109">
        <f t="shared" si="91"/>
        <v>2.6912600000000002E-2</v>
      </c>
      <c r="AE1192" s="110"/>
    </row>
    <row r="1193" spans="13:31" x14ac:dyDescent="0.25">
      <c r="M1193" s="115">
        <v>45929</v>
      </c>
      <c r="N1193" s="123">
        <v>2.6914600000000002</v>
      </c>
      <c r="AB1193" s="108">
        <f t="shared" si="92"/>
        <v>45929</v>
      </c>
      <c r="AC1193" s="109">
        <f t="shared" si="91"/>
        <v>2.69146E-2</v>
      </c>
      <c r="AE1193" s="110"/>
    </row>
    <row r="1194" spans="13:31" x14ac:dyDescent="0.25">
      <c r="M1194" s="115">
        <v>45930</v>
      </c>
      <c r="N1194" s="123">
        <v>2.6912600000000002</v>
      </c>
      <c r="AB1194" s="108">
        <f t="shared" si="92"/>
        <v>45930</v>
      </c>
      <c r="AC1194" s="109">
        <f t="shared" si="91"/>
        <v>2.6912600000000002E-2</v>
      </c>
      <c r="AE1194" s="110"/>
    </row>
    <row r="1195" spans="13:31" x14ac:dyDescent="0.25">
      <c r="M1195" s="115">
        <v>45931</v>
      </c>
      <c r="N1195" s="123">
        <v>2.6912600000000002</v>
      </c>
      <c r="AB1195" s="108">
        <f t="shared" si="92"/>
        <v>45931</v>
      </c>
      <c r="AC1195" s="109">
        <f t="shared" si="91"/>
        <v>2.6912600000000002E-2</v>
      </c>
      <c r="AE1195" s="110"/>
    </row>
    <row r="1196" spans="13:31" x14ac:dyDescent="0.25">
      <c r="M1196" s="115">
        <v>45932</v>
      </c>
      <c r="N1196" s="123">
        <v>2.6912600000000002</v>
      </c>
      <c r="AB1196" s="108">
        <f t="shared" si="92"/>
        <v>45932</v>
      </c>
      <c r="AC1196" s="109">
        <f t="shared" si="91"/>
        <v>2.6912600000000002E-2</v>
      </c>
      <c r="AE1196" s="110"/>
    </row>
    <row r="1197" spans="13:31" x14ac:dyDescent="0.25">
      <c r="M1197" s="115">
        <v>45933</v>
      </c>
      <c r="N1197" s="123">
        <v>2.6912600000000002</v>
      </c>
      <c r="AB1197" s="108">
        <f t="shared" si="92"/>
        <v>45933</v>
      </c>
      <c r="AC1197" s="109">
        <f t="shared" si="91"/>
        <v>2.6912600000000002E-2</v>
      </c>
      <c r="AE1197" s="110"/>
    </row>
    <row r="1198" spans="13:31" x14ac:dyDescent="0.25">
      <c r="M1198" s="115">
        <v>45934</v>
      </c>
      <c r="N1198" s="123">
        <v>2.6914600000000002</v>
      </c>
      <c r="AB1198" s="108">
        <f t="shared" si="92"/>
        <v>45934</v>
      </c>
      <c r="AC1198" s="109">
        <f t="shared" si="91"/>
        <v>2.69146E-2</v>
      </c>
      <c r="AE1198" s="110"/>
    </row>
    <row r="1199" spans="13:31" x14ac:dyDescent="0.25">
      <c r="M1199" s="115">
        <v>45935</v>
      </c>
      <c r="N1199" s="123">
        <v>2.6912600000000002</v>
      </c>
      <c r="AB1199" s="108">
        <f t="shared" si="92"/>
        <v>45935</v>
      </c>
      <c r="AC1199" s="109">
        <f t="shared" si="91"/>
        <v>2.6912600000000002E-2</v>
      </c>
      <c r="AE1199" s="110"/>
    </row>
    <row r="1200" spans="13:31" x14ac:dyDescent="0.25">
      <c r="M1200" s="115">
        <v>45936</v>
      </c>
      <c r="N1200" s="123">
        <v>2.6912600000000002</v>
      </c>
      <c r="AB1200" s="108">
        <f t="shared" si="92"/>
        <v>45936</v>
      </c>
      <c r="AC1200" s="109">
        <f t="shared" si="91"/>
        <v>2.6912600000000002E-2</v>
      </c>
      <c r="AE1200" s="110"/>
    </row>
    <row r="1201" spans="13:31" x14ac:dyDescent="0.25">
      <c r="M1201" s="115">
        <v>45937</v>
      </c>
      <c r="N1201" s="123">
        <v>2.6912600000000002</v>
      </c>
      <c r="AB1201" s="108">
        <f t="shared" si="92"/>
        <v>45937</v>
      </c>
      <c r="AC1201" s="109">
        <f t="shared" si="91"/>
        <v>2.6912600000000002E-2</v>
      </c>
      <c r="AE1201" s="110"/>
    </row>
    <row r="1202" spans="13:31" x14ac:dyDescent="0.25">
      <c r="M1202" s="115">
        <v>45938</v>
      </c>
      <c r="N1202" s="123">
        <v>2.6912600000000002</v>
      </c>
      <c r="AB1202" s="108">
        <f t="shared" si="92"/>
        <v>45938</v>
      </c>
      <c r="AC1202" s="109">
        <f t="shared" si="91"/>
        <v>2.6912600000000002E-2</v>
      </c>
      <c r="AE1202" s="110"/>
    </row>
    <row r="1203" spans="13:31" x14ac:dyDescent="0.25">
      <c r="M1203" s="115">
        <v>45939</v>
      </c>
      <c r="N1203" s="123">
        <v>2.6914600000000002</v>
      </c>
      <c r="AB1203" s="108">
        <f t="shared" si="92"/>
        <v>45939</v>
      </c>
      <c r="AC1203" s="109">
        <f t="shared" si="91"/>
        <v>2.69146E-2</v>
      </c>
      <c r="AE1203" s="110"/>
    </row>
    <row r="1204" spans="13:31" x14ac:dyDescent="0.25">
      <c r="M1204" s="115">
        <v>45940</v>
      </c>
      <c r="N1204" s="123">
        <v>2.6912600000000002</v>
      </c>
      <c r="AB1204" s="108">
        <f t="shared" si="92"/>
        <v>45940</v>
      </c>
      <c r="AC1204" s="109">
        <f t="shared" si="91"/>
        <v>2.6912600000000002E-2</v>
      </c>
      <c r="AE1204" s="110"/>
    </row>
    <row r="1205" spans="13:31" x14ac:dyDescent="0.25">
      <c r="M1205" s="115">
        <v>45941</v>
      </c>
      <c r="N1205" s="123">
        <v>2.6912600000000002</v>
      </c>
      <c r="AB1205" s="108">
        <f t="shared" si="92"/>
        <v>45941</v>
      </c>
      <c r="AC1205" s="109">
        <f t="shared" si="91"/>
        <v>2.6912600000000002E-2</v>
      </c>
      <c r="AE1205" s="110"/>
    </row>
    <row r="1206" spans="13:31" x14ac:dyDescent="0.25">
      <c r="M1206" s="115">
        <v>45942</v>
      </c>
      <c r="N1206" s="123">
        <v>2.6912600000000002</v>
      </c>
      <c r="AB1206" s="108">
        <f t="shared" si="92"/>
        <v>45942</v>
      </c>
      <c r="AC1206" s="109">
        <f t="shared" si="91"/>
        <v>2.6912600000000002E-2</v>
      </c>
      <c r="AE1206" s="110"/>
    </row>
    <row r="1207" spans="13:31" x14ac:dyDescent="0.25">
      <c r="M1207" s="115">
        <v>45943</v>
      </c>
      <c r="N1207" s="123">
        <v>2.6912600000000002</v>
      </c>
      <c r="AB1207" s="108">
        <f t="shared" si="92"/>
        <v>45943</v>
      </c>
      <c r="AC1207" s="109">
        <f t="shared" si="91"/>
        <v>2.6912600000000002E-2</v>
      </c>
      <c r="AE1207" s="110"/>
    </row>
    <row r="1208" spans="13:31" x14ac:dyDescent="0.25">
      <c r="M1208" s="115">
        <v>45944</v>
      </c>
      <c r="N1208" s="123">
        <v>2.6914600000000002</v>
      </c>
      <c r="AB1208" s="108">
        <f t="shared" si="92"/>
        <v>45944</v>
      </c>
      <c r="AC1208" s="109">
        <f t="shared" si="91"/>
        <v>2.69146E-2</v>
      </c>
      <c r="AE1208" s="110"/>
    </row>
    <row r="1209" spans="13:31" x14ac:dyDescent="0.25">
      <c r="M1209" s="115">
        <v>45945</v>
      </c>
      <c r="N1209" s="123">
        <v>2.6912600000000002</v>
      </c>
      <c r="AB1209" s="108">
        <f t="shared" si="92"/>
        <v>45945</v>
      </c>
      <c r="AC1209" s="109">
        <f t="shared" si="91"/>
        <v>2.6912600000000002E-2</v>
      </c>
      <c r="AE1209" s="110"/>
    </row>
    <row r="1210" spans="13:31" x14ac:dyDescent="0.25">
      <c r="M1210" s="115">
        <v>45946</v>
      </c>
      <c r="N1210" s="123">
        <v>2.6912600000000002</v>
      </c>
      <c r="AB1210" s="108">
        <f t="shared" si="92"/>
        <v>45946</v>
      </c>
      <c r="AC1210" s="109">
        <f t="shared" si="91"/>
        <v>2.6912600000000002E-2</v>
      </c>
      <c r="AE1210" s="110"/>
    </row>
    <row r="1211" spans="13:31" x14ac:dyDescent="0.25">
      <c r="M1211" s="115">
        <v>45947</v>
      </c>
      <c r="N1211" s="123">
        <v>2.6912600000000002</v>
      </c>
      <c r="AB1211" s="108">
        <f t="shared" si="92"/>
        <v>45947</v>
      </c>
      <c r="AC1211" s="109">
        <f t="shared" si="91"/>
        <v>2.6912600000000002E-2</v>
      </c>
      <c r="AE1211" s="110"/>
    </row>
    <row r="1212" spans="13:31" x14ac:dyDescent="0.25">
      <c r="M1212" s="115">
        <v>45948</v>
      </c>
      <c r="N1212" s="123">
        <v>2.6912600000000002</v>
      </c>
      <c r="AB1212" s="108">
        <f t="shared" si="92"/>
        <v>45948</v>
      </c>
      <c r="AC1212" s="109">
        <f t="shared" si="91"/>
        <v>2.6912600000000002E-2</v>
      </c>
      <c r="AE1212" s="110"/>
    </row>
    <row r="1213" spans="13:31" x14ac:dyDescent="0.25">
      <c r="M1213" s="115">
        <v>45949</v>
      </c>
      <c r="N1213" s="123">
        <v>2.6914600000000002</v>
      </c>
      <c r="AB1213" s="108">
        <f t="shared" si="92"/>
        <v>45949</v>
      </c>
      <c r="AC1213" s="109">
        <f t="shared" si="91"/>
        <v>2.69146E-2</v>
      </c>
      <c r="AE1213" s="110"/>
    </row>
    <row r="1214" spans="13:31" x14ac:dyDescent="0.25">
      <c r="M1214" s="115">
        <v>45950</v>
      </c>
      <c r="N1214" s="123">
        <v>2.6912600000000002</v>
      </c>
      <c r="AB1214" s="108">
        <f t="shared" si="92"/>
        <v>45950</v>
      </c>
      <c r="AC1214" s="109">
        <f t="shared" si="91"/>
        <v>2.6912600000000002E-2</v>
      </c>
      <c r="AE1214" s="110"/>
    </row>
    <row r="1215" spans="13:31" x14ac:dyDescent="0.25">
      <c r="M1215" s="115">
        <v>45951</v>
      </c>
      <c r="N1215" s="123">
        <v>2.6912600000000002</v>
      </c>
      <c r="AB1215" s="108">
        <f t="shared" si="92"/>
        <v>45951</v>
      </c>
      <c r="AC1215" s="109">
        <f t="shared" si="91"/>
        <v>2.6912600000000002E-2</v>
      </c>
      <c r="AE1215" s="110"/>
    </row>
    <row r="1216" spans="13:31" x14ac:dyDescent="0.25">
      <c r="M1216" s="115">
        <v>45952</v>
      </c>
      <c r="N1216" s="123">
        <v>2.6912600000000002</v>
      </c>
      <c r="AB1216" s="108">
        <f t="shared" si="92"/>
        <v>45952</v>
      </c>
      <c r="AC1216" s="109">
        <f t="shared" si="91"/>
        <v>2.6912600000000002E-2</v>
      </c>
      <c r="AE1216" s="110"/>
    </row>
    <row r="1217" spans="13:31" x14ac:dyDescent="0.25">
      <c r="M1217" s="115">
        <v>45953</v>
      </c>
      <c r="N1217" s="123">
        <v>2.6912600000000002</v>
      </c>
      <c r="AB1217" s="108">
        <f t="shared" si="92"/>
        <v>45953</v>
      </c>
      <c r="AC1217" s="109">
        <f t="shared" si="91"/>
        <v>2.6912600000000002E-2</v>
      </c>
      <c r="AE1217" s="110"/>
    </row>
    <row r="1218" spans="13:31" x14ac:dyDescent="0.25">
      <c r="M1218" s="115">
        <v>45954</v>
      </c>
      <c r="N1218" s="123">
        <v>2.6914600000000002</v>
      </c>
      <c r="AB1218" s="108">
        <f t="shared" si="92"/>
        <v>45954</v>
      </c>
      <c r="AC1218" s="109">
        <f t="shared" si="91"/>
        <v>2.69146E-2</v>
      </c>
      <c r="AE1218" s="110"/>
    </row>
    <row r="1219" spans="13:31" x14ac:dyDescent="0.25">
      <c r="M1219" s="115">
        <v>45955</v>
      </c>
      <c r="N1219" s="123">
        <v>2.6912600000000002</v>
      </c>
      <c r="AB1219" s="108">
        <f t="shared" si="92"/>
        <v>45955</v>
      </c>
      <c r="AC1219" s="109">
        <f t="shared" si="91"/>
        <v>2.6912600000000002E-2</v>
      </c>
      <c r="AE1219" s="110"/>
    </row>
    <row r="1220" spans="13:31" x14ac:dyDescent="0.25">
      <c r="M1220" s="115">
        <v>45956</v>
      </c>
      <c r="N1220" s="123">
        <v>2.6912600000000002</v>
      </c>
      <c r="AB1220" s="108">
        <f t="shared" si="92"/>
        <v>45956</v>
      </c>
      <c r="AC1220" s="109">
        <f t="shared" si="91"/>
        <v>2.6912600000000002E-2</v>
      </c>
      <c r="AE1220" s="110"/>
    </row>
    <row r="1221" spans="13:31" x14ac:dyDescent="0.25">
      <c r="M1221" s="115">
        <v>45957</v>
      </c>
      <c r="N1221" s="123">
        <v>2.6912600000000002</v>
      </c>
      <c r="AB1221" s="108">
        <f t="shared" si="92"/>
        <v>45957</v>
      </c>
      <c r="AC1221" s="109">
        <f t="shared" si="91"/>
        <v>2.6912600000000002E-2</v>
      </c>
      <c r="AE1221" s="110"/>
    </row>
    <row r="1222" spans="13:31" x14ac:dyDescent="0.25">
      <c r="M1222" s="115">
        <v>45958</v>
      </c>
      <c r="N1222" s="123">
        <v>2.6912600000000002</v>
      </c>
      <c r="AB1222" s="108">
        <f t="shared" si="92"/>
        <v>45958</v>
      </c>
      <c r="AC1222" s="109">
        <f t="shared" si="91"/>
        <v>2.6912600000000002E-2</v>
      </c>
      <c r="AE1222" s="110"/>
    </row>
    <row r="1223" spans="13:31" x14ac:dyDescent="0.25">
      <c r="M1223" s="115">
        <v>45959</v>
      </c>
      <c r="N1223" s="123">
        <v>2.6914600000000002</v>
      </c>
      <c r="AB1223" s="108">
        <f t="shared" si="92"/>
        <v>45959</v>
      </c>
      <c r="AC1223" s="109">
        <f t="shared" ref="AC1223:AC1286" si="93">_xlfn.IFNA(VLOOKUP(AB1223,M:N,2,FALSE)/100,AC1222)</f>
        <v>2.69146E-2</v>
      </c>
      <c r="AE1223" s="110"/>
    </row>
    <row r="1224" spans="13:31" x14ac:dyDescent="0.25">
      <c r="M1224" s="115">
        <v>45960</v>
      </c>
      <c r="N1224" s="123">
        <v>2.6912600000000002</v>
      </c>
      <c r="AB1224" s="108">
        <f t="shared" ref="AB1224:AB1287" si="94">AB1223+1</f>
        <v>45960</v>
      </c>
      <c r="AC1224" s="109">
        <f t="shared" si="93"/>
        <v>2.6912600000000002E-2</v>
      </c>
      <c r="AE1224" s="110"/>
    </row>
    <row r="1225" spans="13:31" x14ac:dyDescent="0.25">
      <c r="M1225" s="115">
        <v>45961</v>
      </c>
      <c r="N1225" s="123">
        <v>2.6912600000000002</v>
      </c>
      <c r="AB1225" s="108">
        <f t="shared" si="94"/>
        <v>45961</v>
      </c>
      <c r="AC1225" s="109">
        <f t="shared" si="93"/>
        <v>2.6912600000000002E-2</v>
      </c>
      <c r="AE1225" s="110"/>
    </row>
    <row r="1226" spans="13:31" x14ac:dyDescent="0.25">
      <c r="M1226" s="115">
        <v>45962</v>
      </c>
      <c r="N1226" s="123">
        <v>2.6912600000000002</v>
      </c>
      <c r="AB1226" s="108">
        <f t="shared" si="94"/>
        <v>45962</v>
      </c>
      <c r="AC1226" s="109">
        <f t="shared" si="93"/>
        <v>2.6912600000000002E-2</v>
      </c>
      <c r="AE1226" s="110"/>
    </row>
    <row r="1227" spans="13:31" x14ac:dyDescent="0.25">
      <c r="M1227" s="115">
        <v>45963</v>
      </c>
      <c r="N1227" s="123">
        <v>2.6912600000000002</v>
      </c>
      <c r="AB1227" s="108">
        <f t="shared" si="94"/>
        <v>45963</v>
      </c>
      <c r="AC1227" s="109">
        <f t="shared" si="93"/>
        <v>2.6912600000000002E-2</v>
      </c>
      <c r="AE1227" s="110"/>
    </row>
    <row r="1228" spans="13:31" x14ac:dyDescent="0.25">
      <c r="M1228" s="115">
        <v>45964</v>
      </c>
      <c r="N1228" s="123">
        <v>2.6914600000000002</v>
      </c>
      <c r="AB1228" s="108">
        <f t="shared" si="94"/>
        <v>45964</v>
      </c>
      <c r="AC1228" s="109">
        <f t="shared" si="93"/>
        <v>2.69146E-2</v>
      </c>
      <c r="AE1228" s="110"/>
    </row>
    <row r="1229" spans="13:31" x14ac:dyDescent="0.25">
      <c r="M1229" s="115">
        <v>45965</v>
      </c>
      <c r="N1229" s="123">
        <v>2.6912600000000002</v>
      </c>
      <c r="AB1229" s="108">
        <f t="shared" si="94"/>
        <v>45965</v>
      </c>
      <c r="AC1229" s="109">
        <f t="shared" si="93"/>
        <v>2.6912600000000002E-2</v>
      </c>
      <c r="AE1229" s="110"/>
    </row>
    <row r="1230" spans="13:31" x14ac:dyDescent="0.25">
      <c r="M1230" s="115">
        <v>45966</v>
      </c>
      <c r="N1230" s="123">
        <v>2.6912600000000002</v>
      </c>
      <c r="AB1230" s="108">
        <f t="shared" si="94"/>
        <v>45966</v>
      </c>
      <c r="AC1230" s="109">
        <f t="shared" si="93"/>
        <v>2.6912600000000002E-2</v>
      </c>
      <c r="AE1230" s="110"/>
    </row>
    <row r="1231" spans="13:31" x14ac:dyDescent="0.25">
      <c r="M1231" s="115">
        <v>45967</v>
      </c>
      <c r="N1231" s="123">
        <v>2.6912600000000002</v>
      </c>
      <c r="AB1231" s="108">
        <f t="shared" si="94"/>
        <v>45967</v>
      </c>
      <c r="AC1231" s="109">
        <f t="shared" si="93"/>
        <v>2.6912600000000002E-2</v>
      </c>
      <c r="AE1231" s="110"/>
    </row>
    <row r="1232" spans="13:31" x14ac:dyDescent="0.25">
      <c r="M1232" s="115">
        <v>45968</v>
      </c>
      <c r="N1232" s="123">
        <v>2.6912600000000002</v>
      </c>
      <c r="AB1232" s="108">
        <f t="shared" si="94"/>
        <v>45968</v>
      </c>
      <c r="AC1232" s="109">
        <f t="shared" si="93"/>
        <v>2.6912600000000002E-2</v>
      </c>
      <c r="AE1232" s="110"/>
    </row>
    <row r="1233" spans="13:31" x14ac:dyDescent="0.25">
      <c r="M1233" s="115">
        <v>45969</v>
      </c>
      <c r="N1233" s="123">
        <v>2.69156</v>
      </c>
      <c r="AB1233" s="108">
        <f t="shared" si="94"/>
        <v>45969</v>
      </c>
      <c r="AC1233" s="109">
        <f t="shared" si="93"/>
        <v>2.6915599999999998E-2</v>
      </c>
      <c r="AE1233" s="110"/>
    </row>
    <row r="1234" spans="13:31" x14ac:dyDescent="0.25">
      <c r="M1234" s="115">
        <v>45970</v>
      </c>
      <c r="N1234" s="123">
        <v>2.6912600000000002</v>
      </c>
      <c r="AB1234" s="108">
        <f t="shared" si="94"/>
        <v>45970</v>
      </c>
      <c r="AC1234" s="109">
        <f t="shared" si="93"/>
        <v>2.6912600000000002E-2</v>
      </c>
      <c r="AE1234" s="110"/>
    </row>
    <row r="1235" spans="13:31" x14ac:dyDescent="0.25">
      <c r="M1235" s="115">
        <v>45971</v>
      </c>
      <c r="N1235" s="123">
        <v>2.6912600000000002</v>
      </c>
      <c r="AB1235" s="108">
        <f t="shared" si="94"/>
        <v>45971</v>
      </c>
      <c r="AC1235" s="109">
        <f t="shared" si="93"/>
        <v>2.6912600000000002E-2</v>
      </c>
      <c r="AE1235" s="110"/>
    </row>
    <row r="1236" spans="13:31" x14ac:dyDescent="0.25">
      <c r="M1236" s="115">
        <v>45972</v>
      </c>
      <c r="N1236" s="123">
        <v>2.6912600000000002</v>
      </c>
      <c r="AB1236" s="108">
        <f t="shared" si="94"/>
        <v>45972</v>
      </c>
      <c r="AC1236" s="109">
        <f t="shared" si="93"/>
        <v>2.6912600000000002E-2</v>
      </c>
      <c r="AE1236" s="110"/>
    </row>
    <row r="1237" spans="13:31" x14ac:dyDescent="0.25">
      <c r="M1237" s="115">
        <v>45973</v>
      </c>
      <c r="N1237" s="123">
        <v>2.6914600000000002</v>
      </c>
      <c r="AB1237" s="108">
        <f t="shared" si="94"/>
        <v>45973</v>
      </c>
      <c r="AC1237" s="109">
        <f t="shared" si="93"/>
        <v>2.69146E-2</v>
      </c>
      <c r="AE1237" s="110"/>
    </row>
    <row r="1238" spans="13:31" x14ac:dyDescent="0.25">
      <c r="M1238" s="115">
        <v>45974</v>
      </c>
      <c r="N1238" s="123">
        <v>2.6912600000000002</v>
      </c>
      <c r="AB1238" s="108">
        <f t="shared" si="94"/>
        <v>45974</v>
      </c>
      <c r="AC1238" s="109">
        <f t="shared" si="93"/>
        <v>2.6912600000000002E-2</v>
      </c>
      <c r="AE1238" s="110"/>
    </row>
    <row r="1239" spans="13:31" x14ac:dyDescent="0.25">
      <c r="M1239" s="115">
        <v>45975</v>
      </c>
      <c r="N1239" s="123">
        <v>2.6912600000000002</v>
      </c>
      <c r="AB1239" s="108">
        <f t="shared" si="94"/>
        <v>45975</v>
      </c>
      <c r="AC1239" s="109">
        <f t="shared" si="93"/>
        <v>2.6912600000000002E-2</v>
      </c>
      <c r="AE1239" s="110"/>
    </row>
    <row r="1240" spans="13:31" x14ac:dyDescent="0.25">
      <c r="M1240" s="115">
        <v>45976</v>
      </c>
      <c r="N1240" s="123">
        <v>2.6912600000000002</v>
      </c>
      <c r="AB1240" s="108">
        <f t="shared" si="94"/>
        <v>45976</v>
      </c>
      <c r="AC1240" s="109">
        <f t="shared" si="93"/>
        <v>2.6912600000000002E-2</v>
      </c>
      <c r="AE1240" s="110"/>
    </row>
    <row r="1241" spans="13:31" x14ac:dyDescent="0.25">
      <c r="M1241" s="115">
        <v>45977</v>
      </c>
      <c r="N1241" s="123">
        <v>2.6912600000000002</v>
      </c>
      <c r="AB1241" s="108">
        <f t="shared" si="94"/>
        <v>45977</v>
      </c>
      <c r="AC1241" s="109">
        <f t="shared" si="93"/>
        <v>2.6912600000000002E-2</v>
      </c>
      <c r="AE1241" s="110"/>
    </row>
    <row r="1242" spans="13:31" x14ac:dyDescent="0.25">
      <c r="M1242" s="115">
        <v>45978</v>
      </c>
      <c r="N1242" s="123">
        <v>2.6914600000000002</v>
      </c>
      <c r="AB1242" s="108">
        <f t="shared" si="94"/>
        <v>45978</v>
      </c>
      <c r="AC1242" s="109">
        <f t="shared" si="93"/>
        <v>2.69146E-2</v>
      </c>
      <c r="AE1242" s="110"/>
    </row>
    <row r="1243" spans="13:31" x14ac:dyDescent="0.25">
      <c r="M1243" s="115">
        <v>45979</v>
      </c>
      <c r="N1243" s="123">
        <v>2.6912600000000002</v>
      </c>
      <c r="AB1243" s="108">
        <f t="shared" si="94"/>
        <v>45979</v>
      </c>
      <c r="AC1243" s="109">
        <f t="shared" si="93"/>
        <v>2.6912600000000002E-2</v>
      </c>
      <c r="AE1243" s="110"/>
    </row>
    <row r="1244" spans="13:31" x14ac:dyDescent="0.25">
      <c r="M1244" s="115">
        <v>45980</v>
      </c>
      <c r="N1244" s="123">
        <v>2.6912600000000002</v>
      </c>
      <c r="AB1244" s="108">
        <f t="shared" si="94"/>
        <v>45980</v>
      </c>
      <c r="AC1244" s="109">
        <f t="shared" si="93"/>
        <v>2.6912600000000002E-2</v>
      </c>
      <c r="AE1244" s="110"/>
    </row>
    <row r="1245" spans="13:31" x14ac:dyDescent="0.25">
      <c r="M1245" s="115">
        <v>45981</v>
      </c>
      <c r="N1245" s="123">
        <v>2.6912600000000002</v>
      </c>
      <c r="AB1245" s="108">
        <f t="shared" si="94"/>
        <v>45981</v>
      </c>
      <c r="AC1245" s="109">
        <f t="shared" si="93"/>
        <v>2.6912600000000002E-2</v>
      </c>
      <c r="AE1245" s="110"/>
    </row>
    <row r="1246" spans="13:31" x14ac:dyDescent="0.25">
      <c r="M1246" s="115">
        <v>45982</v>
      </c>
      <c r="N1246" s="123">
        <v>2.69156</v>
      </c>
      <c r="AB1246" s="108">
        <f t="shared" si="94"/>
        <v>45982</v>
      </c>
      <c r="AC1246" s="109">
        <f t="shared" si="93"/>
        <v>2.6915599999999998E-2</v>
      </c>
      <c r="AE1246" s="110"/>
    </row>
    <row r="1247" spans="13:31" x14ac:dyDescent="0.25">
      <c r="M1247" s="115">
        <v>45983</v>
      </c>
      <c r="N1247" s="123">
        <v>2.6912600000000002</v>
      </c>
      <c r="AB1247" s="108">
        <f t="shared" si="94"/>
        <v>45983</v>
      </c>
      <c r="AC1247" s="109">
        <f t="shared" si="93"/>
        <v>2.6912600000000002E-2</v>
      </c>
      <c r="AE1247" s="110"/>
    </row>
    <row r="1248" spans="13:31" x14ac:dyDescent="0.25">
      <c r="M1248" s="115">
        <v>45984</v>
      </c>
      <c r="N1248" s="123">
        <v>2.6912600000000002</v>
      </c>
      <c r="AB1248" s="108">
        <f t="shared" si="94"/>
        <v>45984</v>
      </c>
      <c r="AC1248" s="109">
        <f t="shared" si="93"/>
        <v>2.6912600000000002E-2</v>
      </c>
      <c r="AE1248" s="110"/>
    </row>
    <row r="1249" spans="13:31" x14ac:dyDescent="0.25">
      <c r="M1249" s="115">
        <v>45985</v>
      </c>
      <c r="N1249" s="123">
        <v>2.6912600000000002</v>
      </c>
      <c r="AB1249" s="108">
        <f t="shared" si="94"/>
        <v>45985</v>
      </c>
      <c r="AC1249" s="109">
        <f t="shared" si="93"/>
        <v>2.6912600000000002E-2</v>
      </c>
      <c r="AE1249" s="110"/>
    </row>
    <row r="1250" spans="13:31" x14ac:dyDescent="0.25">
      <c r="M1250" s="115">
        <v>45986</v>
      </c>
      <c r="N1250" s="123">
        <v>2.6912600000000002</v>
      </c>
      <c r="AB1250" s="108">
        <f t="shared" si="94"/>
        <v>45986</v>
      </c>
      <c r="AC1250" s="109">
        <f t="shared" si="93"/>
        <v>2.6912600000000002E-2</v>
      </c>
      <c r="AE1250" s="110"/>
    </row>
    <row r="1251" spans="13:31" x14ac:dyDescent="0.25">
      <c r="M1251" s="115">
        <v>45987</v>
      </c>
      <c r="N1251" s="123">
        <v>2.6914600000000002</v>
      </c>
      <c r="AB1251" s="108">
        <f t="shared" si="94"/>
        <v>45987</v>
      </c>
      <c r="AC1251" s="109">
        <f t="shared" si="93"/>
        <v>2.69146E-2</v>
      </c>
      <c r="AE1251" s="110"/>
    </row>
    <row r="1252" spans="13:31" x14ac:dyDescent="0.25">
      <c r="M1252" s="115">
        <v>45988</v>
      </c>
      <c r="N1252" s="123">
        <v>2.6912600000000002</v>
      </c>
      <c r="AB1252" s="108">
        <f t="shared" si="94"/>
        <v>45988</v>
      </c>
      <c r="AC1252" s="109">
        <f t="shared" si="93"/>
        <v>2.6912600000000002E-2</v>
      </c>
      <c r="AE1252" s="110"/>
    </row>
    <row r="1253" spans="13:31" x14ac:dyDescent="0.25">
      <c r="M1253" s="115">
        <v>45989</v>
      </c>
      <c r="N1253" s="123">
        <v>2.6912600000000002</v>
      </c>
      <c r="AB1253" s="108">
        <f t="shared" si="94"/>
        <v>45989</v>
      </c>
      <c r="AC1253" s="109">
        <f t="shared" si="93"/>
        <v>2.6912600000000002E-2</v>
      </c>
      <c r="AE1253" s="110"/>
    </row>
    <row r="1254" spans="13:31" x14ac:dyDescent="0.25">
      <c r="M1254" s="115">
        <v>45990</v>
      </c>
      <c r="N1254" s="123">
        <v>2.6912600000000002</v>
      </c>
      <c r="AB1254" s="108">
        <f t="shared" si="94"/>
        <v>45990</v>
      </c>
      <c r="AC1254" s="109">
        <f t="shared" si="93"/>
        <v>2.6912600000000002E-2</v>
      </c>
      <c r="AE1254" s="110"/>
    </row>
    <row r="1255" spans="13:31" x14ac:dyDescent="0.25">
      <c r="M1255" s="115">
        <v>45991</v>
      </c>
      <c r="N1255" s="123">
        <v>2.6912600000000002</v>
      </c>
      <c r="AB1255" s="108">
        <f t="shared" si="94"/>
        <v>45991</v>
      </c>
      <c r="AC1255" s="109">
        <f t="shared" si="93"/>
        <v>2.6912600000000002E-2</v>
      </c>
      <c r="AE1255" s="110"/>
    </row>
    <row r="1256" spans="13:31" x14ac:dyDescent="0.25">
      <c r="M1256" s="115">
        <v>45992</v>
      </c>
      <c r="N1256" s="123">
        <v>2.69156</v>
      </c>
      <c r="AB1256" s="108">
        <f t="shared" si="94"/>
        <v>45992</v>
      </c>
      <c r="AC1256" s="109">
        <f t="shared" si="93"/>
        <v>2.6915599999999998E-2</v>
      </c>
      <c r="AE1256" s="110"/>
    </row>
    <row r="1257" spans="13:31" x14ac:dyDescent="0.25">
      <c r="M1257" s="115">
        <v>45993</v>
      </c>
      <c r="N1257" s="123">
        <v>2.6912600000000002</v>
      </c>
      <c r="AB1257" s="108">
        <f t="shared" si="94"/>
        <v>45993</v>
      </c>
      <c r="AC1257" s="109">
        <f t="shared" si="93"/>
        <v>2.6912600000000002E-2</v>
      </c>
      <c r="AE1257" s="110"/>
    </row>
    <row r="1258" spans="13:31" x14ac:dyDescent="0.25">
      <c r="M1258" s="115">
        <v>45994</v>
      </c>
      <c r="N1258" s="123">
        <v>2.6912600000000002</v>
      </c>
      <c r="AB1258" s="108">
        <f t="shared" si="94"/>
        <v>45994</v>
      </c>
      <c r="AC1258" s="109">
        <f t="shared" si="93"/>
        <v>2.6912600000000002E-2</v>
      </c>
      <c r="AE1258" s="110"/>
    </row>
    <row r="1259" spans="13:31" x14ac:dyDescent="0.25">
      <c r="M1259" s="115">
        <v>45995</v>
      </c>
      <c r="N1259" s="123">
        <v>2.71814</v>
      </c>
      <c r="AB1259" s="108">
        <f t="shared" si="94"/>
        <v>45995</v>
      </c>
      <c r="AC1259" s="109">
        <f t="shared" si="93"/>
        <v>2.7181400000000001E-2</v>
      </c>
      <c r="AE1259" s="110"/>
    </row>
    <row r="1260" spans="13:31" x14ac:dyDescent="0.25">
      <c r="M1260" s="115">
        <v>45996</v>
      </c>
      <c r="N1260" s="123">
        <v>2.71835</v>
      </c>
      <c r="AB1260" s="108">
        <f t="shared" si="94"/>
        <v>45996</v>
      </c>
      <c r="AC1260" s="109">
        <f t="shared" si="93"/>
        <v>2.7183499999999999E-2</v>
      </c>
      <c r="AE1260" s="110"/>
    </row>
    <row r="1261" spans="13:31" x14ac:dyDescent="0.25">
      <c r="M1261" s="115">
        <v>45997</v>
      </c>
      <c r="N1261" s="123">
        <v>2.71814</v>
      </c>
      <c r="AB1261" s="108">
        <f t="shared" si="94"/>
        <v>45997</v>
      </c>
      <c r="AC1261" s="109">
        <f t="shared" si="93"/>
        <v>2.7181400000000001E-2</v>
      </c>
      <c r="AE1261" s="110"/>
    </row>
    <row r="1262" spans="13:31" x14ac:dyDescent="0.25">
      <c r="M1262" s="115">
        <v>45998</v>
      </c>
      <c r="N1262" s="123">
        <v>2.71814</v>
      </c>
      <c r="AB1262" s="108">
        <f t="shared" si="94"/>
        <v>45998</v>
      </c>
      <c r="AC1262" s="109">
        <f t="shared" si="93"/>
        <v>2.7181400000000001E-2</v>
      </c>
      <c r="AE1262" s="110"/>
    </row>
    <row r="1263" spans="13:31" x14ac:dyDescent="0.25">
      <c r="M1263" s="115">
        <v>45999</v>
      </c>
      <c r="N1263" s="123">
        <v>2.71814</v>
      </c>
      <c r="AB1263" s="108">
        <f t="shared" si="94"/>
        <v>45999</v>
      </c>
      <c r="AC1263" s="109">
        <f t="shared" si="93"/>
        <v>2.7181400000000001E-2</v>
      </c>
      <c r="AE1263" s="110"/>
    </row>
    <row r="1264" spans="13:31" x14ac:dyDescent="0.25">
      <c r="M1264" s="115">
        <v>46000</v>
      </c>
      <c r="N1264" s="123">
        <v>2.71814</v>
      </c>
      <c r="AB1264" s="108">
        <f t="shared" si="94"/>
        <v>46000</v>
      </c>
      <c r="AC1264" s="109">
        <f t="shared" si="93"/>
        <v>2.7181400000000001E-2</v>
      </c>
      <c r="AE1264" s="110"/>
    </row>
    <row r="1265" spans="13:31" x14ac:dyDescent="0.25">
      <c r="M1265" s="115">
        <v>46001</v>
      </c>
      <c r="N1265" s="123">
        <v>2.71835</v>
      </c>
      <c r="AB1265" s="108">
        <f t="shared" si="94"/>
        <v>46001</v>
      </c>
      <c r="AC1265" s="109">
        <f t="shared" si="93"/>
        <v>2.7183499999999999E-2</v>
      </c>
      <c r="AE1265" s="110"/>
    </row>
    <row r="1266" spans="13:31" x14ac:dyDescent="0.25">
      <c r="M1266" s="115">
        <v>46002</v>
      </c>
      <c r="N1266" s="123">
        <v>2.71814</v>
      </c>
      <c r="AB1266" s="108">
        <f t="shared" si="94"/>
        <v>46002</v>
      </c>
      <c r="AC1266" s="109">
        <f t="shared" si="93"/>
        <v>2.7181400000000001E-2</v>
      </c>
      <c r="AE1266" s="110"/>
    </row>
    <row r="1267" spans="13:31" x14ac:dyDescent="0.25">
      <c r="M1267" s="115">
        <v>46003</v>
      </c>
      <c r="N1267" s="123">
        <v>2.71814</v>
      </c>
      <c r="AB1267" s="108">
        <f t="shared" si="94"/>
        <v>46003</v>
      </c>
      <c r="AC1267" s="109">
        <f t="shared" si="93"/>
        <v>2.7181400000000001E-2</v>
      </c>
      <c r="AE1267" s="110"/>
    </row>
    <row r="1268" spans="13:31" x14ac:dyDescent="0.25">
      <c r="M1268" s="115">
        <v>46004</v>
      </c>
      <c r="N1268" s="123">
        <v>2.71814</v>
      </c>
      <c r="AB1268" s="108">
        <f t="shared" si="94"/>
        <v>46004</v>
      </c>
      <c r="AC1268" s="109">
        <f t="shared" si="93"/>
        <v>2.7181400000000001E-2</v>
      </c>
      <c r="AE1268" s="110"/>
    </row>
    <row r="1269" spans="13:31" x14ac:dyDescent="0.25">
      <c r="M1269" s="115">
        <v>46005</v>
      </c>
      <c r="N1269" s="123">
        <v>2.71814</v>
      </c>
      <c r="AB1269" s="108">
        <f t="shared" si="94"/>
        <v>46005</v>
      </c>
      <c r="AC1269" s="109">
        <f t="shared" si="93"/>
        <v>2.7181400000000001E-2</v>
      </c>
      <c r="AE1269" s="110"/>
    </row>
    <row r="1270" spans="13:31" x14ac:dyDescent="0.25">
      <c r="M1270" s="115">
        <v>46006</v>
      </c>
      <c r="N1270" s="123">
        <v>2.71835</v>
      </c>
      <c r="AB1270" s="108">
        <f t="shared" si="94"/>
        <v>46006</v>
      </c>
      <c r="AC1270" s="109">
        <f t="shared" si="93"/>
        <v>2.7183499999999999E-2</v>
      </c>
      <c r="AE1270" s="110"/>
    </row>
    <row r="1271" spans="13:31" x14ac:dyDescent="0.25">
      <c r="M1271" s="115">
        <v>46007</v>
      </c>
      <c r="N1271" s="123">
        <v>2.71814</v>
      </c>
      <c r="AB1271" s="108">
        <f t="shared" si="94"/>
        <v>46007</v>
      </c>
      <c r="AC1271" s="109">
        <f t="shared" si="93"/>
        <v>2.7181400000000001E-2</v>
      </c>
      <c r="AE1271" s="110"/>
    </row>
    <row r="1272" spans="13:31" x14ac:dyDescent="0.25">
      <c r="M1272" s="115">
        <v>46008</v>
      </c>
      <c r="N1272" s="123">
        <v>2.71814</v>
      </c>
      <c r="AB1272" s="108">
        <f t="shared" si="94"/>
        <v>46008</v>
      </c>
      <c r="AC1272" s="109">
        <f t="shared" si="93"/>
        <v>2.7181400000000001E-2</v>
      </c>
      <c r="AE1272" s="110"/>
    </row>
    <row r="1273" spans="13:31" x14ac:dyDescent="0.25">
      <c r="M1273" s="115">
        <v>46009</v>
      </c>
      <c r="N1273" s="123">
        <v>2.71814</v>
      </c>
      <c r="AB1273" s="108">
        <f t="shared" si="94"/>
        <v>46009</v>
      </c>
      <c r="AC1273" s="109">
        <f t="shared" si="93"/>
        <v>2.7181400000000001E-2</v>
      </c>
      <c r="AE1273" s="110"/>
    </row>
    <row r="1274" spans="13:31" x14ac:dyDescent="0.25">
      <c r="M1274" s="115">
        <v>46010</v>
      </c>
      <c r="N1274" s="123">
        <v>2.71814</v>
      </c>
      <c r="AB1274" s="108">
        <f t="shared" si="94"/>
        <v>46010</v>
      </c>
      <c r="AC1274" s="109">
        <f t="shared" si="93"/>
        <v>2.7181400000000001E-2</v>
      </c>
      <c r="AE1274" s="110"/>
    </row>
    <row r="1275" spans="13:31" x14ac:dyDescent="0.25">
      <c r="M1275" s="115">
        <v>46011</v>
      </c>
      <c r="N1275" s="123">
        <v>2.71835</v>
      </c>
      <c r="AB1275" s="108">
        <f t="shared" si="94"/>
        <v>46011</v>
      </c>
      <c r="AC1275" s="109">
        <f t="shared" si="93"/>
        <v>2.7183499999999999E-2</v>
      </c>
      <c r="AE1275" s="110"/>
    </row>
    <row r="1276" spans="13:31" x14ac:dyDescent="0.25">
      <c r="M1276" s="115">
        <v>46012</v>
      </c>
      <c r="N1276" s="123">
        <v>2.71814</v>
      </c>
      <c r="AB1276" s="108">
        <f t="shared" si="94"/>
        <v>46012</v>
      </c>
      <c r="AC1276" s="109">
        <f t="shared" si="93"/>
        <v>2.7181400000000001E-2</v>
      </c>
      <c r="AE1276" s="110"/>
    </row>
    <row r="1277" spans="13:31" x14ac:dyDescent="0.25">
      <c r="M1277" s="115">
        <v>46013</v>
      </c>
      <c r="N1277" s="123">
        <v>2.71814</v>
      </c>
      <c r="AB1277" s="108">
        <f t="shared" si="94"/>
        <v>46013</v>
      </c>
      <c r="AC1277" s="109">
        <f t="shared" si="93"/>
        <v>2.7181400000000001E-2</v>
      </c>
      <c r="AE1277" s="110"/>
    </row>
    <row r="1278" spans="13:31" x14ac:dyDescent="0.25">
      <c r="M1278" s="115">
        <v>46014</v>
      </c>
      <c r="N1278" s="123">
        <v>2.71814</v>
      </c>
      <c r="AB1278" s="108">
        <f t="shared" si="94"/>
        <v>46014</v>
      </c>
      <c r="AC1278" s="109">
        <f t="shared" si="93"/>
        <v>2.7181400000000001E-2</v>
      </c>
      <c r="AE1278" s="110"/>
    </row>
    <row r="1279" spans="13:31" x14ac:dyDescent="0.25">
      <c r="M1279" s="115">
        <v>46015</v>
      </c>
      <c r="N1279" s="123">
        <v>2.71814</v>
      </c>
      <c r="AB1279" s="108">
        <f t="shared" si="94"/>
        <v>46015</v>
      </c>
      <c r="AC1279" s="109">
        <f t="shared" si="93"/>
        <v>2.7181400000000001E-2</v>
      </c>
      <c r="AE1279" s="110"/>
    </row>
    <row r="1280" spans="13:31" x14ac:dyDescent="0.25">
      <c r="M1280" s="115">
        <v>46016</v>
      </c>
      <c r="N1280" s="123">
        <v>2.71835</v>
      </c>
      <c r="AB1280" s="108">
        <f t="shared" si="94"/>
        <v>46016</v>
      </c>
      <c r="AC1280" s="109">
        <f t="shared" si="93"/>
        <v>2.7183499999999999E-2</v>
      </c>
      <c r="AE1280" s="110"/>
    </row>
    <row r="1281" spans="13:31" x14ac:dyDescent="0.25">
      <c r="M1281" s="115">
        <v>46017</v>
      </c>
      <c r="N1281" s="123">
        <v>2.71814</v>
      </c>
      <c r="AB1281" s="108">
        <f t="shared" si="94"/>
        <v>46017</v>
      </c>
      <c r="AC1281" s="109">
        <f t="shared" si="93"/>
        <v>2.7181400000000001E-2</v>
      </c>
      <c r="AE1281" s="110"/>
    </row>
    <row r="1282" spans="13:31" x14ac:dyDescent="0.25">
      <c r="M1282" s="115">
        <v>46018</v>
      </c>
      <c r="N1282" s="123">
        <v>2.71814</v>
      </c>
      <c r="AB1282" s="108">
        <f t="shared" si="94"/>
        <v>46018</v>
      </c>
      <c r="AC1282" s="109">
        <f t="shared" si="93"/>
        <v>2.7181400000000001E-2</v>
      </c>
      <c r="AE1282" s="110"/>
    </row>
    <row r="1283" spans="13:31" x14ac:dyDescent="0.25">
      <c r="M1283" s="115">
        <v>46019</v>
      </c>
      <c r="N1283" s="123">
        <v>2.71814</v>
      </c>
      <c r="AB1283" s="108">
        <f t="shared" si="94"/>
        <v>46019</v>
      </c>
      <c r="AC1283" s="109">
        <f t="shared" si="93"/>
        <v>2.7181400000000001E-2</v>
      </c>
      <c r="AE1283" s="110"/>
    </row>
    <row r="1284" spans="13:31" x14ac:dyDescent="0.25">
      <c r="M1284" s="115">
        <v>46020</v>
      </c>
      <c r="N1284" s="123">
        <v>2.71814</v>
      </c>
      <c r="AB1284" s="108">
        <f t="shared" si="94"/>
        <v>46020</v>
      </c>
      <c r="AC1284" s="109">
        <f t="shared" si="93"/>
        <v>2.7181400000000001E-2</v>
      </c>
      <c r="AE1284" s="110"/>
    </row>
    <row r="1285" spans="13:31" x14ac:dyDescent="0.25">
      <c r="M1285" s="115">
        <v>46021</v>
      </c>
      <c r="N1285" s="123">
        <v>2.71835</v>
      </c>
      <c r="AB1285" s="108">
        <f t="shared" si="94"/>
        <v>46021</v>
      </c>
      <c r="AC1285" s="109">
        <f t="shared" si="93"/>
        <v>2.7183499999999999E-2</v>
      </c>
      <c r="AE1285" s="110"/>
    </row>
    <row r="1286" spans="13:31" x14ac:dyDescent="0.25">
      <c r="M1286" s="115">
        <v>46022</v>
      </c>
      <c r="N1286" s="123">
        <v>2.71814</v>
      </c>
      <c r="AB1286" s="108">
        <f t="shared" si="94"/>
        <v>46022</v>
      </c>
      <c r="AC1286" s="109">
        <f t="shared" si="93"/>
        <v>2.7181400000000001E-2</v>
      </c>
      <c r="AE1286" s="110"/>
    </row>
    <row r="1287" spans="13:31" x14ac:dyDescent="0.25">
      <c r="M1287" s="115">
        <v>46023</v>
      </c>
      <c r="N1287" s="123">
        <v>2.71814</v>
      </c>
      <c r="AB1287" s="108">
        <f t="shared" si="94"/>
        <v>46023</v>
      </c>
      <c r="AC1287" s="109">
        <f t="shared" ref="AC1287:AC1350" si="95">_xlfn.IFNA(VLOOKUP(AB1287,M:N,2,FALSE)/100,AC1286)</f>
        <v>2.7181400000000001E-2</v>
      </c>
      <c r="AE1287" s="110"/>
    </row>
    <row r="1288" spans="13:31" x14ac:dyDescent="0.25">
      <c r="M1288" s="115">
        <v>46024</v>
      </c>
      <c r="N1288" s="123">
        <v>2.71814</v>
      </c>
      <c r="AB1288" s="108">
        <f t="shared" ref="AB1288:AB1351" si="96">AB1287+1</f>
        <v>46024</v>
      </c>
      <c r="AC1288" s="109">
        <f t="shared" si="95"/>
        <v>2.7181400000000001E-2</v>
      </c>
      <c r="AE1288" s="110"/>
    </row>
    <row r="1289" spans="13:31" x14ac:dyDescent="0.25">
      <c r="M1289" s="115">
        <v>46025</v>
      </c>
      <c r="N1289" s="123">
        <v>2.71814</v>
      </c>
      <c r="AB1289" s="108">
        <f t="shared" si="96"/>
        <v>46025</v>
      </c>
      <c r="AC1289" s="109">
        <f t="shared" si="95"/>
        <v>2.7181400000000001E-2</v>
      </c>
      <c r="AE1289" s="110"/>
    </row>
    <row r="1290" spans="13:31" x14ac:dyDescent="0.25">
      <c r="M1290" s="115">
        <v>46026</v>
      </c>
      <c r="N1290" s="123">
        <v>2.71835</v>
      </c>
      <c r="AB1290" s="108">
        <f t="shared" si="96"/>
        <v>46026</v>
      </c>
      <c r="AC1290" s="109">
        <f t="shared" si="95"/>
        <v>2.7183499999999999E-2</v>
      </c>
      <c r="AE1290" s="110"/>
    </row>
    <row r="1291" spans="13:31" x14ac:dyDescent="0.25">
      <c r="M1291" s="115">
        <v>46027</v>
      </c>
      <c r="N1291" s="123">
        <v>2.71814</v>
      </c>
      <c r="AB1291" s="108">
        <f t="shared" si="96"/>
        <v>46027</v>
      </c>
      <c r="AC1291" s="109">
        <f t="shared" si="95"/>
        <v>2.7181400000000001E-2</v>
      </c>
      <c r="AE1291" s="110"/>
    </row>
    <row r="1292" spans="13:31" x14ac:dyDescent="0.25">
      <c r="M1292" s="115">
        <v>46028</v>
      </c>
      <c r="N1292" s="123">
        <v>2.71814</v>
      </c>
      <c r="AB1292" s="108">
        <f t="shared" si="96"/>
        <v>46028</v>
      </c>
      <c r="AC1292" s="109">
        <f t="shared" si="95"/>
        <v>2.7181400000000001E-2</v>
      </c>
      <c r="AE1292" s="110"/>
    </row>
    <row r="1293" spans="13:31" x14ac:dyDescent="0.25">
      <c r="M1293" s="115">
        <v>46029</v>
      </c>
      <c r="N1293" s="123">
        <v>2.71814</v>
      </c>
      <c r="AB1293" s="108">
        <f t="shared" si="96"/>
        <v>46029</v>
      </c>
      <c r="AC1293" s="109">
        <f t="shared" si="95"/>
        <v>2.7181400000000001E-2</v>
      </c>
      <c r="AE1293" s="110"/>
    </row>
    <row r="1294" spans="13:31" x14ac:dyDescent="0.25">
      <c r="M1294" s="115">
        <v>46030</v>
      </c>
      <c r="N1294" s="123">
        <v>2.71814</v>
      </c>
      <c r="AB1294" s="108">
        <f t="shared" si="96"/>
        <v>46030</v>
      </c>
      <c r="AC1294" s="109">
        <f t="shared" si="95"/>
        <v>2.7181400000000001E-2</v>
      </c>
      <c r="AE1294" s="110"/>
    </row>
    <row r="1295" spans="13:31" x14ac:dyDescent="0.25">
      <c r="M1295" s="115">
        <v>46031</v>
      </c>
      <c r="N1295" s="123">
        <v>2.71835</v>
      </c>
      <c r="AB1295" s="108">
        <f t="shared" si="96"/>
        <v>46031</v>
      </c>
      <c r="AC1295" s="109">
        <f t="shared" si="95"/>
        <v>2.7183499999999999E-2</v>
      </c>
      <c r="AE1295" s="110"/>
    </row>
    <row r="1296" spans="13:31" x14ac:dyDescent="0.25">
      <c r="M1296" s="115">
        <v>46032</v>
      </c>
      <c r="N1296" s="123">
        <v>2.71814</v>
      </c>
      <c r="AB1296" s="108">
        <f t="shared" si="96"/>
        <v>46032</v>
      </c>
      <c r="AC1296" s="109">
        <f t="shared" si="95"/>
        <v>2.7181400000000001E-2</v>
      </c>
      <c r="AE1296" s="110"/>
    </row>
    <row r="1297" spans="13:31" x14ac:dyDescent="0.25">
      <c r="M1297" s="115">
        <v>46033</v>
      </c>
      <c r="N1297" s="123">
        <v>2.71814</v>
      </c>
      <c r="AB1297" s="108">
        <f t="shared" si="96"/>
        <v>46033</v>
      </c>
      <c r="AC1297" s="109">
        <f t="shared" si="95"/>
        <v>2.7181400000000001E-2</v>
      </c>
      <c r="AE1297" s="110"/>
    </row>
    <row r="1298" spans="13:31" x14ac:dyDescent="0.25">
      <c r="M1298" s="115">
        <v>46034</v>
      </c>
      <c r="N1298" s="123">
        <v>2.71814</v>
      </c>
      <c r="AB1298" s="108">
        <f t="shared" si="96"/>
        <v>46034</v>
      </c>
      <c r="AC1298" s="109">
        <f t="shared" si="95"/>
        <v>2.7181400000000001E-2</v>
      </c>
      <c r="AE1298" s="110"/>
    </row>
    <row r="1299" spans="13:31" x14ac:dyDescent="0.25">
      <c r="M1299" s="115">
        <v>46035</v>
      </c>
      <c r="N1299" s="123">
        <v>2.71814</v>
      </c>
      <c r="AB1299" s="108">
        <f t="shared" si="96"/>
        <v>46035</v>
      </c>
      <c r="AC1299" s="109">
        <f t="shared" si="95"/>
        <v>2.7181400000000001E-2</v>
      </c>
      <c r="AE1299" s="110"/>
    </row>
    <row r="1300" spans="13:31" x14ac:dyDescent="0.25">
      <c r="M1300" s="115">
        <v>46036</v>
      </c>
      <c r="N1300" s="123">
        <v>2.7184499999999998</v>
      </c>
      <c r="AB1300" s="108">
        <f t="shared" si="96"/>
        <v>46036</v>
      </c>
      <c r="AC1300" s="109">
        <f t="shared" si="95"/>
        <v>2.7184499999999997E-2</v>
      </c>
      <c r="AE1300" s="110"/>
    </row>
    <row r="1301" spans="13:31" x14ac:dyDescent="0.25">
      <c r="M1301" s="115">
        <v>46037</v>
      </c>
      <c r="N1301" s="123">
        <v>2.71814</v>
      </c>
      <c r="AB1301" s="108">
        <f t="shared" si="96"/>
        <v>46037</v>
      </c>
      <c r="AC1301" s="109">
        <f t="shared" si="95"/>
        <v>2.7181400000000001E-2</v>
      </c>
      <c r="AE1301" s="110"/>
    </row>
    <row r="1302" spans="13:31" x14ac:dyDescent="0.25">
      <c r="M1302" s="115">
        <v>46038</v>
      </c>
      <c r="N1302" s="123">
        <v>2.71814</v>
      </c>
      <c r="AB1302" s="108">
        <f t="shared" si="96"/>
        <v>46038</v>
      </c>
      <c r="AC1302" s="109">
        <f t="shared" si="95"/>
        <v>2.7181400000000001E-2</v>
      </c>
      <c r="AE1302" s="110"/>
    </row>
    <row r="1303" spans="13:31" x14ac:dyDescent="0.25">
      <c r="M1303" s="115">
        <v>46039</v>
      </c>
      <c r="N1303" s="123">
        <v>2.71814</v>
      </c>
      <c r="AB1303" s="108">
        <f t="shared" si="96"/>
        <v>46039</v>
      </c>
      <c r="AC1303" s="109">
        <f t="shared" si="95"/>
        <v>2.7181400000000001E-2</v>
      </c>
      <c r="AE1303" s="110"/>
    </row>
    <row r="1304" spans="13:31" x14ac:dyDescent="0.25">
      <c r="M1304" s="115">
        <v>46040</v>
      </c>
      <c r="N1304" s="123">
        <v>2.71835</v>
      </c>
      <c r="AB1304" s="108">
        <f t="shared" si="96"/>
        <v>46040</v>
      </c>
      <c r="AC1304" s="109">
        <f t="shared" si="95"/>
        <v>2.7183499999999999E-2</v>
      </c>
      <c r="AE1304" s="110"/>
    </row>
    <row r="1305" spans="13:31" x14ac:dyDescent="0.25">
      <c r="M1305" s="115">
        <v>46041</v>
      </c>
      <c r="N1305" s="123">
        <v>2.71814</v>
      </c>
      <c r="AB1305" s="108">
        <f t="shared" si="96"/>
        <v>46041</v>
      </c>
      <c r="AC1305" s="109">
        <f t="shared" si="95"/>
        <v>2.7181400000000001E-2</v>
      </c>
      <c r="AE1305" s="110"/>
    </row>
    <row r="1306" spans="13:31" x14ac:dyDescent="0.25">
      <c r="M1306" s="115">
        <v>46042</v>
      </c>
      <c r="N1306" s="123">
        <v>2.71814</v>
      </c>
      <c r="AB1306" s="108">
        <f t="shared" si="96"/>
        <v>46042</v>
      </c>
      <c r="AC1306" s="109">
        <f t="shared" si="95"/>
        <v>2.7181400000000001E-2</v>
      </c>
      <c r="AE1306" s="110"/>
    </row>
    <row r="1307" spans="13:31" x14ac:dyDescent="0.25">
      <c r="M1307" s="115">
        <v>46043</v>
      </c>
      <c r="N1307" s="123">
        <v>2.71814</v>
      </c>
      <c r="AB1307" s="108">
        <f t="shared" si="96"/>
        <v>46043</v>
      </c>
      <c r="AC1307" s="109">
        <f t="shared" si="95"/>
        <v>2.7181400000000001E-2</v>
      </c>
      <c r="AE1307" s="110"/>
    </row>
    <row r="1308" spans="13:31" x14ac:dyDescent="0.25">
      <c r="M1308" s="115">
        <v>46044</v>
      </c>
      <c r="N1308" s="123">
        <v>2.71814</v>
      </c>
      <c r="AB1308" s="108">
        <f t="shared" si="96"/>
        <v>46044</v>
      </c>
      <c r="AC1308" s="109">
        <f t="shared" si="95"/>
        <v>2.7181400000000001E-2</v>
      </c>
      <c r="AE1308" s="110"/>
    </row>
    <row r="1309" spans="13:31" x14ac:dyDescent="0.25">
      <c r="M1309" s="115">
        <v>46045</v>
      </c>
      <c r="N1309" s="123">
        <v>2.71835</v>
      </c>
      <c r="AB1309" s="108">
        <f t="shared" si="96"/>
        <v>46045</v>
      </c>
      <c r="AC1309" s="109">
        <f t="shared" si="95"/>
        <v>2.7183499999999999E-2</v>
      </c>
      <c r="AE1309" s="110"/>
    </row>
    <row r="1310" spans="13:31" x14ac:dyDescent="0.25">
      <c r="M1310" s="115">
        <v>46046</v>
      </c>
      <c r="N1310" s="123">
        <v>2.71814</v>
      </c>
      <c r="AB1310" s="108">
        <f t="shared" si="96"/>
        <v>46046</v>
      </c>
      <c r="AC1310" s="109">
        <f t="shared" si="95"/>
        <v>2.7181400000000001E-2</v>
      </c>
      <c r="AE1310" s="110"/>
    </row>
    <row r="1311" spans="13:31" x14ac:dyDescent="0.25">
      <c r="M1311" s="115">
        <v>46047</v>
      </c>
      <c r="N1311" s="123">
        <v>2.71814</v>
      </c>
      <c r="AB1311" s="108">
        <f t="shared" si="96"/>
        <v>46047</v>
      </c>
      <c r="AC1311" s="109">
        <f t="shared" si="95"/>
        <v>2.7181400000000001E-2</v>
      </c>
      <c r="AE1311" s="110"/>
    </row>
    <row r="1312" spans="13:31" x14ac:dyDescent="0.25">
      <c r="M1312" s="115">
        <v>46048</v>
      </c>
      <c r="N1312" s="123">
        <v>2.71814</v>
      </c>
      <c r="AB1312" s="108">
        <f t="shared" si="96"/>
        <v>46048</v>
      </c>
      <c r="AC1312" s="109">
        <f t="shared" si="95"/>
        <v>2.7181400000000001E-2</v>
      </c>
      <c r="AE1312" s="110"/>
    </row>
    <row r="1313" spans="13:31" x14ac:dyDescent="0.25">
      <c r="M1313" s="115">
        <v>46049</v>
      </c>
      <c r="N1313" s="123">
        <v>2.71814</v>
      </c>
      <c r="AB1313" s="108">
        <f t="shared" si="96"/>
        <v>46049</v>
      </c>
      <c r="AC1313" s="109">
        <f t="shared" si="95"/>
        <v>2.7181400000000001E-2</v>
      </c>
      <c r="AE1313" s="110"/>
    </row>
    <row r="1314" spans="13:31" x14ac:dyDescent="0.25">
      <c r="M1314" s="115">
        <v>46050</v>
      </c>
      <c r="N1314" s="123">
        <v>2.71835</v>
      </c>
      <c r="AB1314" s="108">
        <f t="shared" si="96"/>
        <v>46050</v>
      </c>
      <c r="AC1314" s="109">
        <f t="shared" si="95"/>
        <v>2.7183499999999999E-2</v>
      </c>
      <c r="AE1314" s="110"/>
    </row>
    <row r="1315" spans="13:31" x14ac:dyDescent="0.25">
      <c r="M1315" s="115">
        <v>46051</v>
      </c>
      <c r="N1315" s="123">
        <v>2.71814</v>
      </c>
      <c r="AB1315" s="108">
        <f t="shared" si="96"/>
        <v>46051</v>
      </c>
      <c r="AC1315" s="109">
        <f t="shared" si="95"/>
        <v>2.7181400000000001E-2</v>
      </c>
      <c r="AE1315" s="110"/>
    </row>
    <row r="1316" spans="13:31" x14ac:dyDescent="0.25">
      <c r="M1316" s="115">
        <v>46052</v>
      </c>
      <c r="N1316" s="123">
        <v>2.71814</v>
      </c>
      <c r="AB1316" s="108">
        <f t="shared" si="96"/>
        <v>46052</v>
      </c>
      <c r="AC1316" s="109">
        <f t="shared" si="95"/>
        <v>2.7181400000000001E-2</v>
      </c>
      <c r="AE1316" s="110"/>
    </row>
    <row r="1317" spans="13:31" x14ac:dyDescent="0.25">
      <c r="M1317" s="115">
        <v>46053</v>
      </c>
      <c r="N1317" s="123">
        <v>2.71814</v>
      </c>
      <c r="AB1317" s="108">
        <f t="shared" si="96"/>
        <v>46053</v>
      </c>
      <c r="AC1317" s="109">
        <f t="shared" si="95"/>
        <v>2.7181400000000001E-2</v>
      </c>
      <c r="AE1317" s="110"/>
    </row>
    <row r="1318" spans="13:31" x14ac:dyDescent="0.25">
      <c r="M1318" s="115">
        <v>46054</v>
      </c>
      <c r="N1318" s="123">
        <v>2.71814</v>
      </c>
      <c r="AB1318" s="108">
        <f t="shared" si="96"/>
        <v>46054</v>
      </c>
      <c r="AC1318" s="109">
        <f t="shared" si="95"/>
        <v>2.7181400000000001E-2</v>
      </c>
      <c r="AE1318" s="110"/>
    </row>
    <row r="1319" spans="13:31" x14ac:dyDescent="0.25">
      <c r="M1319" s="115">
        <v>46055</v>
      </c>
      <c r="N1319" s="123">
        <v>2.71835</v>
      </c>
      <c r="AB1319" s="108">
        <f t="shared" si="96"/>
        <v>46055</v>
      </c>
      <c r="AC1319" s="109">
        <f t="shared" si="95"/>
        <v>2.7183499999999999E-2</v>
      </c>
      <c r="AE1319" s="110"/>
    </row>
    <row r="1320" spans="13:31" x14ac:dyDescent="0.25">
      <c r="M1320" s="115">
        <v>46056</v>
      </c>
      <c r="N1320" s="123">
        <v>2.71814</v>
      </c>
      <c r="AB1320" s="108">
        <f t="shared" si="96"/>
        <v>46056</v>
      </c>
      <c r="AC1320" s="109">
        <f t="shared" si="95"/>
        <v>2.7181400000000001E-2</v>
      </c>
      <c r="AE1320" s="110"/>
    </row>
    <row r="1321" spans="13:31" x14ac:dyDescent="0.25">
      <c r="M1321" s="115">
        <v>46057</v>
      </c>
      <c r="N1321" s="123">
        <v>2.71814</v>
      </c>
      <c r="AB1321" s="108">
        <f t="shared" si="96"/>
        <v>46057</v>
      </c>
      <c r="AC1321" s="109">
        <f t="shared" si="95"/>
        <v>2.7181400000000001E-2</v>
      </c>
      <c r="AE1321" s="110"/>
    </row>
    <row r="1322" spans="13:31" x14ac:dyDescent="0.25">
      <c r="M1322" s="115">
        <v>46058</v>
      </c>
      <c r="N1322" s="123">
        <v>2.71814</v>
      </c>
      <c r="AB1322" s="108">
        <f t="shared" si="96"/>
        <v>46058</v>
      </c>
      <c r="AC1322" s="109">
        <f t="shared" si="95"/>
        <v>2.7181400000000001E-2</v>
      </c>
      <c r="AE1322" s="110"/>
    </row>
    <row r="1323" spans="13:31" x14ac:dyDescent="0.25">
      <c r="M1323" s="115">
        <v>46059</v>
      </c>
      <c r="N1323" s="123">
        <v>2.71814</v>
      </c>
      <c r="AB1323" s="108">
        <f t="shared" si="96"/>
        <v>46059</v>
      </c>
      <c r="AC1323" s="109">
        <f t="shared" si="95"/>
        <v>2.7181400000000001E-2</v>
      </c>
      <c r="AE1323" s="110"/>
    </row>
    <row r="1324" spans="13:31" x14ac:dyDescent="0.25">
      <c r="M1324" s="115">
        <v>46060</v>
      </c>
      <c r="N1324" s="123">
        <v>2.7184499999999998</v>
      </c>
      <c r="AB1324" s="108">
        <f t="shared" si="96"/>
        <v>46060</v>
      </c>
      <c r="AC1324" s="109">
        <f t="shared" si="95"/>
        <v>2.7184499999999997E-2</v>
      </c>
      <c r="AE1324" s="110"/>
    </row>
    <row r="1325" spans="13:31" x14ac:dyDescent="0.25">
      <c r="M1325" s="115">
        <v>46061</v>
      </c>
      <c r="N1325" s="123">
        <v>2.71814</v>
      </c>
      <c r="AB1325" s="108">
        <f t="shared" si="96"/>
        <v>46061</v>
      </c>
      <c r="AC1325" s="109">
        <f t="shared" si="95"/>
        <v>2.7181400000000001E-2</v>
      </c>
      <c r="AE1325" s="110"/>
    </row>
    <row r="1326" spans="13:31" x14ac:dyDescent="0.25">
      <c r="M1326" s="115">
        <v>46062</v>
      </c>
      <c r="N1326" s="123">
        <v>2.71814</v>
      </c>
      <c r="AB1326" s="108">
        <f t="shared" si="96"/>
        <v>46062</v>
      </c>
      <c r="AC1326" s="109">
        <f t="shared" si="95"/>
        <v>2.7181400000000001E-2</v>
      </c>
      <c r="AE1326" s="110"/>
    </row>
    <row r="1327" spans="13:31" x14ac:dyDescent="0.25">
      <c r="M1327" s="115">
        <v>46063</v>
      </c>
      <c r="N1327" s="123">
        <v>2.71814</v>
      </c>
      <c r="AB1327" s="108">
        <f t="shared" si="96"/>
        <v>46063</v>
      </c>
      <c r="AC1327" s="109">
        <f t="shared" si="95"/>
        <v>2.7181400000000001E-2</v>
      </c>
      <c r="AE1327" s="110"/>
    </row>
    <row r="1328" spans="13:31" x14ac:dyDescent="0.25">
      <c r="M1328" s="115">
        <v>46064</v>
      </c>
      <c r="N1328" s="123">
        <v>2.71835</v>
      </c>
      <c r="AB1328" s="108">
        <f t="shared" si="96"/>
        <v>46064</v>
      </c>
      <c r="AC1328" s="109">
        <f t="shared" si="95"/>
        <v>2.7183499999999999E-2</v>
      </c>
      <c r="AE1328" s="110"/>
    </row>
    <row r="1329" spans="13:31" x14ac:dyDescent="0.25">
      <c r="M1329" s="115">
        <v>46065</v>
      </c>
      <c r="N1329" s="123">
        <v>2.71814</v>
      </c>
      <c r="AB1329" s="108">
        <f t="shared" si="96"/>
        <v>46065</v>
      </c>
      <c r="AC1329" s="109">
        <f t="shared" si="95"/>
        <v>2.7181400000000001E-2</v>
      </c>
      <c r="AE1329" s="110"/>
    </row>
    <row r="1330" spans="13:31" x14ac:dyDescent="0.25">
      <c r="M1330" s="115">
        <v>46066</v>
      </c>
      <c r="N1330" s="123">
        <v>2.71814</v>
      </c>
      <c r="AB1330" s="108">
        <f t="shared" si="96"/>
        <v>46066</v>
      </c>
      <c r="AC1330" s="109">
        <f t="shared" si="95"/>
        <v>2.7181400000000001E-2</v>
      </c>
      <c r="AE1330" s="110"/>
    </row>
    <row r="1331" spans="13:31" x14ac:dyDescent="0.25">
      <c r="M1331" s="115">
        <v>46067</v>
      </c>
      <c r="N1331" s="123">
        <v>2.71814</v>
      </c>
      <c r="AB1331" s="108">
        <f t="shared" si="96"/>
        <v>46067</v>
      </c>
      <c r="AC1331" s="109">
        <f t="shared" si="95"/>
        <v>2.7181400000000001E-2</v>
      </c>
      <c r="AE1331" s="110"/>
    </row>
    <row r="1332" spans="13:31" x14ac:dyDescent="0.25">
      <c r="M1332" s="115">
        <v>46068</v>
      </c>
      <c r="N1332" s="123">
        <v>2.71814</v>
      </c>
      <c r="AB1332" s="108">
        <f t="shared" si="96"/>
        <v>46068</v>
      </c>
      <c r="AC1332" s="109">
        <f t="shared" si="95"/>
        <v>2.7181400000000001E-2</v>
      </c>
      <c r="AE1332" s="110"/>
    </row>
    <row r="1333" spans="13:31" x14ac:dyDescent="0.25">
      <c r="M1333" s="115">
        <v>46069</v>
      </c>
      <c r="N1333" s="123">
        <v>2.71835</v>
      </c>
      <c r="AB1333" s="108">
        <f t="shared" si="96"/>
        <v>46069</v>
      </c>
      <c r="AC1333" s="109">
        <f t="shared" si="95"/>
        <v>2.7183499999999999E-2</v>
      </c>
      <c r="AE1333" s="110"/>
    </row>
    <row r="1334" spans="13:31" x14ac:dyDescent="0.25">
      <c r="M1334" s="115">
        <v>46070</v>
      </c>
      <c r="N1334" s="123">
        <v>2.71814</v>
      </c>
      <c r="AB1334" s="108">
        <f t="shared" si="96"/>
        <v>46070</v>
      </c>
      <c r="AC1334" s="109">
        <f t="shared" si="95"/>
        <v>2.7181400000000001E-2</v>
      </c>
      <c r="AE1334" s="110"/>
    </row>
    <row r="1335" spans="13:31" x14ac:dyDescent="0.25">
      <c r="M1335" s="115">
        <v>46071</v>
      </c>
      <c r="N1335" s="123">
        <v>2.71814</v>
      </c>
      <c r="AB1335" s="108">
        <f t="shared" si="96"/>
        <v>46071</v>
      </c>
      <c r="AC1335" s="109">
        <f t="shared" si="95"/>
        <v>2.7181400000000001E-2</v>
      </c>
      <c r="AE1335" s="110"/>
    </row>
    <row r="1336" spans="13:31" x14ac:dyDescent="0.25">
      <c r="M1336" s="115">
        <v>46072</v>
      </c>
      <c r="N1336" s="123">
        <v>2.71814</v>
      </c>
      <c r="AB1336" s="108">
        <f t="shared" si="96"/>
        <v>46072</v>
      </c>
      <c r="AC1336" s="109">
        <f t="shared" si="95"/>
        <v>2.7181400000000001E-2</v>
      </c>
      <c r="AE1336" s="110"/>
    </row>
    <row r="1337" spans="13:31" x14ac:dyDescent="0.25">
      <c r="M1337" s="115">
        <v>46073</v>
      </c>
      <c r="N1337" s="123">
        <v>2.71814</v>
      </c>
      <c r="AB1337" s="108">
        <f t="shared" si="96"/>
        <v>46073</v>
      </c>
      <c r="AC1337" s="109">
        <f t="shared" si="95"/>
        <v>2.7181400000000001E-2</v>
      </c>
      <c r="AE1337" s="110"/>
    </row>
    <row r="1338" spans="13:31" x14ac:dyDescent="0.25">
      <c r="M1338" s="115">
        <v>46074</v>
      </c>
      <c r="N1338" s="123">
        <v>2.71835</v>
      </c>
      <c r="AB1338" s="108">
        <f t="shared" si="96"/>
        <v>46074</v>
      </c>
      <c r="AC1338" s="109">
        <f t="shared" si="95"/>
        <v>2.7183499999999999E-2</v>
      </c>
      <c r="AE1338" s="110"/>
    </row>
    <row r="1339" spans="13:31" x14ac:dyDescent="0.25">
      <c r="M1339" s="115">
        <v>46075</v>
      </c>
      <c r="N1339" s="123">
        <v>2.71814</v>
      </c>
      <c r="AB1339" s="108">
        <f t="shared" si="96"/>
        <v>46075</v>
      </c>
      <c r="AC1339" s="109">
        <f t="shared" si="95"/>
        <v>2.7181400000000001E-2</v>
      </c>
      <c r="AE1339" s="110"/>
    </row>
    <row r="1340" spans="13:31" x14ac:dyDescent="0.25">
      <c r="M1340" s="115">
        <v>46076</v>
      </c>
      <c r="N1340" s="123">
        <v>2.71814</v>
      </c>
      <c r="AB1340" s="108">
        <f t="shared" si="96"/>
        <v>46076</v>
      </c>
      <c r="AC1340" s="109">
        <f t="shared" si="95"/>
        <v>2.7181400000000001E-2</v>
      </c>
      <c r="AE1340" s="110"/>
    </row>
    <row r="1341" spans="13:31" x14ac:dyDescent="0.25">
      <c r="M1341" s="115">
        <v>46077</v>
      </c>
      <c r="N1341" s="123">
        <v>2.71814</v>
      </c>
      <c r="AB1341" s="108">
        <f t="shared" si="96"/>
        <v>46077</v>
      </c>
      <c r="AC1341" s="109">
        <f t="shared" si="95"/>
        <v>2.7181400000000001E-2</v>
      </c>
      <c r="AE1341" s="110"/>
    </row>
    <row r="1342" spans="13:31" x14ac:dyDescent="0.25">
      <c r="M1342" s="115">
        <v>46078</v>
      </c>
      <c r="N1342" s="123">
        <v>2.71814</v>
      </c>
      <c r="AB1342" s="108">
        <f t="shared" si="96"/>
        <v>46078</v>
      </c>
      <c r="AC1342" s="109">
        <f t="shared" si="95"/>
        <v>2.7181400000000001E-2</v>
      </c>
      <c r="AE1342" s="110"/>
    </row>
    <row r="1343" spans="13:31" x14ac:dyDescent="0.25">
      <c r="M1343" s="115">
        <v>46079</v>
      </c>
      <c r="N1343" s="123">
        <v>2.71835</v>
      </c>
      <c r="AB1343" s="108">
        <f t="shared" si="96"/>
        <v>46079</v>
      </c>
      <c r="AC1343" s="109">
        <f t="shared" si="95"/>
        <v>2.7183499999999999E-2</v>
      </c>
      <c r="AE1343" s="110"/>
    </row>
    <row r="1344" spans="13:31" x14ac:dyDescent="0.25">
      <c r="M1344" s="115">
        <v>46080</v>
      </c>
      <c r="N1344" s="123">
        <v>2.71814</v>
      </c>
      <c r="AB1344" s="108">
        <f t="shared" si="96"/>
        <v>46080</v>
      </c>
      <c r="AC1344" s="109">
        <f t="shared" si="95"/>
        <v>2.7181400000000001E-2</v>
      </c>
      <c r="AE1344" s="110"/>
    </row>
    <row r="1345" spans="13:31" x14ac:dyDescent="0.25">
      <c r="M1345" s="115">
        <v>46081</v>
      </c>
      <c r="N1345" s="123">
        <v>2.71814</v>
      </c>
      <c r="AB1345" s="108">
        <f t="shared" si="96"/>
        <v>46081</v>
      </c>
      <c r="AC1345" s="109">
        <f t="shared" si="95"/>
        <v>2.7181400000000001E-2</v>
      </c>
      <c r="AE1345" s="110"/>
    </row>
    <row r="1346" spans="13:31" x14ac:dyDescent="0.25">
      <c r="M1346" s="115">
        <v>46082</v>
      </c>
      <c r="N1346" s="123">
        <v>2.7182499999999998</v>
      </c>
      <c r="AB1346" s="108">
        <f t="shared" si="96"/>
        <v>46082</v>
      </c>
      <c r="AC1346" s="109">
        <f t="shared" si="95"/>
        <v>2.7182499999999998E-2</v>
      </c>
      <c r="AE1346" s="110"/>
    </row>
    <row r="1347" spans="13:31" x14ac:dyDescent="0.25">
      <c r="M1347" s="115">
        <v>46083</v>
      </c>
      <c r="N1347" s="123">
        <v>2.71835</v>
      </c>
      <c r="AB1347" s="108">
        <f t="shared" si="96"/>
        <v>46083</v>
      </c>
      <c r="AC1347" s="109">
        <f t="shared" si="95"/>
        <v>2.7183499999999999E-2</v>
      </c>
      <c r="AE1347" s="110"/>
    </row>
    <row r="1348" spans="13:31" x14ac:dyDescent="0.25">
      <c r="M1348" s="115">
        <v>46084</v>
      </c>
      <c r="N1348" s="123">
        <v>2.71814</v>
      </c>
      <c r="AB1348" s="108">
        <f t="shared" si="96"/>
        <v>46084</v>
      </c>
      <c r="AC1348" s="109">
        <f t="shared" si="95"/>
        <v>2.7181400000000001E-2</v>
      </c>
      <c r="AE1348" s="110"/>
    </row>
    <row r="1349" spans="13:31" x14ac:dyDescent="0.25">
      <c r="M1349" s="115">
        <v>46085</v>
      </c>
      <c r="N1349" s="123">
        <v>2.71814</v>
      </c>
      <c r="AB1349" s="108">
        <f t="shared" si="96"/>
        <v>46085</v>
      </c>
      <c r="AC1349" s="109">
        <f t="shared" si="95"/>
        <v>2.7181400000000001E-2</v>
      </c>
      <c r="AE1349" s="110"/>
    </row>
    <row r="1350" spans="13:31" x14ac:dyDescent="0.25">
      <c r="M1350" s="115">
        <v>46086</v>
      </c>
      <c r="N1350" s="123">
        <v>2.71814</v>
      </c>
      <c r="AB1350" s="108">
        <f t="shared" si="96"/>
        <v>46086</v>
      </c>
      <c r="AC1350" s="109">
        <f t="shared" si="95"/>
        <v>2.7181400000000001E-2</v>
      </c>
      <c r="AE1350" s="110"/>
    </row>
    <row r="1351" spans="13:31" x14ac:dyDescent="0.25">
      <c r="M1351" s="115">
        <v>46087</v>
      </c>
      <c r="N1351" s="123">
        <v>2.71814</v>
      </c>
      <c r="AB1351" s="108">
        <f t="shared" si="96"/>
        <v>46087</v>
      </c>
      <c r="AC1351" s="109">
        <f t="shared" ref="AC1351:AC1414" si="97">_xlfn.IFNA(VLOOKUP(AB1351,M:N,2,FALSE)/100,AC1350)</f>
        <v>2.7181400000000001E-2</v>
      </c>
      <c r="AE1351" s="110"/>
    </row>
    <row r="1352" spans="13:31" x14ac:dyDescent="0.25">
      <c r="M1352" s="115">
        <v>46088</v>
      </c>
      <c r="N1352" s="123">
        <v>2.71835</v>
      </c>
      <c r="AB1352" s="108">
        <f t="shared" ref="AB1352:AB1415" si="98">AB1351+1</f>
        <v>46088</v>
      </c>
      <c r="AC1352" s="109">
        <f t="shared" si="97"/>
        <v>2.7183499999999999E-2</v>
      </c>
      <c r="AE1352" s="110"/>
    </row>
    <row r="1353" spans="13:31" x14ac:dyDescent="0.25">
      <c r="M1353" s="115">
        <v>46089</v>
      </c>
      <c r="N1353" s="123">
        <v>2.71814</v>
      </c>
      <c r="AB1353" s="108">
        <f t="shared" si="98"/>
        <v>46089</v>
      </c>
      <c r="AC1353" s="109">
        <f t="shared" si="97"/>
        <v>2.7181400000000001E-2</v>
      </c>
      <c r="AE1353" s="110"/>
    </row>
    <row r="1354" spans="13:31" x14ac:dyDescent="0.25">
      <c r="M1354" s="115">
        <v>46090</v>
      </c>
      <c r="N1354" s="123">
        <v>2.71814</v>
      </c>
      <c r="AB1354" s="108">
        <f t="shared" si="98"/>
        <v>46090</v>
      </c>
      <c r="AC1354" s="109">
        <f t="shared" si="97"/>
        <v>2.7181400000000001E-2</v>
      </c>
      <c r="AE1354" s="110"/>
    </row>
    <row r="1355" spans="13:31" x14ac:dyDescent="0.25">
      <c r="M1355" s="115">
        <v>46091</v>
      </c>
      <c r="N1355" s="123">
        <v>2.7182499999999998</v>
      </c>
      <c r="AB1355" s="108">
        <f t="shared" si="98"/>
        <v>46091</v>
      </c>
      <c r="AC1355" s="109">
        <f t="shared" si="97"/>
        <v>2.7182499999999998E-2</v>
      </c>
      <c r="AE1355" s="110"/>
    </row>
    <row r="1356" spans="13:31" x14ac:dyDescent="0.25">
      <c r="M1356" s="115">
        <v>46092</v>
      </c>
      <c r="N1356" s="123">
        <v>2.71835</v>
      </c>
      <c r="AB1356" s="108">
        <f t="shared" si="98"/>
        <v>46092</v>
      </c>
      <c r="AC1356" s="109">
        <f t="shared" si="97"/>
        <v>2.7183499999999999E-2</v>
      </c>
      <c r="AE1356" s="110"/>
    </row>
    <row r="1357" spans="13:31" x14ac:dyDescent="0.25">
      <c r="M1357" s="115">
        <v>46093</v>
      </c>
      <c r="N1357" s="123">
        <v>2.71814</v>
      </c>
      <c r="AB1357" s="108">
        <f t="shared" si="98"/>
        <v>46093</v>
      </c>
      <c r="AC1357" s="109">
        <f t="shared" si="97"/>
        <v>2.7181400000000001E-2</v>
      </c>
      <c r="AE1357" s="110"/>
    </row>
    <row r="1358" spans="13:31" x14ac:dyDescent="0.25">
      <c r="M1358" s="115">
        <v>46094</v>
      </c>
      <c r="N1358" s="123">
        <v>2.71814</v>
      </c>
      <c r="AB1358" s="108">
        <f t="shared" si="98"/>
        <v>46094</v>
      </c>
      <c r="AC1358" s="109">
        <f t="shared" si="97"/>
        <v>2.7181400000000001E-2</v>
      </c>
      <c r="AE1358" s="110"/>
    </row>
    <row r="1359" spans="13:31" x14ac:dyDescent="0.25">
      <c r="M1359" s="115">
        <v>46095</v>
      </c>
      <c r="N1359" s="123">
        <v>2.71814</v>
      </c>
      <c r="AB1359" s="108">
        <f t="shared" si="98"/>
        <v>46095</v>
      </c>
      <c r="AC1359" s="109">
        <f t="shared" si="97"/>
        <v>2.7181400000000001E-2</v>
      </c>
      <c r="AE1359" s="110"/>
    </row>
    <row r="1360" spans="13:31" x14ac:dyDescent="0.25">
      <c r="M1360" s="115">
        <v>46096</v>
      </c>
      <c r="N1360" s="123">
        <v>2.71814</v>
      </c>
      <c r="AB1360" s="108">
        <f t="shared" si="98"/>
        <v>46096</v>
      </c>
      <c r="AC1360" s="109">
        <f t="shared" si="97"/>
        <v>2.7181400000000001E-2</v>
      </c>
      <c r="AE1360" s="110"/>
    </row>
    <row r="1361" spans="13:31" x14ac:dyDescent="0.25">
      <c r="M1361" s="115">
        <v>46097</v>
      </c>
      <c r="N1361" s="123">
        <v>2.71835</v>
      </c>
      <c r="AB1361" s="108">
        <f t="shared" si="98"/>
        <v>46097</v>
      </c>
      <c r="AC1361" s="109">
        <f t="shared" si="97"/>
        <v>2.7183499999999999E-2</v>
      </c>
      <c r="AE1361" s="110"/>
    </row>
    <row r="1362" spans="13:31" x14ac:dyDescent="0.25">
      <c r="M1362" s="115">
        <v>46098</v>
      </c>
      <c r="N1362" s="123">
        <v>2.71814</v>
      </c>
      <c r="AB1362" s="108">
        <f t="shared" si="98"/>
        <v>46098</v>
      </c>
      <c r="AC1362" s="109">
        <f t="shared" si="97"/>
        <v>2.7181400000000001E-2</v>
      </c>
      <c r="AE1362" s="110"/>
    </row>
    <row r="1363" spans="13:31" x14ac:dyDescent="0.25">
      <c r="M1363" s="115">
        <v>46099</v>
      </c>
      <c r="N1363" s="123">
        <v>2.71814</v>
      </c>
      <c r="AB1363" s="108">
        <f t="shared" si="98"/>
        <v>46099</v>
      </c>
      <c r="AC1363" s="109">
        <f t="shared" si="97"/>
        <v>2.7181400000000001E-2</v>
      </c>
      <c r="AE1363" s="110"/>
    </row>
    <row r="1364" spans="13:31" x14ac:dyDescent="0.25">
      <c r="M1364" s="115">
        <v>46100</v>
      </c>
      <c r="N1364" s="123">
        <v>2.71814</v>
      </c>
      <c r="AB1364" s="108">
        <f t="shared" si="98"/>
        <v>46100</v>
      </c>
      <c r="AC1364" s="109">
        <f t="shared" si="97"/>
        <v>2.7181400000000001E-2</v>
      </c>
      <c r="AE1364" s="110"/>
    </row>
    <row r="1365" spans="13:31" x14ac:dyDescent="0.25">
      <c r="M1365" s="115">
        <v>46101</v>
      </c>
      <c r="N1365" s="123">
        <v>2.71814</v>
      </c>
      <c r="AB1365" s="108">
        <f t="shared" si="98"/>
        <v>46101</v>
      </c>
      <c r="AC1365" s="109">
        <f t="shared" si="97"/>
        <v>2.7181400000000001E-2</v>
      </c>
      <c r="AE1365" s="110"/>
    </row>
    <row r="1366" spans="13:31" x14ac:dyDescent="0.25">
      <c r="M1366" s="115">
        <v>46102</v>
      </c>
      <c r="N1366" s="123">
        <v>2.71835</v>
      </c>
      <c r="AB1366" s="108">
        <f t="shared" si="98"/>
        <v>46102</v>
      </c>
      <c r="AC1366" s="109">
        <f t="shared" si="97"/>
        <v>2.7183499999999999E-2</v>
      </c>
      <c r="AE1366" s="110"/>
    </row>
    <row r="1367" spans="13:31" x14ac:dyDescent="0.25">
      <c r="M1367" s="115">
        <v>46103</v>
      </c>
      <c r="N1367" s="123">
        <v>2.71814</v>
      </c>
      <c r="AB1367" s="108">
        <f t="shared" si="98"/>
        <v>46103</v>
      </c>
      <c r="AC1367" s="109">
        <f t="shared" si="97"/>
        <v>2.7181400000000001E-2</v>
      </c>
      <c r="AE1367" s="110"/>
    </row>
    <row r="1368" spans="13:31" x14ac:dyDescent="0.25">
      <c r="M1368" s="115">
        <v>46104</v>
      </c>
      <c r="N1368" s="123">
        <v>2.71814</v>
      </c>
      <c r="AB1368" s="108">
        <f t="shared" si="98"/>
        <v>46104</v>
      </c>
      <c r="AC1368" s="109">
        <f t="shared" si="97"/>
        <v>2.7181400000000001E-2</v>
      </c>
      <c r="AE1368" s="110"/>
    </row>
    <row r="1369" spans="13:31" x14ac:dyDescent="0.25">
      <c r="M1369" s="115">
        <v>46105</v>
      </c>
      <c r="N1369" s="123">
        <v>2.71814</v>
      </c>
      <c r="AB1369" s="108">
        <f t="shared" si="98"/>
        <v>46105</v>
      </c>
      <c r="AC1369" s="109">
        <f t="shared" si="97"/>
        <v>2.7181400000000001E-2</v>
      </c>
      <c r="AE1369" s="110"/>
    </row>
    <row r="1370" spans="13:31" x14ac:dyDescent="0.25">
      <c r="M1370" s="115">
        <v>46106</v>
      </c>
      <c r="N1370" s="123">
        <v>2.71814</v>
      </c>
      <c r="AB1370" s="108">
        <f t="shared" si="98"/>
        <v>46106</v>
      </c>
      <c r="AC1370" s="109">
        <f t="shared" si="97"/>
        <v>2.7181400000000001E-2</v>
      </c>
      <c r="AE1370" s="110"/>
    </row>
    <row r="1371" spans="13:31" x14ac:dyDescent="0.25">
      <c r="M1371" s="115">
        <v>46107</v>
      </c>
      <c r="N1371" s="123">
        <v>2.71835</v>
      </c>
      <c r="AB1371" s="108">
        <f t="shared" si="98"/>
        <v>46107</v>
      </c>
      <c r="AC1371" s="109">
        <f t="shared" si="97"/>
        <v>2.7183499999999999E-2</v>
      </c>
      <c r="AE1371" s="110"/>
    </row>
    <row r="1372" spans="13:31" x14ac:dyDescent="0.25">
      <c r="M1372" s="115">
        <v>46108</v>
      </c>
      <c r="N1372" s="123">
        <v>2.71814</v>
      </c>
      <c r="AB1372" s="108">
        <f t="shared" si="98"/>
        <v>46108</v>
      </c>
      <c r="AC1372" s="109">
        <f t="shared" si="97"/>
        <v>2.7181400000000001E-2</v>
      </c>
      <c r="AE1372" s="110"/>
    </row>
    <row r="1373" spans="13:31" x14ac:dyDescent="0.25">
      <c r="M1373" s="115">
        <v>46109</v>
      </c>
      <c r="N1373" s="123">
        <v>2.71814</v>
      </c>
      <c r="AB1373" s="108">
        <f t="shared" si="98"/>
        <v>46109</v>
      </c>
      <c r="AC1373" s="109">
        <f t="shared" si="97"/>
        <v>2.7181400000000001E-2</v>
      </c>
      <c r="AE1373" s="110"/>
    </row>
    <row r="1374" spans="13:31" x14ac:dyDescent="0.25">
      <c r="M1374" s="115">
        <v>46110</v>
      </c>
      <c r="N1374" s="123">
        <v>2.71814</v>
      </c>
      <c r="AB1374" s="108">
        <f t="shared" si="98"/>
        <v>46110</v>
      </c>
      <c r="AC1374" s="109">
        <f t="shared" si="97"/>
        <v>2.7181400000000001E-2</v>
      </c>
      <c r="AE1374" s="110"/>
    </row>
    <row r="1375" spans="13:31" x14ac:dyDescent="0.25">
      <c r="M1375" s="115">
        <v>46111</v>
      </c>
      <c r="N1375" s="123">
        <v>2.7184499999999998</v>
      </c>
      <c r="AB1375" s="108">
        <f t="shared" si="98"/>
        <v>46111</v>
      </c>
      <c r="AC1375" s="109">
        <f t="shared" si="97"/>
        <v>2.7184499999999997E-2</v>
      </c>
      <c r="AE1375" s="110"/>
    </row>
    <row r="1376" spans="13:31" x14ac:dyDescent="0.25">
      <c r="M1376" s="115">
        <v>46112</v>
      </c>
      <c r="N1376" s="123">
        <v>2.71814</v>
      </c>
      <c r="AB1376" s="108">
        <f t="shared" si="98"/>
        <v>46112</v>
      </c>
      <c r="AC1376" s="109">
        <f t="shared" si="97"/>
        <v>2.7181400000000001E-2</v>
      </c>
      <c r="AE1376" s="110"/>
    </row>
    <row r="1377" spans="13:31" x14ac:dyDescent="0.25">
      <c r="M1377" s="115">
        <v>46113</v>
      </c>
      <c r="N1377" s="123">
        <v>2.71814</v>
      </c>
      <c r="AB1377" s="108">
        <f t="shared" si="98"/>
        <v>46113</v>
      </c>
      <c r="AC1377" s="109">
        <f t="shared" si="97"/>
        <v>2.7181400000000001E-2</v>
      </c>
      <c r="AE1377" s="110"/>
    </row>
    <row r="1378" spans="13:31" x14ac:dyDescent="0.25">
      <c r="M1378" s="115">
        <v>46114</v>
      </c>
      <c r="N1378" s="123">
        <v>2.71814</v>
      </c>
      <c r="AB1378" s="108">
        <f t="shared" si="98"/>
        <v>46114</v>
      </c>
      <c r="AC1378" s="109">
        <f t="shared" si="97"/>
        <v>2.7181400000000001E-2</v>
      </c>
      <c r="AE1378" s="110"/>
    </row>
    <row r="1379" spans="13:31" x14ac:dyDescent="0.25">
      <c r="M1379" s="115">
        <v>46115</v>
      </c>
      <c r="N1379" s="123">
        <v>2.71814</v>
      </c>
      <c r="AB1379" s="108">
        <f t="shared" si="98"/>
        <v>46115</v>
      </c>
      <c r="AC1379" s="109">
        <f t="shared" si="97"/>
        <v>2.7181400000000001E-2</v>
      </c>
      <c r="AE1379" s="110"/>
    </row>
    <row r="1380" spans="13:31" x14ac:dyDescent="0.25">
      <c r="M1380" s="115">
        <v>46116</v>
      </c>
      <c r="N1380" s="123">
        <v>2.71835</v>
      </c>
      <c r="AB1380" s="108">
        <f t="shared" si="98"/>
        <v>46116</v>
      </c>
      <c r="AC1380" s="109">
        <f t="shared" si="97"/>
        <v>2.7183499999999999E-2</v>
      </c>
      <c r="AE1380" s="110"/>
    </row>
    <row r="1381" spans="13:31" x14ac:dyDescent="0.25">
      <c r="M1381" s="115">
        <v>46117</v>
      </c>
      <c r="N1381" s="123">
        <v>2.71814</v>
      </c>
      <c r="AB1381" s="108">
        <f t="shared" si="98"/>
        <v>46117</v>
      </c>
      <c r="AC1381" s="109">
        <f t="shared" si="97"/>
        <v>2.7181400000000001E-2</v>
      </c>
      <c r="AE1381" s="110"/>
    </row>
    <row r="1382" spans="13:31" x14ac:dyDescent="0.25">
      <c r="M1382" s="115">
        <v>46118</v>
      </c>
      <c r="N1382" s="123">
        <v>2.71814</v>
      </c>
      <c r="AB1382" s="108">
        <f t="shared" si="98"/>
        <v>46118</v>
      </c>
      <c r="AC1382" s="109">
        <f t="shared" si="97"/>
        <v>2.7181400000000001E-2</v>
      </c>
      <c r="AE1382" s="110"/>
    </row>
    <row r="1383" spans="13:31" x14ac:dyDescent="0.25">
      <c r="M1383" s="115">
        <v>46119</v>
      </c>
      <c r="N1383" s="123">
        <v>2.71814</v>
      </c>
      <c r="AB1383" s="108">
        <f t="shared" si="98"/>
        <v>46119</v>
      </c>
      <c r="AC1383" s="109">
        <f t="shared" si="97"/>
        <v>2.7181400000000001E-2</v>
      </c>
      <c r="AE1383" s="110"/>
    </row>
    <row r="1384" spans="13:31" x14ac:dyDescent="0.25">
      <c r="M1384" s="115">
        <v>46120</v>
      </c>
      <c r="N1384" s="123">
        <v>2.71814</v>
      </c>
      <c r="AB1384" s="108">
        <f t="shared" si="98"/>
        <v>46120</v>
      </c>
      <c r="AC1384" s="109">
        <f t="shared" si="97"/>
        <v>2.7181400000000001E-2</v>
      </c>
      <c r="AE1384" s="110"/>
    </row>
    <row r="1385" spans="13:31" x14ac:dyDescent="0.25">
      <c r="M1385" s="115">
        <v>46121</v>
      </c>
      <c r="N1385" s="123">
        <v>2.71835</v>
      </c>
      <c r="AB1385" s="108">
        <f t="shared" si="98"/>
        <v>46121</v>
      </c>
      <c r="AC1385" s="109">
        <f t="shared" si="97"/>
        <v>2.7183499999999999E-2</v>
      </c>
      <c r="AE1385" s="110"/>
    </row>
    <row r="1386" spans="13:31" x14ac:dyDescent="0.25">
      <c r="M1386" s="115">
        <v>46122</v>
      </c>
      <c r="N1386" s="123">
        <v>2.71814</v>
      </c>
      <c r="AB1386" s="108">
        <f t="shared" si="98"/>
        <v>46122</v>
      </c>
      <c r="AC1386" s="109">
        <f t="shared" si="97"/>
        <v>2.7181400000000001E-2</v>
      </c>
      <c r="AE1386" s="110"/>
    </row>
    <row r="1387" spans="13:31" x14ac:dyDescent="0.25">
      <c r="M1387" s="115">
        <v>46123</v>
      </c>
      <c r="N1387" s="123">
        <v>2.71814</v>
      </c>
      <c r="AB1387" s="108">
        <f t="shared" si="98"/>
        <v>46123</v>
      </c>
      <c r="AC1387" s="109">
        <f t="shared" si="97"/>
        <v>2.7181400000000001E-2</v>
      </c>
      <c r="AE1387" s="110"/>
    </row>
    <row r="1388" spans="13:31" x14ac:dyDescent="0.25">
      <c r="M1388" s="115">
        <v>46124</v>
      </c>
      <c r="N1388" s="123">
        <v>2.71814</v>
      </c>
      <c r="AB1388" s="108">
        <f t="shared" si="98"/>
        <v>46124</v>
      </c>
      <c r="AC1388" s="109">
        <f t="shared" si="97"/>
        <v>2.7181400000000001E-2</v>
      </c>
      <c r="AE1388" s="110"/>
    </row>
    <row r="1389" spans="13:31" x14ac:dyDescent="0.25">
      <c r="M1389" s="115">
        <v>46125</v>
      </c>
      <c r="N1389" s="123">
        <v>2.71814</v>
      </c>
      <c r="AB1389" s="108">
        <f t="shared" si="98"/>
        <v>46125</v>
      </c>
      <c r="AC1389" s="109">
        <f t="shared" si="97"/>
        <v>2.7181400000000001E-2</v>
      </c>
      <c r="AE1389" s="110"/>
    </row>
    <row r="1390" spans="13:31" x14ac:dyDescent="0.25">
      <c r="M1390" s="115">
        <v>46126</v>
      </c>
      <c r="N1390" s="123">
        <v>2.7184499999999998</v>
      </c>
      <c r="AB1390" s="108">
        <f t="shared" si="98"/>
        <v>46126</v>
      </c>
      <c r="AC1390" s="109">
        <f t="shared" si="97"/>
        <v>2.7184499999999997E-2</v>
      </c>
      <c r="AE1390" s="110"/>
    </row>
    <row r="1391" spans="13:31" x14ac:dyDescent="0.25">
      <c r="M1391" s="115">
        <v>46127</v>
      </c>
      <c r="N1391" s="123">
        <v>2.71814</v>
      </c>
      <c r="AB1391" s="108">
        <f t="shared" si="98"/>
        <v>46127</v>
      </c>
      <c r="AC1391" s="109">
        <f t="shared" si="97"/>
        <v>2.7181400000000001E-2</v>
      </c>
      <c r="AE1391" s="110"/>
    </row>
    <row r="1392" spans="13:31" x14ac:dyDescent="0.25">
      <c r="M1392" s="115">
        <v>46128</v>
      </c>
      <c r="N1392" s="123">
        <v>2.71814</v>
      </c>
      <c r="AB1392" s="108">
        <f t="shared" si="98"/>
        <v>46128</v>
      </c>
      <c r="AC1392" s="109">
        <f t="shared" si="97"/>
        <v>2.7181400000000001E-2</v>
      </c>
      <c r="AE1392" s="110"/>
    </row>
    <row r="1393" spans="13:31" x14ac:dyDescent="0.25">
      <c r="M1393" s="115">
        <v>46129</v>
      </c>
      <c r="N1393" s="123">
        <v>2.71814</v>
      </c>
      <c r="AB1393" s="108">
        <f t="shared" si="98"/>
        <v>46129</v>
      </c>
      <c r="AC1393" s="109">
        <f t="shared" si="97"/>
        <v>2.7181400000000001E-2</v>
      </c>
      <c r="AE1393" s="110"/>
    </row>
    <row r="1394" spans="13:31" x14ac:dyDescent="0.25">
      <c r="M1394" s="115">
        <v>46130</v>
      </c>
      <c r="N1394" s="123">
        <v>2.71835</v>
      </c>
      <c r="AB1394" s="108">
        <f t="shared" si="98"/>
        <v>46130</v>
      </c>
      <c r="AC1394" s="109">
        <f t="shared" si="97"/>
        <v>2.7183499999999999E-2</v>
      </c>
      <c r="AE1394" s="110"/>
    </row>
    <row r="1395" spans="13:31" x14ac:dyDescent="0.25">
      <c r="M1395" s="115">
        <v>46131</v>
      </c>
      <c r="N1395" s="123">
        <v>2.71814</v>
      </c>
      <c r="AB1395" s="108">
        <f t="shared" si="98"/>
        <v>46131</v>
      </c>
      <c r="AC1395" s="109">
        <f t="shared" si="97"/>
        <v>2.7181400000000001E-2</v>
      </c>
      <c r="AE1395" s="110"/>
    </row>
    <row r="1396" spans="13:31" x14ac:dyDescent="0.25">
      <c r="M1396" s="115">
        <v>46132</v>
      </c>
      <c r="N1396" s="123">
        <v>2.71814</v>
      </c>
      <c r="AB1396" s="108">
        <f t="shared" si="98"/>
        <v>46132</v>
      </c>
      <c r="AC1396" s="109">
        <f t="shared" si="97"/>
        <v>2.7181400000000001E-2</v>
      </c>
      <c r="AE1396" s="110"/>
    </row>
    <row r="1397" spans="13:31" x14ac:dyDescent="0.25">
      <c r="M1397" s="115">
        <v>46133</v>
      </c>
      <c r="N1397" s="123">
        <v>2.71814</v>
      </c>
      <c r="AB1397" s="108">
        <f t="shared" si="98"/>
        <v>46133</v>
      </c>
      <c r="AC1397" s="109">
        <f t="shared" si="97"/>
        <v>2.7181400000000001E-2</v>
      </c>
      <c r="AE1397" s="110"/>
    </row>
    <row r="1398" spans="13:31" x14ac:dyDescent="0.25">
      <c r="M1398" s="115">
        <v>46134</v>
      </c>
      <c r="N1398" s="123">
        <v>2.71814</v>
      </c>
      <c r="AB1398" s="108">
        <f t="shared" si="98"/>
        <v>46134</v>
      </c>
      <c r="AC1398" s="109">
        <f t="shared" si="97"/>
        <v>2.7181400000000001E-2</v>
      </c>
      <c r="AE1398" s="110"/>
    </row>
    <row r="1399" spans="13:31" x14ac:dyDescent="0.25">
      <c r="M1399" s="115">
        <v>46135</v>
      </c>
      <c r="N1399" s="123">
        <v>2.71835</v>
      </c>
      <c r="AB1399" s="108">
        <f t="shared" si="98"/>
        <v>46135</v>
      </c>
      <c r="AC1399" s="109">
        <f t="shared" si="97"/>
        <v>2.7183499999999999E-2</v>
      </c>
      <c r="AE1399" s="110"/>
    </row>
    <row r="1400" spans="13:31" x14ac:dyDescent="0.25">
      <c r="M1400" s="115">
        <v>46136</v>
      </c>
      <c r="N1400" s="123">
        <v>2.71814</v>
      </c>
      <c r="AB1400" s="108">
        <f t="shared" si="98"/>
        <v>46136</v>
      </c>
      <c r="AC1400" s="109">
        <f t="shared" si="97"/>
        <v>2.7181400000000001E-2</v>
      </c>
      <c r="AE1400" s="110"/>
    </row>
    <row r="1401" spans="13:31" x14ac:dyDescent="0.25">
      <c r="M1401" s="115">
        <v>46137</v>
      </c>
      <c r="N1401" s="123">
        <v>2.71814</v>
      </c>
      <c r="AB1401" s="108">
        <f t="shared" si="98"/>
        <v>46137</v>
      </c>
      <c r="AC1401" s="109">
        <f t="shared" si="97"/>
        <v>2.7181400000000001E-2</v>
      </c>
      <c r="AE1401" s="110"/>
    </row>
    <row r="1402" spans="13:31" x14ac:dyDescent="0.25">
      <c r="M1402" s="115">
        <v>46138</v>
      </c>
      <c r="N1402" s="123">
        <v>2.71814</v>
      </c>
      <c r="AB1402" s="108">
        <f t="shared" si="98"/>
        <v>46138</v>
      </c>
      <c r="AC1402" s="109">
        <f t="shared" si="97"/>
        <v>2.7181400000000001E-2</v>
      </c>
      <c r="AE1402" s="110"/>
    </row>
    <row r="1403" spans="13:31" x14ac:dyDescent="0.25">
      <c r="M1403" s="115">
        <v>46139</v>
      </c>
      <c r="N1403" s="123">
        <v>2.71814</v>
      </c>
      <c r="AB1403" s="108">
        <f t="shared" si="98"/>
        <v>46139</v>
      </c>
      <c r="AC1403" s="109">
        <f t="shared" si="97"/>
        <v>2.7181400000000001E-2</v>
      </c>
      <c r="AE1403" s="110"/>
    </row>
    <row r="1404" spans="13:31" x14ac:dyDescent="0.25">
      <c r="M1404" s="115">
        <v>46140</v>
      </c>
      <c r="N1404" s="123">
        <v>2.71835</v>
      </c>
      <c r="AB1404" s="108">
        <f t="shared" si="98"/>
        <v>46140</v>
      </c>
      <c r="AC1404" s="109">
        <f t="shared" si="97"/>
        <v>2.7183499999999999E-2</v>
      </c>
      <c r="AE1404" s="110"/>
    </row>
    <row r="1405" spans="13:31" x14ac:dyDescent="0.25">
      <c r="M1405" s="115">
        <v>46141</v>
      </c>
      <c r="N1405" s="123">
        <v>2.71814</v>
      </c>
      <c r="AB1405" s="108">
        <f t="shared" si="98"/>
        <v>46141</v>
      </c>
      <c r="AC1405" s="109">
        <f t="shared" si="97"/>
        <v>2.7181400000000001E-2</v>
      </c>
      <c r="AE1405" s="110"/>
    </row>
    <row r="1406" spans="13:31" x14ac:dyDescent="0.25">
      <c r="M1406" s="115">
        <v>46142</v>
      </c>
      <c r="N1406" s="123">
        <v>2.71814</v>
      </c>
      <c r="AB1406" s="108">
        <f t="shared" si="98"/>
        <v>46142</v>
      </c>
      <c r="AC1406" s="109">
        <f t="shared" si="97"/>
        <v>2.7181400000000001E-2</v>
      </c>
      <c r="AE1406" s="110"/>
    </row>
    <row r="1407" spans="13:31" x14ac:dyDescent="0.25">
      <c r="M1407" s="115">
        <v>46143</v>
      </c>
      <c r="N1407" s="123">
        <v>2.71814</v>
      </c>
      <c r="AB1407" s="108">
        <f t="shared" si="98"/>
        <v>46143</v>
      </c>
      <c r="AC1407" s="109">
        <f t="shared" si="97"/>
        <v>2.7181400000000001E-2</v>
      </c>
      <c r="AE1407" s="110"/>
    </row>
    <row r="1408" spans="13:31" x14ac:dyDescent="0.25">
      <c r="M1408" s="115">
        <v>46144</v>
      </c>
      <c r="N1408" s="123">
        <v>2.71814</v>
      </c>
      <c r="AB1408" s="108">
        <f t="shared" si="98"/>
        <v>46144</v>
      </c>
      <c r="AC1408" s="109">
        <f t="shared" si="97"/>
        <v>2.7181400000000001E-2</v>
      </c>
      <c r="AE1408" s="110"/>
    </row>
    <row r="1409" spans="13:31" x14ac:dyDescent="0.25">
      <c r="M1409" s="115">
        <v>46145</v>
      </c>
      <c r="N1409" s="123">
        <v>2.71835</v>
      </c>
      <c r="AB1409" s="108">
        <f t="shared" si="98"/>
        <v>46145</v>
      </c>
      <c r="AC1409" s="109">
        <f t="shared" si="97"/>
        <v>2.7183499999999999E-2</v>
      </c>
      <c r="AE1409" s="110"/>
    </row>
    <row r="1410" spans="13:31" x14ac:dyDescent="0.25">
      <c r="M1410" s="115">
        <v>46146</v>
      </c>
      <c r="N1410" s="123">
        <v>2.71814</v>
      </c>
      <c r="AB1410" s="108">
        <f t="shared" si="98"/>
        <v>46146</v>
      </c>
      <c r="AC1410" s="109">
        <f t="shared" si="97"/>
        <v>2.7181400000000001E-2</v>
      </c>
      <c r="AE1410" s="110"/>
    </row>
    <row r="1411" spans="13:31" x14ac:dyDescent="0.25">
      <c r="M1411" s="115">
        <v>46147</v>
      </c>
      <c r="N1411" s="123">
        <v>2.71814</v>
      </c>
      <c r="AB1411" s="108">
        <f t="shared" si="98"/>
        <v>46147</v>
      </c>
      <c r="AC1411" s="109">
        <f t="shared" si="97"/>
        <v>2.7181400000000001E-2</v>
      </c>
      <c r="AE1411" s="110"/>
    </row>
    <row r="1412" spans="13:31" x14ac:dyDescent="0.25">
      <c r="M1412" s="115">
        <v>46148</v>
      </c>
      <c r="N1412" s="123">
        <v>2.71814</v>
      </c>
      <c r="AB1412" s="108">
        <f t="shared" si="98"/>
        <v>46148</v>
      </c>
      <c r="AC1412" s="109">
        <f t="shared" si="97"/>
        <v>2.7181400000000001E-2</v>
      </c>
      <c r="AE1412" s="110"/>
    </row>
    <row r="1413" spans="13:31" x14ac:dyDescent="0.25">
      <c r="M1413" s="115">
        <v>46149</v>
      </c>
      <c r="N1413" s="123">
        <v>2.71814</v>
      </c>
      <c r="AB1413" s="108">
        <f t="shared" si="98"/>
        <v>46149</v>
      </c>
      <c r="AC1413" s="109">
        <f t="shared" si="97"/>
        <v>2.7181400000000001E-2</v>
      </c>
      <c r="AE1413" s="110"/>
    </row>
    <row r="1414" spans="13:31" x14ac:dyDescent="0.25">
      <c r="M1414" s="115">
        <v>46150</v>
      </c>
      <c r="N1414" s="123">
        <v>2.7184499999999998</v>
      </c>
      <c r="AB1414" s="108">
        <f t="shared" si="98"/>
        <v>46150</v>
      </c>
      <c r="AC1414" s="109">
        <f t="shared" si="97"/>
        <v>2.7184499999999997E-2</v>
      </c>
      <c r="AE1414" s="110"/>
    </row>
    <row r="1415" spans="13:31" x14ac:dyDescent="0.25">
      <c r="M1415" s="115">
        <v>46151</v>
      </c>
      <c r="N1415" s="123">
        <v>2.71814</v>
      </c>
      <c r="AB1415" s="108">
        <f t="shared" si="98"/>
        <v>46151</v>
      </c>
      <c r="AC1415" s="109">
        <f t="shared" ref="AC1415:AC1478" si="99">_xlfn.IFNA(VLOOKUP(AB1415,M:N,2,FALSE)/100,AC1414)</f>
        <v>2.7181400000000001E-2</v>
      </c>
      <c r="AE1415" s="110"/>
    </row>
    <row r="1416" spans="13:31" x14ac:dyDescent="0.25">
      <c r="M1416" s="115">
        <v>46152</v>
      </c>
      <c r="N1416" s="123">
        <v>2.71814</v>
      </c>
      <c r="AB1416" s="108">
        <f t="shared" ref="AB1416:AB1479" si="100">AB1415+1</f>
        <v>46152</v>
      </c>
      <c r="AC1416" s="109">
        <f t="shared" si="99"/>
        <v>2.7181400000000001E-2</v>
      </c>
      <c r="AE1416" s="110"/>
    </row>
    <row r="1417" spans="13:31" x14ac:dyDescent="0.25">
      <c r="M1417" s="115">
        <v>46153</v>
      </c>
      <c r="N1417" s="123">
        <v>2.71814</v>
      </c>
      <c r="AB1417" s="108">
        <f t="shared" si="100"/>
        <v>46153</v>
      </c>
      <c r="AC1417" s="109">
        <f t="shared" si="99"/>
        <v>2.7181400000000001E-2</v>
      </c>
      <c r="AE1417" s="110"/>
    </row>
    <row r="1418" spans="13:31" x14ac:dyDescent="0.25">
      <c r="M1418" s="115">
        <v>46154</v>
      </c>
      <c r="N1418" s="123">
        <v>2.71835</v>
      </c>
      <c r="AB1418" s="108">
        <f t="shared" si="100"/>
        <v>46154</v>
      </c>
      <c r="AC1418" s="109">
        <f t="shared" si="99"/>
        <v>2.7183499999999999E-2</v>
      </c>
      <c r="AE1418" s="110"/>
    </row>
    <row r="1419" spans="13:31" x14ac:dyDescent="0.25">
      <c r="M1419" s="115">
        <v>46155</v>
      </c>
      <c r="N1419" s="123">
        <v>2.71814</v>
      </c>
      <c r="AB1419" s="108">
        <f t="shared" si="100"/>
        <v>46155</v>
      </c>
      <c r="AC1419" s="109">
        <f t="shared" si="99"/>
        <v>2.7181400000000001E-2</v>
      </c>
      <c r="AE1419" s="110"/>
    </row>
    <row r="1420" spans="13:31" x14ac:dyDescent="0.25">
      <c r="M1420" s="115">
        <v>46156</v>
      </c>
      <c r="N1420" s="123">
        <v>2.71814</v>
      </c>
      <c r="AB1420" s="108">
        <f t="shared" si="100"/>
        <v>46156</v>
      </c>
      <c r="AC1420" s="109">
        <f t="shared" si="99"/>
        <v>2.7181400000000001E-2</v>
      </c>
      <c r="AE1420" s="110"/>
    </row>
    <row r="1421" spans="13:31" x14ac:dyDescent="0.25">
      <c r="M1421" s="115">
        <v>46157</v>
      </c>
      <c r="N1421" s="123">
        <v>2.71814</v>
      </c>
      <c r="AB1421" s="108">
        <f t="shared" si="100"/>
        <v>46157</v>
      </c>
      <c r="AC1421" s="109">
        <f t="shared" si="99"/>
        <v>2.7181400000000001E-2</v>
      </c>
      <c r="AE1421" s="110"/>
    </row>
    <row r="1422" spans="13:31" x14ac:dyDescent="0.25">
      <c r="M1422" s="115">
        <v>46158</v>
      </c>
      <c r="N1422" s="123">
        <v>2.71814</v>
      </c>
      <c r="AB1422" s="108">
        <f t="shared" si="100"/>
        <v>46158</v>
      </c>
      <c r="AC1422" s="109">
        <f t="shared" si="99"/>
        <v>2.7181400000000001E-2</v>
      </c>
      <c r="AE1422" s="110"/>
    </row>
    <row r="1423" spans="13:31" x14ac:dyDescent="0.25">
      <c r="M1423" s="115">
        <v>46159</v>
      </c>
      <c r="N1423" s="123">
        <v>2.71835</v>
      </c>
      <c r="AB1423" s="108">
        <f t="shared" si="100"/>
        <v>46159</v>
      </c>
      <c r="AC1423" s="109">
        <f t="shared" si="99"/>
        <v>2.7183499999999999E-2</v>
      </c>
      <c r="AE1423" s="110"/>
    </row>
    <row r="1424" spans="13:31" x14ac:dyDescent="0.25">
      <c r="M1424" s="115">
        <v>46160</v>
      </c>
      <c r="N1424" s="123">
        <v>2.71814</v>
      </c>
      <c r="AB1424" s="108">
        <f t="shared" si="100"/>
        <v>46160</v>
      </c>
      <c r="AC1424" s="109">
        <f t="shared" si="99"/>
        <v>2.7181400000000001E-2</v>
      </c>
      <c r="AE1424" s="110"/>
    </row>
    <row r="1425" spans="13:31" x14ac:dyDescent="0.25">
      <c r="M1425" s="115">
        <v>46161</v>
      </c>
      <c r="N1425" s="123">
        <v>2.71814</v>
      </c>
      <c r="AB1425" s="108">
        <f t="shared" si="100"/>
        <v>46161</v>
      </c>
      <c r="AC1425" s="109">
        <f t="shared" si="99"/>
        <v>2.7181400000000001E-2</v>
      </c>
      <c r="AE1425" s="110"/>
    </row>
    <row r="1426" spans="13:31" x14ac:dyDescent="0.25">
      <c r="M1426" s="115">
        <v>46162</v>
      </c>
      <c r="N1426" s="123">
        <v>2.71814</v>
      </c>
      <c r="AB1426" s="108">
        <f t="shared" si="100"/>
        <v>46162</v>
      </c>
      <c r="AC1426" s="109">
        <f t="shared" si="99"/>
        <v>2.7181400000000001E-2</v>
      </c>
      <c r="AE1426" s="110"/>
    </row>
    <row r="1427" spans="13:31" x14ac:dyDescent="0.25">
      <c r="M1427" s="115">
        <v>46163</v>
      </c>
      <c r="N1427" s="123">
        <v>2.71814</v>
      </c>
      <c r="AB1427" s="108">
        <f t="shared" si="100"/>
        <v>46163</v>
      </c>
      <c r="AC1427" s="109">
        <f t="shared" si="99"/>
        <v>2.7181400000000001E-2</v>
      </c>
      <c r="AE1427" s="110"/>
    </row>
    <row r="1428" spans="13:31" x14ac:dyDescent="0.25">
      <c r="M1428" s="115">
        <v>46164</v>
      </c>
      <c r="N1428" s="123">
        <v>2.71835</v>
      </c>
      <c r="AB1428" s="108">
        <f t="shared" si="100"/>
        <v>46164</v>
      </c>
      <c r="AC1428" s="109">
        <f t="shared" si="99"/>
        <v>2.7183499999999999E-2</v>
      </c>
      <c r="AE1428" s="110"/>
    </row>
    <row r="1429" spans="13:31" x14ac:dyDescent="0.25">
      <c r="M1429" s="115">
        <v>46165</v>
      </c>
      <c r="N1429" s="123">
        <v>2.71814</v>
      </c>
      <c r="AB1429" s="108">
        <f t="shared" si="100"/>
        <v>46165</v>
      </c>
      <c r="AC1429" s="109">
        <f t="shared" si="99"/>
        <v>2.7181400000000001E-2</v>
      </c>
      <c r="AE1429" s="110"/>
    </row>
    <row r="1430" spans="13:31" x14ac:dyDescent="0.25">
      <c r="M1430" s="115">
        <v>46166</v>
      </c>
      <c r="N1430" s="123">
        <v>2.71814</v>
      </c>
      <c r="AB1430" s="108">
        <f t="shared" si="100"/>
        <v>46166</v>
      </c>
      <c r="AC1430" s="109">
        <f t="shared" si="99"/>
        <v>2.7181400000000001E-2</v>
      </c>
      <c r="AE1430" s="110"/>
    </row>
    <row r="1431" spans="13:31" x14ac:dyDescent="0.25">
      <c r="M1431" s="115">
        <v>46167</v>
      </c>
      <c r="N1431" s="123">
        <v>2.71814</v>
      </c>
      <c r="AB1431" s="108">
        <f t="shared" si="100"/>
        <v>46167</v>
      </c>
      <c r="AC1431" s="109">
        <f t="shared" si="99"/>
        <v>2.7181400000000001E-2</v>
      </c>
      <c r="AE1431" s="110"/>
    </row>
    <row r="1432" spans="13:31" x14ac:dyDescent="0.25">
      <c r="M1432" s="115">
        <v>46168</v>
      </c>
      <c r="N1432" s="123">
        <v>2.71814</v>
      </c>
      <c r="AB1432" s="108">
        <f t="shared" si="100"/>
        <v>46168</v>
      </c>
      <c r="AC1432" s="109">
        <f t="shared" si="99"/>
        <v>2.7181400000000001E-2</v>
      </c>
      <c r="AE1432" s="110"/>
    </row>
    <row r="1433" spans="13:31" x14ac:dyDescent="0.25">
      <c r="M1433" s="115">
        <v>46169</v>
      </c>
      <c r="N1433" s="123">
        <v>2.71835</v>
      </c>
      <c r="AB1433" s="108">
        <f t="shared" si="100"/>
        <v>46169</v>
      </c>
      <c r="AC1433" s="109">
        <f t="shared" si="99"/>
        <v>2.7183499999999999E-2</v>
      </c>
      <c r="AE1433" s="110"/>
    </row>
    <row r="1434" spans="13:31" x14ac:dyDescent="0.25">
      <c r="M1434" s="115">
        <v>46170</v>
      </c>
      <c r="N1434" s="123">
        <v>2.71814</v>
      </c>
      <c r="AB1434" s="108">
        <f t="shared" si="100"/>
        <v>46170</v>
      </c>
      <c r="AC1434" s="109">
        <f t="shared" si="99"/>
        <v>2.7181400000000001E-2</v>
      </c>
      <c r="AE1434" s="110"/>
    </row>
    <row r="1435" spans="13:31" x14ac:dyDescent="0.25">
      <c r="M1435" s="115">
        <v>46171</v>
      </c>
      <c r="N1435" s="123">
        <v>2.71814</v>
      </c>
      <c r="AB1435" s="108">
        <f t="shared" si="100"/>
        <v>46171</v>
      </c>
      <c r="AC1435" s="109">
        <f t="shared" si="99"/>
        <v>2.7181400000000001E-2</v>
      </c>
      <c r="AE1435" s="110"/>
    </row>
    <row r="1436" spans="13:31" x14ac:dyDescent="0.25">
      <c r="M1436" s="115">
        <v>46172</v>
      </c>
      <c r="N1436" s="123">
        <v>2.71814</v>
      </c>
      <c r="AB1436" s="108">
        <f t="shared" si="100"/>
        <v>46172</v>
      </c>
      <c r="AC1436" s="109">
        <f t="shared" si="99"/>
        <v>2.7181400000000001E-2</v>
      </c>
      <c r="AE1436" s="110"/>
    </row>
    <row r="1437" spans="13:31" x14ac:dyDescent="0.25">
      <c r="M1437" s="115">
        <v>46173</v>
      </c>
      <c r="N1437" s="123">
        <v>2.71814</v>
      </c>
      <c r="AB1437" s="108">
        <f t="shared" si="100"/>
        <v>46173</v>
      </c>
      <c r="AC1437" s="109">
        <f t="shared" si="99"/>
        <v>2.7181400000000001E-2</v>
      </c>
      <c r="AE1437" s="110"/>
    </row>
    <row r="1438" spans="13:31" x14ac:dyDescent="0.25">
      <c r="M1438" s="115">
        <v>46174</v>
      </c>
      <c r="N1438" s="123">
        <v>2.71835</v>
      </c>
      <c r="AB1438" s="108">
        <f t="shared" si="100"/>
        <v>46174</v>
      </c>
      <c r="AC1438" s="109">
        <f t="shared" si="99"/>
        <v>2.7183499999999999E-2</v>
      </c>
      <c r="AE1438" s="110"/>
    </row>
    <row r="1439" spans="13:31" x14ac:dyDescent="0.25">
      <c r="M1439" s="115">
        <v>46175</v>
      </c>
      <c r="N1439" s="123">
        <v>2.71814</v>
      </c>
      <c r="AB1439" s="108">
        <f t="shared" si="100"/>
        <v>46175</v>
      </c>
      <c r="AC1439" s="109">
        <f t="shared" si="99"/>
        <v>2.7181400000000001E-2</v>
      </c>
      <c r="AE1439" s="110"/>
    </row>
    <row r="1440" spans="13:31" x14ac:dyDescent="0.25">
      <c r="M1440" s="115">
        <v>46176</v>
      </c>
      <c r="N1440" s="123">
        <v>2.71814</v>
      </c>
      <c r="AB1440" s="108">
        <f t="shared" si="100"/>
        <v>46176</v>
      </c>
      <c r="AC1440" s="109">
        <f t="shared" si="99"/>
        <v>2.7181400000000001E-2</v>
      </c>
      <c r="AE1440" s="110"/>
    </row>
    <row r="1441" spans="13:31" x14ac:dyDescent="0.25">
      <c r="M1441" s="115">
        <v>46177</v>
      </c>
      <c r="N1441" s="123">
        <v>2.71814</v>
      </c>
      <c r="AB1441" s="108">
        <f t="shared" si="100"/>
        <v>46177</v>
      </c>
      <c r="AC1441" s="109">
        <f t="shared" si="99"/>
        <v>2.7181400000000001E-2</v>
      </c>
      <c r="AE1441" s="110"/>
    </row>
    <row r="1442" spans="13:31" x14ac:dyDescent="0.25">
      <c r="M1442" s="115">
        <v>46178</v>
      </c>
      <c r="N1442" s="123">
        <v>2.71814</v>
      </c>
      <c r="AB1442" s="108">
        <f t="shared" si="100"/>
        <v>46178</v>
      </c>
      <c r="AC1442" s="109">
        <f t="shared" si="99"/>
        <v>2.7181400000000001E-2</v>
      </c>
      <c r="AE1442" s="110"/>
    </row>
    <row r="1443" spans="13:31" x14ac:dyDescent="0.25">
      <c r="M1443" s="115">
        <v>46179</v>
      </c>
      <c r="N1443" s="123">
        <v>2.71835</v>
      </c>
      <c r="AB1443" s="108">
        <f t="shared" si="100"/>
        <v>46179</v>
      </c>
      <c r="AC1443" s="109">
        <f t="shared" si="99"/>
        <v>2.7183499999999999E-2</v>
      </c>
      <c r="AE1443" s="110"/>
    </row>
    <row r="1444" spans="13:31" x14ac:dyDescent="0.25">
      <c r="M1444" s="115">
        <v>46180</v>
      </c>
      <c r="N1444" s="123">
        <v>2.71814</v>
      </c>
      <c r="AB1444" s="108">
        <f t="shared" si="100"/>
        <v>46180</v>
      </c>
      <c r="AC1444" s="109">
        <f t="shared" si="99"/>
        <v>2.7181400000000001E-2</v>
      </c>
      <c r="AE1444" s="110"/>
    </row>
    <row r="1445" spans="13:31" x14ac:dyDescent="0.25">
      <c r="M1445" s="115">
        <v>46181</v>
      </c>
      <c r="N1445" s="123">
        <v>2.71814</v>
      </c>
      <c r="AB1445" s="108">
        <f t="shared" si="100"/>
        <v>46181</v>
      </c>
      <c r="AC1445" s="109">
        <f t="shared" si="99"/>
        <v>2.7181400000000001E-2</v>
      </c>
      <c r="AE1445" s="110"/>
    </row>
    <row r="1446" spans="13:31" x14ac:dyDescent="0.25">
      <c r="M1446" s="115">
        <v>46182</v>
      </c>
      <c r="N1446" s="123">
        <v>2.71814</v>
      </c>
      <c r="AB1446" s="108">
        <f t="shared" si="100"/>
        <v>46182</v>
      </c>
      <c r="AC1446" s="109">
        <f t="shared" si="99"/>
        <v>2.7181400000000001E-2</v>
      </c>
      <c r="AE1446" s="110"/>
    </row>
    <row r="1447" spans="13:31" x14ac:dyDescent="0.25">
      <c r="M1447" s="115">
        <v>46183</v>
      </c>
      <c r="N1447" s="123">
        <v>2.71814</v>
      </c>
      <c r="AB1447" s="108">
        <f t="shared" si="100"/>
        <v>46183</v>
      </c>
      <c r="AC1447" s="109">
        <f t="shared" si="99"/>
        <v>2.7181400000000001E-2</v>
      </c>
      <c r="AE1447" s="110"/>
    </row>
    <row r="1448" spans="13:31" x14ac:dyDescent="0.25">
      <c r="M1448" s="115">
        <v>46184</v>
      </c>
      <c r="N1448" s="123">
        <v>2.71835</v>
      </c>
      <c r="AB1448" s="108">
        <f t="shared" si="100"/>
        <v>46184</v>
      </c>
      <c r="AC1448" s="109">
        <f t="shared" si="99"/>
        <v>2.7183499999999999E-2</v>
      </c>
      <c r="AE1448" s="110"/>
    </row>
    <row r="1449" spans="13:31" x14ac:dyDescent="0.25">
      <c r="M1449" s="115">
        <v>46185</v>
      </c>
      <c r="N1449" s="123">
        <v>2.71814</v>
      </c>
      <c r="AB1449" s="108">
        <f t="shared" si="100"/>
        <v>46185</v>
      </c>
      <c r="AC1449" s="109">
        <f t="shared" si="99"/>
        <v>2.7181400000000001E-2</v>
      </c>
      <c r="AE1449" s="110"/>
    </row>
    <row r="1450" spans="13:31" x14ac:dyDescent="0.25">
      <c r="M1450" s="115">
        <v>46186</v>
      </c>
      <c r="N1450" s="123">
        <v>2.71814</v>
      </c>
      <c r="AB1450" s="108">
        <f t="shared" si="100"/>
        <v>46186</v>
      </c>
      <c r="AC1450" s="109">
        <f t="shared" si="99"/>
        <v>2.7181400000000001E-2</v>
      </c>
      <c r="AE1450" s="110"/>
    </row>
    <row r="1451" spans="13:31" x14ac:dyDescent="0.25">
      <c r="M1451" s="115">
        <v>46187</v>
      </c>
      <c r="N1451" s="123">
        <v>2.71814</v>
      </c>
      <c r="AB1451" s="108">
        <f t="shared" si="100"/>
        <v>46187</v>
      </c>
      <c r="AC1451" s="109">
        <f t="shared" si="99"/>
        <v>2.7181400000000001E-2</v>
      </c>
      <c r="AE1451" s="110"/>
    </row>
    <row r="1452" spans="13:31" x14ac:dyDescent="0.25">
      <c r="M1452" s="115">
        <v>46188</v>
      </c>
      <c r="N1452" s="123">
        <v>2.7184499999999998</v>
      </c>
      <c r="AB1452" s="108">
        <f t="shared" si="100"/>
        <v>46188</v>
      </c>
      <c r="AC1452" s="109">
        <f t="shared" si="99"/>
        <v>2.7184499999999997E-2</v>
      </c>
      <c r="AE1452" s="110"/>
    </row>
    <row r="1453" spans="13:31" x14ac:dyDescent="0.25">
      <c r="M1453" s="115">
        <v>46189</v>
      </c>
      <c r="N1453" s="123">
        <v>2.71814</v>
      </c>
      <c r="AB1453" s="108">
        <f t="shared" si="100"/>
        <v>46189</v>
      </c>
      <c r="AC1453" s="109">
        <f t="shared" si="99"/>
        <v>2.7181400000000001E-2</v>
      </c>
      <c r="AE1453" s="110"/>
    </row>
    <row r="1454" spans="13:31" x14ac:dyDescent="0.25">
      <c r="M1454" s="115">
        <v>46190</v>
      </c>
      <c r="N1454" s="123">
        <v>2.71814</v>
      </c>
      <c r="AB1454" s="108">
        <f t="shared" si="100"/>
        <v>46190</v>
      </c>
      <c r="AC1454" s="109">
        <f t="shared" si="99"/>
        <v>2.7181400000000001E-2</v>
      </c>
      <c r="AE1454" s="110"/>
    </row>
    <row r="1455" spans="13:31" x14ac:dyDescent="0.25">
      <c r="M1455" s="115">
        <v>46191</v>
      </c>
      <c r="N1455" s="123">
        <v>2.71814</v>
      </c>
      <c r="AB1455" s="108">
        <f t="shared" si="100"/>
        <v>46191</v>
      </c>
      <c r="AC1455" s="109">
        <f t="shared" si="99"/>
        <v>2.7181400000000001E-2</v>
      </c>
      <c r="AE1455" s="110"/>
    </row>
    <row r="1456" spans="13:31" x14ac:dyDescent="0.25">
      <c r="M1456" s="115">
        <v>46192</v>
      </c>
      <c r="N1456" s="123">
        <v>2.71814</v>
      </c>
      <c r="AB1456" s="108">
        <f t="shared" si="100"/>
        <v>46192</v>
      </c>
      <c r="AC1456" s="109">
        <f t="shared" si="99"/>
        <v>2.7181400000000001E-2</v>
      </c>
      <c r="AE1456" s="110"/>
    </row>
    <row r="1457" spans="13:31" x14ac:dyDescent="0.25">
      <c r="M1457" s="115">
        <v>46193</v>
      </c>
      <c r="N1457" s="123">
        <v>2.71835</v>
      </c>
      <c r="AB1457" s="108">
        <f t="shared" si="100"/>
        <v>46193</v>
      </c>
      <c r="AC1457" s="109">
        <f t="shared" si="99"/>
        <v>2.7183499999999999E-2</v>
      </c>
      <c r="AE1457" s="110"/>
    </row>
    <row r="1458" spans="13:31" x14ac:dyDescent="0.25">
      <c r="M1458" s="115">
        <v>46194</v>
      </c>
      <c r="N1458" s="123">
        <v>2.71814</v>
      </c>
      <c r="AB1458" s="108">
        <f t="shared" si="100"/>
        <v>46194</v>
      </c>
      <c r="AC1458" s="109">
        <f t="shared" si="99"/>
        <v>2.7181400000000001E-2</v>
      </c>
      <c r="AE1458" s="110"/>
    </row>
    <row r="1459" spans="13:31" x14ac:dyDescent="0.25">
      <c r="M1459" s="115">
        <v>46195</v>
      </c>
      <c r="N1459" s="123">
        <v>2.71814</v>
      </c>
      <c r="AB1459" s="108">
        <f t="shared" si="100"/>
        <v>46195</v>
      </c>
      <c r="AC1459" s="109">
        <f t="shared" si="99"/>
        <v>2.7181400000000001E-2</v>
      </c>
      <c r="AE1459" s="110"/>
    </row>
    <row r="1460" spans="13:31" x14ac:dyDescent="0.25">
      <c r="M1460" s="115">
        <v>46196</v>
      </c>
      <c r="N1460" s="123">
        <v>2.71814</v>
      </c>
      <c r="AB1460" s="108">
        <f t="shared" si="100"/>
        <v>46196</v>
      </c>
      <c r="AC1460" s="109">
        <f t="shared" si="99"/>
        <v>2.7181400000000001E-2</v>
      </c>
      <c r="AE1460" s="110"/>
    </row>
    <row r="1461" spans="13:31" x14ac:dyDescent="0.25">
      <c r="M1461" s="115">
        <v>46197</v>
      </c>
      <c r="N1461" s="123">
        <v>2.71814</v>
      </c>
      <c r="AB1461" s="108">
        <f t="shared" si="100"/>
        <v>46197</v>
      </c>
      <c r="AC1461" s="109">
        <f t="shared" si="99"/>
        <v>2.7181400000000001E-2</v>
      </c>
      <c r="AE1461" s="110"/>
    </row>
    <row r="1462" spans="13:31" x14ac:dyDescent="0.25">
      <c r="M1462" s="115">
        <v>46198</v>
      </c>
      <c r="N1462" s="123">
        <v>2.71835</v>
      </c>
      <c r="AB1462" s="108">
        <f t="shared" si="100"/>
        <v>46198</v>
      </c>
      <c r="AC1462" s="109">
        <f t="shared" si="99"/>
        <v>2.7183499999999999E-2</v>
      </c>
      <c r="AE1462" s="110"/>
    </row>
    <row r="1463" spans="13:31" x14ac:dyDescent="0.25">
      <c r="M1463" s="115">
        <v>46199</v>
      </c>
      <c r="N1463" s="123">
        <v>2.71814</v>
      </c>
      <c r="AB1463" s="108">
        <f t="shared" si="100"/>
        <v>46199</v>
      </c>
      <c r="AC1463" s="109">
        <f t="shared" si="99"/>
        <v>2.7181400000000001E-2</v>
      </c>
      <c r="AE1463" s="110"/>
    </row>
    <row r="1464" spans="13:31" x14ac:dyDescent="0.25">
      <c r="M1464" s="115">
        <v>46200</v>
      </c>
      <c r="N1464" s="123">
        <v>2.71814</v>
      </c>
      <c r="AB1464" s="108">
        <f t="shared" si="100"/>
        <v>46200</v>
      </c>
      <c r="AC1464" s="109">
        <f t="shared" si="99"/>
        <v>2.7181400000000001E-2</v>
      </c>
      <c r="AE1464" s="110"/>
    </row>
    <row r="1465" spans="13:31" x14ac:dyDescent="0.25">
      <c r="M1465" s="115">
        <v>46201</v>
      </c>
      <c r="N1465" s="123">
        <v>2.71814</v>
      </c>
      <c r="AB1465" s="108">
        <f t="shared" si="100"/>
        <v>46201</v>
      </c>
      <c r="AC1465" s="109">
        <f t="shared" si="99"/>
        <v>2.7181400000000001E-2</v>
      </c>
      <c r="AE1465" s="110"/>
    </row>
    <row r="1466" spans="13:31" x14ac:dyDescent="0.25">
      <c r="M1466" s="115">
        <v>46202</v>
      </c>
      <c r="N1466" s="123">
        <v>2.71814</v>
      </c>
      <c r="AB1466" s="108">
        <f t="shared" si="100"/>
        <v>46202</v>
      </c>
      <c r="AC1466" s="109">
        <f t="shared" si="99"/>
        <v>2.7181400000000001E-2</v>
      </c>
      <c r="AE1466" s="110"/>
    </row>
    <row r="1467" spans="13:31" x14ac:dyDescent="0.25">
      <c r="M1467" s="115">
        <v>46203</v>
      </c>
      <c r="N1467" s="123">
        <v>2.71835</v>
      </c>
      <c r="AB1467" s="108">
        <f t="shared" si="100"/>
        <v>46203</v>
      </c>
      <c r="AC1467" s="109">
        <f t="shared" si="99"/>
        <v>2.7183499999999999E-2</v>
      </c>
      <c r="AE1467" s="110"/>
    </row>
    <row r="1468" spans="13:31" x14ac:dyDescent="0.25">
      <c r="M1468" s="115">
        <v>46204</v>
      </c>
      <c r="N1468" s="123">
        <v>2.71814</v>
      </c>
      <c r="AB1468" s="108">
        <f t="shared" si="100"/>
        <v>46204</v>
      </c>
      <c r="AC1468" s="109">
        <f t="shared" si="99"/>
        <v>2.7181400000000001E-2</v>
      </c>
      <c r="AE1468" s="110"/>
    </row>
    <row r="1469" spans="13:31" x14ac:dyDescent="0.25">
      <c r="M1469" s="115">
        <v>46205</v>
      </c>
      <c r="N1469" s="123">
        <v>2.71814</v>
      </c>
      <c r="AB1469" s="108">
        <f t="shared" si="100"/>
        <v>46205</v>
      </c>
      <c r="AC1469" s="109">
        <f t="shared" si="99"/>
        <v>2.7181400000000001E-2</v>
      </c>
      <c r="AE1469" s="110"/>
    </row>
    <row r="1470" spans="13:31" x14ac:dyDescent="0.25">
      <c r="M1470" s="115">
        <v>46206</v>
      </c>
      <c r="N1470" s="123">
        <v>2.71814</v>
      </c>
      <c r="AB1470" s="108">
        <f t="shared" si="100"/>
        <v>46206</v>
      </c>
      <c r="AC1470" s="109">
        <f t="shared" si="99"/>
        <v>2.7181400000000001E-2</v>
      </c>
      <c r="AE1470" s="110"/>
    </row>
    <row r="1471" spans="13:31" x14ac:dyDescent="0.25">
      <c r="M1471" s="115">
        <v>46207</v>
      </c>
      <c r="N1471" s="123">
        <v>2.71814</v>
      </c>
      <c r="AB1471" s="108">
        <f t="shared" si="100"/>
        <v>46207</v>
      </c>
      <c r="AC1471" s="109">
        <f t="shared" si="99"/>
        <v>2.7181400000000001E-2</v>
      </c>
      <c r="AE1471" s="110"/>
    </row>
    <row r="1472" spans="13:31" x14ac:dyDescent="0.25">
      <c r="M1472" s="115">
        <v>46208</v>
      </c>
      <c r="N1472" s="123">
        <v>2.71835</v>
      </c>
      <c r="AB1472" s="108">
        <f t="shared" si="100"/>
        <v>46208</v>
      </c>
      <c r="AC1472" s="109">
        <f t="shared" si="99"/>
        <v>2.7183499999999999E-2</v>
      </c>
      <c r="AE1472" s="110"/>
    </row>
    <row r="1473" spans="13:31" x14ac:dyDescent="0.25">
      <c r="M1473" s="115">
        <v>46209</v>
      </c>
      <c r="N1473" s="123">
        <v>2.71814</v>
      </c>
      <c r="AB1473" s="108">
        <f t="shared" si="100"/>
        <v>46209</v>
      </c>
      <c r="AC1473" s="109">
        <f t="shared" si="99"/>
        <v>2.7181400000000001E-2</v>
      </c>
      <c r="AE1473" s="110"/>
    </row>
    <row r="1474" spans="13:31" x14ac:dyDescent="0.25">
      <c r="M1474" s="115">
        <v>46210</v>
      </c>
      <c r="N1474" s="123">
        <v>2.71814</v>
      </c>
      <c r="AB1474" s="108">
        <f t="shared" si="100"/>
        <v>46210</v>
      </c>
      <c r="AC1474" s="109">
        <f t="shared" si="99"/>
        <v>2.7181400000000001E-2</v>
      </c>
      <c r="AE1474" s="110"/>
    </row>
    <row r="1475" spans="13:31" x14ac:dyDescent="0.25">
      <c r="M1475" s="115">
        <v>46211</v>
      </c>
      <c r="N1475" s="123">
        <v>2.71814</v>
      </c>
      <c r="AB1475" s="108">
        <f t="shared" si="100"/>
        <v>46211</v>
      </c>
      <c r="AC1475" s="109">
        <f t="shared" si="99"/>
        <v>2.7181400000000001E-2</v>
      </c>
      <c r="AE1475" s="110"/>
    </row>
    <row r="1476" spans="13:31" x14ac:dyDescent="0.25">
      <c r="M1476" s="115">
        <v>46212</v>
      </c>
      <c r="N1476" s="123">
        <v>2.71814</v>
      </c>
      <c r="AB1476" s="108">
        <f t="shared" si="100"/>
        <v>46212</v>
      </c>
      <c r="AC1476" s="109">
        <f t="shared" si="99"/>
        <v>2.7181400000000001E-2</v>
      </c>
      <c r="AE1476" s="110"/>
    </row>
    <row r="1477" spans="13:31" x14ac:dyDescent="0.25">
      <c r="M1477" s="115">
        <v>46213</v>
      </c>
      <c r="N1477" s="123">
        <v>2.71835</v>
      </c>
      <c r="AB1477" s="108">
        <f t="shared" si="100"/>
        <v>46213</v>
      </c>
      <c r="AC1477" s="109">
        <f t="shared" si="99"/>
        <v>2.7183499999999999E-2</v>
      </c>
      <c r="AE1477" s="110"/>
    </row>
    <row r="1478" spans="13:31" x14ac:dyDescent="0.25">
      <c r="M1478" s="115">
        <v>46214</v>
      </c>
      <c r="N1478" s="123">
        <v>2.71814</v>
      </c>
      <c r="AB1478" s="108">
        <f t="shared" si="100"/>
        <v>46214</v>
      </c>
      <c r="AC1478" s="109">
        <f t="shared" si="99"/>
        <v>2.7181400000000001E-2</v>
      </c>
      <c r="AE1478" s="110"/>
    </row>
    <row r="1479" spans="13:31" x14ac:dyDescent="0.25">
      <c r="M1479" s="115">
        <v>46215</v>
      </c>
      <c r="N1479" s="123">
        <v>2.71814</v>
      </c>
      <c r="AB1479" s="108">
        <f t="shared" si="100"/>
        <v>46215</v>
      </c>
      <c r="AC1479" s="109">
        <f t="shared" ref="AC1479:AC1542" si="101">_xlfn.IFNA(VLOOKUP(AB1479,M:N,2,FALSE)/100,AC1478)</f>
        <v>2.7181400000000001E-2</v>
      </c>
      <c r="AE1479" s="110"/>
    </row>
    <row r="1480" spans="13:31" x14ac:dyDescent="0.25">
      <c r="M1480" s="115">
        <v>46216</v>
      </c>
      <c r="N1480" s="123">
        <v>2.71814</v>
      </c>
      <c r="AB1480" s="108">
        <f t="shared" ref="AB1480:AB1543" si="102">AB1479+1</f>
        <v>46216</v>
      </c>
      <c r="AC1480" s="109">
        <f t="shared" si="101"/>
        <v>2.7181400000000001E-2</v>
      </c>
      <c r="AE1480" s="110"/>
    </row>
    <row r="1481" spans="13:31" x14ac:dyDescent="0.25">
      <c r="M1481" s="115">
        <v>46217</v>
      </c>
      <c r="N1481" s="123">
        <v>2.71814</v>
      </c>
      <c r="AB1481" s="108">
        <f t="shared" si="102"/>
        <v>46217</v>
      </c>
      <c r="AC1481" s="109">
        <f t="shared" si="101"/>
        <v>2.7181400000000001E-2</v>
      </c>
      <c r="AE1481" s="110"/>
    </row>
    <row r="1482" spans="13:31" x14ac:dyDescent="0.25">
      <c r="M1482" s="115">
        <v>46218</v>
      </c>
      <c r="N1482" s="123">
        <v>2.7184499999999998</v>
      </c>
      <c r="AB1482" s="108">
        <f t="shared" si="102"/>
        <v>46218</v>
      </c>
      <c r="AC1482" s="109">
        <f t="shared" si="101"/>
        <v>2.7184499999999997E-2</v>
      </c>
      <c r="AE1482" s="110"/>
    </row>
    <row r="1483" spans="13:31" x14ac:dyDescent="0.25">
      <c r="M1483" s="115">
        <v>46219</v>
      </c>
      <c r="N1483" s="123">
        <v>2.71814</v>
      </c>
      <c r="AB1483" s="108">
        <f t="shared" si="102"/>
        <v>46219</v>
      </c>
      <c r="AC1483" s="109">
        <f t="shared" si="101"/>
        <v>2.7181400000000001E-2</v>
      </c>
      <c r="AE1483" s="110"/>
    </row>
    <row r="1484" spans="13:31" x14ac:dyDescent="0.25">
      <c r="M1484" s="115">
        <v>46220</v>
      </c>
      <c r="N1484" s="123">
        <v>2.71814</v>
      </c>
      <c r="AB1484" s="108">
        <f t="shared" si="102"/>
        <v>46220</v>
      </c>
      <c r="AC1484" s="109">
        <f t="shared" si="101"/>
        <v>2.7181400000000001E-2</v>
      </c>
      <c r="AE1484" s="110"/>
    </row>
    <row r="1485" spans="13:31" x14ac:dyDescent="0.25">
      <c r="M1485" s="115">
        <v>46221</v>
      </c>
      <c r="N1485" s="123">
        <v>2.71814</v>
      </c>
      <c r="AB1485" s="108">
        <f t="shared" si="102"/>
        <v>46221</v>
      </c>
      <c r="AC1485" s="109">
        <f t="shared" si="101"/>
        <v>2.7181400000000001E-2</v>
      </c>
      <c r="AE1485" s="110"/>
    </row>
    <row r="1486" spans="13:31" x14ac:dyDescent="0.25">
      <c r="M1486" s="115">
        <v>46222</v>
      </c>
      <c r="N1486" s="123">
        <v>2.71835</v>
      </c>
      <c r="AB1486" s="108">
        <f t="shared" si="102"/>
        <v>46222</v>
      </c>
      <c r="AC1486" s="109">
        <f t="shared" si="101"/>
        <v>2.7183499999999999E-2</v>
      </c>
      <c r="AE1486" s="110"/>
    </row>
    <row r="1487" spans="13:31" x14ac:dyDescent="0.25">
      <c r="M1487" s="115">
        <v>46223</v>
      </c>
      <c r="N1487" s="123">
        <v>2.71814</v>
      </c>
      <c r="AB1487" s="108">
        <f t="shared" si="102"/>
        <v>46223</v>
      </c>
      <c r="AC1487" s="109">
        <f t="shared" si="101"/>
        <v>2.7181400000000001E-2</v>
      </c>
      <c r="AE1487" s="110"/>
    </row>
    <row r="1488" spans="13:31" x14ac:dyDescent="0.25">
      <c r="M1488" s="115">
        <v>46224</v>
      </c>
      <c r="N1488" s="123">
        <v>2.71814</v>
      </c>
      <c r="AB1488" s="108">
        <f t="shared" si="102"/>
        <v>46224</v>
      </c>
      <c r="AC1488" s="109">
        <f t="shared" si="101"/>
        <v>2.7181400000000001E-2</v>
      </c>
      <c r="AE1488" s="110"/>
    </row>
    <row r="1489" spans="13:31" x14ac:dyDescent="0.25">
      <c r="M1489" s="115">
        <v>46225</v>
      </c>
      <c r="N1489" s="123">
        <v>2.71814</v>
      </c>
      <c r="AB1489" s="108">
        <f t="shared" si="102"/>
        <v>46225</v>
      </c>
      <c r="AC1489" s="109">
        <f t="shared" si="101"/>
        <v>2.7181400000000001E-2</v>
      </c>
      <c r="AE1489" s="110"/>
    </row>
    <row r="1490" spans="13:31" x14ac:dyDescent="0.25">
      <c r="M1490" s="115">
        <v>46226</v>
      </c>
      <c r="N1490" s="123">
        <v>2.71814</v>
      </c>
      <c r="AB1490" s="108">
        <f t="shared" si="102"/>
        <v>46226</v>
      </c>
      <c r="AC1490" s="109">
        <f t="shared" si="101"/>
        <v>2.7181400000000001E-2</v>
      </c>
      <c r="AE1490" s="110"/>
    </row>
    <row r="1491" spans="13:31" x14ac:dyDescent="0.25">
      <c r="M1491" s="115">
        <v>46227</v>
      </c>
      <c r="N1491" s="123">
        <v>2.71835</v>
      </c>
      <c r="AB1491" s="108">
        <f t="shared" si="102"/>
        <v>46227</v>
      </c>
      <c r="AC1491" s="109">
        <f t="shared" si="101"/>
        <v>2.7183499999999999E-2</v>
      </c>
      <c r="AE1491" s="110"/>
    </row>
    <row r="1492" spans="13:31" x14ac:dyDescent="0.25">
      <c r="M1492" s="115">
        <v>46228</v>
      </c>
      <c r="N1492" s="123">
        <v>2.71814</v>
      </c>
      <c r="AB1492" s="108">
        <f t="shared" si="102"/>
        <v>46228</v>
      </c>
      <c r="AC1492" s="109">
        <f t="shared" si="101"/>
        <v>2.7181400000000001E-2</v>
      </c>
      <c r="AE1492" s="110"/>
    </row>
    <row r="1493" spans="13:31" x14ac:dyDescent="0.25">
      <c r="M1493" s="115">
        <v>46229</v>
      </c>
      <c r="N1493" s="123">
        <v>2.71814</v>
      </c>
      <c r="AB1493" s="108">
        <f t="shared" si="102"/>
        <v>46229</v>
      </c>
      <c r="AC1493" s="109">
        <f t="shared" si="101"/>
        <v>2.7181400000000001E-2</v>
      </c>
      <c r="AE1493" s="110"/>
    </row>
    <row r="1494" spans="13:31" x14ac:dyDescent="0.25">
      <c r="M1494" s="115">
        <v>46230</v>
      </c>
      <c r="N1494" s="123">
        <v>2.71814</v>
      </c>
      <c r="AB1494" s="108">
        <f t="shared" si="102"/>
        <v>46230</v>
      </c>
      <c r="AC1494" s="109">
        <f t="shared" si="101"/>
        <v>2.7181400000000001E-2</v>
      </c>
      <c r="AE1494" s="110"/>
    </row>
    <row r="1495" spans="13:31" x14ac:dyDescent="0.25">
      <c r="M1495" s="115">
        <v>46231</v>
      </c>
      <c r="N1495" s="123">
        <v>2.71814</v>
      </c>
      <c r="AB1495" s="108">
        <f t="shared" si="102"/>
        <v>46231</v>
      </c>
      <c r="AC1495" s="109">
        <f t="shared" si="101"/>
        <v>2.7181400000000001E-2</v>
      </c>
      <c r="AE1495" s="110"/>
    </row>
    <row r="1496" spans="13:31" x14ac:dyDescent="0.25">
      <c r="M1496" s="115">
        <v>46232</v>
      </c>
      <c r="N1496" s="123">
        <v>2.7184499999999998</v>
      </c>
      <c r="AB1496" s="108">
        <f t="shared" si="102"/>
        <v>46232</v>
      </c>
      <c r="AC1496" s="109">
        <f t="shared" si="101"/>
        <v>2.7184499999999997E-2</v>
      </c>
      <c r="AE1496" s="110"/>
    </row>
    <row r="1497" spans="13:31" x14ac:dyDescent="0.25">
      <c r="M1497" s="115">
        <v>46233</v>
      </c>
      <c r="N1497" s="123">
        <v>2.71814</v>
      </c>
      <c r="AB1497" s="108">
        <f t="shared" si="102"/>
        <v>46233</v>
      </c>
      <c r="AC1497" s="109">
        <f t="shared" si="101"/>
        <v>2.7181400000000001E-2</v>
      </c>
      <c r="AE1497" s="110"/>
    </row>
    <row r="1498" spans="13:31" x14ac:dyDescent="0.25">
      <c r="M1498" s="115">
        <v>46234</v>
      </c>
      <c r="N1498" s="123">
        <v>2.71814</v>
      </c>
      <c r="AB1498" s="108">
        <f t="shared" si="102"/>
        <v>46234</v>
      </c>
      <c r="AC1498" s="109">
        <f t="shared" si="101"/>
        <v>2.7181400000000001E-2</v>
      </c>
      <c r="AE1498" s="110"/>
    </row>
    <row r="1499" spans="13:31" x14ac:dyDescent="0.25">
      <c r="M1499" s="115">
        <v>46235</v>
      </c>
      <c r="N1499" s="123">
        <v>2.71814</v>
      </c>
      <c r="AB1499" s="108">
        <f t="shared" si="102"/>
        <v>46235</v>
      </c>
      <c r="AC1499" s="109">
        <f t="shared" si="101"/>
        <v>2.7181400000000001E-2</v>
      </c>
      <c r="AE1499" s="110"/>
    </row>
    <row r="1500" spans="13:31" x14ac:dyDescent="0.25">
      <c r="M1500" s="115">
        <v>46236</v>
      </c>
      <c r="N1500" s="123">
        <v>2.71835</v>
      </c>
      <c r="AB1500" s="108">
        <f t="shared" si="102"/>
        <v>46236</v>
      </c>
      <c r="AC1500" s="109">
        <f t="shared" si="101"/>
        <v>2.7183499999999999E-2</v>
      </c>
      <c r="AE1500" s="110"/>
    </row>
    <row r="1501" spans="13:31" x14ac:dyDescent="0.25">
      <c r="M1501" s="115">
        <v>46237</v>
      </c>
      <c r="N1501" s="123">
        <v>2.71814</v>
      </c>
      <c r="AB1501" s="108">
        <f t="shared" si="102"/>
        <v>46237</v>
      </c>
      <c r="AC1501" s="109">
        <f t="shared" si="101"/>
        <v>2.7181400000000001E-2</v>
      </c>
      <c r="AE1501" s="110"/>
    </row>
    <row r="1502" spans="13:31" x14ac:dyDescent="0.25">
      <c r="M1502" s="115">
        <v>46238</v>
      </c>
      <c r="N1502" s="123">
        <v>2.71814</v>
      </c>
      <c r="AB1502" s="108">
        <f t="shared" si="102"/>
        <v>46238</v>
      </c>
      <c r="AC1502" s="109">
        <f t="shared" si="101"/>
        <v>2.7181400000000001E-2</v>
      </c>
      <c r="AE1502" s="110"/>
    </row>
    <row r="1503" spans="13:31" x14ac:dyDescent="0.25">
      <c r="M1503" s="115">
        <v>46239</v>
      </c>
      <c r="N1503" s="123">
        <v>2.71814</v>
      </c>
      <c r="AB1503" s="108">
        <f t="shared" si="102"/>
        <v>46239</v>
      </c>
      <c r="AC1503" s="109">
        <f t="shared" si="101"/>
        <v>2.7181400000000001E-2</v>
      </c>
      <c r="AE1503" s="110"/>
    </row>
    <row r="1504" spans="13:31" x14ac:dyDescent="0.25">
      <c r="M1504" s="115">
        <v>46240</v>
      </c>
      <c r="N1504" s="123">
        <v>2.71814</v>
      </c>
      <c r="AB1504" s="108">
        <f t="shared" si="102"/>
        <v>46240</v>
      </c>
      <c r="AC1504" s="109">
        <f t="shared" si="101"/>
        <v>2.7181400000000001E-2</v>
      </c>
      <c r="AE1504" s="110"/>
    </row>
    <row r="1505" spans="13:31" x14ac:dyDescent="0.25">
      <c r="M1505" s="115">
        <v>46241</v>
      </c>
      <c r="N1505" s="123">
        <v>2.71835</v>
      </c>
      <c r="AB1505" s="108">
        <f t="shared" si="102"/>
        <v>46241</v>
      </c>
      <c r="AC1505" s="109">
        <f t="shared" si="101"/>
        <v>2.7183499999999999E-2</v>
      </c>
      <c r="AE1505" s="110"/>
    </row>
    <row r="1506" spans="13:31" x14ac:dyDescent="0.25">
      <c r="M1506" s="115">
        <v>46242</v>
      </c>
      <c r="N1506" s="123">
        <v>2.7182499999999998</v>
      </c>
      <c r="AB1506" s="108">
        <f t="shared" si="102"/>
        <v>46242</v>
      </c>
      <c r="AC1506" s="109">
        <f t="shared" si="101"/>
        <v>2.7182499999999998E-2</v>
      </c>
      <c r="AE1506" s="110"/>
    </row>
    <row r="1507" spans="13:31" x14ac:dyDescent="0.25">
      <c r="M1507" s="115">
        <v>46243</v>
      </c>
      <c r="N1507" s="123">
        <v>2.71814</v>
      </c>
      <c r="AB1507" s="108">
        <f t="shared" si="102"/>
        <v>46243</v>
      </c>
      <c r="AC1507" s="109">
        <f t="shared" si="101"/>
        <v>2.7181400000000001E-2</v>
      </c>
      <c r="AE1507" s="110"/>
    </row>
    <row r="1508" spans="13:31" x14ac:dyDescent="0.25">
      <c r="M1508" s="115">
        <v>46244</v>
      </c>
      <c r="N1508" s="123">
        <v>2.71814</v>
      </c>
      <c r="AB1508" s="108">
        <f t="shared" si="102"/>
        <v>46244</v>
      </c>
      <c r="AC1508" s="109">
        <f t="shared" si="101"/>
        <v>2.7181400000000001E-2</v>
      </c>
      <c r="AE1508" s="110"/>
    </row>
    <row r="1509" spans="13:31" x14ac:dyDescent="0.25">
      <c r="M1509" s="115">
        <v>46245</v>
      </c>
      <c r="N1509" s="123">
        <v>2.72417</v>
      </c>
      <c r="AB1509" s="108">
        <f t="shared" si="102"/>
        <v>46245</v>
      </c>
      <c r="AC1509" s="109">
        <f t="shared" si="101"/>
        <v>2.7241700000000001E-2</v>
      </c>
      <c r="AE1509" s="110"/>
    </row>
    <row r="1510" spans="13:31" x14ac:dyDescent="0.25">
      <c r="M1510" s="115">
        <v>46246</v>
      </c>
      <c r="N1510" s="123">
        <v>2.7239599999999999</v>
      </c>
      <c r="AB1510" s="108">
        <f t="shared" si="102"/>
        <v>46246</v>
      </c>
      <c r="AC1510" s="109">
        <f t="shared" si="101"/>
        <v>2.7239599999999999E-2</v>
      </c>
      <c r="AE1510" s="110"/>
    </row>
    <row r="1511" spans="13:31" x14ac:dyDescent="0.25">
      <c r="M1511" s="115">
        <v>46247</v>
      </c>
      <c r="N1511" s="123">
        <v>2.7239599999999999</v>
      </c>
      <c r="AB1511" s="108">
        <f t="shared" si="102"/>
        <v>46247</v>
      </c>
      <c r="AC1511" s="109">
        <f t="shared" si="101"/>
        <v>2.7239599999999999E-2</v>
      </c>
      <c r="AE1511" s="110"/>
    </row>
    <row r="1512" spans="13:31" x14ac:dyDescent="0.25">
      <c r="M1512" s="115">
        <v>46248</v>
      </c>
      <c r="N1512" s="123">
        <v>2.7239599999999999</v>
      </c>
      <c r="AB1512" s="108">
        <f t="shared" si="102"/>
        <v>46248</v>
      </c>
      <c r="AC1512" s="109">
        <f t="shared" si="101"/>
        <v>2.7239599999999999E-2</v>
      </c>
      <c r="AE1512" s="110"/>
    </row>
    <row r="1513" spans="13:31" x14ac:dyDescent="0.25">
      <c r="M1513" s="115">
        <v>46249</v>
      </c>
      <c r="N1513" s="123">
        <v>2.7239599999999999</v>
      </c>
      <c r="AB1513" s="108">
        <f t="shared" si="102"/>
        <v>46249</v>
      </c>
      <c r="AC1513" s="109">
        <f t="shared" si="101"/>
        <v>2.7239599999999999E-2</v>
      </c>
      <c r="AE1513" s="110"/>
    </row>
    <row r="1514" spans="13:31" x14ac:dyDescent="0.25">
      <c r="M1514" s="115">
        <v>46250</v>
      </c>
      <c r="N1514" s="123">
        <v>2.72417</v>
      </c>
      <c r="AB1514" s="108">
        <f t="shared" si="102"/>
        <v>46250</v>
      </c>
      <c r="AC1514" s="109">
        <f t="shared" si="101"/>
        <v>2.7241700000000001E-2</v>
      </c>
      <c r="AE1514" s="110"/>
    </row>
    <row r="1515" spans="13:31" x14ac:dyDescent="0.25">
      <c r="M1515" s="115">
        <v>46251</v>
      </c>
      <c r="N1515" s="123">
        <v>2.7239599999999999</v>
      </c>
      <c r="AB1515" s="108">
        <f t="shared" si="102"/>
        <v>46251</v>
      </c>
      <c r="AC1515" s="109">
        <f t="shared" si="101"/>
        <v>2.7239599999999999E-2</v>
      </c>
      <c r="AE1515" s="110"/>
    </row>
    <row r="1516" spans="13:31" x14ac:dyDescent="0.25">
      <c r="M1516" s="115">
        <v>46252</v>
      </c>
      <c r="N1516" s="123">
        <v>2.7239599999999999</v>
      </c>
      <c r="AB1516" s="108">
        <f t="shared" si="102"/>
        <v>46252</v>
      </c>
      <c r="AC1516" s="109">
        <f t="shared" si="101"/>
        <v>2.7239599999999999E-2</v>
      </c>
      <c r="AE1516" s="110"/>
    </row>
    <row r="1517" spans="13:31" x14ac:dyDescent="0.25">
      <c r="M1517" s="115">
        <v>46253</v>
      </c>
      <c r="N1517" s="123">
        <v>2.7239599999999999</v>
      </c>
      <c r="AB1517" s="108">
        <f t="shared" si="102"/>
        <v>46253</v>
      </c>
      <c r="AC1517" s="109">
        <f t="shared" si="101"/>
        <v>2.7239599999999999E-2</v>
      </c>
      <c r="AE1517" s="110"/>
    </row>
    <row r="1518" spans="13:31" x14ac:dyDescent="0.25">
      <c r="M1518" s="115">
        <v>46254</v>
      </c>
      <c r="N1518" s="123">
        <v>2.7239599999999999</v>
      </c>
      <c r="AB1518" s="108">
        <f t="shared" si="102"/>
        <v>46254</v>
      </c>
      <c r="AC1518" s="109">
        <f t="shared" si="101"/>
        <v>2.7239599999999999E-2</v>
      </c>
      <c r="AE1518" s="110"/>
    </row>
    <row r="1519" spans="13:31" x14ac:dyDescent="0.25">
      <c r="M1519" s="115">
        <v>46255</v>
      </c>
      <c r="N1519" s="123">
        <v>2.72417</v>
      </c>
      <c r="AB1519" s="108">
        <f t="shared" si="102"/>
        <v>46255</v>
      </c>
      <c r="AC1519" s="109">
        <f t="shared" si="101"/>
        <v>2.7241700000000001E-2</v>
      </c>
      <c r="AE1519" s="110"/>
    </row>
    <row r="1520" spans="13:31" x14ac:dyDescent="0.25">
      <c r="M1520" s="115">
        <v>46256</v>
      </c>
      <c r="N1520" s="123">
        <v>2.7239599999999999</v>
      </c>
      <c r="AB1520" s="108">
        <f t="shared" si="102"/>
        <v>46256</v>
      </c>
      <c r="AC1520" s="109">
        <f t="shared" si="101"/>
        <v>2.7239599999999999E-2</v>
      </c>
      <c r="AE1520" s="110"/>
    </row>
    <row r="1521" spans="13:31" x14ac:dyDescent="0.25">
      <c r="M1521" s="115">
        <v>46257</v>
      </c>
      <c r="N1521" s="123">
        <v>2.7239599999999999</v>
      </c>
      <c r="AB1521" s="108">
        <f t="shared" si="102"/>
        <v>46257</v>
      </c>
      <c r="AC1521" s="109">
        <f t="shared" si="101"/>
        <v>2.7239599999999999E-2</v>
      </c>
      <c r="AE1521" s="110"/>
    </row>
    <row r="1522" spans="13:31" x14ac:dyDescent="0.25">
      <c r="M1522" s="115">
        <v>46258</v>
      </c>
      <c r="N1522" s="123">
        <v>2.7239599999999999</v>
      </c>
      <c r="AB1522" s="108">
        <f t="shared" si="102"/>
        <v>46258</v>
      </c>
      <c r="AC1522" s="109">
        <f t="shared" si="101"/>
        <v>2.7239599999999999E-2</v>
      </c>
      <c r="AE1522" s="110"/>
    </row>
    <row r="1523" spans="13:31" x14ac:dyDescent="0.25">
      <c r="M1523" s="115">
        <v>46259</v>
      </c>
      <c r="N1523" s="123">
        <v>2.7239599999999999</v>
      </c>
      <c r="AB1523" s="108">
        <f t="shared" si="102"/>
        <v>46259</v>
      </c>
      <c r="AC1523" s="109">
        <f t="shared" si="101"/>
        <v>2.7239599999999999E-2</v>
      </c>
      <c r="AE1523" s="110"/>
    </row>
    <row r="1524" spans="13:31" x14ac:dyDescent="0.25">
      <c r="M1524" s="115">
        <v>46260</v>
      </c>
      <c r="N1524" s="123">
        <v>2.72417</v>
      </c>
      <c r="AB1524" s="108">
        <f t="shared" si="102"/>
        <v>46260</v>
      </c>
      <c r="AC1524" s="109">
        <f t="shared" si="101"/>
        <v>2.7241700000000001E-2</v>
      </c>
      <c r="AE1524" s="110"/>
    </row>
    <row r="1525" spans="13:31" x14ac:dyDescent="0.25">
      <c r="M1525" s="115">
        <v>46261</v>
      </c>
      <c r="N1525" s="123">
        <v>2.7239599999999999</v>
      </c>
      <c r="AB1525" s="108">
        <f t="shared" si="102"/>
        <v>46261</v>
      </c>
      <c r="AC1525" s="109">
        <f t="shared" si="101"/>
        <v>2.7239599999999999E-2</v>
      </c>
      <c r="AE1525" s="110"/>
    </row>
    <row r="1526" spans="13:31" x14ac:dyDescent="0.25">
      <c r="M1526" s="115">
        <v>46262</v>
      </c>
      <c r="N1526" s="123">
        <v>2.7239599999999999</v>
      </c>
      <c r="AB1526" s="108">
        <f t="shared" si="102"/>
        <v>46262</v>
      </c>
      <c r="AC1526" s="109">
        <f t="shared" si="101"/>
        <v>2.7239599999999999E-2</v>
      </c>
      <c r="AE1526" s="110"/>
    </row>
    <row r="1527" spans="13:31" x14ac:dyDescent="0.25">
      <c r="M1527" s="115">
        <v>46263</v>
      </c>
      <c r="N1527" s="123">
        <v>2.7239599999999999</v>
      </c>
      <c r="AB1527" s="108">
        <f t="shared" si="102"/>
        <v>46263</v>
      </c>
      <c r="AC1527" s="109">
        <f t="shared" si="101"/>
        <v>2.7239599999999999E-2</v>
      </c>
      <c r="AE1527" s="110"/>
    </row>
    <row r="1528" spans="13:31" x14ac:dyDescent="0.25">
      <c r="M1528" s="115">
        <v>46264</v>
      </c>
      <c r="N1528" s="123">
        <v>2.7239599999999999</v>
      </c>
      <c r="AB1528" s="108">
        <f t="shared" si="102"/>
        <v>46264</v>
      </c>
      <c r="AC1528" s="109">
        <f t="shared" si="101"/>
        <v>2.7239599999999999E-2</v>
      </c>
      <c r="AE1528" s="110"/>
    </row>
    <row r="1529" spans="13:31" x14ac:dyDescent="0.25">
      <c r="M1529" s="115">
        <v>46265</v>
      </c>
      <c r="N1529" s="123">
        <v>2.72417</v>
      </c>
      <c r="AB1529" s="108">
        <f t="shared" si="102"/>
        <v>46265</v>
      </c>
      <c r="AC1529" s="109">
        <f t="shared" si="101"/>
        <v>2.7241700000000001E-2</v>
      </c>
      <c r="AE1529" s="110"/>
    </row>
    <row r="1530" spans="13:31" x14ac:dyDescent="0.25">
      <c r="M1530" s="115">
        <v>46266</v>
      </c>
      <c r="N1530" s="123">
        <v>2.7239599999999999</v>
      </c>
      <c r="AB1530" s="108">
        <f t="shared" si="102"/>
        <v>46266</v>
      </c>
      <c r="AC1530" s="109">
        <f t="shared" si="101"/>
        <v>2.7239599999999999E-2</v>
      </c>
      <c r="AE1530" s="110"/>
    </row>
    <row r="1531" spans="13:31" x14ac:dyDescent="0.25">
      <c r="M1531" s="115">
        <v>46267</v>
      </c>
      <c r="N1531" s="123">
        <v>2.7239599999999999</v>
      </c>
      <c r="AB1531" s="108">
        <f t="shared" si="102"/>
        <v>46267</v>
      </c>
      <c r="AC1531" s="109">
        <f t="shared" si="101"/>
        <v>2.7239599999999999E-2</v>
      </c>
      <c r="AE1531" s="110"/>
    </row>
    <row r="1532" spans="13:31" x14ac:dyDescent="0.25">
      <c r="M1532" s="115">
        <v>46268</v>
      </c>
      <c r="N1532" s="123">
        <v>2.7239599999999999</v>
      </c>
      <c r="AB1532" s="108">
        <f t="shared" si="102"/>
        <v>46268</v>
      </c>
      <c r="AC1532" s="109">
        <f t="shared" si="101"/>
        <v>2.7239599999999999E-2</v>
      </c>
      <c r="AE1532" s="110"/>
    </row>
    <row r="1533" spans="13:31" x14ac:dyDescent="0.25">
      <c r="M1533" s="115">
        <v>46269</v>
      </c>
      <c r="N1533" s="123">
        <v>2.7239599999999999</v>
      </c>
      <c r="AB1533" s="108">
        <f t="shared" si="102"/>
        <v>46269</v>
      </c>
      <c r="AC1533" s="109">
        <f t="shared" si="101"/>
        <v>2.7239599999999999E-2</v>
      </c>
      <c r="AE1533" s="110"/>
    </row>
    <row r="1534" spans="13:31" x14ac:dyDescent="0.25">
      <c r="M1534" s="115">
        <v>46270</v>
      </c>
      <c r="N1534" s="123">
        <v>2.72417</v>
      </c>
      <c r="AB1534" s="108">
        <f t="shared" si="102"/>
        <v>46270</v>
      </c>
      <c r="AC1534" s="109">
        <f t="shared" si="101"/>
        <v>2.7241700000000001E-2</v>
      </c>
      <c r="AE1534" s="110"/>
    </row>
    <row r="1535" spans="13:31" x14ac:dyDescent="0.25">
      <c r="M1535" s="115">
        <v>46271</v>
      </c>
      <c r="N1535" s="123">
        <v>2.7239599999999999</v>
      </c>
      <c r="AB1535" s="108">
        <f t="shared" si="102"/>
        <v>46271</v>
      </c>
      <c r="AC1535" s="109">
        <f t="shared" si="101"/>
        <v>2.7239599999999999E-2</v>
      </c>
      <c r="AE1535" s="110"/>
    </row>
    <row r="1536" spans="13:31" x14ac:dyDescent="0.25">
      <c r="M1536" s="115">
        <v>46272</v>
      </c>
      <c r="N1536" s="123">
        <v>2.7239599999999999</v>
      </c>
      <c r="AB1536" s="108">
        <f t="shared" si="102"/>
        <v>46272</v>
      </c>
      <c r="AC1536" s="109">
        <f t="shared" si="101"/>
        <v>2.7239599999999999E-2</v>
      </c>
      <c r="AE1536" s="110"/>
    </row>
    <row r="1537" spans="13:31" x14ac:dyDescent="0.25">
      <c r="M1537" s="115">
        <v>46273</v>
      </c>
      <c r="N1537" s="123">
        <v>2.7239599999999999</v>
      </c>
      <c r="AB1537" s="108">
        <f t="shared" si="102"/>
        <v>46273</v>
      </c>
      <c r="AC1537" s="109">
        <f t="shared" si="101"/>
        <v>2.7239599999999999E-2</v>
      </c>
      <c r="AE1537" s="110"/>
    </row>
    <row r="1538" spans="13:31" x14ac:dyDescent="0.25">
      <c r="M1538" s="115">
        <v>46274</v>
      </c>
      <c r="N1538" s="123">
        <v>2.7239599999999999</v>
      </c>
      <c r="AB1538" s="108">
        <f t="shared" si="102"/>
        <v>46274</v>
      </c>
      <c r="AC1538" s="109">
        <f t="shared" si="101"/>
        <v>2.7239599999999999E-2</v>
      </c>
      <c r="AE1538" s="110"/>
    </row>
    <row r="1539" spans="13:31" x14ac:dyDescent="0.25">
      <c r="M1539" s="115">
        <v>46275</v>
      </c>
      <c r="N1539" s="123">
        <v>2.72417</v>
      </c>
      <c r="AB1539" s="108">
        <f t="shared" si="102"/>
        <v>46275</v>
      </c>
      <c r="AC1539" s="109">
        <f t="shared" si="101"/>
        <v>2.7241700000000001E-2</v>
      </c>
      <c r="AE1539" s="110"/>
    </row>
    <row r="1540" spans="13:31" x14ac:dyDescent="0.25">
      <c r="M1540" s="115">
        <v>46276</v>
      </c>
      <c r="N1540" s="123">
        <v>2.7239599999999999</v>
      </c>
      <c r="AB1540" s="108">
        <f t="shared" si="102"/>
        <v>46276</v>
      </c>
      <c r="AC1540" s="109">
        <f t="shared" si="101"/>
        <v>2.7239599999999999E-2</v>
      </c>
      <c r="AE1540" s="110"/>
    </row>
    <row r="1541" spans="13:31" x14ac:dyDescent="0.25">
      <c r="M1541" s="115">
        <v>46277</v>
      </c>
      <c r="N1541" s="123">
        <v>2.7239599999999999</v>
      </c>
      <c r="AB1541" s="108">
        <f t="shared" si="102"/>
        <v>46277</v>
      </c>
      <c r="AC1541" s="109">
        <f t="shared" si="101"/>
        <v>2.7239599999999999E-2</v>
      </c>
      <c r="AE1541" s="110"/>
    </row>
    <row r="1542" spans="13:31" x14ac:dyDescent="0.25">
      <c r="M1542" s="115">
        <v>46278</v>
      </c>
      <c r="N1542" s="123">
        <v>2.7239599999999999</v>
      </c>
      <c r="AB1542" s="108">
        <f t="shared" si="102"/>
        <v>46278</v>
      </c>
      <c r="AC1542" s="109">
        <f t="shared" si="101"/>
        <v>2.7239599999999999E-2</v>
      </c>
      <c r="AE1542" s="110"/>
    </row>
    <row r="1543" spans="13:31" x14ac:dyDescent="0.25">
      <c r="M1543" s="115">
        <v>46279</v>
      </c>
      <c r="N1543" s="123">
        <v>2.7239599999999999</v>
      </c>
      <c r="AB1543" s="108">
        <f t="shared" si="102"/>
        <v>46279</v>
      </c>
      <c r="AC1543" s="109">
        <f t="shared" ref="AC1543:AC1606" si="103">_xlfn.IFNA(VLOOKUP(AB1543,M:N,2,FALSE)/100,AC1542)</f>
        <v>2.7239599999999999E-2</v>
      </c>
      <c r="AE1543" s="110"/>
    </row>
    <row r="1544" spans="13:31" x14ac:dyDescent="0.25">
      <c r="M1544" s="115">
        <v>46280</v>
      </c>
      <c r="N1544" s="123">
        <v>2.72417</v>
      </c>
      <c r="AB1544" s="108">
        <f t="shared" ref="AB1544:AB1607" si="104">AB1543+1</f>
        <v>46280</v>
      </c>
      <c r="AC1544" s="109">
        <f t="shared" si="103"/>
        <v>2.7241700000000001E-2</v>
      </c>
      <c r="AE1544" s="110"/>
    </row>
    <row r="1545" spans="13:31" x14ac:dyDescent="0.25">
      <c r="M1545" s="115">
        <v>46281</v>
      </c>
      <c r="N1545" s="123">
        <v>2.7239599999999999</v>
      </c>
      <c r="AB1545" s="108">
        <f t="shared" si="104"/>
        <v>46281</v>
      </c>
      <c r="AC1545" s="109">
        <f t="shared" si="103"/>
        <v>2.7239599999999999E-2</v>
      </c>
      <c r="AE1545" s="110"/>
    </row>
    <row r="1546" spans="13:31" x14ac:dyDescent="0.25">
      <c r="M1546" s="115">
        <v>46282</v>
      </c>
      <c r="N1546" s="123">
        <v>2.7239599999999999</v>
      </c>
      <c r="AB1546" s="108">
        <f t="shared" si="104"/>
        <v>46282</v>
      </c>
      <c r="AC1546" s="109">
        <f t="shared" si="103"/>
        <v>2.7239599999999999E-2</v>
      </c>
      <c r="AE1546" s="110"/>
    </row>
    <row r="1547" spans="13:31" x14ac:dyDescent="0.25">
      <c r="M1547" s="115">
        <v>46283</v>
      </c>
      <c r="N1547" s="123">
        <v>2.7239599999999999</v>
      </c>
      <c r="AB1547" s="108">
        <f t="shared" si="104"/>
        <v>46283</v>
      </c>
      <c r="AC1547" s="109">
        <f t="shared" si="103"/>
        <v>2.7239599999999999E-2</v>
      </c>
      <c r="AE1547" s="110"/>
    </row>
    <row r="1548" spans="13:31" x14ac:dyDescent="0.25">
      <c r="M1548" s="115">
        <v>46284</v>
      </c>
      <c r="N1548" s="123">
        <v>2.7239599999999999</v>
      </c>
      <c r="AB1548" s="108">
        <f t="shared" si="104"/>
        <v>46284</v>
      </c>
      <c r="AC1548" s="109">
        <f t="shared" si="103"/>
        <v>2.7239599999999999E-2</v>
      </c>
      <c r="AE1548" s="110"/>
    </row>
    <row r="1549" spans="13:31" x14ac:dyDescent="0.25">
      <c r="M1549" s="115">
        <v>46285</v>
      </c>
      <c r="N1549" s="123">
        <v>2.7242700000000002</v>
      </c>
      <c r="AB1549" s="108">
        <f t="shared" si="104"/>
        <v>46285</v>
      </c>
      <c r="AC1549" s="109">
        <f t="shared" si="103"/>
        <v>2.7242700000000002E-2</v>
      </c>
      <c r="AE1549" s="110"/>
    </row>
    <row r="1550" spans="13:31" x14ac:dyDescent="0.25">
      <c r="M1550" s="115">
        <v>46286</v>
      </c>
      <c r="N1550" s="123">
        <v>2.7239599999999999</v>
      </c>
      <c r="AB1550" s="108">
        <f t="shared" si="104"/>
        <v>46286</v>
      </c>
      <c r="AC1550" s="109">
        <f t="shared" si="103"/>
        <v>2.7239599999999999E-2</v>
      </c>
      <c r="AE1550" s="110"/>
    </row>
    <row r="1551" spans="13:31" x14ac:dyDescent="0.25">
      <c r="M1551" s="115">
        <v>46287</v>
      </c>
      <c r="N1551" s="123">
        <v>2.7239599999999999</v>
      </c>
      <c r="AB1551" s="108">
        <f t="shared" si="104"/>
        <v>46287</v>
      </c>
      <c r="AC1551" s="109">
        <f t="shared" si="103"/>
        <v>2.7239599999999999E-2</v>
      </c>
      <c r="AE1551" s="110"/>
    </row>
    <row r="1552" spans="13:31" x14ac:dyDescent="0.25">
      <c r="M1552" s="115">
        <v>46288</v>
      </c>
      <c r="N1552" s="123">
        <v>2.7239599999999999</v>
      </c>
      <c r="AB1552" s="108">
        <f t="shared" si="104"/>
        <v>46288</v>
      </c>
      <c r="AC1552" s="109">
        <f t="shared" si="103"/>
        <v>2.7239599999999999E-2</v>
      </c>
      <c r="AE1552" s="110"/>
    </row>
    <row r="1553" spans="13:31" x14ac:dyDescent="0.25">
      <c r="M1553" s="115">
        <v>46289</v>
      </c>
      <c r="N1553" s="123">
        <v>2.72417</v>
      </c>
      <c r="AB1553" s="108">
        <f t="shared" si="104"/>
        <v>46289</v>
      </c>
      <c r="AC1553" s="109">
        <f t="shared" si="103"/>
        <v>2.7241700000000001E-2</v>
      </c>
      <c r="AE1553" s="110"/>
    </row>
    <row r="1554" spans="13:31" x14ac:dyDescent="0.25">
      <c r="M1554" s="115">
        <v>46290</v>
      </c>
      <c r="N1554" s="123">
        <v>2.7239599999999999</v>
      </c>
      <c r="AB1554" s="108">
        <f t="shared" si="104"/>
        <v>46290</v>
      </c>
      <c r="AC1554" s="109">
        <f t="shared" si="103"/>
        <v>2.7239599999999999E-2</v>
      </c>
      <c r="AE1554" s="110"/>
    </row>
    <row r="1555" spans="13:31" x14ac:dyDescent="0.25">
      <c r="M1555" s="115">
        <v>46291</v>
      </c>
      <c r="N1555" s="123">
        <v>2.7239599999999999</v>
      </c>
      <c r="AB1555" s="108">
        <f t="shared" si="104"/>
        <v>46291</v>
      </c>
      <c r="AC1555" s="109">
        <f t="shared" si="103"/>
        <v>2.7239599999999999E-2</v>
      </c>
      <c r="AE1555" s="110"/>
    </row>
    <row r="1556" spans="13:31" x14ac:dyDescent="0.25">
      <c r="M1556" s="115">
        <v>46292</v>
      </c>
      <c r="N1556" s="123">
        <v>2.7239599999999999</v>
      </c>
      <c r="AB1556" s="108">
        <f t="shared" si="104"/>
        <v>46292</v>
      </c>
      <c r="AC1556" s="109">
        <f t="shared" si="103"/>
        <v>2.7239599999999999E-2</v>
      </c>
      <c r="AE1556" s="110"/>
    </row>
    <row r="1557" spans="13:31" x14ac:dyDescent="0.25">
      <c r="M1557" s="115">
        <v>46293</v>
      </c>
      <c r="N1557" s="123">
        <v>2.7239599999999999</v>
      </c>
      <c r="AB1557" s="108">
        <f t="shared" si="104"/>
        <v>46293</v>
      </c>
      <c r="AC1557" s="109">
        <f t="shared" si="103"/>
        <v>2.7239599999999999E-2</v>
      </c>
      <c r="AE1557" s="110"/>
    </row>
    <row r="1558" spans="13:31" x14ac:dyDescent="0.25">
      <c r="M1558" s="115">
        <v>46294</v>
      </c>
      <c r="N1558" s="123">
        <v>2.72417</v>
      </c>
      <c r="AB1558" s="108">
        <f t="shared" si="104"/>
        <v>46294</v>
      </c>
      <c r="AC1558" s="109">
        <f t="shared" si="103"/>
        <v>2.7241700000000001E-2</v>
      </c>
      <c r="AE1558" s="110"/>
    </row>
    <row r="1559" spans="13:31" x14ac:dyDescent="0.25">
      <c r="M1559" s="115">
        <v>46295</v>
      </c>
      <c r="N1559" s="123">
        <v>2.7239599999999999</v>
      </c>
      <c r="AB1559" s="108">
        <f t="shared" si="104"/>
        <v>46295</v>
      </c>
      <c r="AC1559" s="109">
        <f t="shared" si="103"/>
        <v>2.7239599999999999E-2</v>
      </c>
      <c r="AE1559" s="110"/>
    </row>
    <row r="1560" spans="13:31" x14ac:dyDescent="0.25">
      <c r="M1560" s="115">
        <v>46296</v>
      </c>
      <c r="N1560" s="123">
        <v>2.7239599999999999</v>
      </c>
      <c r="AB1560" s="108">
        <f t="shared" si="104"/>
        <v>46296</v>
      </c>
      <c r="AC1560" s="109">
        <f t="shared" si="103"/>
        <v>2.7239599999999999E-2</v>
      </c>
      <c r="AE1560" s="110"/>
    </row>
    <row r="1561" spans="13:31" x14ac:dyDescent="0.25">
      <c r="M1561" s="115">
        <v>46297</v>
      </c>
      <c r="N1561" s="123">
        <v>2.7239599999999999</v>
      </c>
      <c r="AB1561" s="108">
        <f t="shared" si="104"/>
        <v>46297</v>
      </c>
      <c r="AC1561" s="109">
        <f t="shared" si="103"/>
        <v>2.7239599999999999E-2</v>
      </c>
      <c r="AE1561" s="110"/>
    </row>
    <row r="1562" spans="13:31" x14ac:dyDescent="0.25">
      <c r="M1562" s="115">
        <v>46298</v>
      </c>
      <c r="N1562" s="123">
        <v>2.7239599999999999</v>
      </c>
      <c r="AB1562" s="108">
        <f t="shared" si="104"/>
        <v>46298</v>
      </c>
      <c r="AC1562" s="109">
        <f t="shared" si="103"/>
        <v>2.7239599999999999E-2</v>
      </c>
      <c r="AE1562" s="110"/>
    </row>
    <row r="1563" spans="13:31" x14ac:dyDescent="0.25">
      <c r="M1563" s="115">
        <v>46299</v>
      </c>
      <c r="N1563" s="123">
        <v>2.72417</v>
      </c>
      <c r="AB1563" s="108">
        <f t="shared" si="104"/>
        <v>46299</v>
      </c>
      <c r="AC1563" s="109">
        <f t="shared" si="103"/>
        <v>2.7241700000000001E-2</v>
      </c>
      <c r="AE1563" s="110"/>
    </row>
    <row r="1564" spans="13:31" x14ac:dyDescent="0.25">
      <c r="M1564" s="115">
        <v>46300</v>
      </c>
      <c r="N1564" s="123">
        <v>2.7239599999999999</v>
      </c>
      <c r="AB1564" s="108">
        <f t="shared" si="104"/>
        <v>46300</v>
      </c>
      <c r="AC1564" s="109">
        <f t="shared" si="103"/>
        <v>2.7239599999999999E-2</v>
      </c>
      <c r="AE1564" s="110"/>
    </row>
    <row r="1565" spans="13:31" x14ac:dyDescent="0.25">
      <c r="M1565" s="115">
        <v>46301</v>
      </c>
      <c r="N1565" s="123">
        <v>2.7239599999999999</v>
      </c>
      <c r="AB1565" s="108">
        <f t="shared" si="104"/>
        <v>46301</v>
      </c>
      <c r="AC1565" s="109">
        <f t="shared" si="103"/>
        <v>2.7239599999999999E-2</v>
      </c>
      <c r="AE1565" s="110"/>
    </row>
    <row r="1566" spans="13:31" x14ac:dyDescent="0.25">
      <c r="M1566" s="115">
        <v>46302</v>
      </c>
      <c r="N1566" s="123">
        <v>2.7239599999999999</v>
      </c>
      <c r="AB1566" s="108">
        <f t="shared" si="104"/>
        <v>46302</v>
      </c>
      <c r="AC1566" s="109">
        <f t="shared" si="103"/>
        <v>2.7239599999999999E-2</v>
      </c>
      <c r="AE1566" s="110"/>
    </row>
    <row r="1567" spans="13:31" x14ac:dyDescent="0.25">
      <c r="M1567" s="115">
        <v>46303</v>
      </c>
      <c r="N1567" s="123">
        <v>2.7239599999999999</v>
      </c>
      <c r="AB1567" s="108">
        <f t="shared" si="104"/>
        <v>46303</v>
      </c>
      <c r="AC1567" s="109">
        <f t="shared" si="103"/>
        <v>2.7239599999999999E-2</v>
      </c>
      <c r="AE1567" s="110"/>
    </row>
    <row r="1568" spans="13:31" x14ac:dyDescent="0.25">
      <c r="M1568" s="115">
        <v>46304</v>
      </c>
      <c r="N1568" s="123">
        <v>2.72417</v>
      </c>
      <c r="AB1568" s="108">
        <f t="shared" si="104"/>
        <v>46304</v>
      </c>
      <c r="AC1568" s="109">
        <f t="shared" si="103"/>
        <v>2.7241700000000001E-2</v>
      </c>
      <c r="AE1568" s="110"/>
    </row>
    <row r="1569" spans="13:31" x14ac:dyDescent="0.25">
      <c r="M1569" s="115">
        <v>46305</v>
      </c>
      <c r="N1569" s="123">
        <v>2.7239599999999999</v>
      </c>
      <c r="AB1569" s="108">
        <f t="shared" si="104"/>
        <v>46305</v>
      </c>
      <c r="AC1569" s="109">
        <f t="shared" si="103"/>
        <v>2.7239599999999999E-2</v>
      </c>
      <c r="AE1569" s="110"/>
    </row>
    <row r="1570" spans="13:31" x14ac:dyDescent="0.25">
      <c r="M1570" s="115">
        <v>46306</v>
      </c>
      <c r="N1570" s="123">
        <v>2.7239599999999999</v>
      </c>
      <c r="AB1570" s="108">
        <f t="shared" si="104"/>
        <v>46306</v>
      </c>
      <c r="AC1570" s="109">
        <f t="shared" si="103"/>
        <v>2.7239599999999999E-2</v>
      </c>
      <c r="AE1570" s="110"/>
    </row>
    <row r="1571" spans="13:31" x14ac:dyDescent="0.25">
      <c r="M1571" s="115">
        <v>46307</v>
      </c>
      <c r="N1571" s="123">
        <v>2.7239599999999999</v>
      </c>
      <c r="AB1571" s="108">
        <f t="shared" si="104"/>
        <v>46307</v>
      </c>
      <c r="AC1571" s="109">
        <f t="shared" si="103"/>
        <v>2.7239599999999999E-2</v>
      </c>
      <c r="AE1571" s="110"/>
    </row>
    <row r="1572" spans="13:31" x14ac:dyDescent="0.25">
      <c r="M1572" s="115">
        <v>46308</v>
      </c>
      <c r="N1572" s="123">
        <v>2.7239599999999999</v>
      </c>
      <c r="AB1572" s="108">
        <f t="shared" si="104"/>
        <v>46308</v>
      </c>
      <c r="AC1572" s="109">
        <f t="shared" si="103"/>
        <v>2.7239599999999999E-2</v>
      </c>
      <c r="AE1572" s="110"/>
    </row>
    <row r="1573" spans="13:31" x14ac:dyDescent="0.25">
      <c r="M1573" s="115">
        <v>46309</v>
      </c>
      <c r="N1573" s="123">
        <v>2.7242700000000002</v>
      </c>
      <c r="AB1573" s="108">
        <f t="shared" si="104"/>
        <v>46309</v>
      </c>
      <c r="AC1573" s="109">
        <f t="shared" si="103"/>
        <v>2.7242700000000002E-2</v>
      </c>
      <c r="AE1573" s="110"/>
    </row>
    <row r="1574" spans="13:31" x14ac:dyDescent="0.25">
      <c r="M1574" s="115">
        <v>46310</v>
      </c>
      <c r="N1574" s="123">
        <v>2.7239599999999999</v>
      </c>
      <c r="AB1574" s="108">
        <f t="shared" si="104"/>
        <v>46310</v>
      </c>
      <c r="AC1574" s="109">
        <f t="shared" si="103"/>
        <v>2.7239599999999999E-2</v>
      </c>
      <c r="AE1574" s="110"/>
    </row>
    <row r="1575" spans="13:31" x14ac:dyDescent="0.25">
      <c r="M1575" s="115">
        <v>46311</v>
      </c>
      <c r="N1575" s="123">
        <v>2.7239599999999999</v>
      </c>
      <c r="AB1575" s="108">
        <f t="shared" si="104"/>
        <v>46311</v>
      </c>
      <c r="AC1575" s="109">
        <f t="shared" si="103"/>
        <v>2.7239599999999999E-2</v>
      </c>
      <c r="AE1575" s="110"/>
    </row>
    <row r="1576" spans="13:31" x14ac:dyDescent="0.25">
      <c r="M1576" s="115">
        <v>46312</v>
      </c>
      <c r="N1576" s="123">
        <v>2.7239599999999999</v>
      </c>
      <c r="AB1576" s="108">
        <f t="shared" si="104"/>
        <v>46312</v>
      </c>
      <c r="AC1576" s="109">
        <f t="shared" si="103"/>
        <v>2.7239599999999999E-2</v>
      </c>
      <c r="AE1576" s="110"/>
    </row>
    <row r="1577" spans="13:31" x14ac:dyDescent="0.25">
      <c r="M1577" s="115">
        <v>46313</v>
      </c>
      <c r="N1577" s="123">
        <v>2.72417</v>
      </c>
      <c r="AB1577" s="108">
        <f t="shared" si="104"/>
        <v>46313</v>
      </c>
      <c r="AC1577" s="109">
        <f t="shared" si="103"/>
        <v>2.7241700000000001E-2</v>
      </c>
      <c r="AE1577" s="110"/>
    </row>
    <row r="1578" spans="13:31" x14ac:dyDescent="0.25">
      <c r="M1578" s="115">
        <v>46314</v>
      </c>
      <c r="N1578" s="123">
        <v>2.7239599999999999</v>
      </c>
      <c r="AB1578" s="108">
        <f t="shared" si="104"/>
        <v>46314</v>
      </c>
      <c r="AC1578" s="109">
        <f t="shared" si="103"/>
        <v>2.7239599999999999E-2</v>
      </c>
      <c r="AE1578" s="110"/>
    </row>
    <row r="1579" spans="13:31" x14ac:dyDescent="0.25">
      <c r="M1579" s="115">
        <v>46315</v>
      </c>
      <c r="N1579" s="123">
        <v>2.7239599999999999</v>
      </c>
      <c r="AB1579" s="108">
        <f t="shared" si="104"/>
        <v>46315</v>
      </c>
      <c r="AC1579" s="109">
        <f t="shared" si="103"/>
        <v>2.7239599999999999E-2</v>
      </c>
      <c r="AE1579" s="110"/>
    </row>
    <row r="1580" spans="13:31" x14ac:dyDescent="0.25">
      <c r="M1580" s="115">
        <v>46316</v>
      </c>
      <c r="N1580" s="123">
        <v>2.7239599999999999</v>
      </c>
      <c r="AB1580" s="108">
        <f t="shared" si="104"/>
        <v>46316</v>
      </c>
      <c r="AC1580" s="109">
        <f t="shared" si="103"/>
        <v>2.7239599999999999E-2</v>
      </c>
      <c r="AE1580" s="110"/>
    </row>
    <row r="1581" spans="13:31" x14ac:dyDescent="0.25">
      <c r="M1581" s="115">
        <v>46317</v>
      </c>
      <c r="N1581" s="123">
        <v>2.7239599999999999</v>
      </c>
      <c r="AB1581" s="108">
        <f t="shared" si="104"/>
        <v>46317</v>
      </c>
      <c r="AC1581" s="109">
        <f t="shared" si="103"/>
        <v>2.7239599999999999E-2</v>
      </c>
      <c r="AE1581" s="110"/>
    </row>
    <row r="1582" spans="13:31" x14ac:dyDescent="0.25">
      <c r="M1582" s="115">
        <v>46318</v>
      </c>
      <c r="N1582" s="123">
        <v>2.72417</v>
      </c>
      <c r="AB1582" s="108">
        <f t="shared" si="104"/>
        <v>46318</v>
      </c>
      <c r="AC1582" s="109">
        <f t="shared" si="103"/>
        <v>2.7241700000000001E-2</v>
      </c>
      <c r="AE1582" s="110"/>
    </row>
    <row r="1583" spans="13:31" x14ac:dyDescent="0.25">
      <c r="M1583" s="115">
        <v>46319</v>
      </c>
      <c r="N1583" s="123">
        <v>2.7239599999999999</v>
      </c>
      <c r="AB1583" s="108">
        <f t="shared" si="104"/>
        <v>46319</v>
      </c>
      <c r="AC1583" s="109">
        <f t="shared" si="103"/>
        <v>2.7239599999999999E-2</v>
      </c>
      <c r="AE1583" s="110"/>
    </row>
    <row r="1584" spans="13:31" x14ac:dyDescent="0.25">
      <c r="M1584" s="115">
        <v>46320</v>
      </c>
      <c r="N1584" s="123">
        <v>2.7239599999999999</v>
      </c>
      <c r="AB1584" s="108">
        <f t="shared" si="104"/>
        <v>46320</v>
      </c>
      <c r="AC1584" s="109">
        <f t="shared" si="103"/>
        <v>2.7239599999999999E-2</v>
      </c>
      <c r="AE1584" s="110"/>
    </row>
    <row r="1585" spans="13:31" x14ac:dyDescent="0.25">
      <c r="M1585" s="115">
        <v>46321</v>
      </c>
      <c r="N1585" s="123">
        <v>2.7239599999999999</v>
      </c>
      <c r="AB1585" s="108">
        <f t="shared" si="104"/>
        <v>46321</v>
      </c>
      <c r="AC1585" s="109">
        <f t="shared" si="103"/>
        <v>2.7239599999999999E-2</v>
      </c>
      <c r="AE1585" s="110"/>
    </row>
    <row r="1586" spans="13:31" x14ac:dyDescent="0.25">
      <c r="M1586" s="115">
        <v>46322</v>
      </c>
      <c r="N1586" s="123">
        <v>2.7239599999999999</v>
      </c>
      <c r="AB1586" s="108">
        <f t="shared" si="104"/>
        <v>46322</v>
      </c>
      <c r="AC1586" s="109">
        <f t="shared" si="103"/>
        <v>2.7239599999999999E-2</v>
      </c>
      <c r="AE1586" s="110"/>
    </row>
    <row r="1587" spans="13:31" x14ac:dyDescent="0.25">
      <c r="M1587" s="115">
        <v>46323</v>
      </c>
      <c r="N1587" s="123">
        <v>2.72417</v>
      </c>
      <c r="AB1587" s="108">
        <f t="shared" si="104"/>
        <v>46323</v>
      </c>
      <c r="AC1587" s="109">
        <f t="shared" si="103"/>
        <v>2.7241700000000001E-2</v>
      </c>
      <c r="AE1587" s="110"/>
    </row>
    <row r="1588" spans="13:31" x14ac:dyDescent="0.25">
      <c r="M1588" s="115">
        <v>46324</v>
      </c>
      <c r="N1588" s="123">
        <v>2.7239599999999999</v>
      </c>
      <c r="AB1588" s="108">
        <f t="shared" si="104"/>
        <v>46324</v>
      </c>
      <c r="AC1588" s="109">
        <f t="shared" si="103"/>
        <v>2.7239599999999999E-2</v>
      </c>
      <c r="AE1588" s="110"/>
    </row>
    <row r="1589" spans="13:31" x14ac:dyDescent="0.25">
      <c r="M1589" s="115">
        <v>46325</v>
      </c>
      <c r="N1589" s="123">
        <v>2.7239599999999999</v>
      </c>
      <c r="AB1589" s="108">
        <f t="shared" si="104"/>
        <v>46325</v>
      </c>
      <c r="AC1589" s="109">
        <f t="shared" si="103"/>
        <v>2.7239599999999999E-2</v>
      </c>
      <c r="AE1589" s="110"/>
    </row>
    <row r="1590" spans="13:31" x14ac:dyDescent="0.25">
      <c r="M1590" s="115">
        <v>46326</v>
      </c>
      <c r="N1590" s="123">
        <v>2.7239599999999999</v>
      </c>
      <c r="AB1590" s="108">
        <f t="shared" si="104"/>
        <v>46326</v>
      </c>
      <c r="AC1590" s="109">
        <f t="shared" si="103"/>
        <v>2.7239599999999999E-2</v>
      </c>
      <c r="AE1590" s="110"/>
    </row>
    <row r="1591" spans="13:31" x14ac:dyDescent="0.25">
      <c r="M1591" s="115">
        <v>46327</v>
      </c>
      <c r="N1591" s="123">
        <v>2.7239599999999999</v>
      </c>
      <c r="AB1591" s="108">
        <f t="shared" si="104"/>
        <v>46327</v>
      </c>
      <c r="AC1591" s="109">
        <f t="shared" si="103"/>
        <v>2.7239599999999999E-2</v>
      </c>
      <c r="AE1591" s="110"/>
    </row>
    <row r="1592" spans="13:31" x14ac:dyDescent="0.25">
      <c r="M1592" s="115">
        <v>46328</v>
      </c>
      <c r="N1592" s="123">
        <v>2.72417</v>
      </c>
      <c r="AB1592" s="108">
        <f t="shared" si="104"/>
        <v>46328</v>
      </c>
      <c r="AC1592" s="109">
        <f t="shared" si="103"/>
        <v>2.7241700000000001E-2</v>
      </c>
      <c r="AE1592" s="110"/>
    </row>
    <row r="1593" spans="13:31" x14ac:dyDescent="0.25">
      <c r="M1593" s="115">
        <v>46329</v>
      </c>
      <c r="N1593" s="123">
        <v>2.7239599999999999</v>
      </c>
      <c r="AB1593" s="108">
        <f t="shared" si="104"/>
        <v>46329</v>
      </c>
      <c r="AC1593" s="109">
        <f t="shared" si="103"/>
        <v>2.7239599999999999E-2</v>
      </c>
      <c r="AE1593" s="110"/>
    </row>
    <row r="1594" spans="13:31" x14ac:dyDescent="0.25">
      <c r="M1594" s="115">
        <v>46330</v>
      </c>
      <c r="N1594" s="123">
        <v>2.7239599999999999</v>
      </c>
      <c r="AB1594" s="108">
        <f t="shared" si="104"/>
        <v>46330</v>
      </c>
      <c r="AC1594" s="109">
        <f t="shared" si="103"/>
        <v>2.7239599999999999E-2</v>
      </c>
      <c r="AE1594" s="110"/>
    </row>
    <row r="1595" spans="13:31" x14ac:dyDescent="0.25">
      <c r="M1595" s="115">
        <v>46331</v>
      </c>
      <c r="N1595" s="123">
        <v>2.7239599999999999</v>
      </c>
      <c r="AB1595" s="108">
        <f t="shared" si="104"/>
        <v>46331</v>
      </c>
      <c r="AC1595" s="109">
        <f t="shared" si="103"/>
        <v>2.7239599999999999E-2</v>
      </c>
      <c r="AE1595" s="110"/>
    </row>
    <row r="1596" spans="13:31" x14ac:dyDescent="0.25">
      <c r="M1596" s="115">
        <v>46332</v>
      </c>
      <c r="N1596" s="123">
        <v>2.7239599999999999</v>
      </c>
      <c r="AB1596" s="108">
        <f t="shared" si="104"/>
        <v>46332</v>
      </c>
      <c r="AC1596" s="109">
        <f t="shared" si="103"/>
        <v>2.7239599999999999E-2</v>
      </c>
      <c r="AE1596" s="110"/>
    </row>
    <row r="1597" spans="13:31" x14ac:dyDescent="0.25">
      <c r="M1597" s="115">
        <v>46333</v>
      </c>
      <c r="N1597" s="123">
        <v>2.72417</v>
      </c>
      <c r="AB1597" s="108">
        <f t="shared" si="104"/>
        <v>46333</v>
      </c>
      <c r="AC1597" s="109">
        <f t="shared" si="103"/>
        <v>2.7241700000000001E-2</v>
      </c>
      <c r="AE1597" s="110"/>
    </row>
    <row r="1598" spans="13:31" x14ac:dyDescent="0.25">
      <c r="M1598" s="115">
        <v>46334</v>
      </c>
      <c r="N1598" s="123">
        <v>2.7239599999999999</v>
      </c>
      <c r="AB1598" s="108">
        <f t="shared" si="104"/>
        <v>46334</v>
      </c>
      <c r="AC1598" s="109">
        <f t="shared" si="103"/>
        <v>2.7239599999999999E-2</v>
      </c>
      <c r="AE1598" s="110"/>
    </row>
    <row r="1599" spans="13:31" x14ac:dyDescent="0.25">
      <c r="M1599" s="115">
        <v>46335</v>
      </c>
      <c r="N1599" s="123">
        <v>2.7239599999999999</v>
      </c>
      <c r="AB1599" s="108">
        <f t="shared" si="104"/>
        <v>46335</v>
      </c>
      <c r="AC1599" s="109">
        <f t="shared" si="103"/>
        <v>2.7239599999999999E-2</v>
      </c>
      <c r="AE1599" s="110"/>
    </row>
    <row r="1600" spans="13:31" x14ac:dyDescent="0.25">
      <c r="M1600" s="115">
        <v>46336</v>
      </c>
      <c r="N1600" s="123">
        <v>2.7239599999999999</v>
      </c>
      <c r="AB1600" s="108">
        <f t="shared" si="104"/>
        <v>46336</v>
      </c>
      <c r="AC1600" s="109">
        <f t="shared" si="103"/>
        <v>2.7239599999999999E-2</v>
      </c>
      <c r="AE1600" s="110"/>
    </row>
    <row r="1601" spans="13:31" x14ac:dyDescent="0.25">
      <c r="M1601" s="115">
        <v>46337</v>
      </c>
      <c r="N1601" s="123">
        <v>2.7239599999999999</v>
      </c>
      <c r="AB1601" s="108">
        <f t="shared" si="104"/>
        <v>46337</v>
      </c>
      <c r="AC1601" s="109">
        <f t="shared" si="103"/>
        <v>2.7239599999999999E-2</v>
      </c>
      <c r="AE1601" s="110"/>
    </row>
    <row r="1602" spans="13:31" x14ac:dyDescent="0.25">
      <c r="M1602" s="115">
        <v>46338</v>
      </c>
      <c r="N1602" s="123">
        <v>2.72417</v>
      </c>
      <c r="AB1602" s="108">
        <f t="shared" si="104"/>
        <v>46338</v>
      </c>
      <c r="AC1602" s="109">
        <f t="shared" si="103"/>
        <v>2.7241700000000001E-2</v>
      </c>
      <c r="AE1602" s="110"/>
    </row>
    <row r="1603" spans="13:31" x14ac:dyDescent="0.25">
      <c r="M1603" s="115">
        <v>46339</v>
      </c>
      <c r="N1603" s="123">
        <v>2.7239599999999999</v>
      </c>
      <c r="AB1603" s="108">
        <f t="shared" si="104"/>
        <v>46339</v>
      </c>
      <c r="AC1603" s="109">
        <f t="shared" si="103"/>
        <v>2.7239599999999999E-2</v>
      </c>
      <c r="AE1603" s="110"/>
    </row>
    <row r="1604" spans="13:31" x14ac:dyDescent="0.25">
      <c r="M1604" s="115">
        <v>46340</v>
      </c>
      <c r="N1604" s="123">
        <v>2.7239599999999999</v>
      </c>
      <c r="AB1604" s="108">
        <f t="shared" si="104"/>
        <v>46340</v>
      </c>
      <c r="AC1604" s="109">
        <f t="shared" si="103"/>
        <v>2.7239599999999999E-2</v>
      </c>
      <c r="AE1604" s="110"/>
    </row>
    <row r="1605" spans="13:31" x14ac:dyDescent="0.25">
      <c r="M1605" s="115">
        <v>46341</v>
      </c>
      <c r="N1605" s="123">
        <v>2.7240700000000002</v>
      </c>
      <c r="AB1605" s="108">
        <f t="shared" si="104"/>
        <v>46341</v>
      </c>
      <c r="AC1605" s="109">
        <f t="shared" si="103"/>
        <v>2.7240700000000003E-2</v>
      </c>
      <c r="AE1605" s="110"/>
    </row>
    <row r="1606" spans="13:31" x14ac:dyDescent="0.25">
      <c r="M1606" s="115">
        <v>46342</v>
      </c>
      <c r="N1606" s="123">
        <v>2.72417</v>
      </c>
      <c r="AB1606" s="108">
        <f t="shared" si="104"/>
        <v>46342</v>
      </c>
      <c r="AC1606" s="109">
        <f t="shared" si="103"/>
        <v>2.7241700000000001E-2</v>
      </c>
      <c r="AE1606" s="110"/>
    </row>
    <row r="1607" spans="13:31" x14ac:dyDescent="0.25">
      <c r="M1607" s="115">
        <v>46343</v>
      </c>
      <c r="N1607" s="123">
        <v>2.7239599999999999</v>
      </c>
      <c r="AB1607" s="108">
        <f t="shared" si="104"/>
        <v>46343</v>
      </c>
      <c r="AC1607" s="109">
        <f t="shared" ref="AC1607:AC1670" si="105">_xlfn.IFNA(VLOOKUP(AB1607,M:N,2,FALSE)/100,AC1606)</f>
        <v>2.7239599999999999E-2</v>
      </c>
      <c r="AE1607" s="110"/>
    </row>
    <row r="1608" spans="13:31" x14ac:dyDescent="0.25">
      <c r="M1608" s="115">
        <v>46344</v>
      </c>
      <c r="N1608" s="123">
        <v>2.7239599999999999</v>
      </c>
      <c r="AB1608" s="108">
        <f t="shared" ref="AB1608:AB1671" si="106">AB1607+1</f>
        <v>46344</v>
      </c>
      <c r="AC1608" s="109">
        <f t="shared" si="105"/>
        <v>2.7239599999999999E-2</v>
      </c>
      <c r="AE1608" s="110"/>
    </row>
    <row r="1609" spans="13:31" x14ac:dyDescent="0.25">
      <c r="M1609" s="115">
        <v>46345</v>
      </c>
      <c r="N1609" s="123">
        <v>2.7239599999999999</v>
      </c>
      <c r="AB1609" s="108">
        <f t="shared" si="106"/>
        <v>46345</v>
      </c>
      <c r="AC1609" s="109">
        <f t="shared" si="105"/>
        <v>2.7239599999999999E-2</v>
      </c>
      <c r="AE1609" s="110"/>
    </row>
    <row r="1610" spans="13:31" x14ac:dyDescent="0.25">
      <c r="M1610" s="115">
        <v>46346</v>
      </c>
      <c r="N1610" s="123">
        <v>2.7239599999999999</v>
      </c>
      <c r="AB1610" s="108">
        <f t="shared" si="106"/>
        <v>46346</v>
      </c>
      <c r="AC1610" s="109">
        <f t="shared" si="105"/>
        <v>2.7239599999999999E-2</v>
      </c>
      <c r="AE1610" s="110"/>
    </row>
    <row r="1611" spans="13:31" x14ac:dyDescent="0.25">
      <c r="M1611" s="115">
        <v>46347</v>
      </c>
      <c r="N1611" s="123">
        <v>2.72417</v>
      </c>
      <c r="AB1611" s="108">
        <f t="shared" si="106"/>
        <v>46347</v>
      </c>
      <c r="AC1611" s="109">
        <f t="shared" si="105"/>
        <v>2.7241700000000001E-2</v>
      </c>
      <c r="AE1611" s="110"/>
    </row>
    <row r="1612" spans="13:31" x14ac:dyDescent="0.25">
      <c r="M1612" s="115">
        <v>46348</v>
      </c>
      <c r="N1612" s="123">
        <v>2.7239599999999999</v>
      </c>
      <c r="AB1612" s="108">
        <f t="shared" si="106"/>
        <v>46348</v>
      </c>
      <c r="AC1612" s="109">
        <f t="shared" si="105"/>
        <v>2.7239599999999999E-2</v>
      </c>
      <c r="AE1612" s="110"/>
    </row>
    <row r="1613" spans="13:31" x14ac:dyDescent="0.25">
      <c r="M1613" s="115">
        <v>46349</v>
      </c>
      <c r="N1613" s="123">
        <v>2.7239599999999999</v>
      </c>
      <c r="AB1613" s="108">
        <f t="shared" si="106"/>
        <v>46349</v>
      </c>
      <c r="AC1613" s="109">
        <f t="shared" si="105"/>
        <v>2.7239599999999999E-2</v>
      </c>
      <c r="AE1613" s="110"/>
    </row>
    <row r="1614" spans="13:31" x14ac:dyDescent="0.25">
      <c r="M1614" s="115">
        <v>46350</v>
      </c>
      <c r="N1614" s="123">
        <v>2.7239599999999999</v>
      </c>
      <c r="AB1614" s="108">
        <f t="shared" si="106"/>
        <v>46350</v>
      </c>
      <c r="AC1614" s="109">
        <f t="shared" si="105"/>
        <v>2.7239599999999999E-2</v>
      </c>
      <c r="AE1614" s="110"/>
    </row>
    <row r="1615" spans="13:31" x14ac:dyDescent="0.25">
      <c r="M1615" s="115">
        <v>46351</v>
      </c>
      <c r="N1615" s="123">
        <v>2.7239599999999999</v>
      </c>
      <c r="AB1615" s="108">
        <f t="shared" si="106"/>
        <v>46351</v>
      </c>
      <c r="AC1615" s="109">
        <f t="shared" si="105"/>
        <v>2.7239599999999999E-2</v>
      </c>
      <c r="AE1615" s="110"/>
    </row>
    <row r="1616" spans="13:31" x14ac:dyDescent="0.25">
      <c r="M1616" s="115">
        <v>46352</v>
      </c>
      <c r="N1616" s="123">
        <v>2.72417</v>
      </c>
      <c r="AB1616" s="108">
        <f t="shared" si="106"/>
        <v>46352</v>
      </c>
      <c r="AC1616" s="109">
        <f t="shared" si="105"/>
        <v>2.7241700000000001E-2</v>
      </c>
      <c r="AE1616" s="110"/>
    </row>
    <row r="1617" spans="13:31" x14ac:dyDescent="0.25">
      <c r="M1617" s="115">
        <v>46353</v>
      </c>
      <c r="N1617" s="123">
        <v>2.7239599999999999</v>
      </c>
      <c r="AB1617" s="108">
        <f t="shared" si="106"/>
        <v>46353</v>
      </c>
      <c r="AC1617" s="109">
        <f t="shared" si="105"/>
        <v>2.7239599999999999E-2</v>
      </c>
      <c r="AE1617" s="110"/>
    </row>
    <row r="1618" spans="13:31" x14ac:dyDescent="0.25">
      <c r="M1618" s="115">
        <v>46354</v>
      </c>
      <c r="N1618" s="123">
        <v>2.7239599999999999</v>
      </c>
      <c r="AB1618" s="108">
        <f t="shared" si="106"/>
        <v>46354</v>
      </c>
      <c r="AC1618" s="109">
        <f t="shared" si="105"/>
        <v>2.7239599999999999E-2</v>
      </c>
      <c r="AE1618" s="110"/>
    </row>
    <row r="1619" spans="13:31" x14ac:dyDescent="0.25">
      <c r="M1619" s="115">
        <v>46355</v>
      </c>
      <c r="N1619" s="123">
        <v>2.7239599999999999</v>
      </c>
      <c r="AB1619" s="108">
        <f t="shared" si="106"/>
        <v>46355</v>
      </c>
      <c r="AC1619" s="109">
        <f t="shared" si="105"/>
        <v>2.7239599999999999E-2</v>
      </c>
      <c r="AE1619" s="110"/>
    </row>
    <row r="1620" spans="13:31" x14ac:dyDescent="0.25">
      <c r="M1620" s="115">
        <v>46356</v>
      </c>
      <c r="N1620" s="123">
        <v>2.7239599999999999</v>
      </c>
      <c r="AB1620" s="108">
        <f t="shared" si="106"/>
        <v>46356</v>
      </c>
      <c r="AC1620" s="109">
        <f t="shared" si="105"/>
        <v>2.7239599999999999E-2</v>
      </c>
      <c r="AE1620" s="110"/>
    </row>
    <row r="1621" spans="13:31" x14ac:dyDescent="0.25">
      <c r="M1621" s="115">
        <v>46357</v>
      </c>
      <c r="N1621" s="123">
        <v>2.72417</v>
      </c>
      <c r="AB1621" s="108">
        <f t="shared" si="106"/>
        <v>46357</v>
      </c>
      <c r="AC1621" s="109">
        <f t="shared" si="105"/>
        <v>2.7241700000000001E-2</v>
      </c>
      <c r="AE1621" s="110"/>
    </row>
    <row r="1622" spans="13:31" x14ac:dyDescent="0.25">
      <c r="M1622" s="115">
        <v>46358</v>
      </c>
      <c r="N1622" s="123">
        <v>2.7239599999999999</v>
      </c>
      <c r="AB1622" s="108">
        <f t="shared" si="106"/>
        <v>46358</v>
      </c>
      <c r="AC1622" s="109">
        <f t="shared" si="105"/>
        <v>2.7239599999999999E-2</v>
      </c>
      <c r="AE1622" s="110"/>
    </row>
    <row r="1623" spans="13:31" x14ac:dyDescent="0.25">
      <c r="M1623" s="115">
        <v>46359</v>
      </c>
      <c r="N1623" s="123">
        <v>2.7239599999999999</v>
      </c>
      <c r="AB1623" s="108">
        <f t="shared" si="106"/>
        <v>46359</v>
      </c>
      <c r="AC1623" s="109">
        <f t="shared" si="105"/>
        <v>2.7239599999999999E-2</v>
      </c>
      <c r="AE1623" s="110"/>
    </row>
    <row r="1624" spans="13:31" x14ac:dyDescent="0.25">
      <c r="M1624" s="115">
        <v>46360</v>
      </c>
      <c r="N1624" s="123">
        <v>2.7239599999999999</v>
      </c>
      <c r="AB1624" s="108">
        <f t="shared" si="106"/>
        <v>46360</v>
      </c>
      <c r="AC1624" s="109">
        <f t="shared" si="105"/>
        <v>2.7239599999999999E-2</v>
      </c>
      <c r="AE1624" s="110"/>
    </row>
    <row r="1625" spans="13:31" x14ac:dyDescent="0.25">
      <c r="M1625" s="115">
        <v>46361</v>
      </c>
      <c r="N1625" s="123">
        <v>2.7239599999999999</v>
      </c>
      <c r="AB1625" s="108">
        <f t="shared" si="106"/>
        <v>46361</v>
      </c>
      <c r="AC1625" s="109">
        <f t="shared" si="105"/>
        <v>2.7239599999999999E-2</v>
      </c>
      <c r="AE1625" s="110"/>
    </row>
    <row r="1626" spans="13:31" x14ac:dyDescent="0.25">
      <c r="M1626" s="115">
        <v>46362</v>
      </c>
      <c r="N1626" s="123">
        <v>2.7242700000000002</v>
      </c>
      <c r="AB1626" s="108">
        <f t="shared" si="106"/>
        <v>46362</v>
      </c>
      <c r="AC1626" s="109">
        <f t="shared" si="105"/>
        <v>2.7242700000000002E-2</v>
      </c>
      <c r="AE1626" s="110"/>
    </row>
    <row r="1627" spans="13:31" x14ac:dyDescent="0.25">
      <c r="M1627" s="115">
        <v>46363</v>
      </c>
      <c r="N1627" s="123">
        <v>2.7239599999999999</v>
      </c>
      <c r="AB1627" s="108">
        <f t="shared" si="106"/>
        <v>46363</v>
      </c>
      <c r="AC1627" s="109">
        <f t="shared" si="105"/>
        <v>2.7239599999999999E-2</v>
      </c>
      <c r="AE1627" s="110"/>
    </row>
    <row r="1628" spans="13:31" x14ac:dyDescent="0.25">
      <c r="M1628" s="115">
        <v>46364</v>
      </c>
      <c r="N1628" s="123">
        <v>2.7239599999999999</v>
      </c>
      <c r="AB1628" s="108">
        <f t="shared" si="106"/>
        <v>46364</v>
      </c>
      <c r="AC1628" s="109">
        <f t="shared" si="105"/>
        <v>2.7239599999999999E-2</v>
      </c>
      <c r="AE1628" s="110"/>
    </row>
    <row r="1629" spans="13:31" x14ac:dyDescent="0.25">
      <c r="M1629" s="115">
        <v>46365</v>
      </c>
      <c r="N1629" s="123">
        <v>2.7239599999999999</v>
      </c>
      <c r="AB1629" s="108">
        <f t="shared" si="106"/>
        <v>46365</v>
      </c>
      <c r="AC1629" s="109">
        <f t="shared" si="105"/>
        <v>2.7239599999999999E-2</v>
      </c>
      <c r="AE1629" s="110"/>
    </row>
    <row r="1630" spans="13:31" x14ac:dyDescent="0.25">
      <c r="M1630" s="115">
        <v>46366</v>
      </c>
      <c r="N1630" s="123">
        <v>2.7242700000000002</v>
      </c>
      <c r="AB1630" s="108">
        <f t="shared" si="106"/>
        <v>46366</v>
      </c>
      <c r="AC1630" s="109">
        <f t="shared" si="105"/>
        <v>2.7242700000000002E-2</v>
      </c>
      <c r="AE1630" s="110"/>
    </row>
    <row r="1631" spans="13:31" x14ac:dyDescent="0.25">
      <c r="M1631" s="115">
        <v>46367</v>
      </c>
      <c r="N1631" s="123">
        <v>2.7239599999999999</v>
      </c>
      <c r="AB1631" s="108">
        <f t="shared" si="106"/>
        <v>46367</v>
      </c>
      <c r="AC1631" s="109">
        <f t="shared" si="105"/>
        <v>2.7239599999999999E-2</v>
      </c>
      <c r="AE1631" s="110"/>
    </row>
    <row r="1632" spans="13:31" x14ac:dyDescent="0.25">
      <c r="M1632" s="115">
        <v>46368</v>
      </c>
      <c r="N1632" s="123">
        <v>2.7239599999999999</v>
      </c>
      <c r="AB1632" s="108">
        <f t="shared" si="106"/>
        <v>46368</v>
      </c>
      <c r="AC1632" s="109">
        <f t="shared" si="105"/>
        <v>2.7239599999999999E-2</v>
      </c>
      <c r="AE1632" s="110"/>
    </row>
    <row r="1633" spans="13:31" x14ac:dyDescent="0.25">
      <c r="M1633" s="115">
        <v>46369</v>
      </c>
      <c r="N1633" s="123">
        <v>2.7239599999999999</v>
      </c>
      <c r="AB1633" s="108">
        <f t="shared" si="106"/>
        <v>46369</v>
      </c>
      <c r="AC1633" s="109">
        <f t="shared" si="105"/>
        <v>2.7239599999999999E-2</v>
      </c>
      <c r="AE1633" s="110"/>
    </row>
    <row r="1634" spans="13:31" x14ac:dyDescent="0.25">
      <c r="M1634" s="115">
        <v>46370</v>
      </c>
      <c r="N1634" s="123">
        <v>2.72417</v>
      </c>
      <c r="AB1634" s="108">
        <f t="shared" si="106"/>
        <v>46370</v>
      </c>
      <c r="AC1634" s="109">
        <f t="shared" si="105"/>
        <v>2.7241700000000001E-2</v>
      </c>
      <c r="AE1634" s="110"/>
    </row>
    <row r="1635" spans="13:31" x14ac:dyDescent="0.25">
      <c r="M1635" s="115">
        <v>46371</v>
      </c>
      <c r="N1635" s="123">
        <v>2.7239599999999999</v>
      </c>
      <c r="AB1635" s="108">
        <f t="shared" si="106"/>
        <v>46371</v>
      </c>
      <c r="AC1635" s="109">
        <f t="shared" si="105"/>
        <v>2.7239599999999999E-2</v>
      </c>
      <c r="AE1635" s="110"/>
    </row>
    <row r="1636" spans="13:31" x14ac:dyDescent="0.25">
      <c r="M1636" s="115">
        <v>46372</v>
      </c>
      <c r="N1636" s="123">
        <v>2.7239599999999999</v>
      </c>
      <c r="AB1636" s="108">
        <f t="shared" si="106"/>
        <v>46372</v>
      </c>
      <c r="AC1636" s="109">
        <f t="shared" si="105"/>
        <v>2.7239599999999999E-2</v>
      </c>
      <c r="AE1636" s="110"/>
    </row>
    <row r="1637" spans="13:31" x14ac:dyDescent="0.25">
      <c r="M1637" s="115">
        <v>46373</v>
      </c>
      <c r="N1637" s="123">
        <v>2.7239599999999999</v>
      </c>
      <c r="AB1637" s="108">
        <f t="shared" si="106"/>
        <v>46373</v>
      </c>
      <c r="AC1637" s="109">
        <f t="shared" si="105"/>
        <v>2.7239599999999999E-2</v>
      </c>
      <c r="AE1637" s="110"/>
    </row>
    <row r="1638" spans="13:31" x14ac:dyDescent="0.25">
      <c r="M1638" s="115">
        <v>46374</v>
      </c>
      <c r="N1638" s="123">
        <v>2.7239599999999999</v>
      </c>
      <c r="AB1638" s="108">
        <f t="shared" si="106"/>
        <v>46374</v>
      </c>
      <c r="AC1638" s="109">
        <f t="shared" si="105"/>
        <v>2.7239599999999999E-2</v>
      </c>
      <c r="AE1638" s="110"/>
    </row>
    <row r="1639" spans="13:31" x14ac:dyDescent="0.25">
      <c r="M1639" s="115">
        <v>46375</v>
      </c>
      <c r="N1639" s="123">
        <v>2.7242700000000002</v>
      </c>
      <c r="AB1639" s="108">
        <f t="shared" si="106"/>
        <v>46375</v>
      </c>
      <c r="AC1639" s="109">
        <f t="shared" si="105"/>
        <v>2.7242700000000002E-2</v>
      </c>
      <c r="AE1639" s="110"/>
    </row>
    <row r="1640" spans="13:31" x14ac:dyDescent="0.25">
      <c r="M1640" s="115">
        <v>46376</v>
      </c>
      <c r="N1640" s="123">
        <v>2.7239599999999999</v>
      </c>
      <c r="AB1640" s="108">
        <f t="shared" si="106"/>
        <v>46376</v>
      </c>
      <c r="AC1640" s="109">
        <f t="shared" si="105"/>
        <v>2.7239599999999999E-2</v>
      </c>
      <c r="AE1640" s="110"/>
    </row>
    <row r="1641" spans="13:31" x14ac:dyDescent="0.25">
      <c r="M1641" s="115">
        <v>46377</v>
      </c>
      <c r="N1641" s="123">
        <v>2.7239599999999999</v>
      </c>
      <c r="AB1641" s="108">
        <f t="shared" si="106"/>
        <v>46377</v>
      </c>
      <c r="AC1641" s="109">
        <f t="shared" si="105"/>
        <v>2.7239599999999999E-2</v>
      </c>
      <c r="AE1641" s="110"/>
    </row>
    <row r="1642" spans="13:31" x14ac:dyDescent="0.25">
      <c r="M1642" s="115">
        <v>46378</v>
      </c>
      <c r="N1642" s="123">
        <v>2.7239599999999999</v>
      </c>
      <c r="AB1642" s="108">
        <f t="shared" si="106"/>
        <v>46378</v>
      </c>
      <c r="AC1642" s="109">
        <f t="shared" si="105"/>
        <v>2.7239599999999999E-2</v>
      </c>
      <c r="AE1642" s="110"/>
    </row>
    <row r="1643" spans="13:31" x14ac:dyDescent="0.25">
      <c r="M1643" s="115">
        <v>46379</v>
      </c>
      <c r="N1643" s="123">
        <v>2.72417</v>
      </c>
      <c r="AB1643" s="108">
        <f t="shared" si="106"/>
        <v>46379</v>
      </c>
      <c r="AC1643" s="109">
        <f t="shared" si="105"/>
        <v>2.7241700000000001E-2</v>
      </c>
      <c r="AE1643" s="110"/>
    </row>
    <row r="1644" spans="13:31" x14ac:dyDescent="0.25">
      <c r="M1644" s="115">
        <v>46380</v>
      </c>
      <c r="N1644" s="123">
        <v>2.7239599999999999</v>
      </c>
      <c r="AB1644" s="108">
        <f t="shared" si="106"/>
        <v>46380</v>
      </c>
      <c r="AC1644" s="109">
        <f t="shared" si="105"/>
        <v>2.7239599999999999E-2</v>
      </c>
      <c r="AE1644" s="110"/>
    </row>
    <row r="1645" spans="13:31" x14ac:dyDescent="0.25">
      <c r="M1645" s="115">
        <v>46381</v>
      </c>
      <c r="N1645" s="123">
        <v>2.7239599999999999</v>
      </c>
      <c r="AB1645" s="108">
        <f t="shared" si="106"/>
        <v>46381</v>
      </c>
      <c r="AC1645" s="109">
        <f t="shared" si="105"/>
        <v>2.7239599999999999E-2</v>
      </c>
      <c r="AE1645" s="110"/>
    </row>
    <row r="1646" spans="13:31" x14ac:dyDescent="0.25">
      <c r="M1646" s="115">
        <v>46382</v>
      </c>
      <c r="N1646" s="123">
        <v>2.7239599999999999</v>
      </c>
      <c r="AB1646" s="108">
        <f t="shared" si="106"/>
        <v>46382</v>
      </c>
      <c r="AC1646" s="109">
        <f t="shared" si="105"/>
        <v>2.7239599999999999E-2</v>
      </c>
      <c r="AE1646" s="110"/>
    </row>
    <row r="1647" spans="13:31" x14ac:dyDescent="0.25">
      <c r="M1647" s="115">
        <v>46383</v>
      </c>
      <c r="N1647" s="123">
        <v>2.7239599999999999</v>
      </c>
      <c r="AB1647" s="108">
        <f t="shared" si="106"/>
        <v>46383</v>
      </c>
      <c r="AC1647" s="109">
        <f t="shared" si="105"/>
        <v>2.7239599999999999E-2</v>
      </c>
      <c r="AE1647" s="110"/>
    </row>
    <row r="1648" spans="13:31" x14ac:dyDescent="0.25">
      <c r="M1648" s="115">
        <v>46384</v>
      </c>
      <c r="N1648" s="123">
        <v>2.72417</v>
      </c>
      <c r="AB1648" s="108">
        <f t="shared" si="106"/>
        <v>46384</v>
      </c>
      <c r="AC1648" s="109">
        <f t="shared" si="105"/>
        <v>2.7241700000000001E-2</v>
      </c>
      <c r="AE1648" s="110"/>
    </row>
    <row r="1649" spans="13:31" x14ac:dyDescent="0.25">
      <c r="M1649" s="115">
        <v>46385</v>
      </c>
      <c r="N1649" s="123">
        <v>2.7239599999999999</v>
      </c>
      <c r="AB1649" s="108">
        <f t="shared" si="106"/>
        <v>46385</v>
      </c>
      <c r="AC1649" s="109">
        <f t="shared" si="105"/>
        <v>2.7239599999999999E-2</v>
      </c>
      <c r="AE1649" s="110"/>
    </row>
    <row r="1650" spans="13:31" x14ac:dyDescent="0.25">
      <c r="M1650" s="115">
        <v>46386</v>
      </c>
      <c r="N1650" s="123">
        <v>2.7239599999999999</v>
      </c>
      <c r="AB1650" s="108">
        <f t="shared" si="106"/>
        <v>46386</v>
      </c>
      <c r="AC1650" s="109">
        <f t="shared" si="105"/>
        <v>2.7239599999999999E-2</v>
      </c>
      <c r="AE1650" s="110"/>
    </row>
    <row r="1651" spans="13:31" x14ac:dyDescent="0.25">
      <c r="M1651" s="115">
        <v>46387</v>
      </c>
      <c r="N1651" s="123">
        <v>2.7239599999999999</v>
      </c>
      <c r="AB1651" s="108">
        <f t="shared" si="106"/>
        <v>46387</v>
      </c>
      <c r="AC1651" s="109">
        <f t="shared" si="105"/>
        <v>2.7239599999999999E-2</v>
      </c>
      <c r="AE1651" s="110"/>
    </row>
    <row r="1652" spans="13:31" x14ac:dyDescent="0.25">
      <c r="M1652" s="115">
        <v>46388</v>
      </c>
      <c r="N1652" s="123">
        <v>2.7239599999999999</v>
      </c>
      <c r="AB1652" s="108">
        <f t="shared" si="106"/>
        <v>46388</v>
      </c>
      <c r="AC1652" s="109">
        <f t="shared" si="105"/>
        <v>2.7239599999999999E-2</v>
      </c>
      <c r="AE1652" s="110"/>
    </row>
    <row r="1653" spans="13:31" x14ac:dyDescent="0.25">
      <c r="M1653" s="115">
        <v>46389</v>
      </c>
      <c r="N1653" s="123">
        <v>2.72417</v>
      </c>
      <c r="AB1653" s="108">
        <f t="shared" si="106"/>
        <v>46389</v>
      </c>
      <c r="AC1653" s="109">
        <f t="shared" si="105"/>
        <v>2.7241700000000001E-2</v>
      </c>
      <c r="AE1653" s="110"/>
    </row>
    <row r="1654" spans="13:31" x14ac:dyDescent="0.25">
      <c r="M1654" s="115">
        <v>46390</v>
      </c>
      <c r="N1654" s="123">
        <v>2.7239599999999999</v>
      </c>
      <c r="AB1654" s="108">
        <f t="shared" si="106"/>
        <v>46390</v>
      </c>
      <c r="AC1654" s="109">
        <f t="shared" si="105"/>
        <v>2.7239599999999999E-2</v>
      </c>
      <c r="AE1654" s="110"/>
    </row>
    <row r="1655" spans="13:31" x14ac:dyDescent="0.25">
      <c r="M1655" s="115">
        <v>46391</v>
      </c>
      <c r="N1655" s="123">
        <v>2.7239599999999999</v>
      </c>
      <c r="AB1655" s="108">
        <f t="shared" si="106"/>
        <v>46391</v>
      </c>
      <c r="AC1655" s="109">
        <f t="shared" si="105"/>
        <v>2.7239599999999999E-2</v>
      </c>
      <c r="AE1655" s="110"/>
    </row>
    <row r="1656" spans="13:31" x14ac:dyDescent="0.25">
      <c r="M1656" s="115">
        <v>46392</v>
      </c>
      <c r="N1656" s="123">
        <v>2.7239599999999999</v>
      </c>
      <c r="AB1656" s="108">
        <f t="shared" si="106"/>
        <v>46392</v>
      </c>
      <c r="AC1656" s="109">
        <f t="shared" si="105"/>
        <v>2.7239599999999999E-2</v>
      </c>
      <c r="AE1656" s="110"/>
    </row>
    <row r="1657" spans="13:31" x14ac:dyDescent="0.25">
      <c r="M1657" s="115">
        <v>46393</v>
      </c>
      <c r="N1657" s="123">
        <v>2.7239599999999999</v>
      </c>
      <c r="AB1657" s="108">
        <f t="shared" si="106"/>
        <v>46393</v>
      </c>
      <c r="AC1657" s="109">
        <f t="shared" si="105"/>
        <v>2.7239599999999999E-2</v>
      </c>
      <c r="AE1657" s="110"/>
    </row>
    <row r="1658" spans="13:31" x14ac:dyDescent="0.25">
      <c r="M1658" s="115">
        <v>46394</v>
      </c>
      <c r="N1658" s="123">
        <v>2.72417</v>
      </c>
      <c r="AB1658" s="108">
        <f t="shared" si="106"/>
        <v>46394</v>
      </c>
      <c r="AC1658" s="109">
        <f t="shared" si="105"/>
        <v>2.7241700000000001E-2</v>
      </c>
      <c r="AE1658" s="110"/>
    </row>
    <row r="1659" spans="13:31" x14ac:dyDescent="0.25">
      <c r="M1659" s="115">
        <v>46395</v>
      </c>
      <c r="N1659" s="123">
        <v>2.7239599999999999</v>
      </c>
      <c r="AB1659" s="108">
        <f t="shared" si="106"/>
        <v>46395</v>
      </c>
      <c r="AC1659" s="109">
        <f t="shared" si="105"/>
        <v>2.7239599999999999E-2</v>
      </c>
      <c r="AE1659" s="110"/>
    </row>
    <row r="1660" spans="13:31" x14ac:dyDescent="0.25">
      <c r="M1660" s="115">
        <v>46396</v>
      </c>
      <c r="N1660" s="123">
        <v>2.7239599999999999</v>
      </c>
      <c r="AB1660" s="108">
        <f t="shared" si="106"/>
        <v>46396</v>
      </c>
      <c r="AC1660" s="109">
        <f t="shared" si="105"/>
        <v>2.7239599999999999E-2</v>
      </c>
      <c r="AE1660" s="110"/>
    </row>
    <row r="1661" spans="13:31" x14ac:dyDescent="0.25">
      <c r="M1661" s="115">
        <v>46397</v>
      </c>
      <c r="N1661" s="123">
        <v>2.7239599999999999</v>
      </c>
      <c r="AB1661" s="108">
        <f t="shared" si="106"/>
        <v>46397</v>
      </c>
      <c r="AC1661" s="109">
        <f t="shared" si="105"/>
        <v>2.7239599999999999E-2</v>
      </c>
      <c r="AE1661" s="110"/>
    </row>
    <row r="1662" spans="13:31" x14ac:dyDescent="0.25">
      <c r="M1662" s="115">
        <v>46398</v>
      </c>
      <c r="N1662" s="123">
        <v>2.7239599999999999</v>
      </c>
      <c r="AB1662" s="108">
        <f t="shared" si="106"/>
        <v>46398</v>
      </c>
      <c r="AC1662" s="109">
        <f t="shared" si="105"/>
        <v>2.7239599999999999E-2</v>
      </c>
      <c r="AE1662" s="110"/>
    </row>
    <row r="1663" spans="13:31" x14ac:dyDescent="0.25">
      <c r="M1663" s="115">
        <v>46399</v>
      </c>
      <c r="N1663" s="123">
        <v>2.7242700000000002</v>
      </c>
      <c r="AB1663" s="108">
        <f t="shared" si="106"/>
        <v>46399</v>
      </c>
      <c r="AC1663" s="109">
        <f t="shared" si="105"/>
        <v>2.7242700000000002E-2</v>
      </c>
      <c r="AE1663" s="110"/>
    </row>
    <row r="1664" spans="13:31" x14ac:dyDescent="0.25">
      <c r="M1664" s="115">
        <v>46400</v>
      </c>
      <c r="N1664" s="123">
        <v>2.7239599999999999</v>
      </c>
      <c r="AB1664" s="108">
        <f t="shared" si="106"/>
        <v>46400</v>
      </c>
      <c r="AC1664" s="109">
        <f t="shared" si="105"/>
        <v>2.7239599999999999E-2</v>
      </c>
      <c r="AE1664" s="110"/>
    </row>
    <row r="1665" spans="13:31" x14ac:dyDescent="0.25">
      <c r="M1665" s="115">
        <v>46401</v>
      </c>
      <c r="N1665" s="123">
        <v>2.7239599999999999</v>
      </c>
      <c r="AB1665" s="108">
        <f t="shared" si="106"/>
        <v>46401</v>
      </c>
      <c r="AC1665" s="109">
        <f t="shared" si="105"/>
        <v>2.7239599999999999E-2</v>
      </c>
      <c r="AE1665" s="110"/>
    </row>
    <row r="1666" spans="13:31" x14ac:dyDescent="0.25">
      <c r="M1666" s="115">
        <v>46402</v>
      </c>
      <c r="N1666" s="123">
        <v>2.7239599999999999</v>
      </c>
      <c r="AB1666" s="108">
        <f t="shared" si="106"/>
        <v>46402</v>
      </c>
      <c r="AC1666" s="109">
        <f t="shared" si="105"/>
        <v>2.7239599999999999E-2</v>
      </c>
      <c r="AE1666" s="110"/>
    </row>
    <row r="1667" spans="13:31" x14ac:dyDescent="0.25">
      <c r="M1667" s="115">
        <v>46403</v>
      </c>
      <c r="N1667" s="123">
        <v>2.72417</v>
      </c>
      <c r="AB1667" s="108">
        <f t="shared" si="106"/>
        <v>46403</v>
      </c>
      <c r="AC1667" s="109">
        <f t="shared" si="105"/>
        <v>2.7241700000000001E-2</v>
      </c>
      <c r="AE1667" s="110"/>
    </row>
    <row r="1668" spans="13:31" x14ac:dyDescent="0.25">
      <c r="M1668" s="115">
        <v>46404</v>
      </c>
      <c r="N1668" s="123">
        <v>2.7239599999999999</v>
      </c>
      <c r="AB1668" s="108">
        <f t="shared" si="106"/>
        <v>46404</v>
      </c>
      <c r="AC1668" s="109">
        <f t="shared" si="105"/>
        <v>2.7239599999999999E-2</v>
      </c>
      <c r="AE1668" s="110"/>
    </row>
    <row r="1669" spans="13:31" x14ac:dyDescent="0.25">
      <c r="M1669" s="115">
        <v>46405</v>
      </c>
      <c r="N1669" s="123">
        <v>2.7239599999999999</v>
      </c>
      <c r="AB1669" s="108">
        <f t="shared" si="106"/>
        <v>46405</v>
      </c>
      <c r="AC1669" s="109">
        <f t="shared" si="105"/>
        <v>2.7239599999999999E-2</v>
      </c>
      <c r="AE1669" s="110"/>
    </row>
    <row r="1670" spans="13:31" x14ac:dyDescent="0.25">
      <c r="M1670" s="115">
        <v>46406</v>
      </c>
      <c r="N1670" s="123">
        <v>2.7239599999999999</v>
      </c>
      <c r="AB1670" s="108">
        <f t="shared" si="106"/>
        <v>46406</v>
      </c>
      <c r="AC1670" s="109">
        <f t="shared" si="105"/>
        <v>2.7239599999999999E-2</v>
      </c>
      <c r="AE1670" s="110"/>
    </row>
    <row r="1671" spans="13:31" x14ac:dyDescent="0.25">
      <c r="M1671" s="115">
        <v>46407</v>
      </c>
      <c r="N1671" s="123">
        <v>2.7239599999999999</v>
      </c>
      <c r="AB1671" s="108">
        <f t="shared" si="106"/>
        <v>46407</v>
      </c>
      <c r="AC1671" s="109">
        <f t="shared" ref="AC1671:AC1734" si="107">_xlfn.IFNA(VLOOKUP(AB1671,M:N,2,FALSE)/100,AC1670)</f>
        <v>2.7239599999999999E-2</v>
      </c>
      <c r="AE1671" s="110"/>
    </row>
    <row r="1672" spans="13:31" x14ac:dyDescent="0.25">
      <c r="M1672" s="115">
        <v>46408</v>
      </c>
      <c r="N1672" s="123">
        <v>2.72417</v>
      </c>
      <c r="AB1672" s="108">
        <f t="shared" ref="AB1672:AB1735" si="108">AB1671+1</f>
        <v>46408</v>
      </c>
      <c r="AC1672" s="109">
        <f t="shared" si="107"/>
        <v>2.7241700000000001E-2</v>
      </c>
      <c r="AE1672" s="110"/>
    </row>
    <row r="1673" spans="13:31" x14ac:dyDescent="0.25">
      <c r="M1673" s="115">
        <v>46409</v>
      </c>
      <c r="N1673" s="123">
        <v>2.7239599999999999</v>
      </c>
      <c r="AB1673" s="108">
        <f t="shared" si="108"/>
        <v>46409</v>
      </c>
      <c r="AC1673" s="109">
        <f t="shared" si="107"/>
        <v>2.7239599999999999E-2</v>
      </c>
      <c r="AE1673" s="110"/>
    </row>
    <row r="1674" spans="13:31" x14ac:dyDescent="0.25">
      <c r="M1674" s="115">
        <v>46410</v>
      </c>
      <c r="N1674" s="123">
        <v>2.7239599999999999</v>
      </c>
      <c r="AB1674" s="108">
        <f t="shared" si="108"/>
        <v>46410</v>
      </c>
      <c r="AC1674" s="109">
        <f t="shared" si="107"/>
        <v>2.7239599999999999E-2</v>
      </c>
      <c r="AE1674" s="110"/>
    </row>
    <row r="1675" spans="13:31" x14ac:dyDescent="0.25">
      <c r="M1675" s="115">
        <v>46411</v>
      </c>
      <c r="N1675" s="123">
        <v>2.7239599999999999</v>
      </c>
      <c r="AB1675" s="108">
        <f t="shared" si="108"/>
        <v>46411</v>
      </c>
      <c r="AC1675" s="109">
        <f t="shared" si="107"/>
        <v>2.7239599999999999E-2</v>
      </c>
      <c r="AE1675" s="110"/>
    </row>
    <row r="1676" spans="13:31" x14ac:dyDescent="0.25">
      <c r="M1676" s="115">
        <v>46412</v>
      </c>
      <c r="N1676" s="123">
        <v>2.7239599999999999</v>
      </c>
      <c r="AB1676" s="108">
        <f t="shared" si="108"/>
        <v>46412</v>
      </c>
      <c r="AC1676" s="109">
        <f t="shared" si="107"/>
        <v>2.7239599999999999E-2</v>
      </c>
      <c r="AE1676" s="110"/>
    </row>
    <row r="1677" spans="13:31" x14ac:dyDescent="0.25">
      <c r="M1677" s="115">
        <v>46413</v>
      </c>
      <c r="N1677" s="123">
        <v>2.72417</v>
      </c>
      <c r="AB1677" s="108">
        <f t="shared" si="108"/>
        <v>46413</v>
      </c>
      <c r="AC1677" s="109">
        <f t="shared" si="107"/>
        <v>2.7241700000000001E-2</v>
      </c>
      <c r="AE1677" s="110"/>
    </row>
    <row r="1678" spans="13:31" x14ac:dyDescent="0.25">
      <c r="M1678" s="115">
        <v>46414</v>
      </c>
      <c r="N1678" s="123">
        <v>2.7239599999999999</v>
      </c>
      <c r="AB1678" s="108">
        <f t="shared" si="108"/>
        <v>46414</v>
      </c>
      <c r="AC1678" s="109">
        <f t="shared" si="107"/>
        <v>2.7239599999999999E-2</v>
      </c>
      <c r="AE1678" s="110"/>
    </row>
    <row r="1679" spans="13:31" x14ac:dyDescent="0.25">
      <c r="M1679" s="115">
        <v>46415</v>
      </c>
      <c r="N1679" s="123">
        <v>2.7239599999999999</v>
      </c>
      <c r="AB1679" s="108">
        <f t="shared" si="108"/>
        <v>46415</v>
      </c>
      <c r="AC1679" s="109">
        <f t="shared" si="107"/>
        <v>2.7239599999999999E-2</v>
      </c>
      <c r="AE1679" s="110"/>
    </row>
    <row r="1680" spans="13:31" x14ac:dyDescent="0.25">
      <c r="M1680" s="115">
        <v>46416</v>
      </c>
      <c r="N1680" s="123">
        <v>2.7239599999999999</v>
      </c>
      <c r="AB1680" s="108">
        <f t="shared" si="108"/>
        <v>46416</v>
      </c>
      <c r="AC1680" s="109">
        <f t="shared" si="107"/>
        <v>2.7239599999999999E-2</v>
      </c>
      <c r="AE1680" s="110"/>
    </row>
    <row r="1681" spans="13:31" x14ac:dyDescent="0.25">
      <c r="M1681" s="115">
        <v>46417</v>
      </c>
      <c r="N1681" s="123">
        <v>2.7239599999999999</v>
      </c>
      <c r="AB1681" s="108">
        <f t="shared" si="108"/>
        <v>46417</v>
      </c>
      <c r="AC1681" s="109">
        <f t="shared" si="107"/>
        <v>2.7239599999999999E-2</v>
      </c>
      <c r="AE1681" s="110"/>
    </row>
    <row r="1682" spans="13:31" x14ac:dyDescent="0.25">
      <c r="M1682" s="115">
        <v>46418</v>
      </c>
      <c r="N1682" s="123">
        <v>2.72417</v>
      </c>
      <c r="AB1682" s="108">
        <f t="shared" si="108"/>
        <v>46418</v>
      </c>
      <c r="AC1682" s="109">
        <f t="shared" si="107"/>
        <v>2.7241700000000001E-2</v>
      </c>
      <c r="AE1682" s="110"/>
    </row>
    <row r="1683" spans="13:31" x14ac:dyDescent="0.25">
      <c r="M1683" s="115">
        <v>46419</v>
      </c>
      <c r="N1683" s="123">
        <v>2.7239599999999999</v>
      </c>
      <c r="AB1683" s="108">
        <f t="shared" si="108"/>
        <v>46419</v>
      </c>
      <c r="AC1683" s="109">
        <f t="shared" si="107"/>
        <v>2.7239599999999999E-2</v>
      </c>
      <c r="AE1683" s="110"/>
    </row>
    <row r="1684" spans="13:31" x14ac:dyDescent="0.25">
      <c r="M1684" s="115">
        <v>46420</v>
      </c>
      <c r="N1684" s="123">
        <v>2.7239599999999999</v>
      </c>
      <c r="AB1684" s="108">
        <f t="shared" si="108"/>
        <v>46420</v>
      </c>
      <c r="AC1684" s="109">
        <f t="shared" si="107"/>
        <v>2.7239599999999999E-2</v>
      </c>
      <c r="AE1684" s="110"/>
    </row>
    <row r="1685" spans="13:31" x14ac:dyDescent="0.25">
      <c r="M1685" s="115">
        <v>46421</v>
      </c>
      <c r="N1685" s="123">
        <v>2.7239599999999999</v>
      </c>
      <c r="AB1685" s="108">
        <f t="shared" si="108"/>
        <v>46421</v>
      </c>
      <c r="AC1685" s="109">
        <f t="shared" si="107"/>
        <v>2.7239599999999999E-2</v>
      </c>
      <c r="AE1685" s="110"/>
    </row>
    <row r="1686" spans="13:31" x14ac:dyDescent="0.25">
      <c r="M1686" s="115">
        <v>46422</v>
      </c>
      <c r="N1686" s="123">
        <v>2.7239599999999999</v>
      </c>
      <c r="AB1686" s="108">
        <f t="shared" si="108"/>
        <v>46422</v>
      </c>
      <c r="AC1686" s="109">
        <f t="shared" si="107"/>
        <v>2.7239599999999999E-2</v>
      </c>
      <c r="AE1686" s="110"/>
    </row>
    <row r="1687" spans="13:31" x14ac:dyDescent="0.25">
      <c r="M1687" s="115">
        <v>46423</v>
      </c>
      <c r="N1687" s="123">
        <v>2.72417</v>
      </c>
      <c r="AB1687" s="108">
        <f t="shared" si="108"/>
        <v>46423</v>
      </c>
      <c r="AC1687" s="109">
        <f t="shared" si="107"/>
        <v>2.7241700000000001E-2</v>
      </c>
      <c r="AE1687" s="110"/>
    </row>
    <row r="1688" spans="13:31" x14ac:dyDescent="0.25">
      <c r="M1688" s="115">
        <v>46424</v>
      </c>
      <c r="N1688" s="123">
        <v>2.7239599999999999</v>
      </c>
      <c r="AB1688" s="108">
        <f t="shared" si="108"/>
        <v>46424</v>
      </c>
      <c r="AC1688" s="109">
        <f t="shared" si="107"/>
        <v>2.7239599999999999E-2</v>
      </c>
      <c r="AE1688" s="110"/>
    </row>
    <row r="1689" spans="13:31" x14ac:dyDescent="0.25">
      <c r="M1689" s="115">
        <v>46425</v>
      </c>
      <c r="N1689" s="123">
        <v>2.7239599999999999</v>
      </c>
      <c r="AB1689" s="108">
        <f t="shared" si="108"/>
        <v>46425</v>
      </c>
      <c r="AC1689" s="109">
        <f t="shared" si="107"/>
        <v>2.7239599999999999E-2</v>
      </c>
      <c r="AE1689" s="110"/>
    </row>
    <row r="1690" spans="13:31" x14ac:dyDescent="0.25">
      <c r="M1690" s="115">
        <v>46426</v>
      </c>
      <c r="N1690" s="123">
        <v>2.7239599999999999</v>
      </c>
      <c r="AB1690" s="108">
        <f t="shared" si="108"/>
        <v>46426</v>
      </c>
      <c r="AC1690" s="109">
        <f t="shared" si="107"/>
        <v>2.7239599999999999E-2</v>
      </c>
      <c r="AE1690" s="110"/>
    </row>
    <row r="1691" spans="13:31" x14ac:dyDescent="0.25">
      <c r="M1691" s="115">
        <v>46427</v>
      </c>
      <c r="N1691" s="123">
        <v>2.7242700000000002</v>
      </c>
      <c r="AB1691" s="108">
        <f t="shared" si="108"/>
        <v>46427</v>
      </c>
      <c r="AC1691" s="109">
        <f t="shared" si="107"/>
        <v>2.7242700000000002E-2</v>
      </c>
      <c r="AE1691" s="110"/>
    </row>
    <row r="1692" spans="13:31" x14ac:dyDescent="0.25">
      <c r="M1692" s="115">
        <v>46428</v>
      </c>
      <c r="N1692" s="123">
        <v>2.7239599999999999</v>
      </c>
      <c r="AB1692" s="108">
        <f t="shared" si="108"/>
        <v>46428</v>
      </c>
      <c r="AC1692" s="109">
        <f t="shared" si="107"/>
        <v>2.7239599999999999E-2</v>
      </c>
      <c r="AE1692" s="110"/>
    </row>
    <row r="1693" spans="13:31" x14ac:dyDescent="0.25">
      <c r="M1693" s="115">
        <v>46429</v>
      </c>
      <c r="N1693" s="123">
        <v>2.7239599999999999</v>
      </c>
      <c r="AB1693" s="108">
        <f t="shared" si="108"/>
        <v>46429</v>
      </c>
      <c r="AC1693" s="109">
        <f t="shared" si="107"/>
        <v>2.7239599999999999E-2</v>
      </c>
      <c r="AE1693" s="110"/>
    </row>
    <row r="1694" spans="13:31" x14ac:dyDescent="0.25">
      <c r="M1694" s="115">
        <v>46430</v>
      </c>
      <c r="N1694" s="123">
        <v>2.7239599999999999</v>
      </c>
      <c r="AB1694" s="108">
        <f t="shared" si="108"/>
        <v>46430</v>
      </c>
      <c r="AC1694" s="109">
        <f t="shared" si="107"/>
        <v>2.7239599999999999E-2</v>
      </c>
      <c r="AE1694" s="110"/>
    </row>
    <row r="1695" spans="13:31" x14ac:dyDescent="0.25">
      <c r="M1695" s="115">
        <v>46431</v>
      </c>
      <c r="N1695" s="123">
        <v>2.7239599999999999</v>
      </c>
      <c r="AB1695" s="108">
        <f t="shared" si="108"/>
        <v>46431</v>
      </c>
      <c r="AC1695" s="109">
        <f t="shared" si="107"/>
        <v>2.7239599999999999E-2</v>
      </c>
      <c r="AE1695" s="110"/>
    </row>
    <row r="1696" spans="13:31" x14ac:dyDescent="0.25">
      <c r="M1696" s="115">
        <v>46432</v>
      </c>
      <c r="N1696" s="123">
        <v>2.72417</v>
      </c>
      <c r="AB1696" s="108">
        <f t="shared" si="108"/>
        <v>46432</v>
      </c>
      <c r="AC1696" s="109">
        <f t="shared" si="107"/>
        <v>2.7241700000000001E-2</v>
      </c>
      <c r="AE1696" s="110"/>
    </row>
    <row r="1697" spans="13:31" x14ac:dyDescent="0.25">
      <c r="M1697" s="115">
        <v>46433</v>
      </c>
      <c r="N1697" s="123">
        <v>2.7239599999999999</v>
      </c>
      <c r="AB1697" s="108">
        <f t="shared" si="108"/>
        <v>46433</v>
      </c>
      <c r="AC1697" s="109">
        <f t="shared" si="107"/>
        <v>2.7239599999999999E-2</v>
      </c>
      <c r="AE1697" s="110"/>
    </row>
    <row r="1698" spans="13:31" x14ac:dyDescent="0.25">
      <c r="M1698" s="115">
        <v>46434</v>
      </c>
      <c r="N1698" s="123">
        <v>2.7239599999999999</v>
      </c>
      <c r="AB1698" s="108">
        <f t="shared" si="108"/>
        <v>46434</v>
      </c>
      <c r="AC1698" s="109">
        <f t="shared" si="107"/>
        <v>2.7239599999999999E-2</v>
      </c>
      <c r="AE1698" s="110"/>
    </row>
    <row r="1699" spans="13:31" x14ac:dyDescent="0.25">
      <c r="M1699" s="115">
        <v>46435</v>
      </c>
      <c r="N1699" s="123">
        <v>2.7239599999999999</v>
      </c>
      <c r="AB1699" s="108">
        <f t="shared" si="108"/>
        <v>46435</v>
      </c>
      <c r="AC1699" s="109">
        <f t="shared" si="107"/>
        <v>2.7239599999999999E-2</v>
      </c>
      <c r="AE1699" s="110"/>
    </row>
    <row r="1700" spans="13:31" x14ac:dyDescent="0.25">
      <c r="M1700" s="115">
        <v>46436</v>
      </c>
      <c r="N1700" s="123">
        <v>2.7239599999999999</v>
      </c>
      <c r="AB1700" s="108">
        <f t="shared" si="108"/>
        <v>46436</v>
      </c>
      <c r="AC1700" s="109">
        <f t="shared" si="107"/>
        <v>2.7239599999999999E-2</v>
      </c>
      <c r="AE1700" s="110"/>
    </row>
    <row r="1701" spans="13:31" x14ac:dyDescent="0.25">
      <c r="M1701" s="115">
        <v>46437</v>
      </c>
      <c r="N1701" s="123">
        <v>2.72417</v>
      </c>
      <c r="AB1701" s="108">
        <f t="shared" si="108"/>
        <v>46437</v>
      </c>
      <c r="AC1701" s="109">
        <f t="shared" si="107"/>
        <v>2.7241700000000001E-2</v>
      </c>
      <c r="AE1701" s="110"/>
    </row>
    <row r="1702" spans="13:31" x14ac:dyDescent="0.25">
      <c r="M1702" s="115">
        <v>46438</v>
      </c>
      <c r="N1702" s="123">
        <v>2.7239599999999999</v>
      </c>
      <c r="AB1702" s="108">
        <f t="shared" si="108"/>
        <v>46438</v>
      </c>
      <c r="AC1702" s="109">
        <f t="shared" si="107"/>
        <v>2.7239599999999999E-2</v>
      </c>
      <c r="AE1702" s="110"/>
    </row>
    <row r="1703" spans="13:31" x14ac:dyDescent="0.25">
      <c r="M1703" s="115">
        <v>46439</v>
      </c>
      <c r="N1703" s="123">
        <v>2.7239599999999999</v>
      </c>
      <c r="AB1703" s="108">
        <f t="shared" si="108"/>
        <v>46439</v>
      </c>
      <c r="AC1703" s="109">
        <f t="shared" si="107"/>
        <v>2.7239599999999999E-2</v>
      </c>
      <c r="AE1703" s="110"/>
    </row>
    <row r="1704" spans="13:31" x14ac:dyDescent="0.25">
      <c r="M1704" s="115">
        <v>46440</v>
      </c>
      <c r="N1704" s="123">
        <v>2.7239599999999999</v>
      </c>
      <c r="AB1704" s="108">
        <f t="shared" si="108"/>
        <v>46440</v>
      </c>
      <c r="AC1704" s="109">
        <f t="shared" si="107"/>
        <v>2.7239599999999999E-2</v>
      </c>
      <c r="AE1704" s="110"/>
    </row>
    <row r="1705" spans="13:31" x14ac:dyDescent="0.25">
      <c r="M1705" s="115">
        <v>46441</v>
      </c>
      <c r="N1705" s="123">
        <v>2.7239599999999999</v>
      </c>
      <c r="AB1705" s="108">
        <f t="shared" si="108"/>
        <v>46441</v>
      </c>
      <c r="AC1705" s="109">
        <f t="shared" si="107"/>
        <v>2.7239599999999999E-2</v>
      </c>
      <c r="AE1705" s="110"/>
    </row>
    <row r="1706" spans="13:31" x14ac:dyDescent="0.25">
      <c r="M1706" s="115">
        <v>46442</v>
      </c>
      <c r="N1706" s="123">
        <v>2.72417</v>
      </c>
      <c r="AB1706" s="108">
        <f t="shared" si="108"/>
        <v>46442</v>
      </c>
      <c r="AC1706" s="109">
        <f t="shared" si="107"/>
        <v>2.7241700000000001E-2</v>
      </c>
      <c r="AE1706" s="110"/>
    </row>
    <row r="1707" spans="13:31" x14ac:dyDescent="0.25">
      <c r="M1707" s="115">
        <v>46443</v>
      </c>
      <c r="N1707" s="123">
        <v>2.7239599999999999</v>
      </c>
      <c r="AB1707" s="108">
        <f t="shared" si="108"/>
        <v>46443</v>
      </c>
      <c r="AC1707" s="109">
        <f t="shared" si="107"/>
        <v>2.7239599999999999E-2</v>
      </c>
      <c r="AE1707" s="110"/>
    </row>
    <row r="1708" spans="13:31" x14ac:dyDescent="0.25">
      <c r="M1708" s="115">
        <v>46444</v>
      </c>
      <c r="N1708" s="123">
        <v>2.7239599999999999</v>
      </c>
      <c r="AB1708" s="108">
        <f t="shared" si="108"/>
        <v>46444</v>
      </c>
      <c r="AC1708" s="109">
        <f t="shared" si="107"/>
        <v>2.7239599999999999E-2</v>
      </c>
      <c r="AE1708" s="110"/>
    </row>
    <row r="1709" spans="13:31" x14ac:dyDescent="0.25">
      <c r="M1709" s="115">
        <v>46445</v>
      </c>
      <c r="N1709" s="123">
        <v>2.7239599999999999</v>
      </c>
      <c r="AB1709" s="108">
        <f t="shared" si="108"/>
        <v>46445</v>
      </c>
      <c r="AC1709" s="109">
        <f t="shared" si="107"/>
        <v>2.7239599999999999E-2</v>
      </c>
      <c r="AE1709" s="110"/>
    </row>
    <row r="1710" spans="13:31" x14ac:dyDescent="0.25">
      <c r="M1710" s="115">
        <v>46446</v>
      </c>
      <c r="N1710" s="123">
        <v>2.7239599999999999</v>
      </c>
      <c r="AB1710" s="108">
        <f t="shared" si="108"/>
        <v>46446</v>
      </c>
      <c r="AC1710" s="109">
        <f t="shared" si="107"/>
        <v>2.7239599999999999E-2</v>
      </c>
      <c r="AE1710" s="110"/>
    </row>
    <row r="1711" spans="13:31" x14ac:dyDescent="0.25">
      <c r="M1711" s="115">
        <v>46447</v>
      </c>
      <c r="N1711" s="123">
        <v>2.72417</v>
      </c>
      <c r="AB1711" s="108">
        <f t="shared" si="108"/>
        <v>46447</v>
      </c>
      <c r="AC1711" s="109">
        <f t="shared" si="107"/>
        <v>2.7241700000000001E-2</v>
      </c>
      <c r="AE1711" s="110"/>
    </row>
    <row r="1712" spans="13:31" x14ac:dyDescent="0.25">
      <c r="M1712" s="115">
        <v>46448</v>
      </c>
      <c r="N1712" s="123">
        <v>2.7239599999999999</v>
      </c>
      <c r="AB1712" s="108">
        <f t="shared" si="108"/>
        <v>46448</v>
      </c>
      <c r="AC1712" s="109">
        <f t="shared" si="107"/>
        <v>2.7239599999999999E-2</v>
      </c>
      <c r="AE1712" s="110"/>
    </row>
    <row r="1713" spans="13:31" x14ac:dyDescent="0.25">
      <c r="M1713" s="115">
        <v>46449</v>
      </c>
      <c r="N1713" s="123">
        <v>2.7239599999999999</v>
      </c>
      <c r="AB1713" s="108">
        <f t="shared" si="108"/>
        <v>46449</v>
      </c>
      <c r="AC1713" s="109">
        <f t="shared" si="107"/>
        <v>2.7239599999999999E-2</v>
      </c>
      <c r="AE1713" s="110"/>
    </row>
    <row r="1714" spans="13:31" x14ac:dyDescent="0.25">
      <c r="M1714" s="115">
        <v>46450</v>
      </c>
      <c r="N1714" s="123">
        <v>2.7239599999999999</v>
      </c>
      <c r="AB1714" s="108">
        <f t="shared" si="108"/>
        <v>46450</v>
      </c>
      <c r="AC1714" s="109">
        <f t="shared" si="107"/>
        <v>2.7239599999999999E-2</v>
      </c>
      <c r="AE1714" s="110"/>
    </row>
    <row r="1715" spans="13:31" x14ac:dyDescent="0.25">
      <c r="M1715" s="115">
        <v>46451</v>
      </c>
      <c r="N1715" s="123">
        <v>2.7239599999999999</v>
      </c>
      <c r="AB1715" s="108">
        <f t="shared" si="108"/>
        <v>46451</v>
      </c>
      <c r="AC1715" s="109">
        <f t="shared" si="107"/>
        <v>2.7239599999999999E-2</v>
      </c>
      <c r="AE1715" s="110"/>
    </row>
    <row r="1716" spans="13:31" x14ac:dyDescent="0.25">
      <c r="M1716" s="115">
        <v>46452</v>
      </c>
      <c r="N1716" s="123">
        <v>2.72417</v>
      </c>
      <c r="AB1716" s="108">
        <f t="shared" si="108"/>
        <v>46452</v>
      </c>
      <c r="AC1716" s="109">
        <f t="shared" si="107"/>
        <v>2.7241700000000001E-2</v>
      </c>
      <c r="AE1716" s="110"/>
    </row>
    <row r="1717" spans="13:31" x14ac:dyDescent="0.25">
      <c r="M1717" s="115">
        <v>46453</v>
      </c>
      <c r="N1717" s="123">
        <v>2.7239599999999999</v>
      </c>
      <c r="AB1717" s="108">
        <f t="shared" si="108"/>
        <v>46453</v>
      </c>
      <c r="AC1717" s="109">
        <f t="shared" si="107"/>
        <v>2.7239599999999999E-2</v>
      </c>
      <c r="AE1717" s="110"/>
    </row>
    <row r="1718" spans="13:31" x14ac:dyDescent="0.25">
      <c r="M1718" s="115">
        <v>46454</v>
      </c>
      <c r="N1718" s="123">
        <v>2.7239599999999999</v>
      </c>
      <c r="AB1718" s="108">
        <f t="shared" si="108"/>
        <v>46454</v>
      </c>
      <c r="AC1718" s="109">
        <f t="shared" si="107"/>
        <v>2.7239599999999999E-2</v>
      </c>
      <c r="AE1718" s="110"/>
    </row>
    <row r="1719" spans="13:31" x14ac:dyDescent="0.25">
      <c r="M1719" s="115">
        <v>46455</v>
      </c>
      <c r="N1719" s="123">
        <v>2.7239599999999999</v>
      </c>
      <c r="AB1719" s="108">
        <f t="shared" si="108"/>
        <v>46455</v>
      </c>
      <c r="AC1719" s="109">
        <f t="shared" si="107"/>
        <v>2.7239599999999999E-2</v>
      </c>
      <c r="AE1719" s="110"/>
    </row>
    <row r="1720" spans="13:31" x14ac:dyDescent="0.25">
      <c r="M1720" s="115">
        <v>46456</v>
      </c>
      <c r="N1720" s="123">
        <v>2.7239599999999999</v>
      </c>
      <c r="AB1720" s="108">
        <f t="shared" si="108"/>
        <v>46456</v>
      </c>
      <c r="AC1720" s="109">
        <f t="shared" si="107"/>
        <v>2.7239599999999999E-2</v>
      </c>
      <c r="AE1720" s="110"/>
    </row>
    <row r="1721" spans="13:31" x14ac:dyDescent="0.25">
      <c r="M1721" s="115">
        <v>46457</v>
      </c>
      <c r="N1721" s="123">
        <v>2.72417</v>
      </c>
      <c r="AB1721" s="108">
        <f t="shared" si="108"/>
        <v>46457</v>
      </c>
      <c r="AC1721" s="109">
        <f t="shared" si="107"/>
        <v>2.7241700000000001E-2</v>
      </c>
      <c r="AE1721" s="110"/>
    </row>
    <row r="1722" spans="13:31" x14ac:dyDescent="0.25">
      <c r="M1722" s="115">
        <v>46458</v>
      </c>
      <c r="N1722" s="123">
        <v>2.7239599999999999</v>
      </c>
      <c r="AB1722" s="108">
        <f t="shared" si="108"/>
        <v>46458</v>
      </c>
      <c r="AC1722" s="109">
        <f t="shared" si="107"/>
        <v>2.7239599999999999E-2</v>
      </c>
      <c r="AE1722" s="110"/>
    </row>
    <row r="1723" spans="13:31" x14ac:dyDescent="0.25">
      <c r="M1723" s="115">
        <v>46459</v>
      </c>
      <c r="N1723" s="123">
        <v>2.7239599999999999</v>
      </c>
      <c r="AB1723" s="108">
        <f t="shared" si="108"/>
        <v>46459</v>
      </c>
      <c r="AC1723" s="109">
        <f t="shared" si="107"/>
        <v>2.7239599999999999E-2</v>
      </c>
      <c r="AE1723" s="110"/>
    </row>
    <row r="1724" spans="13:31" x14ac:dyDescent="0.25">
      <c r="M1724" s="115">
        <v>46460</v>
      </c>
      <c r="N1724" s="123">
        <v>2.7239599999999999</v>
      </c>
      <c r="AB1724" s="108">
        <f t="shared" si="108"/>
        <v>46460</v>
      </c>
      <c r="AC1724" s="109">
        <f t="shared" si="107"/>
        <v>2.7239599999999999E-2</v>
      </c>
      <c r="AE1724" s="110"/>
    </row>
    <row r="1725" spans="13:31" x14ac:dyDescent="0.25">
      <c r="M1725" s="115">
        <v>46461</v>
      </c>
      <c r="N1725" s="123">
        <v>2.7239599999999999</v>
      </c>
      <c r="AB1725" s="108">
        <f t="shared" si="108"/>
        <v>46461</v>
      </c>
      <c r="AC1725" s="109">
        <f t="shared" si="107"/>
        <v>2.7239599999999999E-2</v>
      </c>
      <c r="AE1725" s="110"/>
    </row>
    <row r="1726" spans="13:31" x14ac:dyDescent="0.25">
      <c r="M1726" s="115">
        <v>46462</v>
      </c>
      <c r="N1726" s="123">
        <v>2.72417</v>
      </c>
      <c r="AB1726" s="108">
        <f t="shared" si="108"/>
        <v>46462</v>
      </c>
      <c r="AC1726" s="109">
        <f t="shared" si="107"/>
        <v>2.7241700000000001E-2</v>
      </c>
      <c r="AE1726" s="110"/>
    </row>
    <row r="1727" spans="13:31" x14ac:dyDescent="0.25">
      <c r="M1727" s="115">
        <v>46463</v>
      </c>
      <c r="N1727" s="123">
        <v>2.7239599999999999</v>
      </c>
      <c r="AB1727" s="108">
        <f t="shared" si="108"/>
        <v>46463</v>
      </c>
      <c r="AC1727" s="109">
        <f t="shared" si="107"/>
        <v>2.7239599999999999E-2</v>
      </c>
      <c r="AE1727" s="110"/>
    </row>
    <row r="1728" spans="13:31" x14ac:dyDescent="0.25">
      <c r="M1728" s="115">
        <v>46464</v>
      </c>
      <c r="N1728" s="123">
        <v>2.7239599999999999</v>
      </c>
      <c r="AB1728" s="108">
        <f t="shared" si="108"/>
        <v>46464</v>
      </c>
      <c r="AC1728" s="109">
        <f t="shared" si="107"/>
        <v>2.7239599999999999E-2</v>
      </c>
      <c r="AE1728" s="110"/>
    </row>
    <row r="1729" spans="13:31" x14ac:dyDescent="0.25">
      <c r="M1729" s="115">
        <v>46465</v>
      </c>
      <c r="N1729" s="123">
        <v>2.7239599999999999</v>
      </c>
      <c r="AB1729" s="108">
        <f t="shared" si="108"/>
        <v>46465</v>
      </c>
      <c r="AC1729" s="109">
        <f t="shared" si="107"/>
        <v>2.7239599999999999E-2</v>
      </c>
      <c r="AE1729" s="110"/>
    </row>
    <row r="1730" spans="13:31" x14ac:dyDescent="0.25">
      <c r="M1730" s="115">
        <v>46466</v>
      </c>
      <c r="N1730" s="123">
        <v>2.7239599999999999</v>
      </c>
      <c r="AB1730" s="108">
        <f t="shared" si="108"/>
        <v>46466</v>
      </c>
      <c r="AC1730" s="109">
        <f t="shared" si="107"/>
        <v>2.7239599999999999E-2</v>
      </c>
      <c r="AE1730" s="110"/>
    </row>
    <row r="1731" spans="13:31" x14ac:dyDescent="0.25">
      <c r="M1731" s="115">
        <v>46467</v>
      </c>
      <c r="N1731" s="123">
        <v>2.7242700000000002</v>
      </c>
      <c r="AB1731" s="108">
        <f t="shared" si="108"/>
        <v>46467</v>
      </c>
      <c r="AC1731" s="109">
        <f t="shared" si="107"/>
        <v>2.7242700000000002E-2</v>
      </c>
      <c r="AE1731" s="110"/>
    </row>
    <row r="1732" spans="13:31" x14ac:dyDescent="0.25">
      <c r="M1732" s="115">
        <v>46468</v>
      </c>
      <c r="N1732" s="123">
        <v>2.7239599999999999</v>
      </c>
      <c r="AB1732" s="108">
        <f t="shared" si="108"/>
        <v>46468</v>
      </c>
      <c r="AC1732" s="109">
        <f t="shared" si="107"/>
        <v>2.7239599999999999E-2</v>
      </c>
      <c r="AE1732" s="110"/>
    </row>
    <row r="1733" spans="13:31" x14ac:dyDescent="0.25">
      <c r="M1733" s="115">
        <v>46469</v>
      </c>
      <c r="N1733" s="123">
        <v>2.7239599999999999</v>
      </c>
      <c r="AB1733" s="108">
        <f t="shared" si="108"/>
        <v>46469</v>
      </c>
      <c r="AC1733" s="109">
        <f t="shared" si="107"/>
        <v>2.7239599999999999E-2</v>
      </c>
      <c r="AE1733" s="110"/>
    </row>
    <row r="1734" spans="13:31" x14ac:dyDescent="0.25">
      <c r="M1734" s="115">
        <v>46470</v>
      </c>
      <c r="N1734" s="123">
        <v>2.7239599999999999</v>
      </c>
      <c r="AB1734" s="108">
        <f t="shared" si="108"/>
        <v>46470</v>
      </c>
      <c r="AC1734" s="109">
        <f t="shared" si="107"/>
        <v>2.7239599999999999E-2</v>
      </c>
      <c r="AE1734" s="110"/>
    </row>
    <row r="1735" spans="13:31" x14ac:dyDescent="0.25">
      <c r="M1735" s="115">
        <v>46471</v>
      </c>
      <c r="N1735" s="123">
        <v>2.72417</v>
      </c>
      <c r="AB1735" s="108">
        <f t="shared" si="108"/>
        <v>46471</v>
      </c>
      <c r="AC1735" s="109">
        <f t="shared" ref="AC1735:AC1798" si="109">_xlfn.IFNA(VLOOKUP(AB1735,M:N,2,FALSE)/100,AC1734)</f>
        <v>2.7241700000000001E-2</v>
      </c>
      <c r="AE1735" s="110"/>
    </row>
    <row r="1736" spans="13:31" x14ac:dyDescent="0.25">
      <c r="M1736" s="115">
        <v>46472</v>
      </c>
      <c r="N1736" s="123">
        <v>2.7239599999999999</v>
      </c>
      <c r="AB1736" s="108">
        <f t="shared" ref="AB1736:AB1799" si="110">AB1735+1</f>
        <v>46472</v>
      </c>
      <c r="AC1736" s="109">
        <f t="shared" si="109"/>
        <v>2.7239599999999999E-2</v>
      </c>
      <c r="AE1736" s="110"/>
    </row>
    <row r="1737" spans="13:31" x14ac:dyDescent="0.25">
      <c r="M1737" s="115">
        <v>46473</v>
      </c>
      <c r="N1737" s="123">
        <v>2.7239599999999999</v>
      </c>
      <c r="AB1737" s="108">
        <f t="shared" si="110"/>
        <v>46473</v>
      </c>
      <c r="AC1737" s="109">
        <f t="shared" si="109"/>
        <v>2.7239599999999999E-2</v>
      </c>
      <c r="AE1737" s="110"/>
    </row>
    <row r="1738" spans="13:31" x14ac:dyDescent="0.25">
      <c r="M1738" s="115">
        <v>46474</v>
      </c>
      <c r="N1738" s="123">
        <v>2.7239599999999999</v>
      </c>
      <c r="AB1738" s="108">
        <f t="shared" si="110"/>
        <v>46474</v>
      </c>
      <c r="AC1738" s="109">
        <f t="shared" si="109"/>
        <v>2.7239599999999999E-2</v>
      </c>
      <c r="AE1738" s="110"/>
    </row>
    <row r="1739" spans="13:31" x14ac:dyDescent="0.25">
      <c r="M1739" s="115">
        <v>46475</v>
      </c>
      <c r="N1739" s="123">
        <v>2.7239599999999999</v>
      </c>
      <c r="AB1739" s="108">
        <f t="shared" si="110"/>
        <v>46475</v>
      </c>
      <c r="AC1739" s="109">
        <f t="shared" si="109"/>
        <v>2.7239599999999999E-2</v>
      </c>
      <c r="AE1739" s="110"/>
    </row>
    <row r="1740" spans="13:31" x14ac:dyDescent="0.25">
      <c r="M1740" s="115">
        <v>46476</v>
      </c>
      <c r="N1740" s="123">
        <v>2.72417</v>
      </c>
      <c r="AB1740" s="108">
        <f t="shared" si="110"/>
        <v>46476</v>
      </c>
      <c r="AC1740" s="109">
        <f t="shared" si="109"/>
        <v>2.7241700000000001E-2</v>
      </c>
      <c r="AE1740" s="110"/>
    </row>
    <row r="1741" spans="13:31" x14ac:dyDescent="0.25">
      <c r="M1741" s="115">
        <v>46477</v>
      </c>
      <c r="N1741" s="123">
        <v>2.7239599999999999</v>
      </c>
      <c r="AB1741" s="108">
        <f t="shared" si="110"/>
        <v>46477</v>
      </c>
      <c r="AC1741" s="109">
        <f t="shared" si="109"/>
        <v>2.7239599999999999E-2</v>
      </c>
      <c r="AE1741" s="110"/>
    </row>
    <row r="1742" spans="13:31" x14ac:dyDescent="0.25">
      <c r="M1742" s="115">
        <v>46478</v>
      </c>
      <c r="N1742" s="123">
        <v>2.7239599999999999</v>
      </c>
      <c r="AB1742" s="108">
        <f t="shared" si="110"/>
        <v>46478</v>
      </c>
      <c r="AC1742" s="109">
        <f t="shared" si="109"/>
        <v>2.7239599999999999E-2</v>
      </c>
      <c r="AE1742" s="110"/>
    </row>
    <row r="1743" spans="13:31" x14ac:dyDescent="0.25">
      <c r="M1743" s="115">
        <v>46479</v>
      </c>
      <c r="N1743" s="123">
        <v>2.7239599999999999</v>
      </c>
      <c r="AB1743" s="108">
        <f t="shared" si="110"/>
        <v>46479</v>
      </c>
      <c r="AC1743" s="109">
        <f t="shared" si="109"/>
        <v>2.7239599999999999E-2</v>
      </c>
      <c r="AE1743" s="110"/>
    </row>
    <row r="1744" spans="13:31" x14ac:dyDescent="0.25">
      <c r="M1744" s="115">
        <v>46480</v>
      </c>
      <c r="N1744" s="123">
        <v>2.7239599999999999</v>
      </c>
      <c r="AB1744" s="108">
        <f t="shared" si="110"/>
        <v>46480</v>
      </c>
      <c r="AC1744" s="109">
        <f t="shared" si="109"/>
        <v>2.7239599999999999E-2</v>
      </c>
      <c r="AE1744" s="110"/>
    </row>
    <row r="1745" spans="13:31" x14ac:dyDescent="0.25">
      <c r="M1745" s="115">
        <v>46481</v>
      </c>
      <c r="N1745" s="123">
        <v>2.72417</v>
      </c>
      <c r="AB1745" s="108">
        <f t="shared" si="110"/>
        <v>46481</v>
      </c>
      <c r="AC1745" s="109">
        <f t="shared" si="109"/>
        <v>2.7241700000000001E-2</v>
      </c>
      <c r="AE1745" s="110"/>
    </row>
    <row r="1746" spans="13:31" x14ac:dyDescent="0.25">
      <c r="M1746" s="115">
        <v>46482</v>
      </c>
      <c r="N1746" s="123">
        <v>2.7240700000000002</v>
      </c>
      <c r="AB1746" s="108">
        <f t="shared" si="110"/>
        <v>46482</v>
      </c>
      <c r="AC1746" s="109">
        <f t="shared" si="109"/>
        <v>2.7240700000000003E-2</v>
      </c>
      <c r="AE1746" s="110"/>
    </row>
    <row r="1747" spans="13:31" x14ac:dyDescent="0.25">
      <c r="M1747" s="115">
        <v>46483</v>
      </c>
      <c r="N1747" s="123">
        <v>2.7239599999999999</v>
      </c>
      <c r="AB1747" s="108">
        <f t="shared" si="110"/>
        <v>46483</v>
      </c>
      <c r="AC1747" s="109">
        <f t="shared" si="109"/>
        <v>2.7239599999999999E-2</v>
      </c>
      <c r="AE1747" s="110"/>
    </row>
    <row r="1748" spans="13:31" x14ac:dyDescent="0.25">
      <c r="M1748" s="115">
        <v>46484</v>
      </c>
      <c r="N1748" s="123">
        <v>2.7239599999999999</v>
      </c>
      <c r="AB1748" s="108">
        <f t="shared" si="110"/>
        <v>46484</v>
      </c>
      <c r="AC1748" s="109">
        <f t="shared" si="109"/>
        <v>2.7239599999999999E-2</v>
      </c>
      <c r="AE1748" s="110"/>
    </row>
    <row r="1749" spans="13:31" x14ac:dyDescent="0.25">
      <c r="M1749" s="115">
        <v>46485</v>
      </c>
      <c r="N1749" s="123">
        <v>2.72417</v>
      </c>
      <c r="AB1749" s="108">
        <f t="shared" si="110"/>
        <v>46485</v>
      </c>
      <c r="AC1749" s="109">
        <f t="shared" si="109"/>
        <v>2.7241700000000001E-2</v>
      </c>
      <c r="AE1749" s="110"/>
    </row>
    <row r="1750" spans="13:31" x14ac:dyDescent="0.25">
      <c r="M1750" s="115">
        <v>46486</v>
      </c>
      <c r="N1750" s="123">
        <v>2.7239599999999999</v>
      </c>
      <c r="AB1750" s="108">
        <f t="shared" si="110"/>
        <v>46486</v>
      </c>
      <c r="AC1750" s="109">
        <f t="shared" si="109"/>
        <v>2.7239599999999999E-2</v>
      </c>
      <c r="AE1750" s="110"/>
    </row>
    <row r="1751" spans="13:31" x14ac:dyDescent="0.25">
      <c r="M1751" s="115">
        <v>46487</v>
      </c>
      <c r="N1751" s="123">
        <v>2.7239599999999999</v>
      </c>
      <c r="AB1751" s="108">
        <f t="shared" si="110"/>
        <v>46487</v>
      </c>
      <c r="AC1751" s="109">
        <f t="shared" si="109"/>
        <v>2.7239599999999999E-2</v>
      </c>
      <c r="AE1751" s="110"/>
    </row>
    <row r="1752" spans="13:31" x14ac:dyDescent="0.25">
      <c r="M1752" s="115">
        <v>46488</v>
      </c>
      <c r="N1752" s="123">
        <v>2.7239599999999999</v>
      </c>
      <c r="AB1752" s="108">
        <f t="shared" si="110"/>
        <v>46488</v>
      </c>
      <c r="AC1752" s="109">
        <f t="shared" si="109"/>
        <v>2.7239599999999999E-2</v>
      </c>
      <c r="AE1752" s="110"/>
    </row>
    <row r="1753" spans="13:31" x14ac:dyDescent="0.25">
      <c r="M1753" s="115">
        <v>46489</v>
      </c>
      <c r="N1753" s="123">
        <v>2.7239599999999999</v>
      </c>
      <c r="AB1753" s="108">
        <f t="shared" si="110"/>
        <v>46489</v>
      </c>
      <c r="AC1753" s="109">
        <f t="shared" si="109"/>
        <v>2.7239599999999999E-2</v>
      </c>
      <c r="AE1753" s="110"/>
    </row>
    <row r="1754" spans="13:31" x14ac:dyDescent="0.25">
      <c r="M1754" s="115">
        <v>46490</v>
      </c>
      <c r="N1754" s="123">
        <v>2.72417</v>
      </c>
      <c r="AB1754" s="108">
        <f t="shared" si="110"/>
        <v>46490</v>
      </c>
      <c r="AC1754" s="109">
        <f t="shared" si="109"/>
        <v>2.7241700000000001E-2</v>
      </c>
      <c r="AE1754" s="110"/>
    </row>
    <row r="1755" spans="13:31" x14ac:dyDescent="0.25">
      <c r="M1755" s="115">
        <v>46491</v>
      </c>
      <c r="N1755" s="123">
        <v>2.7239599999999999</v>
      </c>
      <c r="AB1755" s="108">
        <f t="shared" si="110"/>
        <v>46491</v>
      </c>
      <c r="AC1755" s="109">
        <f t="shared" si="109"/>
        <v>2.7239599999999999E-2</v>
      </c>
      <c r="AE1755" s="110"/>
    </row>
    <row r="1756" spans="13:31" x14ac:dyDescent="0.25">
      <c r="M1756" s="115">
        <v>46492</v>
      </c>
      <c r="N1756" s="123">
        <v>2.7240700000000002</v>
      </c>
      <c r="AB1756" s="108">
        <f t="shared" si="110"/>
        <v>46492</v>
      </c>
      <c r="AC1756" s="109">
        <f t="shared" si="109"/>
        <v>2.7240700000000003E-2</v>
      </c>
      <c r="AE1756" s="110"/>
    </row>
    <row r="1757" spans="13:31" x14ac:dyDescent="0.25">
      <c r="M1757" s="115">
        <v>46493</v>
      </c>
      <c r="N1757" s="123">
        <v>2.7239599999999999</v>
      </c>
      <c r="AB1757" s="108">
        <f t="shared" si="110"/>
        <v>46493</v>
      </c>
      <c r="AC1757" s="109">
        <f t="shared" si="109"/>
        <v>2.7239599999999999E-2</v>
      </c>
      <c r="AE1757" s="110"/>
    </row>
    <row r="1758" spans="13:31" x14ac:dyDescent="0.25">
      <c r="M1758" s="115">
        <v>46494</v>
      </c>
      <c r="N1758" s="123">
        <v>2.72417</v>
      </c>
      <c r="AB1758" s="108">
        <f t="shared" si="110"/>
        <v>46494</v>
      </c>
      <c r="AC1758" s="109">
        <f t="shared" si="109"/>
        <v>2.7241700000000001E-2</v>
      </c>
      <c r="AE1758" s="110"/>
    </row>
    <row r="1759" spans="13:31" x14ac:dyDescent="0.25">
      <c r="M1759" s="115">
        <v>46495</v>
      </c>
      <c r="N1759" s="123">
        <v>2.77677</v>
      </c>
      <c r="AB1759" s="108">
        <f t="shared" si="110"/>
        <v>46495</v>
      </c>
      <c r="AC1759" s="109">
        <f t="shared" si="109"/>
        <v>2.7767699999999999E-2</v>
      </c>
      <c r="AE1759" s="110"/>
    </row>
    <row r="1760" spans="13:31" x14ac:dyDescent="0.25">
      <c r="M1760" s="115">
        <v>46496</v>
      </c>
      <c r="N1760" s="123">
        <v>2.77677</v>
      </c>
      <c r="AB1760" s="108">
        <f t="shared" si="110"/>
        <v>46496</v>
      </c>
      <c r="AC1760" s="109">
        <f t="shared" si="109"/>
        <v>2.7767699999999999E-2</v>
      </c>
      <c r="AE1760" s="110"/>
    </row>
    <row r="1761" spans="13:31" x14ac:dyDescent="0.25">
      <c r="M1761" s="115">
        <v>46497</v>
      </c>
      <c r="N1761" s="123">
        <v>2.77677</v>
      </c>
      <c r="AB1761" s="108">
        <f t="shared" si="110"/>
        <v>46497</v>
      </c>
      <c r="AC1761" s="109">
        <f t="shared" si="109"/>
        <v>2.7767699999999999E-2</v>
      </c>
      <c r="AE1761" s="110"/>
    </row>
    <row r="1762" spans="13:31" x14ac:dyDescent="0.25">
      <c r="M1762" s="115">
        <v>46498</v>
      </c>
      <c r="N1762" s="123">
        <v>2.77677</v>
      </c>
      <c r="AB1762" s="108">
        <f t="shared" si="110"/>
        <v>46498</v>
      </c>
      <c r="AC1762" s="109">
        <f t="shared" si="109"/>
        <v>2.7767699999999999E-2</v>
      </c>
      <c r="AE1762" s="110"/>
    </row>
    <row r="1763" spans="13:31" x14ac:dyDescent="0.25">
      <c r="M1763" s="115">
        <v>46499</v>
      </c>
      <c r="N1763" s="123">
        <v>2.77698</v>
      </c>
      <c r="AB1763" s="108">
        <f t="shared" si="110"/>
        <v>46499</v>
      </c>
      <c r="AC1763" s="109">
        <f t="shared" si="109"/>
        <v>2.7769800000000001E-2</v>
      </c>
      <c r="AE1763" s="110"/>
    </row>
    <row r="1764" spans="13:31" x14ac:dyDescent="0.25">
      <c r="M1764" s="115">
        <v>46500</v>
      </c>
      <c r="N1764" s="123">
        <v>2.77677</v>
      </c>
      <c r="AB1764" s="108">
        <f t="shared" si="110"/>
        <v>46500</v>
      </c>
      <c r="AC1764" s="109">
        <f t="shared" si="109"/>
        <v>2.7767699999999999E-2</v>
      </c>
      <c r="AE1764" s="110"/>
    </row>
    <row r="1765" spans="13:31" x14ac:dyDescent="0.25">
      <c r="M1765" s="115">
        <v>46501</v>
      </c>
      <c r="N1765" s="123">
        <v>2.77677</v>
      </c>
      <c r="AB1765" s="108">
        <f t="shared" si="110"/>
        <v>46501</v>
      </c>
      <c r="AC1765" s="109">
        <f t="shared" si="109"/>
        <v>2.7767699999999999E-2</v>
      </c>
      <c r="AE1765" s="110"/>
    </row>
    <row r="1766" spans="13:31" x14ac:dyDescent="0.25">
      <c r="M1766" s="115">
        <v>46502</v>
      </c>
      <c r="N1766" s="123">
        <v>2.77677</v>
      </c>
      <c r="AB1766" s="108">
        <f t="shared" si="110"/>
        <v>46502</v>
      </c>
      <c r="AC1766" s="109">
        <f t="shared" si="109"/>
        <v>2.7767699999999999E-2</v>
      </c>
      <c r="AE1766" s="110"/>
    </row>
    <row r="1767" spans="13:31" x14ac:dyDescent="0.25">
      <c r="M1767" s="115">
        <v>46503</v>
      </c>
      <c r="N1767" s="123">
        <v>2.77677</v>
      </c>
      <c r="AB1767" s="108">
        <f t="shared" si="110"/>
        <v>46503</v>
      </c>
      <c r="AC1767" s="109">
        <f t="shared" si="109"/>
        <v>2.7767699999999999E-2</v>
      </c>
      <c r="AE1767" s="110"/>
    </row>
    <row r="1768" spans="13:31" x14ac:dyDescent="0.25">
      <c r="M1768" s="115">
        <v>46504</v>
      </c>
      <c r="N1768" s="123">
        <v>2.77698</v>
      </c>
      <c r="AB1768" s="108">
        <f t="shared" si="110"/>
        <v>46504</v>
      </c>
      <c r="AC1768" s="109">
        <f t="shared" si="109"/>
        <v>2.7769800000000001E-2</v>
      </c>
      <c r="AE1768" s="110"/>
    </row>
    <row r="1769" spans="13:31" x14ac:dyDescent="0.25">
      <c r="M1769" s="115">
        <v>46505</v>
      </c>
      <c r="N1769" s="123">
        <v>2.77677</v>
      </c>
      <c r="AB1769" s="108">
        <f t="shared" si="110"/>
        <v>46505</v>
      </c>
      <c r="AC1769" s="109">
        <f t="shared" si="109"/>
        <v>2.7767699999999999E-2</v>
      </c>
      <c r="AE1769" s="110"/>
    </row>
    <row r="1770" spans="13:31" x14ac:dyDescent="0.25">
      <c r="M1770" s="115">
        <v>46506</v>
      </c>
      <c r="N1770" s="123">
        <v>2.77677</v>
      </c>
      <c r="AB1770" s="108">
        <f t="shared" si="110"/>
        <v>46506</v>
      </c>
      <c r="AC1770" s="109">
        <f t="shared" si="109"/>
        <v>2.7767699999999999E-2</v>
      </c>
      <c r="AE1770" s="110"/>
    </row>
    <row r="1771" spans="13:31" x14ac:dyDescent="0.25">
      <c r="M1771" s="115">
        <v>46507</v>
      </c>
      <c r="N1771" s="123">
        <v>2.77677</v>
      </c>
      <c r="AB1771" s="108">
        <f t="shared" si="110"/>
        <v>46507</v>
      </c>
      <c r="AC1771" s="109">
        <f t="shared" si="109"/>
        <v>2.7767699999999999E-2</v>
      </c>
      <c r="AE1771" s="110"/>
    </row>
    <row r="1772" spans="13:31" x14ac:dyDescent="0.25">
      <c r="M1772" s="115">
        <v>46508</v>
      </c>
      <c r="N1772" s="123">
        <v>2.77677</v>
      </c>
      <c r="AB1772" s="108">
        <f t="shared" si="110"/>
        <v>46508</v>
      </c>
      <c r="AC1772" s="109">
        <f t="shared" si="109"/>
        <v>2.7767699999999999E-2</v>
      </c>
      <c r="AE1772" s="110"/>
    </row>
    <row r="1773" spans="13:31" x14ac:dyDescent="0.25">
      <c r="M1773" s="115">
        <v>46509</v>
      </c>
      <c r="N1773" s="123">
        <v>2.77698</v>
      </c>
      <c r="AB1773" s="108">
        <f t="shared" si="110"/>
        <v>46509</v>
      </c>
      <c r="AC1773" s="109">
        <f t="shared" si="109"/>
        <v>2.7769800000000001E-2</v>
      </c>
      <c r="AE1773" s="110"/>
    </row>
    <row r="1774" spans="13:31" x14ac:dyDescent="0.25">
      <c r="M1774" s="115">
        <v>46510</v>
      </c>
      <c r="N1774" s="123">
        <v>2.77677</v>
      </c>
      <c r="AB1774" s="108">
        <f t="shared" si="110"/>
        <v>46510</v>
      </c>
      <c r="AC1774" s="109">
        <f t="shared" si="109"/>
        <v>2.7767699999999999E-2</v>
      </c>
      <c r="AE1774" s="110"/>
    </row>
    <row r="1775" spans="13:31" x14ac:dyDescent="0.25">
      <c r="M1775" s="115">
        <v>46511</v>
      </c>
      <c r="N1775" s="123">
        <v>2.77677</v>
      </c>
      <c r="AB1775" s="108">
        <f t="shared" si="110"/>
        <v>46511</v>
      </c>
      <c r="AC1775" s="109">
        <f t="shared" si="109"/>
        <v>2.7767699999999999E-2</v>
      </c>
      <c r="AE1775" s="110"/>
    </row>
    <row r="1776" spans="13:31" x14ac:dyDescent="0.25">
      <c r="M1776" s="115">
        <v>46512</v>
      </c>
      <c r="N1776" s="123">
        <v>2.77677</v>
      </c>
      <c r="AB1776" s="108">
        <f t="shared" si="110"/>
        <v>46512</v>
      </c>
      <c r="AC1776" s="109">
        <f t="shared" si="109"/>
        <v>2.7767699999999999E-2</v>
      </c>
      <c r="AE1776" s="110"/>
    </row>
    <row r="1777" spans="13:31" x14ac:dyDescent="0.25">
      <c r="M1777" s="115">
        <v>46513</v>
      </c>
      <c r="N1777" s="123">
        <v>2.77677</v>
      </c>
      <c r="AB1777" s="108">
        <f t="shared" si="110"/>
        <v>46513</v>
      </c>
      <c r="AC1777" s="109">
        <f t="shared" si="109"/>
        <v>2.7767699999999999E-2</v>
      </c>
      <c r="AE1777" s="110"/>
    </row>
    <row r="1778" spans="13:31" x14ac:dyDescent="0.25">
      <c r="M1778" s="115">
        <v>46514</v>
      </c>
      <c r="N1778" s="123">
        <v>2.77698</v>
      </c>
      <c r="AB1778" s="108">
        <f t="shared" si="110"/>
        <v>46514</v>
      </c>
      <c r="AC1778" s="109">
        <f t="shared" si="109"/>
        <v>2.7769800000000001E-2</v>
      </c>
      <c r="AE1778" s="110"/>
    </row>
    <row r="1779" spans="13:31" x14ac:dyDescent="0.25">
      <c r="M1779" s="115">
        <v>46515</v>
      </c>
      <c r="N1779" s="123">
        <v>2.77677</v>
      </c>
      <c r="AB1779" s="108">
        <f t="shared" si="110"/>
        <v>46515</v>
      </c>
      <c r="AC1779" s="109">
        <f t="shared" si="109"/>
        <v>2.7767699999999999E-2</v>
      </c>
      <c r="AE1779" s="110"/>
    </row>
    <row r="1780" spans="13:31" x14ac:dyDescent="0.25">
      <c r="M1780" s="115">
        <v>46516</v>
      </c>
      <c r="N1780" s="123">
        <v>2.77677</v>
      </c>
      <c r="AB1780" s="108">
        <f t="shared" si="110"/>
        <v>46516</v>
      </c>
      <c r="AC1780" s="109">
        <f t="shared" si="109"/>
        <v>2.7767699999999999E-2</v>
      </c>
      <c r="AE1780" s="110"/>
    </row>
    <row r="1781" spans="13:31" x14ac:dyDescent="0.25">
      <c r="M1781" s="115">
        <v>46517</v>
      </c>
      <c r="N1781" s="123">
        <v>2.77677</v>
      </c>
      <c r="AB1781" s="108">
        <f t="shared" si="110"/>
        <v>46517</v>
      </c>
      <c r="AC1781" s="109">
        <f t="shared" si="109"/>
        <v>2.7767699999999999E-2</v>
      </c>
      <c r="AE1781" s="110"/>
    </row>
    <row r="1782" spans="13:31" x14ac:dyDescent="0.25">
      <c r="M1782" s="115">
        <v>46518</v>
      </c>
      <c r="N1782" s="123">
        <v>2.77677</v>
      </c>
      <c r="AB1782" s="108">
        <f t="shared" si="110"/>
        <v>46518</v>
      </c>
      <c r="AC1782" s="109">
        <f t="shared" si="109"/>
        <v>2.7767699999999999E-2</v>
      </c>
      <c r="AE1782" s="110"/>
    </row>
    <row r="1783" spans="13:31" x14ac:dyDescent="0.25">
      <c r="M1783" s="115">
        <v>46519</v>
      </c>
      <c r="N1783" s="123">
        <v>2.77698</v>
      </c>
      <c r="AB1783" s="108">
        <f t="shared" si="110"/>
        <v>46519</v>
      </c>
      <c r="AC1783" s="109">
        <f t="shared" si="109"/>
        <v>2.7769800000000001E-2</v>
      </c>
      <c r="AE1783" s="110"/>
    </row>
    <row r="1784" spans="13:31" x14ac:dyDescent="0.25">
      <c r="M1784" s="115">
        <v>46520</v>
      </c>
      <c r="N1784" s="123">
        <v>2.77677</v>
      </c>
      <c r="AB1784" s="108">
        <f t="shared" si="110"/>
        <v>46520</v>
      </c>
      <c r="AC1784" s="109">
        <f t="shared" si="109"/>
        <v>2.7767699999999999E-2</v>
      </c>
      <c r="AE1784" s="110"/>
    </row>
    <row r="1785" spans="13:31" x14ac:dyDescent="0.25">
      <c r="M1785" s="115">
        <v>46521</v>
      </c>
      <c r="N1785" s="123">
        <v>2.77677</v>
      </c>
      <c r="AB1785" s="108">
        <f t="shared" si="110"/>
        <v>46521</v>
      </c>
      <c r="AC1785" s="109">
        <f t="shared" si="109"/>
        <v>2.7767699999999999E-2</v>
      </c>
      <c r="AE1785" s="110"/>
    </row>
    <row r="1786" spans="13:31" x14ac:dyDescent="0.25">
      <c r="M1786" s="115">
        <v>46522</v>
      </c>
      <c r="N1786" s="123">
        <v>2.77677</v>
      </c>
      <c r="AB1786" s="108">
        <f t="shared" si="110"/>
        <v>46522</v>
      </c>
      <c r="AC1786" s="109">
        <f t="shared" si="109"/>
        <v>2.7767699999999999E-2</v>
      </c>
      <c r="AE1786" s="110"/>
    </row>
    <row r="1787" spans="13:31" x14ac:dyDescent="0.25">
      <c r="M1787" s="115">
        <v>46523</v>
      </c>
      <c r="N1787" s="123">
        <v>2.77677</v>
      </c>
      <c r="AB1787" s="108">
        <f t="shared" si="110"/>
        <v>46523</v>
      </c>
      <c r="AC1787" s="109">
        <f t="shared" si="109"/>
        <v>2.7767699999999999E-2</v>
      </c>
      <c r="AE1787" s="110"/>
    </row>
    <row r="1788" spans="13:31" x14ac:dyDescent="0.25">
      <c r="M1788" s="115">
        <v>46524</v>
      </c>
      <c r="N1788" s="123">
        <v>2.77698</v>
      </c>
      <c r="AB1788" s="108">
        <f t="shared" si="110"/>
        <v>46524</v>
      </c>
      <c r="AC1788" s="109">
        <f t="shared" si="109"/>
        <v>2.7769800000000001E-2</v>
      </c>
      <c r="AE1788" s="110"/>
    </row>
    <row r="1789" spans="13:31" x14ac:dyDescent="0.25">
      <c r="M1789" s="115">
        <v>46525</v>
      </c>
      <c r="N1789" s="123">
        <v>2.77677</v>
      </c>
      <c r="AB1789" s="108">
        <f t="shared" si="110"/>
        <v>46525</v>
      </c>
      <c r="AC1789" s="109">
        <f t="shared" si="109"/>
        <v>2.7767699999999999E-2</v>
      </c>
      <c r="AE1789" s="110"/>
    </row>
    <row r="1790" spans="13:31" x14ac:dyDescent="0.25">
      <c r="M1790" s="115">
        <v>46526</v>
      </c>
      <c r="N1790" s="123">
        <v>2.77677</v>
      </c>
      <c r="AB1790" s="108">
        <f t="shared" si="110"/>
        <v>46526</v>
      </c>
      <c r="AC1790" s="109">
        <f t="shared" si="109"/>
        <v>2.7767699999999999E-2</v>
      </c>
      <c r="AE1790" s="110"/>
    </row>
    <row r="1791" spans="13:31" x14ac:dyDescent="0.25">
      <c r="M1791" s="115">
        <v>46527</v>
      </c>
      <c r="N1791" s="123">
        <v>2.77677</v>
      </c>
      <c r="AB1791" s="108">
        <f t="shared" si="110"/>
        <v>46527</v>
      </c>
      <c r="AC1791" s="109">
        <f t="shared" si="109"/>
        <v>2.7767699999999999E-2</v>
      </c>
      <c r="AE1791" s="110"/>
    </row>
    <row r="1792" spans="13:31" x14ac:dyDescent="0.25">
      <c r="M1792" s="115">
        <v>46528</v>
      </c>
      <c r="N1792" s="123">
        <v>2.77677</v>
      </c>
      <c r="AB1792" s="108">
        <f t="shared" si="110"/>
        <v>46528</v>
      </c>
      <c r="AC1792" s="109">
        <f t="shared" si="109"/>
        <v>2.7767699999999999E-2</v>
      </c>
      <c r="AE1792" s="110"/>
    </row>
    <row r="1793" spans="13:31" x14ac:dyDescent="0.25">
      <c r="M1793" s="115">
        <v>46529</v>
      </c>
      <c r="N1793" s="123">
        <v>2.77698</v>
      </c>
      <c r="AB1793" s="108">
        <f t="shared" si="110"/>
        <v>46529</v>
      </c>
      <c r="AC1793" s="109">
        <f t="shared" si="109"/>
        <v>2.7769800000000001E-2</v>
      </c>
      <c r="AE1793" s="110"/>
    </row>
    <row r="1794" spans="13:31" x14ac:dyDescent="0.25">
      <c r="M1794" s="115">
        <v>46530</v>
      </c>
      <c r="N1794" s="123">
        <v>2.77677</v>
      </c>
      <c r="AB1794" s="108">
        <f t="shared" si="110"/>
        <v>46530</v>
      </c>
      <c r="AC1794" s="109">
        <f t="shared" si="109"/>
        <v>2.7767699999999999E-2</v>
      </c>
      <c r="AE1794" s="110"/>
    </row>
    <row r="1795" spans="13:31" x14ac:dyDescent="0.25">
      <c r="M1795" s="115">
        <v>46531</v>
      </c>
      <c r="N1795" s="123">
        <v>2.77677</v>
      </c>
      <c r="AB1795" s="108">
        <f t="shared" si="110"/>
        <v>46531</v>
      </c>
      <c r="AC1795" s="109">
        <f t="shared" si="109"/>
        <v>2.7767699999999999E-2</v>
      </c>
      <c r="AE1795" s="110"/>
    </row>
    <row r="1796" spans="13:31" x14ac:dyDescent="0.25">
      <c r="M1796" s="115">
        <v>46532</v>
      </c>
      <c r="N1796" s="123">
        <v>2.77677</v>
      </c>
      <c r="AB1796" s="108">
        <f t="shared" si="110"/>
        <v>46532</v>
      </c>
      <c r="AC1796" s="109">
        <f t="shared" si="109"/>
        <v>2.7767699999999999E-2</v>
      </c>
      <c r="AE1796" s="110"/>
    </row>
    <row r="1797" spans="13:31" x14ac:dyDescent="0.25">
      <c r="M1797" s="115">
        <v>46533</v>
      </c>
      <c r="N1797" s="123">
        <v>2.77677</v>
      </c>
      <c r="AB1797" s="108">
        <f t="shared" si="110"/>
        <v>46533</v>
      </c>
      <c r="AC1797" s="109">
        <f t="shared" si="109"/>
        <v>2.7767699999999999E-2</v>
      </c>
      <c r="AE1797" s="110"/>
    </row>
    <row r="1798" spans="13:31" x14ac:dyDescent="0.25">
      <c r="M1798" s="115">
        <v>46534</v>
      </c>
      <c r="N1798" s="123">
        <v>2.7770899999999998</v>
      </c>
      <c r="AB1798" s="108">
        <f t="shared" si="110"/>
        <v>46534</v>
      </c>
      <c r="AC1798" s="109">
        <f t="shared" si="109"/>
        <v>2.7770899999999998E-2</v>
      </c>
      <c r="AE1798" s="110"/>
    </row>
    <row r="1799" spans="13:31" x14ac:dyDescent="0.25">
      <c r="M1799" s="115">
        <v>46535</v>
      </c>
      <c r="N1799" s="123">
        <v>2.77677</v>
      </c>
      <c r="AB1799" s="108">
        <f t="shared" si="110"/>
        <v>46535</v>
      </c>
      <c r="AC1799" s="109">
        <f t="shared" ref="AC1799:AC1862" si="111">_xlfn.IFNA(VLOOKUP(AB1799,M:N,2,FALSE)/100,AC1798)</f>
        <v>2.7767699999999999E-2</v>
      </c>
      <c r="AE1799" s="110"/>
    </row>
    <row r="1800" spans="13:31" x14ac:dyDescent="0.25">
      <c r="M1800" s="115">
        <v>46536</v>
      </c>
      <c r="N1800" s="123">
        <v>2.77677</v>
      </c>
      <c r="AB1800" s="108">
        <f t="shared" ref="AB1800:AB1863" si="112">AB1799+1</f>
        <v>46536</v>
      </c>
      <c r="AC1800" s="109">
        <f t="shared" si="111"/>
        <v>2.7767699999999999E-2</v>
      </c>
      <c r="AE1800" s="110"/>
    </row>
    <row r="1801" spans="13:31" x14ac:dyDescent="0.25">
      <c r="M1801" s="115">
        <v>46537</v>
      </c>
      <c r="N1801" s="123">
        <v>2.77677</v>
      </c>
      <c r="AB1801" s="108">
        <f t="shared" si="112"/>
        <v>46537</v>
      </c>
      <c r="AC1801" s="109">
        <f t="shared" si="111"/>
        <v>2.7767699999999999E-2</v>
      </c>
      <c r="AE1801" s="110"/>
    </row>
    <row r="1802" spans="13:31" x14ac:dyDescent="0.25">
      <c r="M1802" s="115">
        <v>46538</v>
      </c>
      <c r="N1802" s="123">
        <v>2.77698</v>
      </c>
      <c r="AB1802" s="108">
        <f t="shared" si="112"/>
        <v>46538</v>
      </c>
      <c r="AC1802" s="109">
        <f t="shared" si="111"/>
        <v>2.7769800000000001E-2</v>
      </c>
      <c r="AE1802" s="110"/>
    </row>
    <row r="1803" spans="13:31" x14ac:dyDescent="0.25">
      <c r="M1803" s="115">
        <v>46539</v>
      </c>
      <c r="N1803" s="123">
        <v>2.77677</v>
      </c>
      <c r="AB1803" s="108">
        <f t="shared" si="112"/>
        <v>46539</v>
      </c>
      <c r="AC1803" s="109">
        <f t="shared" si="111"/>
        <v>2.7767699999999999E-2</v>
      </c>
      <c r="AE1803" s="110"/>
    </row>
    <row r="1804" spans="13:31" x14ac:dyDescent="0.25">
      <c r="M1804" s="115">
        <v>46540</v>
      </c>
      <c r="N1804" s="123">
        <v>2.77677</v>
      </c>
      <c r="AB1804" s="108">
        <f t="shared" si="112"/>
        <v>46540</v>
      </c>
      <c r="AC1804" s="109">
        <f t="shared" si="111"/>
        <v>2.7767699999999999E-2</v>
      </c>
      <c r="AE1804" s="110"/>
    </row>
    <row r="1805" spans="13:31" x14ac:dyDescent="0.25">
      <c r="M1805" s="115">
        <v>46541</v>
      </c>
      <c r="N1805" s="123">
        <v>2.77677</v>
      </c>
      <c r="AB1805" s="108">
        <f t="shared" si="112"/>
        <v>46541</v>
      </c>
      <c r="AC1805" s="109">
        <f t="shared" si="111"/>
        <v>2.7767699999999999E-2</v>
      </c>
      <c r="AE1805" s="110"/>
    </row>
    <row r="1806" spans="13:31" x14ac:dyDescent="0.25">
      <c r="M1806" s="115">
        <v>46542</v>
      </c>
      <c r="N1806" s="123">
        <v>2.77677</v>
      </c>
      <c r="AB1806" s="108">
        <f t="shared" si="112"/>
        <v>46542</v>
      </c>
      <c r="AC1806" s="109">
        <f t="shared" si="111"/>
        <v>2.7767699999999999E-2</v>
      </c>
      <c r="AE1806" s="110"/>
    </row>
    <row r="1807" spans="13:31" x14ac:dyDescent="0.25">
      <c r="M1807" s="115">
        <v>46543</v>
      </c>
      <c r="N1807" s="123">
        <v>2.77698</v>
      </c>
      <c r="AB1807" s="108">
        <f t="shared" si="112"/>
        <v>46543</v>
      </c>
      <c r="AC1807" s="109">
        <f t="shared" si="111"/>
        <v>2.7769800000000001E-2</v>
      </c>
      <c r="AE1807" s="110"/>
    </row>
    <row r="1808" spans="13:31" x14ac:dyDescent="0.25">
      <c r="M1808" s="115">
        <v>46544</v>
      </c>
      <c r="N1808" s="123">
        <v>2.77677</v>
      </c>
      <c r="AB1808" s="108">
        <f t="shared" si="112"/>
        <v>46544</v>
      </c>
      <c r="AC1808" s="109">
        <f t="shared" si="111"/>
        <v>2.7767699999999999E-2</v>
      </c>
      <c r="AE1808" s="110"/>
    </row>
    <row r="1809" spans="13:31" x14ac:dyDescent="0.25">
      <c r="M1809" s="115">
        <v>46545</v>
      </c>
      <c r="N1809" s="123">
        <v>2.77677</v>
      </c>
      <c r="AB1809" s="108">
        <f t="shared" si="112"/>
        <v>46545</v>
      </c>
      <c r="AC1809" s="109">
        <f t="shared" si="111"/>
        <v>2.7767699999999999E-2</v>
      </c>
      <c r="AE1809" s="110"/>
    </row>
    <row r="1810" spans="13:31" x14ac:dyDescent="0.25">
      <c r="M1810" s="115">
        <v>46546</v>
      </c>
      <c r="N1810" s="123">
        <v>2.77677</v>
      </c>
      <c r="AB1810" s="108">
        <f t="shared" si="112"/>
        <v>46546</v>
      </c>
      <c r="AC1810" s="109">
        <f t="shared" si="111"/>
        <v>2.7767699999999999E-2</v>
      </c>
      <c r="AE1810" s="110"/>
    </row>
    <row r="1811" spans="13:31" x14ac:dyDescent="0.25">
      <c r="M1811" s="115">
        <v>46547</v>
      </c>
      <c r="N1811" s="123">
        <v>2.77677</v>
      </c>
      <c r="AB1811" s="108">
        <f t="shared" si="112"/>
        <v>46547</v>
      </c>
      <c r="AC1811" s="109">
        <f t="shared" si="111"/>
        <v>2.7767699999999999E-2</v>
      </c>
      <c r="AE1811" s="110"/>
    </row>
    <row r="1812" spans="13:31" x14ac:dyDescent="0.25">
      <c r="M1812" s="115">
        <v>46548</v>
      </c>
      <c r="N1812" s="123">
        <v>2.77698</v>
      </c>
      <c r="AB1812" s="108">
        <f t="shared" si="112"/>
        <v>46548</v>
      </c>
      <c r="AC1812" s="109">
        <f t="shared" si="111"/>
        <v>2.7769800000000001E-2</v>
      </c>
      <c r="AE1812" s="110"/>
    </row>
    <row r="1813" spans="13:31" x14ac:dyDescent="0.25">
      <c r="M1813" s="115">
        <v>46549</v>
      </c>
      <c r="N1813" s="123">
        <v>2.77677</v>
      </c>
      <c r="AB1813" s="108">
        <f t="shared" si="112"/>
        <v>46549</v>
      </c>
      <c r="AC1813" s="109">
        <f t="shared" si="111"/>
        <v>2.7767699999999999E-2</v>
      </c>
      <c r="AE1813" s="110"/>
    </row>
    <row r="1814" spans="13:31" x14ac:dyDescent="0.25">
      <c r="M1814" s="115">
        <v>46550</v>
      </c>
      <c r="N1814" s="123">
        <v>2.77677</v>
      </c>
      <c r="AB1814" s="108">
        <f t="shared" si="112"/>
        <v>46550</v>
      </c>
      <c r="AC1814" s="109">
        <f t="shared" si="111"/>
        <v>2.7767699999999999E-2</v>
      </c>
      <c r="AE1814" s="110"/>
    </row>
    <row r="1815" spans="13:31" x14ac:dyDescent="0.25">
      <c r="M1815" s="115">
        <v>46551</v>
      </c>
      <c r="N1815" s="123">
        <v>2.77677</v>
      </c>
      <c r="AB1815" s="108">
        <f t="shared" si="112"/>
        <v>46551</v>
      </c>
      <c r="AC1815" s="109">
        <f t="shared" si="111"/>
        <v>2.7767699999999999E-2</v>
      </c>
      <c r="AE1815" s="110"/>
    </row>
    <row r="1816" spans="13:31" x14ac:dyDescent="0.25">
      <c r="M1816" s="115">
        <v>46552</v>
      </c>
      <c r="N1816" s="123">
        <v>2.77677</v>
      </c>
      <c r="AB1816" s="108">
        <f t="shared" si="112"/>
        <v>46552</v>
      </c>
      <c r="AC1816" s="109">
        <f t="shared" si="111"/>
        <v>2.7767699999999999E-2</v>
      </c>
      <c r="AE1816" s="110"/>
    </row>
    <row r="1817" spans="13:31" x14ac:dyDescent="0.25">
      <c r="M1817" s="115">
        <v>46553</v>
      </c>
      <c r="N1817" s="123">
        <v>2.77698</v>
      </c>
      <c r="AB1817" s="108">
        <f t="shared" si="112"/>
        <v>46553</v>
      </c>
      <c r="AC1817" s="109">
        <f t="shared" si="111"/>
        <v>2.7769800000000001E-2</v>
      </c>
      <c r="AE1817" s="110"/>
    </row>
    <row r="1818" spans="13:31" x14ac:dyDescent="0.25">
      <c r="M1818" s="115">
        <v>46554</v>
      </c>
      <c r="N1818" s="123">
        <v>2.77677</v>
      </c>
      <c r="AB1818" s="108">
        <f t="shared" si="112"/>
        <v>46554</v>
      </c>
      <c r="AC1818" s="109">
        <f t="shared" si="111"/>
        <v>2.7767699999999999E-2</v>
      </c>
      <c r="AE1818" s="110"/>
    </row>
    <row r="1819" spans="13:31" x14ac:dyDescent="0.25">
      <c r="M1819" s="115">
        <v>46555</v>
      </c>
      <c r="N1819" s="123">
        <v>2.77677</v>
      </c>
      <c r="AB1819" s="108">
        <f t="shared" si="112"/>
        <v>46555</v>
      </c>
      <c r="AC1819" s="109">
        <f t="shared" si="111"/>
        <v>2.7767699999999999E-2</v>
      </c>
      <c r="AE1819" s="110"/>
    </row>
    <row r="1820" spans="13:31" x14ac:dyDescent="0.25">
      <c r="M1820" s="115">
        <v>46556</v>
      </c>
      <c r="N1820" s="123">
        <v>2.77677</v>
      </c>
      <c r="AB1820" s="108">
        <f t="shared" si="112"/>
        <v>46556</v>
      </c>
      <c r="AC1820" s="109">
        <f t="shared" si="111"/>
        <v>2.7767699999999999E-2</v>
      </c>
      <c r="AE1820" s="110"/>
    </row>
    <row r="1821" spans="13:31" x14ac:dyDescent="0.25">
      <c r="M1821" s="115">
        <v>46557</v>
      </c>
      <c r="N1821" s="123">
        <v>2.77677</v>
      </c>
      <c r="AB1821" s="108">
        <f t="shared" si="112"/>
        <v>46557</v>
      </c>
      <c r="AC1821" s="109">
        <f t="shared" si="111"/>
        <v>2.7767699999999999E-2</v>
      </c>
      <c r="AE1821" s="110"/>
    </row>
    <row r="1822" spans="13:31" x14ac:dyDescent="0.25">
      <c r="M1822" s="115">
        <v>46558</v>
      </c>
      <c r="N1822" s="123">
        <v>2.7770899999999998</v>
      </c>
      <c r="AB1822" s="108">
        <f t="shared" si="112"/>
        <v>46558</v>
      </c>
      <c r="AC1822" s="109">
        <f t="shared" si="111"/>
        <v>2.7770899999999998E-2</v>
      </c>
      <c r="AE1822" s="110"/>
    </row>
    <row r="1823" spans="13:31" x14ac:dyDescent="0.25">
      <c r="M1823" s="115">
        <v>46559</v>
      </c>
      <c r="N1823" s="123">
        <v>2.77677</v>
      </c>
      <c r="AB1823" s="108">
        <f t="shared" si="112"/>
        <v>46559</v>
      </c>
      <c r="AC1823" s="109">
        <f t="shared" si="111"/>
        <v>2.7767699999999999E-2</v>
      </c>
      <c r="AE1823" s="110"/>
    </row>
    <row r="1824" spans="13:31" x14ac:dyDescent="0.25">
      <c r="M1824" s="115">
        <v>46560</v>
      </c>
      <c r="N1824" s="123">
        <v>2.77677</v>
      </c>
      <c r="AB1824" s="108">
        <f t="shared" si="112"/>
        <v>46560</v>
      </c>
      <c r="AC1824" s="109">
        <f t="shared" si="111"/>
        <v>2.7767699999999999E-2</v>
      </c>
      <c r="AE1824" s="110"/>
    </row>
    <row r="1825" spans="13:31" x14ac:dyDescent="0.25">
      <c r="M1825" s="115">
        <v>46561</v>
      </c>
      <c r="N1825" s="123">
        <v>2.77677</v>
      </c>
      <c r="AB1825" s="108">
        <f t="shared" si="112"/>
        <v>46561</v>
      </c>
      <c r="AC1825" s="109">
        <f t="shared" si="111"/>
        <v>2.7767699999999999E-2</v>
      </c>
      <c r="AE1825" s="110"/>
    </row>
    <row r="1826" spans="13:31" x14ac:dyDescent="0.25">
      <c r="M1826" s="115">
        <v>46562</v>
      </c>
      <c r="N1826" s="123">
        <v>2.77698</v>
      </c>
      <c r="AB1826" s="108">
        <f t="shared" si="112"/>
        <v>46562</v>
      </c>
      <c r="AC1826" s="109">
        <f t="shared" si="111"/>
        <v>2.7769800000000001E-2</v>
      </c>
      <c r="AE1826" s="110"/>
    </row>
    <row r="1827" spans="13:31" x14ac:dyDescent="0.25">
      <c r="M1827" s="115">
        <v>46563</v>
      </c>
      <c r="N1827" s="123">
        <v>2.77677</v>
      </c>
      <c r="AB1827" s="108">
        <f t="shared" si="112"/>
        <v>46563</v>
      </c>
      <c r="AC1827" s="109">
        <f t="shared" si="111"/>
        <v>2.7767699999999999E-2</v>
      </c>
      <c r="AE1827" s="110"/>
    </row>
    <row r="1828" spans="13:31" x14ac:dyDescent="0.25">
      <c r="M1828" s="115">
        <v>46564</v>
      </c>
      <c r="N1828" s="123">
        <v>2.77677</v>
      </c>
      <c r="AB1828" s="108">
        <f t="shared" si="112"/>
        <v>46564</v>
      </c>
      <c r="AC1828" s="109">
        <f t="shared" si="111"/>
        <v>2.7767699999999999E-2</v>
      </c>
      <c r="AE1828" s="110"/>
    </row>
    <row r="1829" spans="13:31" x14ac:dyDescent="0.25">
      <c r="M1829" s="115">
        <v>46565</v>
      </c>
      <c r="N1829" s="123">
        <v>2.77677</v>
      </c>
      <c r="AB1829" s="108">
        <f t="shared" si="112"/>
        <v>46565</v>
      </c>
      <c r="AC1829" s="109">
        <f t="shared" si="111"/>
        <v>2.7767699999999999E-2</v>
      </c>
      <c r="AE1829" s="110"/>
    </row>
    <row r="1830" spans="13:31" x14ac:dyDescent="0.25">
      <c r="M1830" s="115">
        <v>46566</v>
      </c>
      <c r="N1830" s="123">
        <v>2.77677</v>
      </c>
      <c r="AB1830" s="108">
        <f t="shared" si="112"/>
        <v>46566</v>
      </c>
      <c r="AC1830" s="109">
        <f t="shared" si="111"/>
        <v>2.7767699999999999E-2</v>
      </c>
      <c r="AE1830" s="110"/>
    </row>
    <row r="1831" spans="13:31" x14ac:dyDescent="0.25">
      <c r="M1831" s="115">
        <v>46567</v>
      </c>
      <c r="N1831" s="123">
        <v>2.77698</v>
      </c>
      <c r="AB1831" s="108">
        <f t="shared" si="112"/>
        <v>46567</v>
      </c>
      <c r="AC1831" s="109">
        <f t="shared" si="111"/>
        <v>2.7769800000000001E-2</v>
      </c>
      <c r="AE1831" s="110"/>
    </row>
    <row r="1832" spans="13:31" x14ac:dyDescent="0.25">
      <c r="M1832" s="115">
        <v>46568</v>
      </c>
      <c r="N1832" s="123">
        <v>2.77677</v>
      </c>
      <c r="AB1832" s="108">
        <f t="shared" si="112"/>
        <v>46568</v>
      </c>
      <c r="AC1832" s="109">
        <f t="shared" si="111"/>
        <v>2.7767699999999999E-2</v>
      </c>
      <c r="AE1832" s="110"/>
    </row>
    <row r="1833" spans="13:31" x14ac:dyDescent="0.25">
      <c r="M1833" s="115">
        <v>46569</v>
      </c>
      <c r="N1833" s="123">
        <v>2.77677</v>
      </c>
      <c r="AB1833" s="108">
        <f t="shared" si="112"/>
        <v>46569</v>
      </c>
      <c r="AC1833" s="109">
        <f t="shared" si="111"/>
        <v>2.7767699999999999E-2</v>
      </c>
      <c r="AE1833" s="110"/>
    </row>
    <row r="1834" spans="13:31" x14ac:dyDescent="0.25">
      <c r="M1834" s="115">
        <v>46570</v>
      </c>
      <c r="N1834" s="123">
        <v>2.77677</v>
      </c>
      <c r="AB1834" s="108">
        <f t="shared" si="112"/>
        <v>46570</v>
      </c>
      <c r="AC1834" s="109">
        <f t="shared" si="111"/>
        <v>2.7767699999999999E-2</v>
      </c>
      <c r="AE1834" s="110"/>
    </row>
    <row r="1835" spans="13:31" x14ac:dyDescent="0.25">
      <c r="M1835" s="115">
        <v>46571</v>
      </c>
      <c r="N1835" s="123">
        <v>2.77677</v>
      </c>
      <c r="AB1835" s="108">
        <f t="shared" si="112"/>
        <v>46571</v>
      </c>
      <c r="AC1835" s="109">
        <f t="shared" si="111"/>
        <v>2.7767699999999999E-2</v>
      </c>
      <c r="AE1835" s="110"/>
    </row>
    <row r="1836" spans="13:31" x14ac:dyDescent="0.25">
      <c r="M1836" s="115">
        <v>46572</v>
      </c>
      <c r="N1836" s="123">
        <v>2.77698</v>
      </c>
      <c r="AB1836" s="108">
        <f t="shared" si="112"/>
        <v>46572</v>
      </c>
      <c r="AC1836" s="109">
        <f t="shared" si="111"/>
        <v>2.7769800000000001E-2</v>
      </c>
      <c r="AE1836" s="110"/>
    </row>
    <row r="1837" spans="13:31" x14ac:dyDescent="0.25">
      <c r="M1837" s="115">
        <v>46573</v>
      </c>
      <c r="N1837" s="123">
        <v>2.77677</v>
      </c>
      <c r="AB1837" s="108">
        <f t="shared" si="112"/>
        <v>46573</v>
      </c>
      <c r="AC1837" s="109">
        <f t="shared" si="111"/>
        <v>2.7767699999999999E-2</v>
      </c>
      <c r="AE1837" s="110"/>
    </row>
    <row r="1838" spans="13:31" x14ac:dyDescent="0.25">
      <c r="M1838" s="115">
        <v>46574</v>
      </c>
      <c r="N1838" s="123">
        <v>2.77677</v>
      </c>
      <c r="AB1838" s="108">
        <f t="shared" si="112"/>
        <v>46574</v>
      </c>
      <c r="AC1838" s="109">
        <f t="shared" si="111"/>
        <v>2.7767699999999999E-2</v>
      </c>
      <c r="AE1838" s="110"/>
    </row>
    <row r="1839" spans="13:31" x14ac:dyDescent="0.25">
      <c r="M1839" s="115">
        <v>46575</v>
      </c>
      <c r="N1839" s="123">
        <v>2.77677</v>
      </c>
      <c r="AB1839" s="108">
        <f t="shared" si="112"/>
        <v>46575</v>
      </c>
      <c r="AC1839" s="109">
        <f t="shared" si="111"/>
        <v>2.7767699999999999E-2</v>
      </c>
      <c r="AE1839" s="110"/>
    </row>
    <row r="1840" spans="13:31" x14ac:dyDescent="0.25">
      <c r="M1840" s="115">
        <v>46576</v>
      </c>
      <c r="N1840" s="123">
        <v>2.77677</v>
      </c>
      <c r="AB1840" s="108">
        <f t="shared" si="112"/>
        <v>46576</v>
      </c>
      <c r="AC1840" s="109">
        <f t="shared" si="111"/>
        <v>2.7767699999999999E-2</v>
      </c>
      <c r="AE1840" s="110"/>
    </row>
    <row r="1841" spans="13:31" x14ac:dyDescent="0.25">
      <c r="M1841" s="115">
        <v>46577</v>
      </c>
      <c r="N1841" s="123">
        <v>2.77698</v>
      </c>
      <c r="AB1841" s="108">
        <f t="shared" si="112"/>
        <v>46577</v>
      </c>
      <c r="AC1841" s="109">
        <f t="shared" si="111"/>
        <v>2.7769800000000001E-2</v>
      </c>
      <c r="AE1841" s="110"/>
    </row>
    <row r="1842" spans="13:31" x14ac:dyDescent="0.25">
      <c r="M1842" s="115">
        <v>46578</v>
      </c>
      <c r="N1842" s="123">
        <v>2.77677</v>
      </c>
      <c r="AB1842" s="108">
        <f t="shared" si="112"/>
        <v>46578</v>
      </c>
      <c r="AC1842" s="109">
        <f t="shared" si="111"/>
        <v>2.7767699999999999E-2</v>
      </c>
      <c r="AE1842" s="110"/>
    </row>
    <row r="1843" spans="13:31" x14ac:dyDescent="0.25">
      <c r="M1843" s="115">
        <v>46579</v>
      </c>
      <c r="N1843" s="123">
        <v>2.77677</v>
      </c>
      <c r="AB1843" s="108">
        <f t="shared" si="112"/>
        <v>46579</v>
      </c>
      <c r="AC1843" s="109">
        <f t="shared" si="111"/>
        <v>2.7767699999999999E-2</v>
      </c>
      <c r="AE1843" s="110"/>
    </row>
    <row r="1844" spans="13:31" x14ac:dyDescent="0.25">
      <c r="M1844" s="115">
        <v>46580</v>
      </c>
      <c r="N1844" s="123">
        <v>2.77677</v>
      </c>
      <c r="AB1844" s="108">
        <f t="shared" si="112"/>
        <v>46580</v>
      </c>
      <c r="AC1844" s="109">
        <f t="shared" si="111"/>
        <v>2.7767699999999999E-2</v>
      </c>
      <c r="AE1844" s="110"/>
    </row>
    <row r="1845" spans="13:31" x14ac:dyDescent="0.25">
      <c r="M1845" s="115">
        <v>46581</v>
      </c>
      <c r="N1845" s="123">
        <v>2.77677</v>
      </c>
      <c r="AB1845" s="108">
        <f t="shared" si="112"/>
        <v>46581</v>
      </c>
      <c r="AC1845" s="109">
        <f t="shared" si="111"/>
        <v>2.7767699999999999E-2</v>
      </c>
      <c r="AE1845" s="110"/>
    </row>
    <row r="1846" spans="13:31" x14ac:dyDescent="0.25">
      <c r="M1846" s="115">
        <v>46582</v>
      </c>
      <c r="N1846" s="123">
        <v>2.7770899999999998</v>
      </c>
      <c r="AB1846" s="108">
        <f t="shared" si="112"/>
        <v>46582</v>
      </c>
      <c r="AC1846" s="109">
        <f t="shared" si="111"/>
        <v>2.7770899999999998E-2</v>
      </c>
      <c r="AE1846" s="110"/>
    </row>
    <row r="1847" spans="13:31" x14ac:dyDescent="0.25">
      <c r="M1847" s="115">
        <v>46583</v>
      </c>
      <c r="N1847" s="123">
        <v>2.77677</v>
      </c>
      <c r="AB1847" s="108">
        <f t="shared" si="112"/>
        <v>46583</v>
      </c>
      <c r="AC1847" s="109">
        <f t="shared" si="111"/>
        <v>2.7767699999999999E-2</v>
      </c>
      <c r="AE1847" s="110"/>
    </row>
    <row r="1848" spans="13:31" x14ac:dyDescent="0.25">
      <c r="M1848" s="115">
        <v>46584</v>
      </c>
      <c r="N1848" s="123">
        <v>2.77677</v>
      </c>
      <c r="AB1848" s="108">
        <f t="shared" si="112"/>
        <v>46584</v>
      </c>
      <c r="AC1848" s="109">
        <f t="shared" si="111"/>
        <v>2.7767699999999999E-2</v>
      </c>
      <c r="AE1848" s="110"/>
    </row>
    <row r="1849" spans="13:31" x14ac:dyDescent="0.25">
      <c r="M1849" s="115">
        <v>46585</v>
      </c>
      <c r="N1849" s="123">
        <v>2.77677</v>
      </c>
      <c r="AB1849" s="108">
        <f t="shared" si="112"/>
        <v>46585</v>
      </c>
      <c r="AC1849" s="109">
        <f t="shared" si="111"/>
        <v>2.7767699999999999E-2</v>
      </c>
      <c r="AE1849" s="110"/>
    </row>
    <row r="1850" spans="13:31" x14ac:dyDescent="0.25">
      <c r="M1850" s="115">
        <v>46586</v>
      </c>
      <c r="N1850" s="123">
        <v>2.77698</v>
      </c>
      <c r="AB1850" s="108">
        <f t="shared" si="112"/>
        <v>46586</v>
      </c>
      <c r="AC1850" s="109">
        <f t="shared" si="111"/>
        <v>2.7769800000000001E-2</v>
      </c>
      <c r="AE1850" s="110"/>
    </row>
    <row r="1851" spans="13:31" x14ac:dyDescent="0.25">
      <c r="M1851" s="115">
        <v>46587</v>
      </c>
      <c r="N1851" s="123">
        <v>2.77677</v>
      </c>
      <c r="AB1851" s="108">
        <f t="shared" si="112"/>
        <v>46587</v>
      </c>
      <c r="AC1851" s="109">
        <f t="shared" si="111"/>
        <v>2.7767699999999999E-2</v>
      </c>
      <c r="AE1851" s="110"/>
    </row>
    <row r="1852" spans="13:31" x14ac:dyDescent="0.25">
      <c r="M1852" s="115">
        <v>46588</v>
      </c>
      <c r="N1852" s="123">
        <v>2.77677</v>
      </c>
      <c r="AB1852" s="108">
        <f t="shared" si="112"/>
        <v>46588</v>
      </c>
      <c r="AC1852" s="109">
        <f t="shared" si="111"/>
        <v>2.7767699999999999E-2</v>
      </c>
      <c r="AE1852" s="110"/>
    </row>
    <row r="1853" spans="13:31" x14ac:dyDescent="0.25">
      <c r="M1853" s="115">
        <v>46589</v>
      </c>
      <c r="N1853" s="123">
        <v>2.7768700000000002</v>
      </c>
      <c r="AB1853" s="108">
        <f t="shared" si="112"/>
        <v>46589</v>
      </c>
      <c r="AC1853" s="109">
        <f t="shared" si="111"/>
        <v>2.77687E-2</v>
      </c>
      <c r="AE1853" s="110"/>
    </row>
    <row r="1854" spans="13:31" x14ac:dyDescent="0.25">
      <c r="M1854" s="115">
        <v>46590</v>
      </c>
      <c r="N1854" s="123">
        <v>2.77698</v>
      </c>
      <c r="AB1854" s="108">
        <f t="shared" si="112"/>
        <v>46590</v>
      </c>
      <c r="AC1854" s="109">
        <f t="shared" si="111"/>
        <v>2.7769800000000001E-2</v>
      </c>
      <c r="AE1854" s="110"/>
    </row>
    <row r="1855" spans="13:31" x14ac:dyDescent="0.25">
      <c r="M1855" s="115">
        <v>46591</v>
      </c>
      <c r="N1855" s="123">
        <v>2.77677</v>
      </c>
      <c r="AB1855" s="108">
        <f t="shared" si="112"/>
        <v>46591</v>
      </c>
      <c r="AC1855" s="109">
        <f t="shared" si="111"/>
        <v>2.7767699999999999E-2</v>
      </c>
      <c r="AE1855" s="110"/>
    </row>
    <row r="1856" spans="13:31" x14ac:dyDescent="0.25">
      <c r="M1856" s="115">
        <v>46592</v>
      </c>
      <c r="N1856" s="123">
        <v>2.77677</v>
      </c>
      <c r="AB1856" s="108">
        <f t="shared" si="112"/>
        <v>46592</v>
      </c>
      <c r="AC1856" s="109">
        <f t="shared" si="111"/>
        <v>2.7767699999999999E-2</v>
      </c>
      <c r="AE1856" s="110"/>
    </row>
    <row r="1857" spans="13:31" x14ac:dyDescent="0.25">
      <c r="M1857" s="115">
        <v>46593</v>
      </c>
      <c r="N1857" s="123">
        <v>2.77677</v>
      </c>
      <c r="AB1857" s="108">
        <f t="shared" si="112"/>
        <v>46593</v>
      </c>
      <c r="AC1857" s="109">
        <f t="shared" si="111"/>
        <v>2.7767699999999999E-2</v>
      </c>
      <c r="AE1857" s="110"/>
    </row>
    <row r="1858" spans="13:31" x14ac:dyDescent="0.25">
      <c r="M1858" s="115">
        <v>46594</v>
      </c>
      <c r="N1858" s="123">
        <v>2.77677</v>
      </c>
      <c r="AB1858" s="108">
        <f t="shared" si="112"/>
        <v>46594</v>
      </c>
      <c r="AC1858" s="109">
        <f t="shared" si="111"/>
        <v>2.7767699999999999E-2</v>
      </c>
      <c r="AE1858" s="110"/>
    </row>
    <row r="1859" spans="13:31" x14ac:dyDescent="0.25">
      <c r="M1859" s="115">
        <v>46595</v>
      </c>
      <c r="N1859" s="123">
        <v>2.77698</v>
      </c>
      <c r="AB1859" s="108">
        <f t="shared" si="112"/>
        <v>46595</v>
      </c>
      <c r="AC1859" s="109">
        <f t="shared" si="111"/>
        <v>2.7769800000000001E-2</v>
      </c>
      <c r="AE1859" s="110"/>
    </row>
    <row r="1860" spans="13:31" x14ac:dyDescent="0.25">
      <c r="M1860" s="115">
        <v>46596</v>
      </c>
      <c r="N1860" s="123">
        <v>2.77677</v>
      </c>
      <c r="AB1860" s="108">
        <f t="shared" si="112"/>
        <v>46596</v>
      </c>
      <c r="AC1860" s="109">
        <f t="shared" si="111"/>
        <v>2.7767699999999999E-2</v>
      </c>
      <c r="AE1860" s="110"/>
    </row>
    <row r="1861" spans="13:31" x14ac:dyDescent="0.25">
      <c r="M1861" s="115">
        <v>46597</v>
      </c>
      <c r="N1861" s="123">
        <v>2.77677</v>
      </c>
      <c r="AB1861" s="108">
        <f t="shared" si="112"/>
        <v>46597</v>
      </c>
      <c r="AC1861" s="109">
        <f t="shared" si="111"/>
        <v>2.7767699999999999E-2</v>
      </c>
      <c r="AE1861" s="110"/>
    </row>
    <row r="1862" spans="13:31" x14ac:dyDescent="0.25">
      <c r="M1862" s="115">
        <v>46598</v>
      </c>
      <c r="N1862" s="123">
        <v>2.77677</v>
      </c>
      <c r="AB1862" s="108">
        <f t="shared" si="112"/>
        <v>46598</v>
      </c>
      <c r="AC1862" s="109">
        <f t="shared" si="111"/>
        <v>2.7767699999999999E-2</v>
      </c>
      <c r="AE1862" s="110"/>
    </row>
    <row r="1863" spans="13:31" x14ac:dyDescent="0.25">
      <c r="M1863" s="115">
        <v>46599</v>
      </c>
      <c r="N1863" s="123">
        <v>2.77677</v>
      </c>
      <c r="AB1863" s="108">
        <f t="shared" si="112"/>
        <v>46599</v>
      </c>
      <c r="AC1863" s="109">
        <f t="shared" ref="AC1863:AC1926" si="113">_xlfn.IFNA(VLOOKUP(AB1863,M:N,2,FALSE)/100,AC1862)</f>
        <v>2.7767699999999999E-2</v>
      </c>
      <c r="AE1863" s="110"/>
    </row>
    <row r="1864" spans="13:31" x14ac:dyDescent="0.25">
      <c r="M1864" s="115">
        <v>46600</v>
      </c>
      <c r="N1864" s="123">
        <v>2.77698</v>
      </c>
      <c r="AB1864" s="108">
        <f t="shared" ref="AB1864:AB1927" si="114">AB1863+1</f>
        <v>46600</v>
      </c>
      <c r="AC1864" s="109">
        <f t="shared" si="113"/>
        <v>2.7769800000000001E-2</v>
      </c>
      <c r="AE1864" s="110"/>
    </row>
    <row r="1865" spans="13:31" x14ac:dyDescent="0.25">
      <c r="M1865" s="115">
        <v>46601</v>
      </c>
      <c r="N1865" s="123">
        <v>2.77677</v>
      </c>
      <c r="AB1865" s="108">
        <f t="shared" si="114"/>
        <v>46601</v>
      </c>
      <c r="AC1865" s="109">
        <f t="shared" si="113"/>
        <v>2.7767699999999999E-2</v>
      </c>
      <c r="AE1865" s="110"/>
    </row>
    <row r="1866" spans="13:31" x14ac:dyDescent="0.25">
      <c r="M1866" s="115">
        <v>46602</v>
      </c>
      <c r="N1866" s="123">
        <v>2.77677</v>
      </c>
      <c r="AB1866" s="108">
        <f t="shared" si="114"/>
        <v>46602</v>
      </c>
      <c r="AC1866" s="109">
        <f t="shared" si="113"/>
        <v>2.7767699999999999E-2</v>
      </c>
      <c r="AE1866" s="110"/>
    </row>
    <row r="1867" spans="13:31" x14ac:dyDescent="0.25">
      <c r="M1867" s="115">
        <v>46603</v>
      </c>
      <c r="N1867" s="123">
        <v>2.77677</v>
      </c>
      <c r="AB1867" s="108">
        <f t="shared" si="114"/>
        <v>46603</v>
      </c>
      <c r="AC1867" s="109">
        <f t="shared" si="113"/>
        <v>2.7767699999999999E-2</v>
      </c>
      <c r="AE1867" s="110"/>
    </row>
    <row r="1868" spans="13:31" x14ac:dyDescent="0.25">
      <c r="M1868" s="115">
        <v>46604</v>
      </c>
      <c r="N1868" s="123">
        <v>2.77677</v>
      </c>
      <c r="AB1868" s="108">
        <f t="shared" si="114"/>
        <v>46604</v>
      </c>
      <c r="AC1868" s="109">
        <f t="shared" si="113"/>
        <v>2.7767699999999999E-2</v>
      </c>
      <c r="AE1868" s="110"/>
    </row>
    <row r="1869" spans="13:31" x14ac:dyDescent="0.25">
      <c r="M1869" s="115">
        <v>46605</v>
      </c>
      <c r="N1869" s="123">
        <v>2.77698</v>
      </c>
      <c r="AB1869" s="108">
        <f t="shared" si="114"/>
        <v>46605</v>
      </c>
      <c r="AC1869" s="109">
        <f t="shared" si="113"/>
        <v>2.7769800000000001E-2</v>
      </c>
      <c r="AE1869" s="110"/>
    </row>
    <row r="1870" spans="13:31" x14ac:dyDescent="0.25">
      <c r="M1870" s="115">
        <v>46606</v>
      </c>
      <c r="N1870" s="123">
        <v>2.77677</v>
      </c>
      <c r="AB1870" s="108">
        <f t="shared" si="114"/>
        <v>46606</v>
      </c>
      <c r="AC1870" s="109">
        <f t="shared" si="113"/>
        <v>2.7767699999999999E-2</v>
      </c>
      <c r="AE1870" s="110"/>
    </row>
    <row r="1871" spans="13:31" x14ac:dyDescent="0.25">
      <c r="M1871" s="115">
        <v>46607</v>
      </c>
      <c r="N1871" s="123">
        <v>2.77677</v>
      </c>
      <c r="AB1871" s="108">
        <f t="shared" si="114"/>
        <v>46607</v>
      </c>
      <c r="AC1871" s="109">
        <f t="shared" si="113"/>
        <v>2.7767699999999999E-2</v>
      </c>
      <c r="AE1871" s="110"/>
    </row>
    <row r="1872" spans="13:31" x14ac:dyDescent="0.25">
      <c r="M1872" s="115">
        <v>46608</v>
      </c>
      <c r="N1872" s="123">
        <v>2.77677</v>
      </c>
      <c r="AB1872" s="108">
        <f t="shared" si="114"/>
        <v>46608</v>
      </c>
      <c r="AC1872" s="109">
        <f t="shared" si="113"/>
        <v>2.7767699999999999E-2</v>
      </c>
      <c r="AE1872" s="110"/>
    </row>
    <row r="1873" spans="13:31" x14ac:dyDescent="0.25">
      <c r="M1873" s="115">
        <v>46609</v>
      </c>
      <c r="N1873" s="123">
        <v>2.77677</v>
      </c>
      <c r="AB1873" s="108">
        <f t="shared" si="114"/>
        <v>46609</v>
      </c>
      <c r="AC1873" s="109">
        <f t="shared" si="113"/>
        <v>2.7767699999999999E-2</v>
      </c>
      <c r="AE1873" s="110"/>
    </row>
    <row r="1874" spans="13:31" x14ac:dyDescent="0.25">
      <c r="M1874" s="115">
        <v>46610</v>
      </c>
      <c r="N1874" s="123">
        <v>2.77698</v>
      </c>
      <c r="AB1874" s="108">
        <f t="shared" si="114"/>
        <v>46610</v>
      </c>
      <c r="AC1874" s="109">
        <f t="shared" si="113"/>
        <v>2.7769800000000001E-2</v>
      </c>
      <c r="AE1874" s="110"/>
    </row>
    <row r="1875" spans="13:31" x14ac:dyDescent="0.25">
      <c r="M1875" s="115">
        <v>46611</v>
      </c>
      <c r="N1875" s="123">
        <v>2.7768700000000002</v>
      </c>
      <c r="AB1875" s="108">
        <f t="shared" si="114"/>
        <v>46611</v>
      </c>
      <c r="AC1875" s="109">
        <f t="shared" si="113"/>
        <v>2.77687E-2</v>
      </c>
      <c r="AE1875" s="110"/>
    </row>
    <row r="1876" spans="13:31" x14ac:dyDescent="0.25">
      <c r="M1876" s="115">
        <v>46612</v>
      </c>
      <c r="N1876" s="123">
        <v>2.77677</v>
      </c>
      <c r="AB1876" s="108">
        <f t="shared" si="114"/>
        <v>46612</v>
      </c>
      <c r="AC1876" s="109">
        <f t="shared" si="113"/>
        <v>2.7767699999999999E-2</v>
      </c>
      <c r="AE1876" s="110"/>
    </row>
    <row r="1877" spans="13:31" x14ac:dyDescent="0.25">
      <c r="M1877" s="115">
        <v>46613</v>
      </c>
      <c r="N1877" s="123">
        <v>2.77677</v>
      </c>
      <c r="AB1877" s="108">
        <f t="shared" si="114"/>
        <v>46613</v>
      </c>
      <c r="AC1877" s="109">
        <f t="shared" si="113"/>
        <v>2.7767699999999999E-2</v>
      </c>
      <c r="AE1877" s="110"/>
    </row>
    <row r="1878" spans="13:31" x14ac:dyDescent="0.25">
      <c r="M1878" s="115">
        <v>46614</v>
      </c>
      <c r="N1878" s="123">
        <v>2.77698</v>
      </c>
      <c r="AB1878" s="108">
        <f t="shared" si="114"/>
        <v>46614</v>
      </c>
      <c r="AC1878" s="109">
        <f t="shared" si="113"/>
        <v>2.7769800000000001E-2</v>
      </c>
      <c r="AE1878" s="110"/>
    </row>
    <row r="1879" spans="13:31" x14ac:dyDescent="0.25">
      <c r="M1879" s="115">
        <v>46615</v>
      </c>
      <c r="N1879" s="123">
        <v>2.7768700000000002</v>
      </c>
      <c r="AB1879" s="108">
        <f t="shared" si="114"/>
        <v>46615</v>
      </c>
      <c r="AC1879" s="109">
        <f t="shared" si="113"/>
        <v>2.77687E-2</v>
      </c>
      <c r="AE1879" s="110"/>
    </row>
    <row r="1880" spans="13:31" x14ac:dyDescent="0.25">
      <c r="M1880" s="115">
        <v>46616</v>
      </c>
      <c r="N1880" s="123">
        <v>2.77677</v>
      </c>
      <c r="AB1880" s="108">
        <f t="shared" si="114"/>
        <v>46616</v>
      </c>
      <c r="AC1880" s="109">
        <f t="shared" si="113"/>
        <v>2.7767699999999999E-2</v>
      </c>
      <c r="AE1880" s="110"/>
    </row>
    <row r="1881" spans="13:31" x14ac:dyDescent="0.25">
      <c r="M1881" s="115">
        <v>46617</v>
      </c>
      <c r="N1881" s="123">
        <v>2.77677</v>
      </c>
      <c r="AB1881" s="108">
        <f t="shared" si="114"/>
        <v>46617</v>
      </c>
      <c r="AC1881" s="109">
        <f t="shared" si="113"/>
        <v>2.7767699999999999E-2</v>
      </c>
      <c r="AE1881" s="110"/>
    </row>
    <row r="1882" spans="13:31" x14ac:dyDescent="0.25">
      <c r="M1882" s="115">
        <v>46618</v>
      </c>
      <c r="N1882" s="123">
        <v>2.77698</v>
      </c>
      <c r="AB1882" s="108">
        <f t="shared" si="114"/>
        <v>46618</v>
      </c>
      <c r="AC1882" s="109">
        <f t="shared" si="113"/>
        <v>2.7769800000000001E-2</v>
      </c>
      <c r="AE1882" s="110"/>
    </row>
    <row r="1883" spans="13:31" x14ac:dyDescent="0.25">
      <c r="M1883" s="115">
        <v>46619</v>
      </c>
      <c r="N1883" s="123">
        <v>2.77677</v>
      </c>
      <c r="AB1883" s="108">
        <f t="shared" si="114"/>
        <v>46619</v>
      </c>
      <c r="AC1883" s="109">
        <f t="shared" si="113"/>
        <v>2.7767699999999999E-2</v>
      </c>
      <c r="AE1883" s="110"/>
    </row>
    <row r="1884" spans="13:31" x14ac:dyDescent="0.25">
      <c r="M1884" s="115">
        <v>46620</v>
      </c>
      <c r="N1884" s="123">
        <v>2.77677</v>
      </c>
      <c r="AB1884" s="108">
        <f t="shared" si="114"/>
        <v>46620</v>
      </c>
      <c r="AC1884" s="109">
        <f t="shared" si="113"/>
        <v>2.7767699999999999E-2</v>
      </c>
      <c r="AE1884" s="110"/>
    </row>
    <row r="1885" spans="13:31" x14ac:dyDescent="0.25">
      <c r="M1885" s="115">
        <v>46621</v>
      </c>
      <c r="N1885" s="123">
        <v>2.77677</v>
      </c>
      <c r="AB1885" s="108">
        <f t="shared" si="114"/>
        <v>46621</v>
      </c>
      <c r="AC1885" s="109">
        <f t="shared" si="113"/>
        <v>2.7767699999999999E-2</v>
      </c>
      <c r="AE1885" s="110"/>
    </row>
    <row r="1886" spans="13:31" x14ac:dyDescent="0.25">
      <c r="M1886" s="115">
        <v>46622</v>
      </c>
      <c r="N1886" s="123">
        <v>2.77677</v>
      </c>
      <c r="AB1886" s="108">
        <f t="shared" si="114"/>
        <v>46622</v>
      </c>
      <c r="AC1886" s="109">
        <f t="shared" si="113"/>
        <v>2.7767699999999999E-2</v>
      </c>
      <c r="AE1886" s="110"/>
    </row>
    <row r="1887" spans="13:31" x14ac:dyDescent="0.25">
      <c r="M1887" s="115">
        <v>46623</v>
      </c>
      <c r="N1887" s="123">
        <v>2.77698</v>
      </c>
      <c r="AB1887" s="108">
        <f t="shared" si="114"/>
        <v>46623</v>
      </c>
      <c r="AC1887" s="109">
        <f t="shared" si="113"/>
        <v>2.7769800000000001E-2</v>
      </c>
      <c r="AE1887" s="110"/>
    </row>
    <row r="1888" spans="13:31" x14ac:dyDescent="0.25">
      <c r="M1888" s="115">
        <v>46624</v>
      </c>
      <c r="N1888" s="123">
        <v>2.77677</v>
      </c>
      <c r="AB1888" s="108">
        <f t="shared" si="114"/>
        <v>46624</v>
      </c>
      <c r="AC1888" s="109">
        <f t="shared" si="113"/>
        <v>2.7767699999999999E-2</v>
      </c>
      <c r="AE1888" s="110"/>
    </row>
    <row r="1889" spans="13:31" x14ac:dyDescent="0.25">
      <c r="M1889" s="115">
        <v>46625</v>
      </c>
      <c r="N1889" s="123">
        <v>2.77677</v>
      </c>
      <c r="AB1889" s="108">
        <f t="shared" si="114"/>
        <v>46625</v>
      </c>
      <c r="AC1889" s="109">
        <f t="shared" si="113"/>
        <v>2.7767699999999999E-2</v>
      </c>
      <c r="AE1889" s="110"/>
    </row>
    <row r="1890" spans="13:31" x14ac:dyDescent="0.25">
      <c r="M1890" s="115">
        <v>46626</v>
      </c>
      <c r="N1890" s="123">
        <v>2.77677</v>
      </c>
      <c r="AB1890" s="108">
        <f t="shared" si="114"/>
        <v>46626</v>
      </c>
      <c r="AC1890" s="109">
        <f t="shared" si="113"/>
        <v>2.7767699999999999E-2</v>
      </c>
      <c r="AE1890" s="110"/>
    </row>
    <row r="1891" spans="13:31" x14ac:dyDescent="0.25">
      <c r="M1891" s="115">
        <v>46627</v>
      </c>
      <c r="N1891" s="123">
        <v>2.77677</v>
      </c>
      <c r="AB1891" s="108">
        <f t="shared" si="114"/>
        <v>46627</v>
      </c>
      <c r="AC1891" s="109">
        <f t="shared" si="113"/>
        <v>2.7767699999999999E-2</v>
      </c>
      <c r="AE1891" s="110"/>
    </row>
    <row r="1892" spans="13:31" x14ac:dyDescent="0.25">
      <c r="M1892" s="115">
        <v>46628</v>
      </c>
      <c r="N1892" s="123">
        <v>2.7770899999999998</v>
      </c>
      <c r="AB1892" s="108">
        <f t="shared" si="114"/>
        <v>46628</v>
      </c>
      <c r="AC1892" s="109">
        <f t="shared" si="113"/>
        <v>2.7770899999999998E-2</v>
      </c>
      <c r="AE1892" s="110"/>
    </row>
    <row r="1893" spans="13:31" x14ac:dyDescent="0.25">
      <c r="M1893" s="115">
        <v>46629</v>
      </c>
      <c r="N1893" s="123">
        <v>2.77677</v>
      </c>
      <c r="AB1893" s="108">
        <f t="shared" si="114"/>
        <v>46629</v>
      </c>
      <c r="AC1893" s="109">
        <f t="shared" si="113"/>
        <v>2.7767699999999999E-2</v>
      </c>
      <c r="AE1893" s="110"/>
    </row>
    <row r="1894" spans="13:31" x14ac:dyDescent="0.25">
      <c r="M1894" s="115">
        <v>46630</v>
      </c>
      <c r="N1894" s="123">
        <v>2.77677</v>
      </c>
      <c r="AB1894" s="108">
        <f t="shared" si="114"/>
        <v>46630</v>
      </c>
      <c r="AC1894" s="109">
        <f t="shared" si="113"/>
        <v>2.7767699999999999E-2</v>
      </c>
      <c r="AE1894" s="110"/>
    </row>
    <row r="1895" spans="13:31" x14ac:dyDescent="0.25">
      <c r="M1895" s="115">
        <v>46631</v>
      </c>
      <c r="N1895" s="123">
        <v>2.77677</v>
      </c>
      <c r="AB1895" s="108">
        <f t="shared" si="114"/>
        <v>46631</v>
      </c>
      <c r="AC1895" s="109">
        <f t="shared" si="113"/>
        <v>2.7767699999999999E-2</v>
      </c>
      <c r="AE1895" s="110"/>
    </row>
    <row r="1896" spans="13:31" x14ac:dyDescent="0.25">
      <c r="M1896" s="115">
        <v>46632</v>
      </c>
      <c r="N1896" s="123">
        <v>2.77698</v>
      </c>
      <c r="AB1896" s="108">
        <f t="shared" si="114"/>
        <v>46632</v>
      </c>
      <c r="AC1896" s="109">
        <f t="shared" si="113"/>
        <v>2.7769800000000001E-2</v>
      </c>
      <c r="AE1896" s="110"/>
    </row>
    <row r="1897" spans="13:31" x14ac:dyDescent="0.25">
      <c r="M1897" s="115">
        <v>46633</v>
      </c>
      <c r="N1897" s="123">
        <v>2.77677</v>
      </c>
      <c r="AB1897" s="108">
        <f t="shared" si="114"/>
        <v>46633</v>
      </c>
      <c r="AC1897" s="109">
        <f t="shared" si="113"/>
        <v>2.7767699999999999E-2</v>
      </c>
      <c r="AE1897" s="110"/>
    </row>
    <row r="1898" spans="13:31" x14ac:dyDescent="0.25">
      <c r="M1898" s="115">
        <v>46634</v>
      </c>
      <c r="N1898" s="123">
        <v>2.77677</v>
      </c>
      <c r="AB1898" s="108">
        <f t="shared" si="114"/>
        <v>46634</v>
      </c>
      <c r="AC1898" s="109">
        <f t="shared" si="113"/>
        <v>2.7767699999999999E-2</v>
      </c>
      <c r="AE1898" s="110"/>
    </row>
    <row r="1899" spans="13:31" x14ac:dyDescent="0.25">
      <c r="M1899" s="115">
        <v>46635</v>
      </c>
      <c r="N1899" s="123">
        <v>2.77677</v>
      </c>
      <c r="AB1899" s="108">
        <f t="shared" si="114"/>
        <v>46635</v>
      </c>
      <c r="AC1899" s="109">
        <f t="shared" si="113"/>
        <v>2.7767699999999999E-2</v>
      </c>
      <c r="AE1899" s="110"/>
    </row>
    <row r="1900" spans="13:31" x14ac:dyDescent="0.25">
      <c r="M1900" s="115">
        <v>46636</v>
      </c>
      <c r="N1900" s="123">
        <v>2.77677</v>
      </c>
      <c r="AB1900" s="108">
        <f t="shared" si="114"/>
        <v>46636</v>
      </c>
      <c r="AC1900" s="109">
        <f t="shared" si="113"/>
        <v>2.7767699999999999E-2</v>
      </c>
      <c r="AE1900" s="110"/>
    </row>
    <row r="1901" spans="13:31" x14ac:dyDescent="0.25">
      <c r="M1901" s="115">
        <v>46637</v>
      </c>
      <c r="N1901" s="123">
        <v>2.77698</v>
      </c>
      <c r="AB1901" s="108">
        <f t="shared" si="114"/>
        <v>46637</v>
      </c>
      <c r="AC1901" s="109">
        <f t="shared" si="113"/>
        <v>2.7769800000000001E-2</v>
      </c>
      <c r="AE1901" s="110"/>
    </row>
    <row r="1902" spans="13:31" x14ac:dyDescent="0.25">
      <c r="M1902" s="115">
        <v>46638</v>
      </c>
      <c r="N1902" s="123">
        <v>2.77677</v>
      </c>
      <c r="AB1902" s="108">
        <f t="shared" si="114"/>
        <v>46638</v>
      </c>
      <c r="AC1902" s="109">
        <f t="shared" si="113"/>
        <v>2.7767699999999999E-2</v>
      </c>
      <c r="AE1902" s="110"/>
    </row>
    <row r="1903" spans="13:31" x14ac:dyDescent="0.25">
      <c r="M1903" s="115">
        <v>46639</v>
      </c>
      <c r="N1903" s="123">
        <v>2.77677</v>
      </c>
      <c r="AB1903" s="108">
        <f t="shared" si="114"/>
        <v>46639</v>
      </c>
      <c r="AC1903" s="109">
        <f t="shared" si="113"/>
        <v>2.7767699999999999E-2</v>
      </c>
      <c r="AE1903" s="110"/>
    </row>
    <row r="1904" spans="13:31" x14ac:dyDescent="0.25">
      <c r="M1904" s="115">
        <v>46640</v>
      </c>
      <c r="N1904" s="123">
        <v>2.77677</v>
      </c>
      <c r="AB1904" s="108">
        <f t="shared" si="114"/>
        <v>46640</v>
      </c>
      <c r="AC1904" s="109">
        <f t="shared" si="113"/>
        <v>2.7767699999999999E-2</v>
      </c>
      <c r="AE1904" s="110"/>
    </row>
    <row r="1905" spans="13:31" x14ac:dyDescent="0.25">
      <c r="M1905" s="115">
        <v>46641</v>
      </c>
      <c r="N1905" s="123">
        <v>2.77677</v>
      </c>
      <c r="AB1905" s="108">
        <f t="shared" si="114"/>
        <v>46641</v>
      </c>
      <c r="AC1905" s="109">
        <f t="shared" si="113"/>
        <v>2.7767699999999999E-2</v>
      </c>
      <c r="AE1905" s="110"/>
    </row>
    <row r="1906" spans="13:31" x14ac:dyDescent="0.25">
      <c r="M1906" s="115">
        <v>46642</v>
      </c>
      <c r="N1906" s="123">
        <v>2.77698</v>
      </c>
      <c r="AB1906" s="108">
        <f t="shared" si="114"/>
        <v>46642</v>
      </c>
      <c r="AC1906" s="109">
        <f t="shared" si="113"/>
        <v>2.7769800000000001E-2</v>
      </c>
      <c r="AE1906" s="110"/>
    </row>
    <row r="1907" spans="13:31" x14ac:dyDescent="0.25">
      <c r="M1907" s="115">
        <v>46643</v>
      </c>
      <c r="N1907" s="123">
        <v>2.77677</v>
      </c>
      <c r="AB1907" s="108">
        <f t="shared" si="114"/>
        <v>46643</v>
      </c>
      <c r="AC1907" s="109">
        <f t="shared" si="113"/>
        <v>2.7767699999999999E-2</v>
      </c>
      <c r="AE1907" s="110"/>
    </row>
    <row r="1908" spans="13:31" x14ac:dyDescent="0.25">
      <c r="M1908" s="115">
        <v>46644</v>
      </c>
      <c r="N1908" s="123">
        <v>2.77677</v>
      </c>
      <c r="AB1908" s="108">
        <f t="shared" si="114"/>
        <v>46644</v>
      </c>
      <c r="AC1908" s="109">
        <f t="shared" si="113"/>
        <v>2.7767699999999999E-2</v>
      </c>
      <c r="AE1908" s="110"/>
    </row>
    <row r="1909" spans="13:31" x14ac:dyDescent="0.25">
      <c r="M1909" s="115">
        <v>46645</v>
      </c>
      <c r="N1909" s="123">
        <v>2.77677</v>
      </c>
      <c r="AB1909" s="108">
        <f t="shared" si="114"/>
        <v>46645</v>
      </c>
      <c r="AC1909" s="109">
        <f t="shared" si="113"/>
        <v>2.7767699999999999E-2</v>
      </c>
      <c r="AE1909" s="110"/>
    </row>
    <row r="1910" spans="13:31" x14ac:dyDescent="0.25">
      <c r="M1910" s="115">
        <v>46646</v>
      </c>
      <c r="N1910" s="123">
        <v>2.77677</v>
      </c>
      <c r="AB1910" s="108">
        <f t="shared" si="114"/>
        <v>46646</v>
      </c>
      <c r="AC1910" s="109">
        <f t="shared" si="113"/>
        <v>2.7767699999999999E-2</v>
      </c>
      <c r="AE1910" s="110"/>
    </row>
    <row r="1911" spans="13:31" x14ac:dyDescent="0.25">
      <c r="M1911" s="115">
        <v>46647</v>
      </c>
      <c r="N1911" s="123">
        <v>2.7770899999999998</v>
      </c>
      <c r="AB1911" s="108">
        <f t="shared" si="114"/>
        <v>46647</v>
      </c>
      <c r="AC1911" s="109">
        <f t="shared" si="113"/>
        <v>2.7770899999999998E-2</v>
      </c>
      <c r="AE1911" s="110"/>
    </row>
    <row r="1912" spans="13:31" x14ac:dyDescent="0.25">
      <c r="M1912" s="115">
        <v>46648</v>
      </c>
      <c r="N1912" s="123">
        <v>2.77677</v>
      </c>
      <c r="AB1912" s="108">
        <f t="shared" si="114"/>
        <v>46648</v>
      </c>
      <c r="AC1912" s="109">
        <f t="shared" si="113"/>
        <v>2.7767699999999999E-2</v>
      </c>
      <c r="AE1912" s="110"/>
    </row>
    <row r="1913" spans="13:31" x14ac:dyDescent="0.25">
      <c r="M1913" s="115">
        <v>46649</v>
      </c>
      <c r="N1913" s="123">
        <v>2.77677</v>
      </c>
      <c r="AB1913" s="108">
        <f t="shared" si="114"/>
        <v>46649</v>
      </c>
      <c r="AC1913" s="109">
        <f t="shared" si="113"/>
        <v>2.7767699999999999E-2</v>
      </c>
      <c r="AE1913" s="110"/>
    </row>
    <row r="1914" spans="13:31" x14ac:dyDescent="0.25">
      <c r="M1914" s="115">
        <v>46650</v>
      </c>
      <c r="N1914" s="123">
        <v>2.77677</v>
      </c>
      <c r="AB1914" s="108">
        <f t="shared" si="114"/>
        <v>46650</v>
      </c>
      <c r="AC1914" s="109">
        <f t="shared" si="113"/>
        <v>2.7767699999999999E-2</v>
      </c>
      <c r="AE1914" s="110"/>
    </row>
    <row r="1915" spans="13:31" x14ac:dyDescent="0.25">
      <c r="M1915" s="115">
        <v>46651</v>
      </c>
      <c r="N1915" s="123">
        <v>2.77698</v>
      </c>
      <c r="AB1915" s="108">
        <f t="shared" si="114"/>
        <v>46651</v>
      </c>
      <c r="AC1915" s="109">
        <f t="shared" si="113"/>
        <v>2.7769800000000001E-2</v>
      </c>
      <c r="AE1915" s="110"/>
    </row>
    <row r="1916" spans="13:31" x14ac:dyDescent="0.25">
      <c r="M1916" s="115">
        <v>46652</v>
      </c>
      <c r="N1916" s="123">
        <v>2.77677</v>
      </c>
      <c r="AB1916" s="108">
        <f t="shared" si="114"/>
        <v>46652</v>
      </c>
      <c r="AC1916" s="109">
        <f t="shared" si="113"/>
        <v>2.7767699999999999E-2</v>
      </c>
      <c r="AE1916" s="110"/>
    </row>
    <row r="1917" spans="13:31" x14ac:dyDescent="0.25">
      <c r="M1917" s="115">
        <v>46653</v>
      </c>
      <c r="N1917" s="123">
        <v>2.77677</v>
      </c>
      <c r="AB1917" s="108">
        <f t="shared" si="114"/>
        <v>46653</v>
      </c>
      <c r="AC1917" s="109">
        <f t="shared" si="113"/>
        <v>2.7767699999999999E-2</v>
      </c>
      <c r="AE1917" s="110"/>
    </row>
    <row r="1918" spans="13:31" x14ac:dyDescent="0.25">
      <c r="M1918" s="115">
        <v>46654</v>
      </c>
      <c r="N1918" s="123">
        <v>2.77677</v>
      </c>
      <c r="AB1918" s="108">
        <f t="shared" si="114"/>
        <v>46654</v>
      </c>
      <c r="AC1918" s="109">
        <f t="shared" si="113"/>
        <v>2.7767699999999999E-2</v>
      </c>
      <c r="AE1918" s="110"/>
    </row>
    <row r="1919" spans="13:31" x14ac:dyDescent="0.25">
      <c r="M1919" s="115">
        <v>46655</v>
      </c>
      <c r="N1919" s="123">
        <v>2.77677</v>
      </c>
      <c r="AB1919" s="108">
        <f t="shared" si="114"/>
        <v>46655</v>
      </c>
      <c r="AC1919" s="109">
        <f t="shared" si="113"/>
        <v>2.7767699999999999E-2</v>
      </c>
      <c r="AE1919" s="110"/>
    </row>
    <row r="1920" spans="13:31" x14ac:dyDescent="0.25">
      <c r="M1920" s="115">
        <v>46656</v>
      </c>
      <c r="N1920" s="123">
        <v>2.77698</v>
      </c>
      <c r="AB1920" s="108">
        <f t="shared" si="114"/>
        <v>46656</v>
      </c>
      <c r="AC1920" s="109">
        <f t="shared" si="113"/>
        <v>2.7769800000000001E-2</v>
      </c>
      <c r="AE1920" s="110"/>
    </row>
    <row r="1921" spans="13:31" x14ac:dyDescent="0.25">
      <c r="M1921" s="115">
        <v>46657</v>
      </c>
      <c r="N1921" s="123">
        <v>2.77677</v>
      </c>
      <c r="AB1921" s="108">
        <f t="shared" si="114"/>
        <v>46657</v>
      </c>
      <c r="AC1921" s="109">
        <f t="shared" si="113"/>
        <v>2.7767699999999999E-2</v>
      </c>
      <c r="AE1921" s="110"/>
    </row>
    <row r="1922" spans="13:31" x14ac:dyDescent="0.25">
      <c r="M1922" s="115">
        <v>46658</v>
      </c>
      <c r="N1922" s="123">
        <v>2.77677</v>
      </c>
      <c r="AB1922" s="108">
        <f t="shared" si="114"/>
        <v>46658</v>
      </c>
      <c r="AC1922" s="109">
        <f t="shared" si="113"/>
        <v>2.7767699999999999E-2</v>
      </c>
      <c r="AE1922" s="110"/>
    </row>
    <row r="1923" spans="13:31" x14ac:dyDescent="0.25">
      <c r="M1923" s="115">
        <v>46659</v>
      </c>
      <c r="N1923" s="123">
        <v>2.77677</v>
      </c>
      <c r="AB1923" s="108">
        <f t="shared" si="114"/>
        <v>46659</v>
      </c>
      <c r="AC1923" s="109">
        <f t="shared" si="113"/>
        <v>2.7767699999999999E-2</v>
      </c>
      <c r="AE1923" s="110"/>
    </row>
    <row r="1924" spans="13:31" x14ac:dyDescent="0.25">
      <c r="M1924" s="115">
        <v>46660</v>
      </c>
      <c r="N1924" s="123">
        <v>2.77677</v>
      </c>
      <c r="AB1924" s="108">
        <f t="shared" si="114"/>
        <v>46660</v>
      </c>
      <c r="AC1924" s="109">
        <f t="shared" si="113"/>
        <v>2.7767699999999999E-2</v>
      </c>
      <c r="AE1924" s="110"/>
    </row>
    <row r="1925" spans="13:31" x14ac:dyDescent="0.25">
      <c r="M1925" s="115">
        <v>46661</v>
      </c>
      <c r="N1925" s="123">
        <v>2.77698</v>
      </c>
      <c r="AB1925" s="108">
        <f t="shared" si="114"/>
        <v>46661</v>
      </c>
      <c r="AC1925" s="109">
        <f t="shared" si="113"/>
        <v>2.7769800000000001E-2</v>
      </c>
      <c r="AE1925" s="110"/>
    </row>
    <row r="1926" spans="13:31" x14ac:dyDescent="0.25">
      <c r="M1926" s="115">
        <v>46662</v>
      </c>
      <c r="N1926" s="123">
        <v>2.77677</v>
      </c>
      <c r="AB1926" s="108">
        <f t="shared" si="114"/>
        <v>46662</v>
      </c>
      <c r="AC1926" s="109">
        <f t="shared" si="113"/>
        <v>2.7767699999999999E-2</v>
      </c>
      <c r="AE1926" s="110"/>
    </row>
    <row r="1927" spans="13:31" x14ac:dyDescent="0.25">
      <c r="M1927" s="115">
        <v>46663</v>
      </c>
      <c r="N1927" s="123">
        <v>2.77677</v>
      </c>
      <c r="AB1927" s="108">
        <f t="shared" si="114"/>
        <v>46663</v>
      </c>
      <c r="AC1927" s="109">
        <f t="shared" ref="AC1927:AC1990" si="115">_xlfn.IFNA(VLOOKUP(AB1927,M:N,2,FALSE)/100,AC1926)</f>
        <v>2.7767699999999999E-2</v>
      </c>
      <c r="AE1927" s="110"/>
    </row>
    <row r="1928" spans="13:31" x14ac:dyDescent="0.25">
      <c r="M1928" s="115">
        <v>46664</v>
      </c>
      <c r="N1928" s="123">
        <v>2.77677</v>
      </c>
      <c r="AB1928" s="108">
        <f t="shared" ref="AB1928:AB1991" si="116">AB1927+1</f>
        <v>46664</v>
      </c>
      <c r="AC1928" s="109">
        <f t="shared" si="115"/>
        <v>2.7767699999999999E-2</v>
      </c>
      <c r="AE1928" s="110"/>
    </row>
    <row r="1929" spans="13:31" x14ac:dyDescent="0.25">
      <c r="M1929" s="115">
        <v>46665</v>
      </c>
      <c r="N1929" s="123">
        <v>2.77677</v>
      </c>
      <c r="AB1929" s="108">
        <f t="shared" si="116"/>
        <v>46665</v>
      </c>
      <c r="AC1929" s="109">
        <f t="shared" si="115"/>
        <v>2.7767699999999999E-2</v>
      </c>
      <c r="AE1929" s="110"/>
    </row>
    <row r="1930" spans="13:31" x14ac:dyDescent="0.25">
      <c r="M1930" s="115">
        <v>46666</v>
      </c>
      <c r="N1930" s="123">
        <v>2.77698</v>
      </c>
      <c r="AB1930" s="108">
        <f t="shared" si="116"/>
        <v>46666</v>
      </c>
      <c r="AC1930" s="109">
        <f t="shared" si="115"/>
        <v>2.7769800000000001E-2</v>
      </c>
      <c r="AE1930" s="110"/>
    </row>
    <row r="1931" spans="13:31" x14ac:dyDescent="0.25">
      <c r="M1931" s="115">
        <v>46667</v>
      </c>
      <c r="N1931" s="123">
        <v>2.77677</v>
      </c>
      <c r="AB1931" s="108">
        <f t="shared" si="116"/>
        <v>46667</v>
      </c>
      <c r="AC1931" s="109">
        <f t="shared" si="115"/>
        <v>2.7767699999999999E-2</v>
      </c>
      <c r="AE1931" s="110"/>
    </row>
    <row r="1932" spans="13:31" x14ac:dyDescent="0.25">
      <c r="M1932" s="115">
        <v>46668</v>
      </c>
      <c r="N1932" s="123">
        <v>2.77677</v>
      </c>
      <c r="AB1932" s="108">
        <f t="shared" si="116"/>
        <v>46668</v>
      </c>
      <c r="AC1932" s="109">
        <f t="shared" si="115"/>
        <v>2.7767699999999999E-2</v>
      </c>
      <c r="AE1932" s="110"/>
    </row>
    <row r="1933" spans="13:31" x14ac:dyDescent="0.25">
      <c r="M1933" s="115">
        <v>46669</v>
      </c>
      <c r="N1933" s="123">
        <v>2.77677</v>
      </c>
      <c r="AB1933" s="108">
        <f t="shared" si="116"/>
        <v>46669</v>
      </c>
      <c r="AC1933" s="109">
        <f t="shared" si="115"/>
        <v>2.7767699999999999E-2</v>
      </c>
      <c r="AE1933" s="110"/>
    </row>
    <row r="1934" spans="13:31" x14ac:dyDescent="0.25">
      <c r="M1934" s="115">
        <v>46670</v>
      </c>
      <c r="N1934" s="123">
        <v>2.77677</v>
      </c>
      <c r="AB1934" s="108">
        <f t="shared" si="116"/>
        <v>46670</v>
      </c>
      <c r="AC1934" s="109">
        <f t="shared" si="115"/>
        <v>2.7767699999999999E-2</v>
      </c>
      <c r="AE1934" s="110"/>
    </row>
    <row r="1935" spans="13:31" x14ac:dyDescent="0.25">
      <c r="M1935" s="115">
        <v>46671</v>
      </c>
      <c r="N1935" s="123">
        <v>2.77698</v>
      </c>
      <c r="AB1935" s="108">
        <f t="shared" si="116"/>
        <v>46671</v>
      </c>
      <c r="AC1935" s="109">
        <f t="shared" si="115"/>
        <v>2.7769800000000001E-2</v>
      </c>
      <c r="AE1935" s="110"/>
    </row>
    <row r="1936" spans="13:31" x14ac:dyDescent="0.25">
      <c r="M1936" s="115">
        <v>46672</v>
      </c>
      <c r="N1936" s="123">
        <v>2.77677</v>
      </c>
      <c r="AB1936" s="108">
        <f t="shared" si="116"/>
        <v>46672</v>
      </c>
      <c r="AC1936" s="109">
        <f t="shared" si="115"/>
        <v>2.7767699999999999E-2</v>
      </c>
      <c r="AE1936" s="110"/>
    </row>
    <row r="1937" spans="13:31" x14ac:dyDescent="0.25">
      <c r="M1937" s="115">
        <v>46673</v>
      </c>
      <c r="N1937" s="123">
        <v>2.77677</v>
      </c>
      <c r="AB1937" s="108">
        <f t="shared" si="116"/>
        <v>46673</v>
      </c>
      <c r="AC1937" s="109">
        <f t="shared" si="115"/>
        <v>2.7767699999999999E-2</v>
      </c>
      <c r="AE1937" s="110"/>
    </row>
    <row r="1938" spans="13:31" x14ac:dyDescent="0.25">
      <c r="M1938" s="115">
        <v>46674</v>
      </c>
      <c r="N1938" s="123">
        <v>2.77677</v>
      </c>
      <c r="AB1938" s="108">
        <f t="shared" si="116"/>
        <v>46674</v>
      </c>
      <c r="AC1938" s="109">
        <f t="shared" si="115"/>
        <v>2.7767699999999999E-2</v>
      </c>
      <c r="AE1938" s="110"/>
    </row>
    <row r="1939" spans="13:31" x14ac:dyDescent="0.25">
      <c r="M1939" s="115">
        <v>46675</v>
      </c>
      <c r="N1939" s="123">
        <v>2.77677</v>
      </c>
      <c r="AB1939" s="108">
        <f t="shared" si="116"/>
        <v>46675</v>
      </c>
      <c r="AC1939" s="109">
        <f t="shared" si="115"/>
        <v>2.7767699999999999E-2</v>
      </c>
      <c r="AE1939" s="110"/>
    </row>
    <row r="1940" spans="13:31" x14ac:dyDescent="0.25">
      <c r="M1940" s="115">
        <v>46676</v>
      </c>
      <c r="N1940" s="123">
        <v>2.77698</v>
      </c>
      <c r="AB1940" s="108">
        <f t="shared" si="116"/>
        <v>46676</v>
      </c>
      <c r="AC1940" s="109">
        <f t="shared" si="115"/>
        <v>2.7769800000000001E-2</v>
      </c>
      <c r="AE1940" s="110"/>
    </row>
    <row r="1941" spans="13:31" x14ac:dyDescent="0.25">
      <c r="M1941" s="115">
        <v>46677</v>
      </c>
      <c r="N1941" s="123">
        <v>2.77677</v>
      </c>
      <c r="AB1941" s="108">
        <f t="shared" si="116"/>
        <v>46677</v>
      </c>
      <c r="AC1941" s="109">
        <f t="shared" si="115"/>
        <v>2.7767699999999999E-2</v>
      </c>
      <c r="AE1941" s="110"/>
    </row>
    <row r="1942" spans="13:31" x14ac:dyDescent="0.25">
      <c r="M1942" s="115">
        <v>46678</v>
      </c>
      <c r="N1942" s="123">
        <v>2.77677</v>
      </c>
      <c r="AB1942" s="108">
        <f t="shared" si="116"/>
        <v>46678</v>
      </c>
      <c r="AC1942" s="109">
        <f t="shared" si="115"/>
        <v>2.7767699999999999E-2</v>
      </c>
      <c r="AE1942" s="110"/>
    </row>
    <row r="1943" spans="13:31" x14ac:dyDescent="0.25">
      <c r="M1943" s="115">
        <v>46679</v>
      </c>
      <c r="N1943" s="123">
        <v>2.77677</v>
      </c>
      <c r="AB1943" s="108">
        <f t="shared" si="116"/>
        <v>46679</v>
      </c>
      <c r="AC1943" s="109">
        <f t="shared" si="115"/>
        <v>2.7767699999999999E-2</v>
      </c>
      <c r="AE1943" s="110"/>
    </row>
    <row r="1944" spans="13:31" x14ac:dyDescent="0.25">
      <c r="M1944" s="115">
        <v>46680</v>
      </c>
      <c r="N1944" s="123">
        <v>2.77677</v>
      </c>
      <c r="AB1944" s="108">
        <f t="shared" si="116"/>
        <v>46680</v>
      </c>
      <c r="AC1944" s="109">
        <f t="shared" si="115"/>
        <v>2.7767699999999999E-2</v>
      </c>
      <c r="AE1944" s="110"/>
    </row>
    <row r="1945" spans="13:31" x14ac:dyDescent="0.25">
      <c r="M1945" s="115">
        <v>46681</v>
      </c>
      <c r="N1945" s="123">
        <v>2.77698</v>
      </c>
      <c r="AB1945" s="108">
        <f t="shared" si="116"/>
        <v>46681</v>
      </c>
      <c r="AC1945" s="109">
        <f t="shared" si="115"/>
        <v>2.7769800000000001E-2</v>
      </c>
      <c r="AE1945" s="110"/>
    </row>
    <row r="1946" spans="13:31" x14ac:dyDescent="0.25">
      <c r="M1946" s="115">
        <v>46682</v>
      </c>
      <c r="N1946" s="123">
        <v>2.77677</v>
      </c>
      <c r="AB1946" s="108">
        <f t="shared" si="116"/>
        <v>46682</v>
      </c>
      <c r="AC1946" s="109">
        <f t="shared" si="115"/>
        <v>2.7767699999999999E-2</v>
      </c>
      <c r="AE1946" s="110"/>
    </row>
    <row r="1947" spans="13:31" x14ac:dyDescent="0.25">
      <c r="M1947" s="115">
        <v>46683</v>
      </c>
      <c r="N1947" s="123">
        <v>2.77677</v>
      </c>
      <c r="AB1947" s="108">
        <f t="shared" si="116"/>
        <v>46683</v>
      </c>
      <c r="AC1947" s="109">
        <f t="shared" si="115"/>
        <v>2.7767699999999999E-2</v>
      </c>
      <c r="AE1947" s="110"/>
    </row>
    <row r="1948" spans="13:31" x14ac:dyDescent="0.25">
      <c r="M1948" s="115">
        <v>46684</v>
      </c>
      <c r="N1948" s="123">
        <v>2.77677</v>
      </c>
      <c r="AB1948" s="108">
        <f t="shared" si="116"/>
        <v>46684</v>
      </c>
      <c r="AC1948" s="109">
        <f t="shared" si="115"/>
        <v>2.7767699999999999E-2</v>
      </c>
      <c r="AE1948" s="110"/>
    </row>
    <row r="1949" spans="13:31" x14ac:dyDescent="0.25">
      <c r="M1949" s="115">
        <v>46685</v>
      </c>
      <c r="N1949" s="123">
        <v>2.77677</v>
      </c>
      <c r="AB1949" s="108">
        <f t="shared" si="116"/>
        <v>46685</v>
      </c>
      <c r="AC1949" s="109">
        <f t="shared" si="115"/>
        <v>2.7767699999999999E-2</v>
      </c>
      <c r="AE1949" s="110"/>
    </row>
    <row r="1950" spans="13:31" x14ac:dyDescent="0.25">
      <c r="M1950" s="115">
        <v>46686</v>
      </c>
      <c r="N1950" s="123">
        <v>2.77698</v>
      </c>
      <c r="AB1950" s="108">
        <f t="shared" si="116"/>
        <v>46686</v>
      </c>
      <c r="AC1950" s="109">
        <f t="shared" si="115"/>
        <v>2.7769800000000001E-2</v>
      </c>
      <c r="AE1950" s="110"/>
    </row>
    <row r="1951" spans="13:31" x14ac:dyDescent="0.25">
      <c r="M1951" s="115">
        <v>46687</v>
      </c>
      <c r="N1951" s="123">
        <v>2.77677</v>
      </c>
      <c r="AB1951" s="108">
        <f t="shared" si="116"/>
        <v>46687</v>
      </c>
      <c r="AC1951" s="109">
        <f t="shared" si="115"/>
        <v>2.7767699999999999E-2</v>
      </c>
      <c r="AE1951" s="110"/>
    </row>
    <row r="1952" spans="13:31" x14ac:dyDescent="0.25">
      <c r="M1952" s="115">
        <v>46688</v>
      </c>
      <c r="N1952" s="123">
        <v>2.77677</v>
      </c>
      <c r="AB1952" s="108">
        <f t="shared" si="116"/>
        <v>46688</v>
      </c>
      <c r="AC1952" s="109">
        <f t="shared" si="115"/>
        <v>2.7767699999999999E-2</v>
      </c>
      <c r="AE1952" s="110"/>
    </row>
    <row r="1953" spans="13:31" x14ac:dyDescent="0.25">
      <c r="M1953" s="115">
        <v>46689</v>
      </c>
      <c r="N1953" s="123">
        <v>2.77677</v>
      </c>
      <c r="AB1953" s="108">
        <f t="shared" si="116"/>
        <v>46689</v>
      </c>
      <c r="AC1953" s="109">
        <f t="shared" si="115"/>
        <v>2.7767699999999999E-2</v>
      </c>
      <c r="AE1953" s="110"/>
    </row>
    <row r="1954" spans="13:31" x14ac:dyDescent="0.25">
      <c r="M1954" s="115">
        <v>46690</v>
      </c>
      <c r="N1954" s="123">
        <v>2.7770899999999998</v>
      </c>
      <c r="AB1954" s="108">
        <f t="shared" si="116"/>
        <v>46690</v>
      </c>
      <c r="AC1954" s="109">
        <f t="shared" si="115"/>
        <v>2.7770899999999998E-2</v>
      </c>
      <c r="AE1954" s="110"/>
    </row>
    <row r="1955" spans="13:31" x14ac:dyDescent="0.25">
      <c r="M1955" s="115">
        <v>46691</v>
      </c>
      <c r="N1955" s="123">
        <v>2.77677</v>
      </c>
      <c r="AB1955" s="108">
        <f t="shared" si="116"/>
        <v>46691</v>
      </c>
      <c r="AC1955" s="109">
        <f t="shared" si="115"/>
        <v>2.7767699999999999E-2</v>
      </c>
      <c r="AE1955" s="110"/>
    </row>
    <row r="1956" spans="13:31" x14ac:dyDescent="0.25">
      <c r="M1956" s="115">
        <v>46692</v>
      </c>
      <c r="N1956" s="123">
        <v>2.77677</v>
      </c>
      <c r="AB1956" s="108">
        <f t="shared" si="116"/>
        <v>46692</v>
      </c>
      <c r="AC1956" s="109">
        <f t="shared" si="115"/>
        <v>2.7767699999999999E-2</v>
      </c>
      <c r="AE1956" s="110"/>
    </row>
    <row r="1957" spans="13:31" x14ac:dyDescent="0.25">
      <c r="M1957" s="115">
        <v>46693</v>
      </c>
      <c r="N1957" s="123">
        <v>2.77677</v>
      </c>
      <c r="AB1957" s="108">
        <f t="shared" si="116"/>
        <v>46693</v>
      </c>
      <c r="AC1957" s="109">
        <f t="shared" si="115"/>
        <v>2.7767699999999999E-2</v>
      </c>
      <c r="AE1957" s="110"/>
    </row>
    <row r="1958" spans="13:31" x14ac:dyDescent="0.25">
      <c r="M1958" s="115">
        <v>46694</v>
      </c>
      <c r="N1958" s="123">
        <v>2.77677</v>
      </c>
      <c r="AB1958" s="108">
        <f t="shared" si="116"/>
        <v>46694</v>
      </c>
      <c r="AC1958" s="109">
        <f t="shared" si="115"/>
        <v>2.7767699999999999E-2</v>
      </c>
      <c r="AE1958" s="110"/>
    </row>
    <row r="1959" spans="13:31" x14ac:dyDescent="0.25">
      <c r="M1959" s="115">
        <v>46695</v>
      </c>
      <c r="N1959" s="123">
        <v>2.77698</v>
      </c>
      <c r="AB1959" s="108">
        <f t="shared" si="116"/>
        <v>46695</v>
      </c>
      <c r="AC1959" s="109">
        <f t="shared" si="115"/>
        <v>2.7769800000000001E-2</v>
      </c>
      <c r="AE1959" s="110"/>
    </row>
    <row r="1960" spans="13:31" x14ac:dyDescent="0.25">
      <c r="M1960" s="115">
        <v>46696</v>
      </c>
      <c r="N1960" s="123">
        <v>2.77677</v>
      </c>
      <c r="AB1960" s="108">
        <f t="shared" si="116"/>
        <v>46696</v>
      </c>
      <c r="AC1960" s="109">
        <f t="shared" si="115"/>
        <v>2.7767699999999999E-2</v>
      </c>
      <c r="AE1960" s="110"/>
    </row>
    <row r="1961" spans="13:31" x14ac:dyDescent="0.25">
      <c r="M1961" s="115">
        <v>46697</v>
      </c>
      <c r="N1961" s="123">
        <v>2.77677</v>
      </c>
      <c r="AB1961" s="108">
        <f t="shared" si="116"/>
        <v>46697</v>
      </c>
      <c r="AC1961" s="109">
        <f t="shared" si="115"/>
        <v>2.7767699999999999E-2</v>
      </c>
      <c r="AE1961" s="110"/>
    </row>
    <row r="1962" spans="13:31" x14ac:dyDescent="0.25">
      <c r="M1962" s="115">
        <v>46698</v>
      </c>
      <c r="N1962" s="123">
        <v>2.77677</v>
      </c>
      <c r="AB1962" s="108">
        <f t="shared" si="116"/>
        <v>46698</v>
      </c>
      <c r="AC1962" s="109">
        <f t="shared" si="115"/>
        <v>2.7767699999999999E-2</v>
      </c>
      <c r="AE1962" s="110"/>
    </row>
    <row r="1963" spans="13:31" x14ac:dyDescent="0.25">
      <c r="M1963" s="115">
        <v>46699</v>
      </c>
      <c r="N1963" s="123">
        <v>2.77677</v>
      </c>
      <c r="AB1963" s="108">
        <f t="shared" si="116"/>
        <v>46699</v>
      </c>
      <c r="AC1963" s="109">
        <f t="shared" si="115"/>
        <v>2.7767699999999999E-2</v>
      </c>
      <c r="AE1963" s="110"/>
    </row>
    <row r="1964" spans="13:31" x14ac:dyDescent="0.25">
      <c r="M1964" s="115">
        <v>46700</v>
      </c>
      <c r="N1964" s="123">
        <v>2.77698</v>
      </c>
      <c r="AB1964" s="108">
        <f t="shared" si="116"/>
        <v>46700</v>
      </c>
      <c r="AC1964" s="109">
        <f t="shared" si="115"/>
        <v>2.7769800000000001E-2</v>
      </c>
      <c r="AE1964" s="110"/>
    </row>
    <row r="1965" spans="13:31" x14ac:dyDescent="0.25">
      <c r="M1965" s="115">
        <v>46701</v>
      </c>
      <c r="N1965" s="123">
        <v>2.77677</v>
      </c>
      <c r="AB1965" s="108">
        <f t="shared" si="116"/>
        <v>46701</v>
      </c>
      <c r="AC1965" s="109">
        <f t="shared" si="115"/>
        <v>2.7767699999999999E-2</v>
      </c>
      <c r="AE1965" s="110"/>
    </row>
    <row r="1966" spans="13:31" x14ac:dyDescent="0.25">
      <c r="M1966" s="115">
        <v>46702</v>
      </c>
      <c r="N1966" s="123">
        <v>2.77677</v>
      </c>
      <c r="AB1966" s="108">
        <f t="shared" si="116"/>
        <v>46702</v>
      </c>
      <c r="AC1966" s="109">
        <f t="shared" si="115"/>
        <v>2.7767699999999999E-2</v>
      </c>
      <c r="AE1966" s="110"/>
    </row>
    <row r="1967" spans="13:31" x14ac:dyDescent="0.25">
      <c r="M1967" s="115">
        <v>46703</v>
      </c>
      <c r="N1967" s="123">
        <v>2.77677</v>
      </c>
      <c r="AB1967" s="108">
        <f t="shared" si="116"/>
        <v>46703</v>
      </c>
      <c r="AC1967" s="109">
        <f t="shared" si="115"/>
        <v>2.7767699999999999E-2</v>
      </c>
      <c r="AE1967" s="110"/>
    </row>
    <row r="1968" spans="13:31" x14ac:dyDescent="0.25">
      <c r="M1968" s="115">
        <v>46704</v>
      </c>
      <c r="N1968" s="123">
        <v>2.77677</v>
      </c>
      <c r="AB1968" s="108">
        <f t="shared" si="116"/>
        <v>46704</v>
      </c>
      <c r="AC1968" s="109">
        <f t="shared" si="115"/>
        <v>2.7767699999999999E-2</v>
      </c>
      <c r="AE1968" s="110"/>
    </row>
    <row r="1969" spans="13:31" x14ac:dyDescent="0.25">
      <c r="M1969" s="115">
        <v>46705</v>
      </c>
      <c r="N1969" s="123">
        <v>2.77698</v>
      </c>
      <c r="AB1969" s="108">
        <f t="shared" si="116"/>
        <v>46705</v>
      </c>
      <c r="AC1969" s="109">
        <f t="shared" si="115"/>
        <v>2.7769800000000001E-2</v>
      </c>
      <c r="AE1969" s="110"/>
    </row>
    <row r="1970" spans="13:31" x14ac:dyDescent="0.25">
      <c r="M1970" s="115">
        <v>46706</v>
      </c>
      <c r="N1970" s="123">
        <v>2.77677</v>
      </c>
      <c r="AB1970" s="108">
        <f t="shared" si="116"/>
        <v>46706</v>
      </c>
      <c r="AC1970" s="109">
        <f t="shared" si="115"/>
        <v>2.7767699999999999E-2</v>
      </c>
      <c r="AE1970" s="110"/>
    </row>
    <row r="1971" spans="13:31" x14ac:dyDescent="0.25">
      <c r="M1971" s="115">
        <v>46707</v>
      </c>
      <c r="N1971" s="123">
        <v>2.77677</v>
      </c>
      <c r="AB1971" s="108">
        <f t="shared" si="116"/>
        <v>46707</v>
      </c>
      <c r="AC1971" s="109">
        <f t="shared" si="115"/>
        <v>2.7767699999999999E-2</v>
      </c>
      <c r="AE1971" s="110"/>
    </row>
    <row r="1972" spans="13:31" x14ac:dyDescent="0.25">
      <c r="M1972" s="115">
        <v>46708</v>
      </c>
      <c r="N1972" s="123">
        <v>2.77677</v>
      </c>
      <c r="AB1972" s="108">
        <f t="shared" si="116"/>
        <v>46708</v>
      </c>
      <c r="AC1972" s="109">
        <f t="shared" si="115"/>
        <v>2.7767699999999999E-2</v>
      </c>
      <c r="AE1972" s="110"/>
    </row>
    <row r="1973" spans="13:31" x14ac:dyDescent="0.25">
      <c r="M1973" s="115">
        <v>46709</v>
      </c>
      <c r="N1973" s="123">
        <v>2.77677</v>
      </c>
      <c r="AB1973" s="108">
        <f t="shared" si="116"/>
        <v>46709</v>
      </c>
      <c r="AC1973" s="109">
        <f t="shared" si="115"/>
        <v>2.7767699999999999E-2</v>
      </c>
      <c r="AE1973" s="110"/>
    </row>
    <row r="1974" spans="13:31" x14ac:dyDescent="0.25">
      <c r="M1974" s="115">
        <v>46710</v>
      </c>
      <c r="N1974" s="123">
        <v>2.77698</v>
      </c>
      <c r="AB1974" s="108">
        <f t="shared" si="116"/>
        <v>46710</v>
      </c>
      <c r="AC1974" s="109">
        <f t="shared" si="115"/>
        <v>2.7769800000000001E-2</v>
      </c>
      <c r="AE1974" s="110"/>
    </row>
    <row r="1975" spans="13:31" x14ac:dyDescent="0.25">
      <c r="M1975" s="115">
        <v>46711</v>
      </c>
      <c r="N1975" s="123">
        <v>2.77677</v>
      </c>
      <c r="AB1975" s="108">
        <f t="shared" si="116"/>
        <v>46711</v>
      </c>
      <c r="AC1975" s="109">
        <f t="shared" si="115"/>
        <v>2.7767699999999999E-2</v>
      </c>
      <c r="AE1975" s="110"/>
    </row>
    <row r="1976" spans="13:31" x14ac:dyDescent="0.25">
      <c r="M1976" s="115">
        <v>46712</v>
      </c>
      <c r="N1976" s="123">
        <v>2.77677</v>
      </c>
      <c r="AB1976" s="108">
        <f t="shared" si="116"/>
        <v>46712</v>
      </c>
      <c r="AC1976" s="109">
        <f t="shared" si="115"/>
        <v>2.7767699999999999E-2</v>
      </c>
      <c r="AE1976" s="110"/>
    </row>
    <row r="1977" spans="13:31" x14ac:dyDescent="0.25">
      <c r="M1977" s="115">
        <v>46713</v>
      </c>
      <c r="N1977" s="123">
        <v>2.77677</v>
      </c>
      <c r="AB1977" s="108">
        <f t="shared" si="116"/>
        <v>46713</v>
      </c>
      <c r="AC1977" s="109">
        <f t="shared" si="115"/>
        <v>2.7767699999999999E-2</v>
      </c>
      <c r="AE1977" s="110"/>
    </row>
    <row r="1978" spans="13:31" x14ac:dyDescent="0.25">
      <c r="M1978" s="115">
        <v>46714</v>
      </c>
      <c r="N1978" s="123">
        <v>2.77677</v>
      </c>
      <c r="AB1978" s="108">
        <f t="shared" si="116"/>
        <v>46714</v>
      </c>
      <c r="AC1978" s="109">
        <f t="shared" si="115"/>
        <v>2.7767699999999999E-2</v>
      </c>
      <c r="AE1978" s="110"/>
    </row>
    <row r="1979" spans="13:31" x14ac:dyDescent="0.25">
      <c r="M1979" s="115">
        <v>46715</v>
      </c>
      <c r="N1979" s="123">
        <v>2.7770899999999998</v>
      </c>
      <c r="AB1979" s="108">
        <f t="shared" si="116"/>
        <v>46715</v>
      </c>
      <c r="AC1979" s="109">
        <f t="shared" si="115"/>
        <v>2.7770899999999998E-2</v>
      </c>
      <c r="AE1979" s="110"/>
    </row>
    <row r="1980" spans="13:31" x14ac:dyDescent="0.25">
      <c r="M1980" s="115">
        <v>46716</v>
      </c>
      <c r="N1980" s="123">
        <v>2.77677</v>
      </c>
      <c r="AB1980" s="108">
        <f t="shared" si="116"/>
        <v>46716</v>
      </c>
      <c r="AC1980" s="109">
        <f t="shared" si="115"/>
        <v>2.7767699999999999E-2</v>
      </c>
      <c r="AE1980" s="110"/>
    </row>
    <row r="1981" spans="13:31" x14ac:dyDescent="0.25">
      <c r="M1981" s="115">
        <v>46717</v>
      </c>
      <c r="N1981" s="123">
        <v>2.77677</v>
      </c>
      <c r="AB1981" s="108">
        <f t="shared" si="116"/>
        <v>46717</v>
      </c>
      <c r="AC1981" s="109">
        <f t="shared" si="115"/>
        <v>2.7767699999999999E-2</v>
      </c>
      <c r="AE1981" s="110"/>
    </row>
    <row r="1982" spans="13:31" x14ac:dyDescent="0.25">
      <c r="M1982" s="115">
        <v>46718</v>
      </c>
      <c r="N1982" s="123">
        <v>2.77677</v>
      </c>
      <c r="AB1982" s="108">
        <f t="shared" si="116"/>
        <v>46718</v>
      </c>
      <c r="AC1982" s="109">
        <f t="shared" si="115"/>
        <v>2.7767699999999999E-2</v>
      </c>
      <c r="AE1982" s="110"/>
    </row>
    <row r="1983" spans="13:31" x14ac:dyDescent="0.25">
      <c r="M1983" s="115">
        <v>46719</v>
      </c>
      <c r="N1983" s="123">
        <v>2.77698</v>
      </c>
      <c r="AB1983" s="108">
        <f t="shared" si="116"/>
        <v>46719</v>
      </c>
      <c r="AC1983" s="109">
        <f t="shared" si="115"/>
        <v>2.7769800000000001E-2</v>
      </c>
      <c r="AE1983" s="110"/>
    </row>
    <row r="1984" spans="13:31" x14ac:dyDescent="0.25">
      <c r="M1984" s="115">
        <v>46720</v>
      </c>
      <c r="N1984" s="123">
        <v>2.77677</v>
      </c>
      <c r="AB1984" s="108">
        <f t="shared" si="116"/>
        <v>46720</v>
      </c>
      <c r="AC1984" s="109">
        <f t="shared" si="115"/>
        <v>2.7767699999999999E-2</v>
      </c>
      <c r="AE1984" s="110"/>
    </row>
    <row r="1985" spans="13:31" x14ac:dyDescent="0.25">
      <c r="M1985" s="115">
        <v>46721</v>
      </c>
      <c r="N1985" s="123">
        <v>2.77677</v>
      </c>
      <c r="AB1985" s="108">
        <f t="shared" si="116"/>
        <v>46721</v>
      </c>
      <c r="AC1985" s="109">
        <f t="shared" si="115"/>
        <v>2.7767699999999999E-2</v>
      </c>
      <c r="AE1985" s="110"/>
    </row>
    <row r="1986" spans="13:31" x14ac:dyDescent="0.25">
      <c r="M1986" s="115">
        <v>46722</v>
      </c>
      <c r="N1986" s="123">
        <v>2.77677</v>
      </c>
      <c r="AB1986" s="108">
        <f t="shared" si="116"/>
        <v>46722</v>
      </c>
      <c r="AC1986" s="109">
        <f t="shared" si="115"/>
        <v>2.7767699999999999E-2</v>
      </c>
      <c r="AE1986" s="110"/>
    </row>
    <row r="1987" spans="13:31" x14ac:dyDescent="0.25">
      <c r="M1987" s="115">
        <v>46723</v>
      </c>
      <c r="N1987" s="123">
        <v>2.77677</v>
      </c>
      <c r="AB1987" s="108">
        <f t="shared" si="116"/>
        <v>46723</v>
      </c>
      <c r="AC1987" s="109">
        <f t="shared" si="115"/>
        <v>2.7767699999999999E-2</v>
      </c>
      <c r="AE1987" s="110"/>
    </row>
    <row r="1988" spans="13:31" x14ac:dyDescent="0.25">
      <c r="M1988" s="115">
        <v>46724</v>
      </c>
      <c r="N1988" s="123">
        <v>2.77698</v>
      </c>
      <c r="AB1988" s="108">
        <f t="shared" si="116"/>
        <v>46724</v>
      </c>
      <c r="AC1988" s="109">
        <f t="shared" si="115"/>
        <v>2.7769800000000001E-2</v>
      </c>
      <c r="AE1988" s="110"/>
    </row>
    <row r="1989" spans="13:31" x14ac:dyDescent="0.25">
      <c r="M1989" s="115">
        <v>46725</v>
      </c>
      <c r="N1989" s="123">
        <v>2.77677</v>
      </c>
      <c r="AB1989" s="108">
        <f t="shared" si="116"/>
        <v>46725</v>
      </c>
      <c r="AC1989" s="109">
        <f t="shared" si="115"/>
        <v>2.7767699999999999E-2</v>
      </c>
      <c r="AE1989" s="110"/>
    </row>
    <row r="1990" spans="13:31" x14ac:dyDescent="0.25">
      <c r="M1990" s="115">
        <v>46726</v>
      </c>
      <c r="N1990" s="123">
        <v>2.77677</v>
      </c>
      <c r="AB1990" s="108">
        <f t="shared" si="116"/>
        <v>46726</v>
      </c>
      <c r="AC1990" s="109">
        <f t="shared" si="115"/>
        <v>2.7767699999999999E-2</v>
      </c>
      <c r="AE1990" s="110"/>
    </row>
    <row r="1991" spans="13:31" x14ac:dyDescent="0.25">
      <c r="M1991" s="115">
        <v>46727</v>
      </c>
      <c r="N1991" s="123">
        <v>2.77677</v>
      </c>
      <c r="AB1991" s="108">
        <f t="shared" si="116"/>
        <v>46727</v>
      </c>
      <c r="AC1991" s="109">
        <f t="shared" ref="AC1991:AC2054" si="117">_xlfn.IFNA(VLOOKUP(AB1991,M:N,2,FALSE)/100,AC1990)</f>
        <v>2.7767699999999999E-2</v>
      </c>
      <c r="AE1991" s="110"/>
    </row>
    <row r="1992" spans="13:31" x14ac:dyDescent="0.25">
      <c r="M1992" s="115">
        <v>46728</v>
      </c>
      <c r="N1992" s="123">
        <v>2.77677</v>
      </c>
      <c r="AB1992" s="108">
        <f t="shared" ref="AB1992:AB2055" si="118">AB1991+1</f>
        <v>46728</v>
      </c>
      <c r="AC1992" s="109">
        <f t="shared" si="117"/>
        <v>2.7767699999999999E-2</v>
      </c>
      <c r="AE1992" s="110"/>
    </row>
    <row r="1993" spans="13:31" x14ac:dyDescent="0.25">
      <c r="M1993" s="115">
        <v>46729</v>
      </c>
      <c r="N1993" s="123">
        <v>2.77698</v>
      </c>
      <c r="AB1993" s="108">
        <f t="shared" si="118"/>
        <v>46729</v>
      </c>
      <c r="AC1993" s="109">
        <f t="shared" si="117"/>
        <v>2.7769800000000001E-2</v>
      </c>
      <c r="AE1993" s="110"/>
    </row>
    <row r="1994" spans="13:31" x14ac:dyDescent="0.25">
      <c r="M1994" s="115">
        <v>46730</v>
      </c>
      <c r="N1994" s="123">
        <v>2.77677</v>
      </c>
      <c r="AB1994" s="108">
        <f t="shared" si="118"/>
        <v>46730</v>
      </c>
      <c r="AC1994" s="109">
        <f t="shared" si="117"/>
        <v>2.7767699999999999E-2</v>
      </c>
      <c r="AE1994" s="110"/>
    </row>
    <row r="1995" spans="13:31" x14ac:dyDescent="0.25">
      <c r="M1995" s="115">
        <v>46731</v>
      </c>
      <c r="N1995" s="123">
        <v>2.7768700000000002</v>
      </c>
      <c r="AB1995" s="108">
        <f t="shared" si="118"/>
        <v>46731</v>
      </c>
      <c r="AC1995" s="109">
        <f t="shared" si="117"/>
        <v>2.77687E-2</v>
      </c>
      <c r="AE1995" s="110"/>
    </row>
    <row r="1996" spans="13:31" x14ac:dyDescent="0.25">
      <c r="M1996" s="115">
        <v>46732</v>
      </c>
      <c r="N1996" s="123">
        <v>2.77677</v>
      </c>
      <c r="AB1996" s="108">
        <f t="shared" si="118"/>
        <v>46732</v>
      </c>
      <c r="AC1996" s="109">
        <f t="shared" si="117"/>
        <v>2.7767699999999999E-2</v>
      </c>
      <c r="AE1996" s="110"/>
    </row>
    <row r="1997" spans="13:31" x14ac:dyDescent="0.25">
      <c r="M1997" s="115">
        <v>46733</v>
      </c>
      <c r="N1997" s="123">
        <v>2.77698</v>
      </c>
      <c r="AB1997" s="108">
        <f t="shared" si="118"/>
        <v>46733</v>
      </c>
      <c r="AC1997" s="109">
        <f t="shared" si="117"/>
        <v>2.7769800000000001E-2</v>
      </c>
      <c r="AE1997" s="110"/>
    </row>
    <row r="1998" spans="13:31" x14ac:dyDescent="0.25">
      <c r="M1998" s="115">
        <v>46734</v>
      </c>
      <c r="N1998" s="123">
        <v>2.77677</v>
      </c>
      <c r="AB1998" s="108">
        <f t="shared" si="118"/>
        <v>46734</v>
      </c>
      <c r="AC1998" s="109">
        <f t="shared" si="117"/>
        <v>2.7767699999999999E-2</v>
      </c>
      <c r="AE1998" s="110"/>
    </row>
    <row r="1999" spans="13:31" x14ac:dyDescent="0.25">
      <c r="M1999" s="115">
        <v>46735</v>
      </c>
      <c r="N1999" s="123">
        <v>2.77677</v>
      </c>
      <c r="AB1999" s="108">
        <f t="shared" si="118"/>
        <v>46735</v>
      </c>
      <c r="AC1999" s="109">
        <f t="shared" si="117"/>
        <v>2.7767699999999999E-2</v>
      </c>
      <c r="AE1999" s="110"/>
    </row>
    <row r="2000" spans="13:31" x14ac:dyDescent="0.25">
      <c r="M2000" s="115">
        <v>46736</v>
      </c>
      <c r="N2000" s="123">
        <v>2.77677</v>
      </c>
      <c r="AB2000" s="108">
        <f t="shared" si="118"/>
        <v>46736</v>
      </c>
      <c r="AC2000" s="109">
        <f t="shared" si="117"/>
        <v>2.7767699999999999E-2</v>
      </c>
      <c r="AE2000" s="110"/>
    </row>
    <row r="2001" spans="13:31" x14ac:dyDescent="0.25">
      <c r="M2001" s="115">
        <v>46737</v>
      </c>
      <c r="N2001" s="123">
        <v>2.77677</v>
      </c>
      <c r="AB2001" s="108">
        <f t="shared" si="118"/>
        <v>46737</v>
      </c>
      <c r="AC2001" s="109">
        <f t="shared" si="117"/>
        <v>2.7767699999999999E-2</v>
      </c>
      <c r="AE2001" s="110"/>
    </row>
    <row r="2002" spans="13:31" x14ac:dyDescent="0.25">
      <c r="M2002" s="115">
        <v>46738</v>
      </c>
      <c r="N2002" s="123">
        <v>2.77698</v>
      </c>
      <c r="AB2002" s="108">
        <f t="shared" si="118"/>
        <v>46738</v>
      </c>
      <c r="AC2002" s="109">
        <f t="shared" si="117"/>
        <v>2.7769800000000001E-2</v>
      </c>
      <c r="AE2002" s="110"/>
    </row>
    <row r="2003" spans="13:31" x14ac:dyDescent="0.25">
      <c r="M2003" s="115">
        <v>46739</v>
      </c>
      <c r="N2003" s="123">
        <v>2.77677</v>
      </c>
      <c r="AB2003" s="108">
        <f t="shared" si="118"/>
        <v>46739</v>
      </c>
      <c r="AC2003" s="109">
        <f t="shared" si="117"/>
        <v>2.7767699999999999E-2</v>
      </c>
      <c r="AE2003" s="110"/>
    </row>
    <row r="2004" spans="13:31" x14ac:dyDescent="0.25">
      <c r="M2004" s="115">
        <v>46740</v>
      </c>
      <c r="N2004" s="123">
        <v>2.77677</v>
      </c>
      <c r="AB2004" s="108">
        <f t="shared" si="118"/>
        <v>46740</v>
      </c>
      <c r="AC2004" s="109">
        <f t="shared" si="117"/>
        <v>2.7767699999999999E-2</v>
      </c>
      <c r="AE2004" s="110"/>
    </row>
    <row r="2005" spans="13:31" x14ac:dyDescent="0.25">
      <c r="M2005" s="115">
        <v>46741</v>
      </c>
      <c r="N2005" s="123">
        <v>2.7768700000000002</v>
      </c>
      <c r="AB2005" s="108">
        <f t="shared" si="118"/>
        <v>46741</v>
      </c>
      <c r="AC2005" s="109">
        <f t="shared" si="117"/>
        <v>2.77687E-2</v>
      </c>
      <c r="AE2005" s="110"/>
    </row>
    <row r="2006" spans="13:31" x14ac:dyDescent="0.25">
      <c r="M2006" s="115">
        <v>46742</v>
      </c>
      <c r="N2006" s="123">
        <v>2.77698</v>
      </c>
      <c r="AB2006" s="108">
        <f t="shared" si="118"/>
        <v>46742</v>
      </c>
      <c r="AC2006" s="109">
        <f t="shared" si="117"/>
        <v>2.7769800000000001E-2</v>
      </c>
      <c r="AE2006" s="110"/>
    </row>
    <row r="2007" spans="13:31" x14ac:dyDescent="0.25">
      <c r="M2007" s="115">
        <v>46743</v>
      </c>
      <c r="N2007" s="123">
        <v>2.77677</v>
      </c>
      <c r="AB2007" s="108">
        <f t="shared" si="118"/>
        <v>46743</v>
      </c>
      <c r="AC2007" s="109">
        <f t="shared" si="117"/>
        <v>2.7767699999999999E-2</v>
      </c>
      <c r="AE2007" s="110"/>
    </row>
    <row r="2008" spans="13:31" x14ac:dyDescent="0.25">
      <c r="M2008" s="115">
        <v>46744</v>
      </c>
      <c r="N2008" s="123">
        <v>2.8512400000000002</v>
      </c>
      <c r="AB2008" s="108">
        <f t="shared" si="118"/>
        <v>46744</v>
      </c>
      <c r="AC2008" s="109">
        <f t="shared" si="117"/>
        <v>2.8512400000000004E-2</v>
      </c>
      <c r="AE2008" s="110"/>
    </row>
    <row r="2009" spans="13:31" x14ac:dyDescent="0.25">
      <c r="M2009" s="115">
        <v>46745</v>
      </c>
      <c r="N2009" s="123">
        <v>2.8512400000000002</v>
      </c>
      <c r="AB2009" s="108">
        <f t="shared" si="118"/>
        <v>46745</v>
      </c>
      <c r="AC2009" s="109">
        <f t="shared" si="117"/>
        <v>2.8512400000000004E-2</v>
      </c>
      <c r="AE2009" s="110"/>
    </row>
    <row r="2010" spans="13:31" x14ac:dyDescent="0.25">
      <c r="M2010" s="115">
        <v>46746</v>
      </c>
      <c r="N2010" s="123">
        <v>2.8512400000000002</v>
      </c>
      <c r="AB2010" s="108">
        <f t="shared" si="118"/>
        <v>46746</v>
      </c>
      <c r="AC2010" s="109">
        <f t="shared" si="117"/>
        <v>2.8512400000000004E-2</v>
      </c>
      <c r="AE2010" s="110"/>
    </row>
    <row r="2011" spans="13:31" x14ac:dyDescent="0.25">
      <c r="M2011" s="115">
        <v>46747</v>
      </c>
      <c r="N2011" s="123">
        <v>2.8514699999999999</v>
      </c>
      <c r="AB2011" s="108">
        <f t="shared" si="118"/>
        <v>46747</v>
      </c>
      <c r="AC2011" s="109">
        <f t="shared" si="117"/>
        <v>2.85147E-2</v>
      </c>
      <c r="AE2011" s="110"/>
    </row>
    <row r="2012" spans="13:31" x14ac:dyDescent="0.25">
      <c r="M2012" s="115">
        <v>46748</v>
      </c>
      <c r="N2012" s="123">
        <v>2.8512400000000002</v>
      </c>
      <c r="AB2012" s="108">
        <f t="shared" si="118"/>
        <v>46748</v>
      </c>
      <c r="AC2012" s="109">
        <f t="shared" si="117"/>
        <v>2.8512400000000004E-2</v>
      </c>
      <c r="AE2012" s="110"/>
    </row>
    <row r="2013" spans="13:31" x14ac:dyDescent="0.25">
      <c r="M2013" s="115">
        <v>46749</v>
      </c>
      <c r="N2013" s="123">
        <v>2.8512400000000002</v>
      </c>
      <c r="AB2013" s="108">
        <f t="shared" si="118"/>
        <v>46749</v>
      </c>
      <c r="AC2013" s="109">
        <f t="shared" si="117"/>
        <v>2.8512400000000004E-2</v>
      </c>
      <c r="AE2013" s="110"/>
    </row>
    <row r="2014" spans="13:31" x14ac:dyDescent="0.25">
      <c r="M2014" s="115">
        <v>46750</v>
      </c>
      <c r="N2014" s="123">
        <v>2.8512400000000002</v>
      </c>
      <c r="AB2014" s="108">
        <f t="shared" si="118"/>
        <v>46750</v>
      </c>
      <c r="AC2014" s="109">
        <f t="shared" si="117"/>
        <v>2.8512400000000004E-2</v>
      </c>
      <c r="AE2014" s="110"/>
    </row>
    <row r="2015" spans="13:31" x14ac:dyDescent="0.25">
      <c r="M2015" s="115">
        <v>46751</v>
      </c>
      <c r="N2015" s="123">
        <v>2.8512400000000002</v>
      </c>
      <c r="AB2015" s="108">
        <f t="shared" si="118"/>
        <v>46751</v>
      </c>
      <c r="AC2015" s="109">
        <f t="shared" si="117"/>
        <v>2.8512400000000004E-2</v>
      </c>
      <c r="AE2015" s="110"/>
    </row>
    <row r="2016" spans="13:31" x14ac:dyDescent="0.25">
      <c r="M2016" s="115">
        <v>46752</v>
      </c>
      <c r="N2016" s="123">
        <v>2.8514699999999999</v>
      </c>
      <c r="AB2016" s="108">
        <f t="shared" si="118"/>
        <v>46752</v>
      </c>
      <c r="AC2016" s="109">
        <f t="shared" si="117"/>
        <v>2.85147E-2</v>
      </c>
      <c r="AE2016" s="110"/>
    </row>
    <row r="2017" spans="13:31" x14ac:dyDescent="0.25">
      <c r="M2017" s="115">
        <v>46753</v>
      </c>
      <c r="N2017" s="123">
        <v>2.8512400000000002</v>
      </c>
      <c r="AB2017" s="108">
        <f t="shared" si="118"/>
        <v>46753</v>
      </c>
      <c r="AC2017" s="109">
        <f t="shared" si="117"/>
        <v>2.8512400000000004E-2</v>
      </c>
      <c r="AE2017" s="110"/>
    </row>
    <row r="2018" spans="13:31" x14ac:dyDescent="0.25">
      <c r="M2018" s="115">
        <v>46754</v>
      </c>
      <c r="N2018" s="123">
        <v>2.8512400000000002</v>
      </c>
      <c r="AB2018" s="108">
        <f t="shared" si="118"/>
        <v>46754</v>
      </c>
      <c r="AC2018" s="109">
        <f t="shared" si="117"/>
        <v>2.8512400000000004E-2</v>
      </c>
      <c r="AE2018" s="110"/>
    </row>
    <row r="2019" spans="13:31" x14ac:dyDescent="0.25">
      <c r="M2019" s="115">
        <v>46755</v>
      </c>
      <c r="N2019" s="123">
        <v>2.8512400000000002</v>
      </c>
      <c r="AB2019" s="108">
        <f t="shared" si="118"/>
        <v>46755</v>
      </c>
      <c r="AC2019" s="109">
        <f t="shared" si="117"/>
        <v>2.8512400000000004E-2</v>
      </c>
      <c r="AE2019" s="110"/>
    </row>
    <row r="2020" spans="13:31" x14ac:dyDescent="0.25">
      <c r="M2020" s="115">
        <v>46756</v>
      </c>
      <c r="N2020" s="123">
        <v>2.8512400000000002</v>
      </c>
      <c r="AB2020" s="108">
        <f t="shared" si="118"/>
        <v>46756</v>
      </c>
      <c r="AC2020" s="109">
        <f t="shared" si="117"/>
        <v>2.8512400000000004E-2</v>
      </c>
      <c r="AE2020" s="110"/>
    </row>
    <row r="2021" spans="13:31" x14ac:dyDescent="0.25">
      <c r="M2021" s="115">
        <v>46757</v>
      </c>
      <c r="N2021" s="123">
        <v>2.8514699999999999</v>
      </c>
      <c r="AB2021" s="108">
        <f t="shared" si="118"/>
        <v>46757</v>
      </c>
      <c r="AC2021" s="109">
        <f t="shared" si="117"/>
        <v>2.85147E-2</v>
      </c>
      <c r="AE2021" s="110"/>
    </row>
    <row r="2022" spans="13:31" x14ac:dyDescent="0.25">
      <c r="M2022" s="115">
        <v>46758</v>
      </c>
      <c r="N2022" s="123">
        <v>2.8512400000000002</v>
      </c>
      <c r="AB2022" s="108">
        <f t="shared" si="118"/>
        <v>46758</v>
      </c>
      <c r="AC2022" s="109">
        <f t="shared" si="117"/>
        <v>2.8512400000000004E-2</v>
      </c>
      <c r="AE2022" s="110"/>
    </row>
    <row r="2023" spans="13:31" x14ac:dyDescent="0.25">
      <c r="M2023" s="115">
        <v>46759</v>
      </c>
      <c r="N2023" s="123">
        <v>2.8512400000000002</v>
      </c>
      <c r="AB2023" s="108">
        <f t="shared" si="118"/>
        <v>46759</v>
      </c>
      <c r="AC2023" s="109">
        <f t="shared" si="117"/>
        <v>2.8512400000000004E-2</v>
      </c>
      <c r="AE2023" s="110"/>
    </row>
    <row r="2024" spans="13:31" x14ac:dyDescent="0.25">
      <c r="M2024" s="115">
        <v>46760</v>
      </c>
      <c r="N2024" s="123">
        <v>2.8512400000000002</v>
      </c>
      <c r="AB2024" s="108">
        <f t="shared" si="118"/>
        <v>46760</v>
      </c>
      <c r="AC2024" s="109">
        <f t="shared" si="117"/>
        <v>2.8512400000000004E-2</v>
      </c>
      <c r="AE2024" s="110"/>
    </row>
    <row r="2025" spans="13:31" x14ac:dyDescent="0.25">
      <c r="M2025" s="115">
        <v>46761</v>
      </c>
      <c r="N2025" s="123">
        <v>2.8512400000000002</v>
      </c>
      <c r="AB2025" s="108">
        <f t="shared" si="118"/>
        <v>46761</v>
      </c>
      <c r="AC2025" s="109">
        <f t="shared" si="117"/>
        <v>2.8512400000000004E-2</v>
      </c>
      <c r="AE2025" s="110"/>
    </row>
    <row r="2026" spans="13:31" x14ac:dyDescent="0.25">
      <c r="M2026" s="115">
        <v>46762</v>
      </c>
      <c r="N2026" s="123">
        <v>2.8514699999999999</v>
      </c>
      <c r="AB2026" s="108">
        <f t="shared" si="118"/>
        <v>46762</v>
      </c>
      <c r="AC2026" s="109">
        <f t="shared" si="117"/>
        <v>2.85147E-2</v>
      </c>
      <c r="AE2026" s="110"/>
    </row>
    <row r="2027" spans="13:31" x14ac:dyDescent="0.25">
      <c r="M2027" s="115">
        <v>46763</v>
      </c>
      <c r="N2027" s="123">
        <v>2.8512400000000002</v>
      </c>
      <c r="AB2027" s="108">
        <f t="shared" si="118"/>
        <v>46763</v>
      </c>
      <c r="AC2027" s="109">
        <f t="shared" si="117"/>
        <v>2.8512400000000004E-2</v>
      </c>
      <c r="AE2027" s="110"/>
    </row>
    <row r="2028" spans="13:31" x14ac:dyDescent="0.25">
      <c r="M2028" s="115">
        <v>46764</v>
      </c>
      <c r="N2028" s="123">
        <v>2.8512400000000002</v>
      </c>
      <c r="AB2028" s="108">
        <f t="shared" si="118"/>
        <v>46764</v>
      </c>
      <c r="AC2028" s="109">
        <f t="shared" si="117"/>
        <v>2.8512400000000004E-2</v>
      </c>
      <c r="AE2028" s="110"/>
    </row>
    <row r="2029" spans="13:31" x14ac:dyDescent="0.25">
      <c r="M2029" s="115">
        <v>46765</v>
      </c>
      <c r="N2029" s="123">
        <v>2.8512400000000002</v>
      </c>
      <c r="AB2029" s="108">
        <f t="shared" si="118"/>
        <v>46765</v>
      </c>
      <c r="AC2029" s="109">
        <f t="shared" si="117"/>
        <v>2.8512400000000004E-2</v>
      </c>
      <c r="AE2029" s="110"/>
    </row>
    <row r="2030" spans="13:31" x14ac:dyDescent="0.25">
      <c r="M2030" s="115">
        <v>46766</v>
      </c>
      <c r="N2030" s="123">
        <v>2.8512400000000002</v>
      </c>
      <c r="AB2030" s="108">
        <f t="shared" si="118"/>
        <v>46766</v>
      </c>
      <c r="AC2030" s="109">
        <f t="shared" si="117"/>
        <v>2.8512400000000004E-2</v>
      </c>
      <c r="AE2030" s="110"/>
    </row>
    <row r="2031" spans="13:31" x14ac:dyDescent="0.25">
      <c r="M2031" s="115">
        <v>46767</v>
      </c>
      <c r="N2031" s="123">
        <v>2.8514699999999999</v>
      </c>
      <c r="AB2031" s="108">
        <f t="shared" si="118"/>
        <v>46767</v>
      </c>
      <c r="AC2031" s="109">
        <f t="shared" si="117"/>
        <v>2.85147E-2</v>
      </c>
      <c r="AE2031" s="110"/>
    </row>
    <row r="2032" spans="13:31" x14ac:dyDescent="0.25">
      <c r="M2032" s="115">
        <v>46768</v>
      </c>
      <c r="N2032" s="123">
        <v>2.8512400000000002</v>
      </c>
      <c r="AB2032" s="108">
        <f t="shared" si="118"/>
        <v>46768</v>
      </c>
      <c r="AC2032" s="109">
        <f t="shared" si="117"/>
        <v>2.8512400000000004E-2</v>
      </c>
      <c r="AE2032" s="110"/>
    </row>
    <row r="2033" spans="13:31" x14ac:dyDescent="0.25">
      <c r="M2033" s="115">
        <v>46769</v>
      </c>
      <c r="N2033" s="123">
        <v>2.8512400000000002</v>
      </c>
      <c r="AB2033" s="108">
        <f t="shared" si="118"/>
        <v>46769</v>
      </c>
      <c r="AC2033" s="109">
        <f t="shared" si="117"/>
        <v>2.8512400000000004E-2</v>
      </c>
      <c r="AE2033" s="110"/>
    </row>
    <row r="2034" spans="13:31" x14ac:dyDescent="0.25">
      <c r="M2034" s="115">
        <v>46770</v>
      </c>
      <c r="N2034" s="123">
        <v>2.8512400000000002</v>
      </c>
      <c r="AB2034" s="108">
        <f t="shared" si="118"/>
        <v>46770</v>
      </c>
      <c r="AC2034" s="109">
        <f t="shared" si="117"/>
        <v>2.8512400000000004E-2</v>
      </c>
      <c r="AE2034" s="110"/>
    </row>
    <row r="2035" spans="13:31" x14ac:dyDescent="0.25">
      <c r="M2035" s="115">
        <v>46771</v>
      </c>
      <c r="N2035" s="123">
        <v>2.8512400000000002</v>
      </c>
      <c r="AB2035" s="108">
        <f t="shared" si="118"/>
        <v>46771</v>
      </c>
      <c r="AC2035" s="109">
        <f t="shared" si="117"/>
        <v>2.8512400000000004E-2</v>
      </c>
      <c r="AE2035" s="110"/>
    </row>
    <row r="2036" spans="13:31" x14ac:dyDescent="0.25">
      <c r="M2036" s="115">
        <v>46772</v>
      </c>
      <c r="N2036" s="123">
        <v>2.8514699999999999</v>
      </c>
      <c r="AB2036" s="108">
        <f t="shared" si="118"/>
        <v>46772</v>
      </c>
      <c r="AC2036" s="109">
        <f t="shared" si="117"/>
        <v>2.85147E-2</v>
      </c>
      <c r="AE2036" s="110"/>
    </row>
    <row r="2037" spans="13:31" x14ac:dyDescent="0.25">
      <c r="M2037" s="115">
        <v>46773</v>
      </c>
      <c r="N2037" s="123">
        <v>2.8512400000000002</v>
      </c>
      <c r="AB2037" s="108">
        <f t="shared" si="118"/>
        <v>46773</v>
      </c>
      <c r="AC2037" s="109">
        <f t="shared" si="117"/>
        <v>2.8512400000000004E-2</v>
      </c>
      <c r="AE2037" s="110"/>
    </row>
    <row r="2038" spans="13:31" x14ac:dyDescent="0.25">
      <c r="M2038" s="115">
        <v>46774</v>
      </c>
      <c r="N2038" s="123">
        <v>2.8512400000000002</v>
      </c>
      <c r="AB2038" s="108">
        <f t="shared" si="118"/>
        <v>46774</v>
      </c>
      <c r="AC2038" s="109">
        <f t="shared" si="117"/>
        <v>2.8512400000000004E-2</v>
      </c>
      <c r="AE2038" s="110"/>
    </row>
    <row r="2039" spans="13:31" x14ac:dyDescent="0.25">
      <c r="M2039" s="115">
        <v>46775</v>
      </c>
      <c r="N2039" s="123">
        <v>2.8512400000000002</v>
      </c>
      <c r="AB2039" s="108">
        <f t="shared" si="118"/>
        <v>46775</v>
      </c>
      <c r="AC2039" s="109">
        <f t="shared" si="117"/>
        <v>2.8512400000000004E-2</v>
      </c>
      <c r="AE2039" s="110"/>
    </row>
    <row r="2040" spans="13:31" x14ac:dyDescent="0.25">
      <c r="M2040" s="115">
        <v>46776</v>
      </c>
      <c r="N2040" s="123">
        <v>2.8512400000000002</v>
      </c>
      <c r="AB2040" s="108">
        <f t="shared" si="118"/>
        <v>46776</v>
      </c>
      <c r="AC2040" s="109">
        <f t="shared" si="117"/>
        <v>2.8512400000000004E-2</v>
      </c>
      <c r="AE2040" s="110"/>
    </row>
    <row r="2041" spans="13:31" x14ac:dyDescent="0.25">
      <c r="M2041" s="115">
        <v>46777</v>
      </c>
      <c r="N2041" s="123">
        <v>2.8514699999999999</v>
      </c>
      <c r="AB2041" s="108">
        <f t="shared" si="118"/>
        <v>46777</v>
      </c>
      <c r="AC2041" s="109">
        <f t="shared" si="117"/>
        <v>2.85147E-2</v>
      </c>
      <c r="AE2041" s="110"/>
    </row>
    <row r="2042" spans="13:31" x14ac:dyDescent="0.25">
      <c r="M2042" s="115">
        <v>46778</v>
      </c>
      <c r="N2042" s="123">
        <v>2.8512400000000002</v>
      </c>
      <c r="AB2042" s="108">
        <f t="shared" si="118"/>
        <v>46778</v>
      </c>
      <c r="AC2042" s="109">
        <f t="shared" si="117"/>
        <v>2.8512400000000004E-2</v>
      </c>
      <c r="AE2042" s="110"/>
    </row>
    <row r="2043" spans="13:31" x14ac:dyDescent="0.25">
      <c r="M2043" s="115">
        <v>46779</v>
      </c>
      <c r="N2043" s="123">
        <v>2.8512400000000002</v>
      </c>
      <c r="AB2043" s="108">
        <f t="shared" si="118"/>
        <v>46779</v>
      </c>
      <c r="AC2043" s="109">
        <f t="shared" si="117"/>
        <v>2.8512400000000004E-2</v>
      </c>
      <c r="AE2043" s="110"/>
    </row>
    <row r="2044" spans="13:31" x14ac:dyDescent="0.25">
      <c r="M2044" s="115">
        <v>46780</v>
      </c>
      <c r="N2044" s="123">
        <v>2.8512400000000002</v>
      </c>
      <c r="AB2044" s="108">
        <f t="shared" si="118"/>
        <v>46780</v>
      </c>
      <c r="AC2044" s="109">
        <f t="shared" si="117"/>
        <v>2.8512400000000004E-2</v>
      </c>
      <c r="AE2044" s="110"/>
    </row>
    <row r="2045" spans="13:31" x14ac:dyDescent="0.25">
      <c r="M2045" s="115">
        <v>46781</v>
      </c>
      <c r="N2045" s="123">
        <v>2.8512400000000002</v>
      </c>
      <c r="AB2045" s="108">
        <f t="shared" si="118"/>
        <v>46781</v>
      </c>
      <c r="AC2045" s="109">
        <f t="shared" si="117"/>
        <v>2.8512400000000004E-2</v>
      </c>
      <c r="AE2045" s="110"/>
    </row>
    <row r="2046" spans="13:31" x14ac:dyDescent="0.25">
      <c r="M2046" s="115">
        <v>46782</v>
      </c>
      <c r="N2046" s="123">
        <v>2.8515799999999998</v>
      </c>
      <c r="AB2046" s="108">
        <f t="shared" si="118"/>
        <v>46782</v>
      </c>
      <c r="AC2046" s="109">
        <f t="shared" si="117"/>
        <v>2.8515799999999997E-2</v>
      </c>
      <c r="AE2046" s="110"/>
    </row>
    <row r="2047" spans="13:31" x14ac:dyDescent="0.25">
      <c r="M2047" s="115">
        <v>46783</v>
      </c>
      <c r="N2047" s="123">
        <v>2.8512400000000002</v>
      </c>
      <c r="AB2047" s="108">
        <f t="shared" si="118"/>
        <v>46783</v>
      </c>
      <c r="AC2047" s="109">
        <f t="shared" si="117"/>
        <v>2.8512400000000004E-2</v>
      </c>
      <c r="AE2047" s="110"/>
    </row>
    <row r="2048" spans="13:31" x14ac:dyDescent="0.25">
      <c r="M2048" s="115">
        <v>46784</v>
      </c>
      <c r="N2048" s="123">
        <v>2.8512400000000002</v>
      </c>
      <c r="AB2048" s="108">
        <f t="shared" si="118"/>
        <v>46784</v>
      </c>
      <c r="AC2048" s="109">
        <f t="shared" si="117"/>
        <v>2.8512400000000004E-2</v>
      </c>
      <c r="AE2048" s="110"/>
    </row>
    <row r="2049" spans="13:31" x14ac:dyDescent="0.25">
      <c r="M2049" s="115">
        <v>46785</v>
      </c>
      <c r="N2049" s="123">
        <v>2.8512400000000002</v>
      </c>
      <c r="AB2049" s="108">
        <f t="shared" si="118"/>
        <v>46785</v>
      </c>
      <c r="AC2049" s="109">
        <f t="shared" si="117"/>
        <v>2.8512400000000004E-2</v>
      </c>
      <c r="AE2049" s="110"/>
    </row>
    <row r="2050" spans="13:31" x14ac:dyDescent="0.25">
      <c r="M2050" s="115">
        <v>46786</v>
      </c>
      <c r="N2050" s="123">
        <v>2.8514699999999999</v>
      </c>
      <c r="AB2050" s="108">
        <f t="shared" si="118"/>
        <v>46786</v>
      </c>
      <c r="AC2050" s="109">
        <f t="shared" si="117"/>
        <v>2.85147E-2</v>
      </c>
      <c r="AE2050" s="110"/>
    </row>
    <row r="2051" spans="13:31" x14ac:dyDescent="0.25">
      <c r="M2051" s="115">
        <v>46787</v>
      </c>
      <c r="N2051" s="123">
        <v>2.8512400000000002</v>
      </c>
      <c r="AB2051" s="108">
        <f t="shared" si="118"/>
        <v>46787</v>
      </c>
      <c r="AC2051" s="109">
        <f t="shared" si="117"/>
        <v>2.8512400000000004E-2</v>
      </c>
      <c r="AE2051" s="110"/>
    </row>
    <row r="2052" spans="13:31" x14ac:dyDescent="0.25">
      <c r="M2052" s="115">
        <v>46788</v>
      </c>
      <c r="N2052" s="123">
        <v>2.8512400000000002</v>
      </c>
      <c r="AB2052" s="108">
        <f t="shared" si="118"/>
        <v>46788</v>
      </c>
      <c r="AC2052" s="109">
        <f t="shared" si="117"/>
        <v>2.8512400000000004E-2</v>
      </c>
      <c r="AE2052" s="110"/>
    </row>
    <row r="2053" spans="13:31" x14ac:dyDescent="0.25">
      <c r="M2053" s="115">
        <v>46789</v>
      </c>
      <c r="N2053" s="123">
        <v>2.8512400000000002</v>
      </c>
      <c r="AB2053" s="108">
        <f t="shared" si="118"/>
        <v>46789</v>
      </c>
      <c r="AC2053" s="109">
        <f t="shared" si="117"/>
        <v>2.8512400000000004E-2</v>
      </c>
      <c r="AE2053" s="110"/>
    </row>
    <row r="2054" spans="13:31" x14ac:dyDescent="0.25">
      <c r="M2054" s="115">
        <v>46790</v>
      </c>
      <c r="N2054" s="123">
        <v>2.8512400000000002</v>
      </c>
      <c r="AB2054" s="108">
        <f t="shared" si="118"/>
        <v>46790</v>
      </c>
      <c r="AC2054" s="109">
        <f t="shared" si="117"/>
        <v>2.8512400000000004E-2</v>
      </c>
      <c r="AE2054" s="110"/>
    </row>
    <row r="2055" spans="13:31" x14ac:dyDescent="0.25">
      <c r="M2055" s="115">
        <v>46791</v>
      </c>
      <c r="N2055" s="123">
        <v>2.8514699999999999</v>
      </c>
      <c r="AB2055" s="108">
        <f t="shared" si="118"/>
        <v>46791</v>
      </c>
      <c r="AC2055" s="109">
        <f t="shared" ref="AC2055:AC2118" si="119">_xlfn.IFNA(VLOOKUP(AB2055,M:N,2,FALSE)/100,AC2054)</f>
        <v>2.85147E-2</v>
      </c>
      <c r="AE2055" s="110"/>
    </row>
    <row r="2056" spans="13:31" x14ac:dyDescent="0.25">
      <c r="M2056" s="115">
        <v>46792</v>
      </c>
      <c r="N2056" s="123">
        <v>2.8512400000000002</v>
      </c>
      <c r="AB2056" s="108">
        <f t="shared" ref="AB2056:AB2119" si="120">AB2055+1</f>
        <v>46792</v>
      </c>
      <c r="AC2056" s="109">
        <f t="shared" si="119"/>
        <v>2.8512400000000004E-2</v>
      </c>
      <c r="AE2056" s="110"/>
    </row>
    <row r="2057" spans="13:31" x14ac:dyDescent="0.25">
      <c r="M2057" s="115">
        <v>46793</v>
      </c>
      <c r="N2057" s="123">
        <v>2.8512400000000002</v>
      </c>
      <c r="AB2057" s="108">
        <f t="shared" si="120"/>
        <v>46793</v>
      </c>
      <c r="AC2057" s="109">
        <f t="shared" si="119"/>
        <v>2.8512400000000004E-2</v>
      </c>
      <c r="AE2057" s="110"/>
    </row>
    <row r="2058" spans="13:31" x14ac:dyDescent="0.25">
      <c r="M2058" s="115">
        <v>46794</v>
      </c>
      <c r="N2058" s="123">
        <v>2.8512400000000002</v>
      </c>
      <c r="AB2058" s="108">
        <f t="shared" si="120"/>
        <v>46794</v>
      </c>
      <c r="AC2058" s="109">
        <f t="shared" si="119"/>
        <v>2.8512400000000004E-2</v>
      </c>
      <c r="AE2058" s="110"/>
    </row>
    <row r="2059" spans="13:31" x14ac:dyDescent="0.25">
      <c r="M2059" s="115">
        <v>46795</v>
      </c>
      <c r="N2059" s="123">
        <v>2.8512400000000002</v>
      </c>
      <c r="AB2059" s="108">
        <f t="shared" si="120"/>
        <v>46795</v>
      </c>
      <c r="AC2059" s="109">
        <f t="shared" si="119"/>
        <v>2.8512400000000004E-2</v>
      </c>
      <c r="AE2059" s="110"/>
    </row>
    <row r="2060" spans="13:31" x14ac:dyDescent="0.25">
      <c r="M2060" s="115">
        <v>46796</v>
      </c>
      <c r="N2060" s="123">
        <v>2.8514699999999999</v>
      </c>
      <c r="AB2060" s="108">
        <f t="shared" si="120"/>
        <v>46796</v>
      </c>
      <c r="AC2060" s="109">
        <f t="shared" si="119"/>
        <v>2.85147E-2</v>
      </c>
      <c r="AE2060" s="110"/>
    </row>
    <row r="2061" spans="13:31" x14ac:dyDescent="0.25">
      <c r="M2061" s="115">
        <v>46797</v>
      </c>
      <c r="N2061" s="123">
        <v>2.8512400000000002</v>
      </c>
      <c r="AB2061" s="108">
        <f t="shared" si="120"/>
        <v>46797</v>
      </c>
      <c r="AC2061" s="109">
        <f t="shared" si="119"/>
        <v>2.8512400000000004E-2</v>
      </c>
      <c r="AE2061" s="110"/>
    </row>
    <row r="2062" spans="13:31" x14ac:dyDescent="0.25">
      <c r="M2062" s="115">
        <v>46798</v>
      </c>
      <c r="N2062" s="123">
        <v>2.8512400000000002</v>
      </c>
      <c r="AB2062" s="108">
        <f t="shared" si="120"/>
        <v>46798</v>
      </c>
      <c r="AC2062" s="109">
        <f t="shared" si="119"/>
        <v>2.8512400000000004E-2</v>
      </c>
      <c r="AE2062" s="110"/>
    </row>
    <row r="2063" spans="13:31" x14ac:dyDescent="0.25">
      <c r="M2063" s="115">
        <v>46799</v>
      </c>
      <c r="N2063" s="123">
        <v>2.8512400000000002</v>
      </c>
      <c r="AB2063" s="108">
        <f t="shared" si="120"/>
        <v>46799</v>
      </c>
      <c r="AC2063" s="109">
        <f t="shared" si="119"/>
        <v>2.8512400000000004E-2</v>
      </c>
      <c r="AE2063" s="110"/>
    </row>
    <row r="2064" spans="13:31" x14ac:dyDescent="0.25">
      <c r="M2064" s="115">
        <v>46800</v>
      </c>
      <c r="N2064" s="123">
        <v>2.8512400000000002</v>
      </c>
      <c r="AB2064" s="108">
        <f t="shared" si="120"/>
        <v>46800</v>
      </c>
      <c r="AC2064" s="109">
        <f t="shared" si="119"/>
        <v>2.8512400000000004E-2</v>
      </c>
      <c r="AE2064" s="110"/>
    </row>
    <row r="2065" spans="13:31" x14ac:dyDescent="0.25">
      <c r="M2065" s="115">
        <v>46801</v>
      </c>
      <c r="N2065" s="123">
        <v>2.8514699999999999</v>
      </c>
      <c r="AB2065" s="108">
        <f t="shared" si="120"/>
        <v>46801</v>
      </c>
      <c r="AC2065" s="109">
        <f t="shared" si="119"/>
        <v>2.85147E-2</v>
      </c>
      <c r="AE2065" s="110"/>
    </row>
    <row r="2066" spans="13:31" x14ac:dyDescent="0.25">
      <c r="M2066" s="115">
        <v>46802</v>
      </c>
      <c r="N2066" s="123">
        <v>2.8512400000000002</v>
      </c>
      <c r="AB2066" s="108">
        <f t="shared" si="120"/>
        <v>46802</v>
      </c>
      <c r="AC2066" s="109">
        <f t="shared" si="119"/>
        <v>2.8512400000000004E-2</v>
      </c>
      <c r="AE2066" s="110"/>
    </row>
    <row r="2067" spans="13:31" x14ac:dyDescent="0.25">
      <c r="M2067" s="115">
        <v>46803</v>
      </c>
      <c r="N2067" s="123">
        <v>2.8512400000000002</v>
      </c>
      <c r="AB2067" s="108">
        <f t="shared" si="120"/>
        <v>46803</v>
      </c>
      <c r="AC2067" s="109">
        <f t="shared" si="119"/>
        <v>2.8512400000000004E-2</v>
      </c>
      <c r="AE2067" s="110"/>
    </row>
    <row r="2068" spans="13:31" x14ac:dyDescent="0.25">
      <c r="M2068" s="115">
        <v>46804</v>
      </c>
      <c r="N2068" s="123">
        <v>2.8512400000000002</v>
      </c>
      <c r="AB2068" s="108">
        <f t="shared" si="120"/>
        <v>46804</v>
      </c>
      <c r="AC2068" s="109">
        <f t="shared" si="119"/>
        <v>2.8512400000000004E-2</v>
      </c>
      <c r="AE2068" s="110"/>
    </row>
    <row r="2069" spans="13:31" x14ac:dyDescent="0.25">
      <c r="M2069" s="115">
        <v>46805</v>
      </c>
      <c r="N2069" s="123">
        <v>2.8512400000000002</v>
      </c>
      <c r="AB2069" s="108">
        <f t="shared" si="120"/>
        <v>46805</v>
      </c>
      <c r="AC2069" s="109">
        <f t="shared" si="119"/>
        <v>2.8512400000000004E-2</v>
      </c>
      <c r="AE2069" s="110"/>
    </row>
    <row r="2070" spans="13:31" x14ac:dyDescent="0.25">
      <c r="M2070" s="115">
        <v>46806</v>
      </c>
      <c r="N2070" s="123">
        <v>2.8514699999999999</v>
      </c>
      <c r="AB2070" s="108">
        <f t="shared" si="120"/>
        <v>46806</v>
      </c>
      <c r="AC2070" s="109">
        <f t="shared" si="119"/>
        <v>2.85147E-2</v>
      </c>
      <c r="AE2070" s="110"/>
    </row>
    <row r="2071" spans="13:31" x14ac:dyDescent="0.25">
      <c r="M2071" s="115">
        <v>46807</v>
      </c>
      <c r="N2071" s="123">
        <v>2.8512400000000002</v>
      </c>
      <c r="AB2071" s="108">
        <f t="shared" si="120"/>
        <v>46807</v>
      </c>
      <c r="AC2071" s="109">
        <f t="shared" si="119"/>
        <v>2.8512400000000004E-2</v>
      </c>
      <c r="AE2071" s="110"/>
    </row>
    <row r="2072" spans="13:31" x14ac:dyDescent="0.25">
      <c r="M2072" s="115">
        <v>46808</v>
      </c>
      <c r="N2072" s="123">
        <v>2.8512400000000002</v>
      </c>
      <c r="AB2072" s="108">
        <f t="shared" si="120"/>
        <v>46808</v>
      </c>
      <c r="AC2072" s="109">
        <f t="shared" si="119"/>
        <v>2.8512400000000004E-2</v>
      </c>
      <c r="AE2072" s="110"/>
    </row>
    <row r="2073" spans="13:31" x14ac:dyDescent="0.25">
      <c r="M2073" s="115">
        <v>46809</v>
      </c>
      <c r="N2073" s="123">
        <v>2.8512400000000002</v>
      </c>
      <c r="AB2073" s="108">
        <f t="shared" si="120"/>
        <v>46809</v>
      </c>
      <c r="AC2073" s="109">
        <f t="shared" si="119"/>
        <v>2.8512400000000004E-2</v>
      </c>
      <c r="AE2073" s="110"/>
    </row>
    <row r="2074" spans="13:31" x14ac:dyDescent="0.25">
      <c r="M2074" s="115">
        <v>46810</v>
      </c>
      <c r="N2074" s="123">
        <v>2.8512400000000002</v>
      </c>
      <c r="AB2074" s="108">
        <f t="shared" si="120"/>
        <v>46810</v>
      </c>
      <c r="AC2074" s="109">
        <f t="shared" si="119"/>
        <v>2.8512400000000004E-2</v>
      </c>
      <c r="AE2074" s="110"/>
    </row>
    <row r="2075" spans="13:31" x14ac:dyDescent="0.25">
      <c r="M2075" s="115">
        <v>46811</v>
      </c>
      <c r="N2075" s="123">
        <v>2.8515799999999998</v>
      </c>
      <c r="AB2075" s="108">
        <f t="shared" si="120"/>
        <v>46811</v>
      </c>
      <c r="AC2075" s="109">
        <f t="shared" si="119"/>
        <v>2.8515799999999997E-2</v>
      </c>
      <c r="AE2075" s="110"/>
    </row>
    <row r="2076" spans="13:31" x14ac:dyDescent="0.25">
      <c r="M2076" s="115">
        <v>46812</v>
      </c>
      <c r="N2076" s="123">
        <v>2.8512400000000002</v>
      </c>
      <c r="AB2076" s="108">
        <f t="shared" si="120"/>
        <v>46812</v>
      </c>
      <c r="AC2076" s="109">
        <f t="shared" si="119"/>
        <v>2.8512400000000004E-2</v>
      </c>
      <c r="AE2076" s="110"/>
    </row>
    <row r="2077" spans="13:31" x14ac:dyDescent="0.25">
      <c r="M2077" s="115">
        <v>46813</v>
      </c>
      <c r="N2077" s="123">
        <v>2.8512400000000002</v>
      </c>
      <c r="AB2077" s="108">
        <f t="shared" si="120"/>
        <v>46813</v>
      </c>
      <c r="AC2077" s="109">
        <f t="shared" si="119"/>
        <v>2.8512400000000004E-2</v>
      </c>
      <c r="AE2077" s="110"/>
    </row>
    <row r="2078" spans="13:31" x14ac:dyDescent="0.25">
      <c r="M2078" s="115">
        <v>46814</v>
      </c>
      <c r="N2078" s="123">
        <v>2.8512400000000002</v>
      </c>
      <c r="AB2078" s="108">
        <f t="shared" si="120"/>
        <v>46814</v>
      </c>
      <c r="AC2078" s="109">
        <f t="shared" si="119"/>
        <v>2.8512400000000004E-2</v>
      </c>
      <c r="AE2078" s="110"/>
    </row>
    <row r="2079" spans="13:31" x14ac:dyDescent="0.25">
      <c r="M2079" s="115">
        <v>46815</v>
      </c>
      <c r="N2079" s="123">
        <v>2.8514699999999999</v>
      </c>
      <c r="AB2079" s="108">
        <f t="shared" si="120"/>
        <v>46815</v>
      </c>
      <c r="AC2079" s="109">
        <f t="shared" si="119"/>
        <v>2.85147E-2</v>
      </c>
      <c r="AE2079" s="110"/>
    </row>
    <row r="2080" spans="13:31" x14ac:dyDescent="0.25">
      <c r="M2080" s="115">
        <v>46816</v>
      </c>
      <c r="N2080" s="123">
        <v>2.8512400000000002</v>
      </c>
      <c r="AB2080" s="108">
        <f t="shared" si="120"/>
        <v>46816</v>
      </c>
      <c r="AC2080" s="109">
        <f t="shared" si="119"/>
        <v>2.8512400000000004E-2</v>
      </c>
      <c r="AE2080" s="110"/>
    </row>
    <row r="2081" spans="13:31" x14ac:dyDescent="0.25">
      <c r="M2081" s="115">
        <v>46817</v>
      </c>
      <c r="N2081" s="123">
        <v>2.8512400000000002</v>
      </c>
      <c r="AB2081" s="108">
        <f t="shared" si="120"/>
        <v>46817</v>
      </c>
      <c r="AC2081" s="109">
        <f t="shared" si="119"/>
        <v>2.8512400000000004E-2</v>
      </c>
      <c r="AE2081" s="110"/>
    </row>
    <row r="2082" spans="13:31" x14ac:dyDescent="0.25">
      <c r="M2082" s="115">
        <v>46818</v>
      </c>
      <c r="N2082" s="123">
        <v>2.8512400000000002</v>
      </c>
      <c r="AB2082" s="108">
        <f t="shared" si="120"/>
        <v>46818</v>
      </c>
      <c r="AC2082" s="109">
        <f t="shared" si="119"/>
        <v>2.8512400000000004E-2</v>
      </c>
      <c r="AE2082" s="110"/>
    </row>
    <row r="2083" spans="13:31" x14ac:dyDescent="0.25">
      <c r="M2083" s="115">
        <v>46819</v>
      </c>
      <c r="N2083" s="123">
        <v>2.8512400000000002</v>
      </c>
      <c r="AB2083" s="108">
        <f t="shared" si="120"/>
        <v>46819</v>
      </c>
      <c r="AC2083" s="109">
        <f t="shared" si="119"/>
        <v>2.8512400000000004E-2</v>
      </c>
      <c r="AE2083" s="110"/>
    </row>
    <row r="2084" spans="13:31" x14ac:dyDescent="0.25">
      <c r="M2084" s="115">
        <v>46820</v>
      </c>
      <c r="N2084" s="123">
        <v>2.8514699999999999</v>
      </c>
      <c r="AB2084" s="108">
        <f t="shared" si="120"/>
        <v>46820</v>
      </c>
      <c r="AC2084" s="109">
        <f t="shared" si="119"/>
        <v>2.85147E-2</v>
      </c>
      <c r="AE2084" s="110"/>
    </row>
    <row r="2085" spans="13:31" x14ac:dyDescent="0.25">
      <c r="M2085" s="115">
        <v>46821</v>
      </c>
      <c r="N2085" s="123">
        <v>2.8512400000000002</v>
      </c>
      <c r="AB2085" s="108">
        <f t="shared" si="120"/>
        <v>46821</v>
      </c>
      <c r="AC2085" s="109">
        <f t="shared" si="119"/>
        <v>2.8512400000000004E-2</v>
      </c>
      <c r="AE2085" s="110"/>
    </row>
    <row r="2086" spans="13:31" x14ac:dyDescent="0.25">
      <c r="M2086" s="115">
        <v>46822</v>
      </c>
      <c r="N2086" s="123">
        <v>2.8512400000000002</v>
      </c>
      <c r="AB2086" s="108">
        <f t="shared" si="120"/>
        <v>46822</v>
      </c>
      <c r="AC2086" s="109">
        <f t="shared" si="119"/>
        <v>2.8512400000000004E-2</v>
      </c>
      <c r="AE2086" s="110"/>
    </row>
    <row r="2087" spans="13:31" x14ac:dyDescent="0.25">
      <c r="M2087" s="115">
        <v>46823</v>
      </c>
      <c r="N2087" s="123">
        <v>2.8512400000000002</v>
      </c>
      <c r="AB2087" s="108">
        <f t="shared" si="120"/>
        <v>46823</v>
      </c>
      <c r="AC2087" s="109">
        <f t="shared" si="119"/>
        <v>2.8512400000000004E-2</v>
      </c>
      <c r="AE2087" s="110"/>
    </row>
    <row r="2088" spans="13:31" x14ac:dyDescent="0.25">
      <c r="M2088" s="115">
        <v>46824</v>
      </c>
      <c r="N2088" s="123">
        <v>2.8512400000000002</v>
      </c>
      <c r="AB2088" s="108">
        <f t="shared" si="120"/>
        <v>46824</v>
      </c>
      <c r="AC2088" s="109">
        <f t="shared" si="119"/>
        <v>2.8512400000000004E-2</v>
      </c>
      <c r="AE2088" s="110"/>
    </row>
    <row r="2089" spans="13:31" x14ac:dyDescent="0.25">
      <c r="M2089" s="115">
        <v>46825</v>
      </c>
      <c r="N2089" s="123">
        <v>2.8514699999999999</v>
      </c>
      <c r="AB2089" s="108">
        <f t="shared" si="120"/>
        <v>46825</v>
      </c>
      <c r="AC2089" s="109">
        <f t="shared" si="119"/>
        <v>2.85147E-2</v>
      </c>
      <c r="AE2089" s="110"/>
    </row>
    <row r="2090" spans="13:31" x14ac:dyDescent="0.25">
      <c r="M2090" s="115">
        <v>46826</v>
      </c>
      <c r="N2090" s="123">
        <v>2.8512400000000002</v>
      </c>
      <c r="AB2090" s="108">
        <f t="shared" si="120"/>
        <v>46826</v>
      </c>
      <c r="AC2090" s="109">
        <f t="shared" si="119"/>
        <v>2.8512400000000004E-2</v>
      </c>
      <c r="AE2090" s="110"/>
    </row>
    <row r="2091" spans="13:31" x14ac:dyDescent="0.25">
      <c r="M2091" s="115">
        <v>46827</v>
      </c>
      <c r="N2091" s="123">
        <v>2.8512400000000002</v>
      </c>
      <c r="AB2091" s="108">
        <f t="shared" si="120"/>
        <v>46827</v>
      </c>
      <c r="AC2091" s="109">
        <f t="shared" si="119"/>
        <v>2.8512400000000004E-2</v>
      </c>
      <c r="AE2091" s="110"/>
    </row>
    <row r="2092" spans="13:31" x14ac:dyDescent="0.25">
      <c r="M2092" s="115">
        <v>46828</v>
      </c>
      <c r="N2092" s="123">
        <v>2.8512400000000002</v>
      </c>
      <c r="AB2092" s="108">
        <f t="shared" si="120"/>
        <v>46828</v>
      </c>
      <c r="AC2092" s="109">
        <f t="shared" si="119"/>
        <v>2.8512400000000004E-2</v>
      </c>
      <c r="AE2092" s="110"/>
    </row>
    <row r="2093" spans="13:31" x14ac:dyDescent="0.25">
      <c r="M2093" s="115">
        <v>46829</v>
      </c>
      <c r="N2093" s="123">
        <v>2.8512400000000002</v>
      </c>
      <c r="AB2093" s="108">
        <f t="shared" si="120"/>
        <v>46829</v>
      </c>
      <c r="AC2093" s="109">
        <f t="shared" si="119"/>
        <v>2.8512400000000004E-2</v>
      </c>
      <c r="AE2093" s="110"/>
    </row>
    <row r="2094" spans="13:31" x14ac:dyDescent="0.25">
      <c r="M2094" s="115">
        <v>46830</v>
      </c>
      <c r="N2094" s="123">
        <v>2.8515799999999998</v>
      </c>
      <c r="AB2094" s="108">
        <f t="shared" si="120"/>
        <v>46830</v>
      </c>
      <c r="AC2094" s="109">
        <f t="shared" si="119"/>
        <v>2.8515799999999997E-2</v>
      </c>
      <c r="AE2094" s="110"/>
    </row>
    <row r="2095" spans="13:31" x14ac:dyDescent="0.25">
      <c r="M2095" s="115">
        <v>46831</v>
      </c>
      <c r="N2095" s="123">
        <v>2.8512400000000002</v>
      </c>
      <c r="AB2095" s="108">
        <f t="shared" si="120"/>
        <v>46831</v>
      </c>
      <c r="AC2095" s="109">
        <f t="shared" si="119"/>
        <v>2.8512400000000004E-2</v>
      </c>
      <c r="AE2095" s="110"/>
    </row>
    <row r="2096" spans="13:31" x14ac:dyDescent="0.25">
      <c r="M2096" s="115">
        <v>46832</v>
      </c>
      <c r="N2096" s="123">
        <v>2.8512400000000002</v>
      </c>
      <c r="AB2096" s="108">
        <f t="shared" si="120"/>
        <v>46832</v>
      </c>
      <c r="AC2096" s="109">
        <f t="shared" si="119"/>
        <v>2.8512400000000004E-2</v>
      </c>
      <c r="AE2096" s="110"/>
    </row>
    <row r="2097" spans="13:31" x14ac:dyDescent="0.25">
      <c r="M2097" s="115">
        <v>46833</v>
      </c>
      <c r="N2097" s="123">
        <v>2.8512400000000002</v>
      </c>
      <c r="AB2097" s="108">
        <f t="shared" si="120"/>
        <v>46833</v>
      </c>
      <c r="AC2097" s="109">
        <f t="shared" si="119"/>
        <v>2.8512400000000004E-2</v>
      </c>
      <c r="AE2097" s="110"/>
    </row>
    <row r="2098" spans="13:31" x14ac:dyDescent="0.25">
      <c r="M2098" s="115">
        <v>46834</v>
      </c>
      <c r="N2098" s="123">
        <v>2.8514699999999999</v>
      </c>
      <c r="AB2098" s="108">
        <f t="shared" si="120"/>
        <v>46834</v>
      </c>
      <c r="AC2098" s="109">
        <f t="shared" si="119"/>
        <v>2.85147E-2</v>
      </c>
      <c r="AE2098" s="110"/>
    </row>
    <row r="2099" spans="13:31" x14ac:dyDescent="0.25">
      <c r="M2099" s="115">
        <v>46835</v>
      </c>
      <c r="N2099" s="123">
        <v>2.8512400000000002</v>
      </c>
      <c r="AB2099" s="108">
        <f t="shared" si="120"/>
        <v>46835</v>
      </c>
      <c r="AC2099" s="109">
        <f t="shared" si="119"/>
        <v>2.8512400000000004E-2</v>
      </c>
      <c r="AE2099" s="110"/>
    </row>
    <row r="2100" spans="13:31" x14ac:dyDescent="0.25">
      <c r="M2100" s="115">
        <v>46836</v>
      </c>
      <c r="N2100" s="123">
        <v>2.8512400000000002</v>
      </c>
      <c r="AB2100" s="108">
        <f t="shared" si="120"/>
        <v>46836</v>
      </c>
      <c r="AC2100" s="109">
        <f t="shared" si="119"/>
        <v>2.8512400000000004E-2</v>
      </c>
      <c r="AE2100" s="110"/>
    </row>
    <row r="2101" spans="13:31" x14ac:dyDescent="0.25">
      <c r="M2101" s="115">
        <v>46837</v>
      </c>
      <c r="N2101" s="123">
        <v>2.8512400000000002</v>
      </c>
      <c r="AB2101" s="108">
        <f t="shared" si="120"/>
        <v>46837</v>
      </c>
      <c r="AC2101" s="109">
        <f t="shared" si="119"/>
        <v>2.8512400000000004E-2</v>
      </c>
      <c r="AE2101" s="110"/>
    </row>
    <row r="2102" spans="13:31" x14ac:dyDescent="0.25">
      <c r="M2102" s="115">
        <v>46838</v>
      </c>
      <c r="N2102" s="123">
        <v>2.8512400000000002</v>
      </c>
      <c r="AB2102" s="108">
        <f t="shared" si="120"/>
        <v>46838</v>
      </c>
      <c r="AC2102" s="109">
        <f t="shared" si="119"/>
        <v>2.8512400000000004E-2</v>
      </c>
      <c r="AE2102" s="110"/>
    </row>
    <row r="2103" spans="13:31" x14ac:dyDescent="0.25">
      <c r="M2103" s="115">
        <v>46839</v>
      </c>
      <c r="N2103" s="123">
        <v>2.8514699999999999</v>
      </c>
      <c r="AB2103" s="108">
        <f t="shared" si="120"/>
        <v>46839</v>
      </c>
      <c r="AC2103" s="109">
        <f t="shared" si="119"/>
        <v>2.85147E-2</v>
      </c>
      <c r="AE2103" s="110"/>
    </row>
    <row r="2104" spans="13:31" x14ac:dyDescent="0.25">
      <c r="M2104" s="115">
        <v>46840</v>
      </c>
      <c r="N2104" s="123">
        <v>2.8512400000000002</v>
      </c>
      <c r="AB2104" s="108">
        <f t="shared" si="120"/>
        <v>46840</v>
      </c>
      <c r="AC2104" s="109">
        <f t="shared" si="119"/>
        <v>2.8512400000000004E-2</v>
      </c>
      <c r="AE2104" s="110"/>
    </row>
    <row r="2105" spans="13:31" x14ac:dyDescent="0.25">
      <c r="M2105" s="115">
        <v>46841</v>
      </c>
      <c r="N2105" s="123">
        <v>2.8512400000000002</v>
      </c>
      <c r="AB2105" s="108">
        <f t="shared" si="120"/>
        <v>46841</v>
      </c>
      <c r="AC2105" s="109">
        <f t="shared" si="119"/>
        <v>2.8512400000000004E-2</v>
      </c>
      <c r="AE2105" s="110"/>
    </row>
    <row r="2106" spans="13:31" x14ac:dyDescent="0.25">
      <c r="M2106" s="115">
        <v>46842</v>
      </c>
      <c r="N2106" s="123">
        <v>2.8513500000000001</v>
      </c>
      <c r="AB2106" s="108">
        <f t="shared" si="120"/>
        <v>46842</v>
      </c>
      <c r="AC2106" s="109">
        <f t="shared" si="119"/>
        <v>2.8513500000000001E-2</v>
      </c>
      <c r="AE2106" s="110"/>
    </row>
    <row r="2107" spans="13:31" x14ac:dyDescent="0.25">
      <c r="M2107" s="115">
        <v>46843</v>
      </c>
      <c r="N2107" s="123">
        <v>2.8514699999999999</v>
      </c>
      <c r="AB2107" s="108">
        <f t="shared" si="120"/>
        <v>46843</v>
      </c>
      <c r="AC2107" s="109">
        <f t="shared" si="119"/>
        <v>2.85147E-2</v>
      </c>
      <c r="AE2107" s="110"/>
    </row>
    <row r="2108" spans="13:31" x14ac:dyDescent="0.25">
      <c r="M2108" s="115">
        <v>46844</v>
      </c>
      <c r="N2108" s="123">
        <v>2.8512400000000002</v>
      </c>
      <c r="AB2108" s="108">
        <f t="shared" si="120"/>
        <v>46844</v>
      </c>
      <c r="AC2108" s="109">
        <f t="shared" si="119"/>
        <v>2.8512400000000004E-2</v>
      </c>
      <c r="AE2108" s="110"/>
    </row>
    <row r="2109" spans="13:31" x14ac:dyDescent="0.25">
      <c r="M2109" s="115">
        <v>46845</v>
      </c>
      <c r="N2109" s="123">
        <v>2.8512400000000002</v>
      </c>
      <c r="AB2109" s="108">
        <f t="shared" si="120"/>
        <v>46845</v>
      </c>
      <c r="AC2109" s="109">
        <f t="shared" si="119"/>
        <v>2.8512400000000004E-2</v>
      </c>
      <c r="AE2109" s="110"/>
    </row>
    <row r="2110" spans="13:31" x14ac:dyDescent="0.25">
      <c r="M2110" s="115">
        <v>46846</v>
      </c>
      <c r="N2110" s="123">
        <v>2.8512400000000002</v>
      </c>
      <c r="AB2110" s="108">
        <f t="shared" si="120"/>
        <v>46846</v>
      </c>
      <c r="AC2110" s="109">
        <f t="shared" si="119"/>
        <v>2.8512400000000004E-2</v>
      </c>
      <c r="AE2110" s="110"/>
    </row>
    <row r="2111" spans="13:31" x14ac:dyDescent="0.25">
      <c r="M2111" s="115">
        <v>46847</v>
      </c>
      <c r="N2111" s="123">
        <v>2.8512400000000002</v>
      </c>
      <c r="AB2111" s="108">
        <f t="shared" si="120"/>
        <v>46847</v>
      </c>
      <c r="AC2111" s="109">
        <f t="shared" si="119"/>
        <v>2.8512400000000004E-2</v>
      </c>
      <c r="AE2111" s="110"/>
    </row>
    <row r="2112" spans="13:31" x14ac:dyDescent="0.25">
      <c r="M2112" s="115">
        <v>46848</v>
      </c>
      <c r="N2112" s="123">
        <v>2.8514699999999999</v>
      </c>
      <c r="AB2112" s="108">
        <f t="shared" si="120"/>
        <v>46848</v>
      </c>
      <c r="AC2112" s="109">
        <f t="shared" si="119"/>
        <v>2.85147E-2</v>
      </c>
      <c r="AE2112" s="110"/>
    </row>
    <row r="2113" spans="13:31" x14ac:dyDescent="0.25">
      <c r="M2113" s="115">
        <v>46849</v>
      </c>
      <c r="N2113" s="123">
        <v>2.8512400000000002</v>
      </c>
      <c r="AB2113" s="108">
        <f t="shared" si="120"/>
        <v>46849</v>
      </c>
      <c r="AC2113" s="109">
        <f t="shared" si="119"/>
        <v>2.8512400000000004E-2</v>
      </c>
      <c r="AE2113" s="110"/>
    </row>
    <row r="2114" spans="13:31" x14ac:dyDescent="0.25">
      <c r="M2114" s="115">
        <v>46850</v>
      </c>
      <c r="N2114" s="123">
        <v>2.8512400000000002</v>
      </c>
      <c r="AB2114" s="108">
        <f t="shared" si="120"/>
        <v>46850</v>
      </c>
      <c r="AC2114" s="109">
        <f t="shared" si="119"/>
        <v>2.8512400000000004E-2</v>
      </c>
      <c r="AE2114" s="110"/>
    </row>
    <row r="2115" spans="13:31" x14ac:dyDescent="0.25">
      <c r="M2115" s="115">
        <v>46851</v>
      </c>
      <c r="N2115" s="123">
        <v>2.8512400000000002</v>
      </c>
      <c r="AB2115" s="108">
        <f t="shared" si="120"/>
        <v>46851</v>
      </c>
      <c r="AC2115" s="109">
        <f t="shared" si="119"/>
        <v>2.8512400000000004E-2</v>
      </c>
      <c r="AE2115" s="110"/>
    </row>
    <row r="2116" spans="13:31" x14ac:dyDescent="0.25">
      <c r="M2116" s="115">
        <v>46852</v>
      </c>
      <c r="N2116" s="123">
        <v>2.8512400000000002</v>
      </c>
      <c r="AB2116" s="108">
        <f t="shared" si="120"/>
        <v>46852</v>
      </c>
      <c r="AC2116" s="109">
        <f t="shared" si="119"/>
        <v>2.8512400000000004E-2</v>
      </c>
      <c r="AE2116" s="110"/>
    </row>
    <row r="2117" spans="13:31" x14ac:dyDescent="0.25">
      <c r="M2117" s="115">
        <v>46853</v>
      </c>
      <c r="N2117" s="123">
        <v>2.8514699999999999</v>
      </c>
      <c r="AB2117" s="108">
        <f t="shared" si="120"/>
        <v>46853</v>
      </c>
      <c r="AC2117" s="109">
        <f t="shared" si="119"/>
        <v>2.85147E-2</v>
      </c>
      <c r="AE2117" s="110"/>
    </row>
    <row r="2118" spans="13:31" x14ac:dyDescent="0.25">
      <c r="M2118" s="115">
        <v>46854</v>
      </c>
      <c r="N2118" s="123">
        <v>2.8512400000000002</v>
      </c>
      <c r="AB2118" s="108">
        <f t="shared" si="120"/>
        <v>46854</v>
      </c>
      <c r="AC2118" s="109">
        <f t="shared" si="119"/>
        <v>2.8512400000000004E-2</v>
      </c>
      <c r="AE2118" s="110"/>
    </row>
    <row r="2119" spans="13:31" x14ac:dyDescent="0.25">
      <c r="M2119" s="115">
        <v>46855</v>
      </c>
      <c r="N2119" s="123">
        <v>2.8512400000000002</v>
      </c>
      <c r="AB2119" s="108">
        <f t="shared" si="120"/>
        <v>46855</v>
      </c>
      <c r="AC2119" s="109">
        <f t="shared" ref="AC2119:AC2182" si="121">_xlfn.IFNA(VLOOKUP(AB2119,M:N,2,FALSE)/100,AC2118)</f>
        <v>2.8512400000000004E-2</v>
      </c>
      <c r="AE2119" s="110"/>
    </row>
    <row r="2120" spans="13:31" x14ac:dyDescent="0.25">
      <c r="M2120" s="115">
        <v>46856</v>
      </c>
      <c r="N2120" s="123">
        <v>2.8512400000000002</v>
      </c>
      <c r="AB2120" s="108">
        <f t="shared" ref="AB2120:AB2183" si="122">AB2119+1</f>
        <v>46856</v>
      </c>
      <c r="AC2120" s="109">
        <f t="shared" si="121"/>
        <v>2.8512400000000004E-2</v>
      </c>
      <c r="AE2120" s="110"/>
    </row>
    <row r="2121" spans="13:31" x14ac:dyDescent="0.25">
      <c r="M2121" s="115">
        <v>46857</v>
      </c>
      <c r="N2121" s="123">
        <v>2.8512400000000002</v>
      </c>
      <c r="AB2121" s="108">
        <f t="shared" si="122"/>
        <v>46857</v>
      </c>
      <c r="AC2121" s="109">
        <f t="shared" si="121"/>
        <v>2.8512400000000004E-2</v>
      </c>
      <c r="AE2121" s="110"/>
    </row>
    <row r="2122" spans="13:31" x14ac:dyDescent="0.25">
      <c r="M2122" s="115">
        <v>46858</v>
      </c>
      <c r="N2122" s="123">
        <v>2.8514699999999999</v>
      </c>
      <c r="AB2122" s="108">
        <f t="shared" si="122"/>
        <v>46858</v>
      </c>
      <c r="AC2122" s="109">
        <f t="shared" si="121"/>
        <v>2.85147E-2</v>
      </c>
      <c r="AE2122" s="110"/>
    </row>
    <row r="2123" spans="13:31" x14ac:dyDescent="0.25">
      <c r="M2123" s="115">
        <v>46859</v>
      </c>
      <c r="N2123" s="123">
        <v>2.8512400000000002</v>
      </c>
      <c r="AB2123" s="108">
        <f t="shared" si="122"/>
        <v>46859</v>
      </c>
      <c r="AC2123" s="109">
        <f t="shared" si="121"/>
        <v>2.8512400000000004E-2</v>
      </c>
      <c r="AE2123" s="110"/>
    </row>
    <row r="2124" spans="13:31" x14ac:dyDescent="0.25">
      <c r="M2124" s="115">
        <v>46860</v>
      </c>
      <c r="N2124" s="123">
        <v>2.8513500000000001</v>
      </c>
      <c r="AB2124" s="108">
        <f t="shared" si="122"/>
        <v>46860</v>
      </c>
      <c r="AC2124" s="109">
        <f t="shared" si="121"/>
        <v>2.8513500000000001E-2</v>
      </c>
      <c r="AE2124" s="110"/>
    </row>
    <row r="2125" spans="13:31" x14ac:dyDescent="0.25">
      <c r="M2125" s="115">
        <v>46861</v>
      </c>
      <c r="N2125" s="123">
        <v>2.8512400000000002</v>
      </c>
      <c r="AB2125" s="108">
        <f t="shared" si="122"/>
        <v>46861</v>
      </c>
      <c r="AC2125" s="109">
        <f t="shared" si="121"/>
        <v>2.8512400000000004E-2</v>
      </c>
      <c r="AE2125" s="110"/>
    </row>
    <row r="2126" spans="13:31" x14ac:dyDescent="0.25">
      <c r="M2126" s="115">
        <v>46862</v>
      </c>
      <c r="N2126" s="123">
        <v>2.8514699999999999</v>
      </c>
      <c r="AB2126" s="108">
        <f t="shared" si="122"/>
        <v>46862</v>
      </c>
      <c r="AC2126" s="109">
        <f t="shared" si="121"/>
        <v>2.85147E-2</v>
      </c>
      <c r="AE2126" s="110"/>
    </row>
    <row r="2127" spans="13:31" x14ac:dyDescent="0.25">
      <c r="M2127" s="115">
        <v>46863</v>
      </c>
      <c r="N2127" s="123">
        <v>2.8512400000000002</v>
      </c>
      <c r="AB2127" s="108">
        <f t="shared" si="122"/>
        <v>46863</v>
      </c>
      <c r="AC2127" s="109">
        <f t="shared" si="121"/>
        <v>2.8512400000000004E-2</v>
      </c>
      <c r="AE2127" s="110"/>
    </row>
    <row r="2128" spans="13:31" x14ac:dyDescent="0.25">
      <c r="M2128" s="115">
        <v>46864</v>
      </c>
      <c r="N2128" s="123">
        <v>2.8513500000000001</v>
      </c>
      <c r="AB2128" s="108">
        <f t="shared" si="122"/>
        <v>46864</v>
      </c>
      <c r="AC2128" s="109">
        <f t="shared" si="121"/>
        <v>2.8513500000000001E-2</v>
      </c>
      <c r="AE2128" s="110"/>
    </row>
    <row r="2129" spans="13:31" x14ac:dyDescent="0.25">
      <c r="M2129" s="115">
        <v>46865</v>
      </c>
      <c r="N2129" s="123">
        <v>2.8512400000000002</v>
      </c>
      <c r="AB2129" s="108">
        <f t="shared" si="122"/>
        <v>46865</v>
      </c>
      <c r="AC2129" s="109">
        <f t="shared" si="121"/>
        <v>2.8512400000000004E-2</v>
      </c>
      <c r="AE2129" s="110"/>
    </row>
    <row r="2130" spans="13:31" x14ac:dyDescent="0.25">
      <c r="M2130" s="115">
        <v>46866</v>
      </c>
      <c r="N2130" s="123">
        <v>2.8514699999999999</v>
      </c>
      <c r="AB2130" s="108">
        <f t="shared" si="122"/>
        <v>46866</v>
      </c>
      <c r="AC2130" s="109">
        <f t="shared" si="121"/>
        <v>2.85147E-2</v>
      </c>
      <c r="AE2130" s="110"/>
    </row>
    <row r="2131" spans="13:31" x14ac:dyDescent="0.25">
      <c r="M2131" s="115">
        <v>46867</v>
      </c>
      <c r="N2131" s="123">
        <v>2.8512400000000002</v>
      </c>
      <c r="AB2131" s="108">
        <f t="shared" si="122"/>
        <v>46867</v>
      </c>
      <c r="AC2131" s="109">
        <f t="shared" si="121"/>
        <v>2.8512400000000004E-2</v>
      </c>
      <c r="AE2131" s="110"/>
    </row>
    <row r="2132" spans="13:31" x14ac:dyDescent="0.25">
      <c r="M2132" s="115">
        <v>46868</v>
      </c>
      <c r="N2132" s="123">
        <v>2.8512400000000002</v>
      </c>
      <c r="AB2132" s="108">
        <f t="shared" si="122"/>
        <v>46868</v>
      </c>
      <c r="AC2132" s="109">
        <f t="shared" si="121"/>
        <v>2.8512400000000004E-2</v>
      </c>
      <c r="AE2132" s="110"/>
    </row>
    <row r="2133" spans="13:31" x14ac:dyDescent="0.25">
      <c r="M2133" s="115">
        <v>46869</v>
      </c>
      <c r="N2133" s="123">
        <v>2.8512400000000002</v>
      </c>
      <c r="AB2133" s="108">
        <f t="shared" si="122"/>
        <v>46869</v>
      </c>
      <c r="AC2133" s="109">
        <f t="shared" si="121"/>
        <v>2.8512400000000004E-2</v>
      </c>
      <c r="AE2133" s="110"/>
    </row>
    <row r="2134" spans="13:31" x14ac:dyDescent="0.25">
      <c r="M2134" s="115">
        <v>46870</v>
      </c>
      <c r="N2134" s="123">
        <v>2.8512400000000002</v>
      </c>
      <c r="AB2134" s="108">
        <f t="shared" si="122"/>
        <v>46870</v>
      </c>
      <c r="AC2134" s="109">
        <f t="shared" si="121"/>
        <v>2.8512400000000004E-2</v>
      </c>
      <c r="AE2134" s="110"/>
    </row>
    <row r="2135" spans="13:31" x14ac:dyDescent="0.25">
      <c r="M2135" s="115">
        <v>46871</v>
      </c>
      <c r="N2135" s="123">
        <v>2.8514699999999999</v>
      </c>
      <c r="AB2135" s="108">
        <f t="shared" si="122"/>
        <v>46871</v>
      </c>
      <c r="AC2135" s="109">
        <f t="shared" si="121"/>
        <v>2.85147E-2</v>
      </c>
      <c r="AE2135" s="110"/>
    </row>
    <row r="2136" spans="13:31" x14ac:dyDescent="0.25">
      <c r="M2136" s="115">
        <v>46872</v>
      </c>
      <c r="N2136" s="123">
        <v>2.8512400000000002</v>
      </c>
      <c r="AB2136" s="108">
        <f t="shared" si="122"/>
        <v>46872</v>
      </c>
      <c r="AC2136" s="109">
        <f t="shared" si="121"/>
        <v>2.8512400000000004E-2</v>
      </c>
      <c r="AE2136" s="110"/>
    </row>
    <row r="2137" spans="13:31" x14ac:dyDescent="0.25">
      <c r="M2137" s="115">
        <v>46873</v>
      </c>
      <c r="N2137" s="123">
        <v>2.8512400000000002</v>
      </c>
      <c r="AB2137" s="108">
        <f t="shared" si="122"/>
        <v>46873</v>
      </c>
      <c r="AC2137" s="109">
        <f t="shared" si="121"/>
        <v>2.8512400000000004E-2</v>
      </c>
      <c r="AE2137" s="110"/>
    </row>
    <row r="2138" spans="13:31" x14ac:dyDescent="0.25">
      <c r="M2138" s="115">
        <v>46874</v>
      </c>
      <c r="N2138" s="123">
        <v>2.8512400000000002</v>
      </c>
      <c r="AB2138" s="108">
        <f t="shared" si="122"/>
        <v>46874</v>
      </c>
      <c r="AC2138" s="109">
        <f t="shared" si="121"/>
        <v>2.8512400000000004E-2</v>
      </c>
      <c r="AE2138" s="110"/>
    </row>
    <row r="2139" spans="13:31" x14ac:dyDescent="0.25">
      <c r="M2139" s="115">
        <v>46875</v>
      </c>
      <c r="N2139" s="123">
        <v>2.8512400000000002</v>
      </c>
      <c r="AB2139" s="108">
        <f t="shared" si="122"/>
        <v>46875</v>
      </c>
      <c r="AC2139" s="109">
        <f t="shared" si="121"/>
        <v>2.8512400000000004E-2</v>
      </c>
      <c r="AE2139" s="110"/>
    </row>
    <row r="2140" spans="13:31" x14ac:dyDescent="0.25">
      <c r="M2140" s="115">
        <v>46876</v>
      </c>
      <c r="N2140" s="123">
        <v>2.8515799999999998</v>
      </c>
      <c r="AB2140" s="108">
        <f t="shared" si="122"/>
        <v>46876</v>
      </c>
      <c r="AC2140" s="109">
        <f t="shared" si="121"/>
        <v>2.8515799999999997E-2</v>
      </c>
      <c r="AE2140" s="110"/>
    </row>
    <row r="2141" spans="13:31" x14ac:dyDescent="0.25">
      <c r="M2141" s="115">
        <v>46877</v>
      </c>
      <c r="N2141" s="123">
        <v>2.8512400000000002</v>
      </c>
      <c r="AB2141" s="108">
        <f t="shared" si="122"/>
        <v>46877</v>
      </c>
      <c r="AC2141" s="109">
        <f t="shared" si="121"/>
        <v>2.8512400000000004E-2</v>
      </c>
      <c r="AE2141" s="110"/>
    </row>
    <row r="2142" spans="13:31" x14ac:dyDescent="0.25">
      <c r="M2142" s="115">
        <v>46878</v>
      </c>
      <c r="N2142" s="123">
        <v>2.8512400000000002</v>
      </c>
      <c r="AB2142" s="108">
        <f t="shared" si="122"/>
        <v>46878</v>
      </c>
      <c r="AC2142" s="109">
        <f t="shared" si="121"/>
        <v>2.8512400000000004E-2</v>
      </c>
      <c r="AE2142" s="110"/>
    </row>
    <row r="2143" spans="13:31" x14ac:dyDescent="0.25">
      <c r="M2143" s="115">
        <v>46879</v>
      </c>
      <c r="N2143" s="123">
        <v>2.8512400000000002</v>
      </c>
      <c r="AB2143" s="108">
        <f t="shared" si="122"/>
        <v>46879</v>
      </c>
      <c r="AC2143" s="109">
        <f t="shared" si="121"/>
        <v>2.8512400000000004E-2</v>
      </c>
      <c r="AE2143" s="110"/>
    </row>
    <row r="2144" spans="13:31" x14ac:dyDescent="0.25">
      <c r="M2144" s="115">
        <v>46880</v>
      </c>
      <c r="N2144" s="123">
        <v>2.8514699999999999</v>
      </c>
      <c r="AB2144" s="108">
        <f t="shared" si="122"/>
        <v>46880</v>
      </c>
      <c r="AC2144" s="109">
        <f t="shared" si="121"/>
        <v>2.85147E-2</v>
      </c>
      <c r="AE2144" s="110"/>
    </row>
    <row r="2145" spans="13:31" x14ac:dyDescent="0.25">
      <c r="M2145" s="115">
        <v>46881</v>
      </c>
      <c r="N2145" s="123">
        <v>2.8512400000000002</v>
      </c>
      <c r="AB2145" s="108">
        <f t="shared" si="122"/>
        <v>46881</v>
      </c>
      <c r="AC2145" s="109">
        <f t="shared" si="121"/>
        <v>2.8512400000000004E-2</v>
      </c>
      <c r="AE2145" s="110"/>
    </row>
    <row r="2146" spans="13:31" x14ac:dyDescent="0.25">
      <c r="M2146" s="115">
        <v>46882</v>
      </c>
      <c r="N2146" s="123">
        <v>2.8512400000000002</v>
      </c>
      <c r="AB2146" s="108">
        <f t="shared" si="122"/>
        <v>46882</v>
      </c>
      <c r="AC2146" s="109">
        <f t="shared" si="121"/>
        <v>2.8512400000000004E-2</v>
      </c>
      <c r="AE2146" s="110"/>
    </row>
    <row r="2147" spans="13:31" x14ac:dyDescent="0.25">
      <c r="M2147" s="115">
        <v>46883</v>
      </c>
      <c r="N2147" s="123">
        <v>2.8512400000000002</v>
      </c>
      <c r="AB2147" s="108">
        <f t="shared" si="122"/>
        <v>46883</v>
      </c>
      <c r="AC2147" s="109">
        <f t="shared" si="121"/>
        <v>2.8512400000000004E-2</v>
      </c>
      <c r="AE2147" s="110"/>
    </row>
    <row r="2148" spans="13:31" x14ac:dyDescent="0.25">
      <c r="M2148" s="115">
        <v>46884</v>
      </c>
      <c r="N2148" s="123">
        <v>2.8512400000000002</v>
      </c>
      <c r="AB2148" s="108">
        <f t="shared" si="122"/>
        <v>46884</v>
      </c>
      <c r="AC2148" s="109">
        <f t="shared" si="121"/>
        <v>2.8512400000000004E-2</v>
      </c>
      <c r="AE2148" s="110"/>
    </row>
    <row r="2149" spans="13:31" x14ac:dyDescent="0.25">
      <c r="M2149" s="115">
        <v>46885</v>
      </c>
      <c r="N2149" s="123">
        <v>2.8514699999999999</v>
      </c>
      <c r="AB2149" s="108">
        <f t="shared" si="122"/>
        <v>46885</v>
      </c>
      <c r="AC2149" s="109">
        <f t="shared" si="121"/>
        <v>2.85147E-2</v>
      </c>
      <c r="AE2149" s="110"/>
    </row>
    <row r="2150" spans="13:31" x14ac:dyDescent="0.25">
      <c r="M2150" s="115">
        <v>46886</v>
      </c>
      <c r="N2150" s="123">
        <v>2.8512400000000002</v>
      </c>
      <c r="AB2150" s="108">
        <f t="shared" si="122"/>
        <v>46886</v>
      </c>
      <c r="AC2150" s="109">
        <f t="shared" si="121"/>
        <v>2.8512400000000004E-2</v>
      </c>
      <c r="AE2150" s="110"/>
    </row>
    <row r="2151" spans="13:31" x14ac:dyDescent="0.25">
      <c r="M2151" s="115">
        <v>46887</v>
      </c>
      <c r="N2151" s="123">
        <v>2.8512400000000002</v>
      </c>
      <c r="AB2151" s="108">
        <f t="shared" si="122"/>
        <v>46887</v>
      </c>
      <c r="AC2151" s="109">
        <f t="shared" si="121"/>
        <v>2.8512400000000004E-2</v>
      </c>
      <c r="AE2151" s="110"/>
    </row>
    <row r="2152" spans="13:31" x14ac:dyDescent="0.25">
      <c r="M2152" s="115">
        <v>46888</v>
      </c>
      <c r="N2152" s="123">
        <v>2.8512400000000002</v>
      </c>
      <c r="AB2152" s="108">
        <f t="shared" si="122"/>
        <v>46888</v>
      </c>
      <c r="AC2152" s="109">
        <f t="shared" si="121"/>
        <v>2.8512400000000004E-2</v>
      </c>
      <c r="AE2152" s="110"/>
    </row>
    <row r="2153" spans="13:31" x14ac:dyDescent="0.25">
      <c r="M2153" s="115">
        <v>46889</v>
      </c>
      <c r="N2153" s="123">
        <v>2.8512400000000002</v>
      </c>
      <c r="AB2153" s="108">
        <f t="shared" si="122"/>
        <v>46889</v>
      </c>
      <c r="AC2153" s="109">
        <f t="shared" si="121"/>
        <v>2.8512400000000004E-2</v>
      </c>
      <c r="AE2153" s="110"/>
    </row>
    <row r="2154" spans="13:31" x14ac:dyDescent="0.25">
      <c r="M2154" s="115">
        <v>46890</v>
      </c>
      <c r="N2154" s="123">
        <v>2.8514699999999999</v>
      </c>
      <c r="AB2154" s="108">
        <f t="shared" si="122"/>
        <v>46890</v>
      </c>
      <c r="AC2154" s="109">
        <f t="shared" si="121"/>
        <v>2.85147E-2</v>
      </c>
      <c r="AE2154" s="110"/>
    </row>
    <row r="2155" spans="13:31" x14ac:dyDescent="0.25">
      <c r="M2155" s="115">
        <v>46891</v>
      </c>
      <c r="N2155" s="123">
        <v>2.8512400000000002</v>
      </c>
      <c r="AB2155" s="108">
        <f t="shared" si="122"/>
        <v>46891</v>
      </c>
      <c r="AC2155" s="109">
        <f t="shared" si="121"/>
        <v>2.8512400000000004E-2</v>
      </c>
      <c r="AE2155" s="110"/>
    </row>
    <row r="2156" spans="13:31" x14ac:dyDescent="0.25">
      <c r="M2156" s="115">
        <v>46892</v>
      </c>
      <c r="N2156" s="123">
        <v>2.8512400000000002</v>
      </c>
      <c r="AB2156" s="108">
        <f t="shared" si="122"/>
        <v>46892</v>
      </c>
      <c r="AC2156" s="109">
        <f t="shared" si="121"/>
        <v>2.8512400000000004E-2</v>
      </c>
      <c r="AE2156" s="110"/>
    </row>
    <row r="2157" spans="13:31" x14ac:dyDescent="0.25">
      <c r="M2157" s="115">
        <v>46893</v>
      </c>
      <c r="N2157" s="123">
        <v>2.8512400000000002</v>
      </c>
      <c r="AB2157" s="108">
        <f t="shared" si="122"/>
        <v>46893</v>
      </c>
      <c r="AC2157" s="109">
        <f t="shared" si="121"/>
        <v>2.8512400000000004E-2</v>
      </c>
      <c r="AE2157" s="110"/>
    </row>
    <row r="2158" spans="13:31" x14ac:dyDescent="0.25">
      <c r="M2158" s="115">
        <v>46894</v>
      </c>
      <c r="N2158" s="123">
        <v>2.8512400000000002</v>
      </c>
      <c r="AB2158" s="108">
        <f t="shared" si="122"/>
        <v>46894</v>
      </c>
      <c r="AC2158" s="109">
        <f t="shared" si="121"/>
        <v>2.8512400000000004E-2</v>
      </c>
      <c r="AE2158" s="110"/>
    </row>
    <row r="2159" spans="13:31" x14ac:dyDescent="0.25">
      <c r="M2159" s="115">
        <v>46895</v>
      </c>
      <c r="N2159" s="123">
        <v>2.8515799999999998</v>
      </c>
      <c r="AB2159" s="108">
        <f t="shared" si="122"/>
        <v>46895</v>
      </c>
      <c r="AC2159" s="109">
        <f t="shared" si="121"/>
        <v>2.8515799999999997E-2</v>
      </c>
      <c r="AE2159" s="110"/>
    </row>
    <row r="2160" spans="13:31" x14ac:dyDescent="0.25">
      <c r="M2160" s="115">
        <v>46896</v>
      </c>
      <c r="N2160" s="123">
        <v>2.8512400000000002</v>
      </c>
      <c r="AB2160" s="108">
        <f t="shared" si="122"/>
        <v>46896</v>
      </c>
      <c r="AC2160" s="109">
        <f t="shared" si="121"/>
        <v>2.8512400000000004E-2</v>
      </c>
      <c r="AE2160" s="110"/>
    </row>
    <row r="2161" spans="13:31" x14ac:dyDescent="0.25">
      <c r="M2161" s="115">
        <v>46897</v>
      </c>
      <c r="N2161" s="123">
        <v>2.8512400000000002</v>
      </c>
      <c r="AB2161" s="108">
        <f t="shared" si="122"/>
        <v>46897</v>
      </c>
      <c r="AC2161" s="109">
        <f t="shared" si="121"/>
        <v>2.8512400000000004E-2</v>
      </c>
      <c r="AE2161" s="110"/>
    </row>
    <row r="2162" spans="13:31" x14ac:dyDescent="0.25">
      <c r="M2162" s="115">
        <v>46898</v>
      </c>
      <c r="N2162" s="123">
        <v>2.8512400000000002</v>
      </c>
      <c r="AB2162" s="108">
        <f t="shared" si="122"/>
        <v>46898</v>
      </c>
      <c r="AC2162" s="109">
        <f t="shared" si="121"/>
        <v>2.8512400000000004E-2</v>
      </c>
      <c r="AE2162" s="110"/>
    </row>
    <row r="2163" spans="13:31" x14ac:dyDescent="0.25">
      <c r="M2163" s="115">
        <v>46899</v>
      </c>
      <c r="N2163" s="123">
        <v>2.8514699999999999</v>
      </c>
      <c r="AB2163" s="108">
        <f t="shared" si="122"/>
        <v>46899</v>
      </c>
      <c r="AC2163" s="109">
        <f t="shared" si="121"/>
        <v>2.85147E-2</v>
      </c>
      <c r="AE2163" s="110"/>
    </row>
    <row r="2164" spans="13:31" x14ac:dyDescent="0.25">
      <c r="M2164" s="115">
        <v>46900</v>
      </c>
      <c r="N2164" s="123">
        <v>2.8512400000000002</v>
      </c>
      <c r="AB2164" s="108">
        <f t="shared" si="122"/>
        <v>46900</v>
      </c>
      <c r="AC2164" s="109">
        <f t="shared" si="121"/>
        <v>2.8512400000000004E-2</v>
      </c>
      <c r="AE2164" s="110"/>
    </row>
    <row r="2165" spans="13:31" x14ac:dyDescent="0.25">
      <c r="M2165" s="115">
        <v>46901</v>
      </c>
      <c r="N2165" s="123">
        <v>2.8512400000000002</v>
      </c>
      <c r="AB2165" s="108">
        <f t="shared" si="122"/>
        <v>46901</v>
      </c>
      <c r="AC2165" s="109">
        <f t="shared" si="121"/>
        <v>2.8512400000000004E-2</v>
      </c>
      <c r="AE2165" s="110"/>
    </row>
    <row r="2166" spans="13:31" x14ac:dyDescent="0.25">
      <c r="M2166" s="115">
        <v>46902</v>
      </c>
      <c r="N2166" s="123">
        <v>2.8512400000000002</v>
      </c>
      <c r="AB2166" s="108">
        <f t="shared" si="122"/>
        <v>46902</v>
      </c>
      <c r="AC2166" s="109">
        <f t="shared" si="121"/>
        <v>2.8512400000000004E-2</v>
      </c>
      <c r="AE2166" s="110"/>
    </row>
    <row r="2167" spans="13:31" x14ac:dyDescent="0.25">
      <c r="M2167" s="115">
        <v>46903</v>
      </c>
      <c r="N2167" s="123">
        <v>2.8512400000000002</v>
      </c>
      <c r="AB2167" s="108">
        <f t="shared" si="122"/>
        <v>46903</v>
      </c>
      <c r="AC2167" s="109">
        <f t="shared" si="121"/>
        <v>2.8512400000000004E-2</v>
      </c>
      <c r="AE2167" s="110"/>
    </row>
    <row r="2168" spans="13:31" x14ac:dyDescent="0.25">
      <c r="M2168" s="115">
        <v>46904</v>
      </c>
      <c r="N2168" s="123">
        <v>2.8514699999999999</v>
      </c>
      <c r="AB2168" s="108">
        <f t="shared" si="122"/>
        <v>46904</v>
      </c>
      <c r="AC2168" s="109">
        <f t="shared" si="121"/>
        <v>2.85147E-2</v>
      </c>
      <c r="AE2168" s="110"/>
    </row>
    <row r="2169" spans="13:31" x14ac:dyDescent="0.25">
      <c r="M2169" s="115">
        <v>46905</v>
      </c>
      <c r="N2169" s="123">
        <v>2.8512400000000002</v>
      </c>
      <c r="AB2169" s="108">
        <f t="shared" si="122"/>
        <v>46905</v>
      </c>
      <c r="AC2169" s="109">
        <f t="shared" si="121"/>
        <v>2.8512400000000004E-2</v>
      </c>
      <c r="AE2169" s="110"/>
    </row>
    <row r="2170" spans="13:31" x14ac:dyDescent="0.25">
      <c r="M2170" s="115">
        <v>46906</v>
      </c>
      <c r="N2170" s="123">
        <v>2.8512400000000002</v>
      </c>
      <c r="AB2170" s="108">
        <f t="shared" si="122"/>
        <v>46906</v>
      </c>
      <c r="AC2170" s="109">
        <f t="shared" si="121"/>
        <v>2.8512400000000004E-2</v>
      </c>
      <c r="AE2170" s="110"/>
    </row>
    <row r="2171" spans="13:31" x14ac:dyDescent="0.25">
      <c r="M2171" s="115">
        <v>46907</v>
      </c>
      <c r="N2171" s="123">
        <v>2.8512400000000002</v>
      </c>
      <c r="AB2171" s="108">
        <f t="shared" si="122"/>
        <v>46907</v>
      </c>
      <c r="AC2171" s="109">
        <f t="shared" si="121"/>
        <v>2.8512400000000004E-2</v>
      </c>
      <c r="AE2171" s="110"/>
    </row>
    <row r="2172" spans="13:31" x14ac:dyDescent="0.25">
      <c r="M2172" s="115">
        <v>46908</v>
      </c>
      <c r="N2172" s="123">
        <v>2.8512400000000002</v>
      </c>
      <c r="AB2172" s="108">
        <f t="shared" si="122"/>
        <v>46908</v>
      </c>
      <c r="AC2172" s="109">
        <f t="shared" si="121"/>
        <v>2.8512400000000004E-2</v>
      </c>
      <c r="AE2172" s="110"/>
    </row>
    <row r="2173" spans="13:31" x14ac:dyDescent="0.25">
      <c r="M2173" s="115">
        <v>46909</v>
      </c>
      <c r="N2173" s="123">
        <v>2.8514699999999999</v>
      </c>
      <c r="AB2173" s="108">
        <f t="shared" si="122"/>
        <v>46909</v>
      </c>
      <c r="AC2173" s="109">
        <f t="shared" si="121"/>
        <v>2.85147E-2</v>
      </c>
      <c r="AE2173" s="110"/>
    </row>
    <row r="2174" spans="13:31" x14ac:dyDescent="0.25">
      <c r="M2174" s="115">
        <v>46910</v>
      </c>
      <c r="N2174" s="123">
        <v>2.8512400000000002</v>
      </c>
      <c r="AB2174" s="108">
        <f t="shared" si="122"/>
        <v>46910</v>
      </c>
      <c r="AC2174" s="109">
        <f t="shared" si="121"/>
        <v>2.8512400000000004E-2</v>
      </c>
      <c r="AE2174" s="110"/>
    </row>
    <row r="2175" spans="13:31" x14ac:dyDescent="0.25">
      <c r="M2175" s="115">
        <v>46911</v>
      </c>
      <c r="N2175" s="123">
        <v>2.8512400000000002</v>
      </c>
      <c r="AB2175" s="108">
        <f t="shared" si="122"/>
        <v>46911</v>
      </c>
      <c r="AC2175" s="109">
        <f t="shared" si="121"/>
        <v>2.8512400000000004E-2</v>
      </c>
      <c r="AE2175" s="110"/>
    </row>
    <row r="2176" spans="13:31" x14ac:dyDescent="0.25">
      <c r="M2176" s="115">
        <v>46912</v>
      </c>
      <c r="N2176" s="123">
        <v>2.8512400000000002</v>
      </c>
      <c r="AB2176" s="108">
        <f t="shared" si="122"/>
        <v>46912</v>
      </c>
      <c r="AC2176" s="109">
        <f t="shared" si="121"/>
        <v>2.8512400000000004E-2</v>
      </c>
      <c r="AE2176" s="110"/>
    </row>
    <row r="2177" spans="13:31" x14ac:dyDescent="0.25">
      <c r="M2177" s="115">
        <v>46913</v>
      </c>
      <c r="N2177" s="123">
        <v>2.8512400000000002</v>
      </c>
      <c r="AB2177" s="108">
        <f t="shared" si="122"/>
        <v>46913</v>
      </c>
      <c r="AC2177" s="109">
        <f t="shared" si="121"/>
        <v>2.8512400000000004E-2</v>
      </c>
      <c r="AE2177" s="110"/>
    </row>
    <row r="2178" spans="13:31" x14ac:dyDescent="0.25">
      <c r="M2178" s="115">
        <v>46914</v>
      </c>
      <c r="N2178" s="123">
        <v>2.8514699999999999</v>
      </c>
      <c r="AB2178" s="108">
        <f t="shared" si="122"/>
        <v>46914</v>
      </c>
      <c r="AC2178" s="109">
        <f t="shared" si="121"/>
        <v>2.85147E-2</v>
      </c>
      <c r="AE2178" s="110"/>
    </row>
    <row r="2179" spans="13:31" x14ac:dyDescent="0.25">
      <c r="M2179" s="115">
        <v>46915</v>
      </c>
      <c r="N2179" s="123">
        <v>2.8512400000000002</v>
      </c>
      <c r="AB2179" s="108">
        <f t="shared" si="122"/>
        <v>46915</v>
      </c>
      <c r="AC2179" s="109">
        <f t="shared" si="121"/>
        <v>2.8512400000000004E-2</v>
      </c>
      <c r="AE2179" s="110"/>
    </row>
    <row r="2180" spans="13:31" x14ac:dyDescent="0.25">
      <c r="M2180" s="115">
        <v>46916</v>
      </c>
      <c r="N2180" s="123">
        <v>2.8512400000000002</v>
      </c>
      <c r="AB2180" s="108">
        <f t="shared" si="122"/>
        <v>46916</v>
      </c>
      <c r="AC2180" s="109">
        <f t="shared" si="121"/>
        <v>2.8512400000000004E-2</v>
      </c>
      <c r="AE2180" s="110"/>
    </row>
    <row r="2181" spans="13:31" x14ac:dyDescent="0.25">
      <c r="M2181" s="115">
        <v>46917</v>
      </c>
      <c r="N2181" s="123">
        <v>2.8512400000000002</v>
      </c>
      <c r="AB2181" s="108">
        <f t="shared" si="122"/>
        <v>46917</v>
      </c>
      <c r="AC2181" s="109">
        <f t="shared" si="121"/>
        <v>2.8512400000000004E-2</v>
      </c>
      <c r="AE2181" s="110"/>
    </row>
    <row r="2182" spans="13:31" x14ac:dyDescent="0.25">
      <c r="M2182" s="115">
        <v>46918</v>
      </c>
      <c r="N2182" s="123">
        <v>2.8512400000000002</v>
      </c>
      <c r="AB2182" s="108">
        <f t="shared" si="122"/>
        <v>46918</v>
      </c>
      <c r="AC2182" s="109">
        <f t="shared" si="121"/>
        <v>2.8512400000000004E-2</v>
      </c>
      <c r="AE2182" s="110"/>
    </row>
    <row r="2183" spans="13:31" x14ac:dyDescent="0.25">
      <c r="M2183" s="115">
        <v>46919</v>
      </c>
      <c r="N2183" s="123">
        <v>2.8514699999999999</v>
      </c>
      <c r="AB2183" s="108">
        <f t="shared" si="122"/>
        <v>46919</v>
      </c>
      <c r="AC2183" s="109">
        <f t="shared" ref="AC2183:AC2246" si="123">_xlfn.IFNA(VLOOKUP(AB2183,M:N,2,FALSE)/100,AC2182)</f>
        <v>2.85147E-2</v>
      </c>
      <c r="AE2183" s="110"/>
    </row>
    <row r="2184" spans="13:31" x14ac:dyDescent="0.25">
      <c r="M2184" s="115">
        <v>46920</v>
      </c>
      <c r="N2184" s="123">
        <v>2.8512400000000002</v>
      </c>
      <c r="AB2184" s="108">
        <f t="shared" ref="AB2184:AB2247" si="124">AB2183+1</f>
        <v>46920</v>
      </c>
      <c r="AC2184" s="109">
        <f t="shared" si="123"/>
        <v>2.8512400000000004E-2</v>
      </c>
      <c r="AE2184" s="110"/>
    </row>
    <row r="2185" spans="13:31" x14ac:dyDescent="0.25">
      <c r="M2185" s="115">
        <v>46921</v>
      </c>
      <c r="N2185" s="123">
        <v>2.8512400000000002</v>
      </c>
      <c r="AB2185" s="108">
        <f t="shared" si="124"/>
        <v>46921</v>
      </c>
      <c r="AC2185" s="109">
        <f t="shared" si="123"/>
        <v>2.8512400000000004E-2</v>
      </c>
      <c r="AE2185" s="110"/>
    </row>
    <row r="2186" spans="13:31" x14ac:dyDescent="0.25">
      <c r="M2186" s="115">
        <v>46922</v>
      </c>
      <c r="N2186" s="123">
        <v>2.8512400000000002</v>
      </c>
      <c r="AB2186" s="108">
        <f t="shared" si="124"/>
        <v>46922</v>
      </c>
      <c r="AC2186" s="109">
        <f t="shared" si="123"/>
        <v>2.8512400000000004E-2</v>
      </c>
      <c r="AE2186" s="110"/>
    </row>
    <row r="2187" spans="13:31" x14ac:dyDescent="0.25">
      <c r="M2187" s="115">
        <v>46923</v>
      </c>
      <c r="N2187" s="123">
        <v>2.8512400000000002</v>
      </c>
      <c r="AB2187" s="108">
        <f t="shared" si="124"/>
        <v>46923</v>
      </c>
      <c r="AC2187" s="109">
        <f t="shared" si="123"/>
        <v>2.8512400000000004E-2</v>
      </c>
      <c r="AE2187" s="110"/>
    </row>
    <row r="2188" spans="13:31" x14ac:dyDescent="0.25">
      <c r="M2188" s="115">
        <v>46924</v>
      </c>
      <c r="N2188" s="123">
        <v>2.8514699999999999</v>
      </c>
      <c r="AB2188" s="108">
        <f t="shared" si="124"/>
        <v>46924</v>
      </c>
      <c r="AC2188" s="109">
        <f t="shared" si="123"/>
        <v>2.85147E-2</v>
      </c>
      <c r="AE2188" s="110"/>
    </row>
    <row r="2189" spans="13:31" x14ac:dyDescent="0.25">
      <c r="M2189" s="115">
        <v>46925</v>
      </c>
      <c r="N2189" s="123">
        <v>2.8512400000000002</v>
      </c>
      <c r="AB2189" s="108">
        <f t="shared" si="124"/>
        <v>46925</v>
      </c>
      <c r="AC2189" s="109">
        <f t="shared" si="123"/>
        <v>2.8512400000000004E-2</v>
      </c>
      <c r="AE2189" s="110"/>
    </row>
    <row r="2190" spans="13:31" x14ac:dyDescent="0.25">
      <c r="M2190" s="115">
        <v>46926</v>
      </c>
      <c r="N2190" s="123">
        <v>2.8512400000000002</v>
      </c>
      <c r="AB2190" s="108">
        <f t="shared" si="124"/>
        <v>46926</v>
      </c>
      <c r="AC2190" s="109">
        <f t="shared" si="123"/>
        <v>2.8512400000000004E-2</v>
      </c>
      <c r="AE2190" s="110"/>
    </row>
    <row r="2191" spans="13:31" x14ac:dyDescent="0.25">
      <c r="M2191" s="115">
        <v>46927</v>
      </c>
      <c r="N2191" s="123">
        <v>2.8512400000000002</v>
      </c>
      <c r="AB2191" s="108">
        <f t="shared" si="124"/>
        <v>46927</v>
      </c>
      <c r="AC2191" s="109">
        <f t="shared" si="123"/>
        <v>2.8512400000000004E-2</v>
      </c>
      <c r="AE2191" s="110"/>
    </row>
    <row r="2192" spans="13:31" x14ac:dyDescent="0.25">
      <c r="M2192" s="115">
        <v>46928</v>
      </c>
      <c r="N2192" s="123">
        <v>2.8512400000000002</v>
      </c>
      <c r="AB2192" s="108">
        <f t="shared" si="124"/>
        <v>46928</v>
      </c>
      <c r="AC2192" s="109">
        <f t="shared" si="123"/>
        <v>2.8512400000000004E-2</v>
      </c>
      <c r="AE2192" s="110"/>
    </row>
    <row r="2193" spans="13:31" x14ac:dyDescent="0.25">
      <c r="M2193" s="115">
        <v>46929</v>
      </c>
      <c r="N2193" s="123">
        <v>2.8514699999999999</v>
      </c>
      <c r="AB2193" s="108">
        <f t="shared" si="124"/>
        <v>46929</v>
      </c>
      <c r="AC2193" s="109">
        <f t="shared" si="123"/>
        <v>2.85147E-2</v>
      </c>
      <c r="AE2193" s="110"/>
    </row>
    <row r="2194" spans="13:31" x14ac:dyDescent="0.25">
      <c r="M2194" s="115">
        <v>46930</v>
      </c>
      <c r="N2194" s="123">
        <v>2.8512400000000002</v>
      </c>
      <c r="AB2194" s="108">
        <f t="shared" si="124"/>
        <v>46930</v>
      </c>
      <c r="AC2194" s="109">
        <f t="shared" si="123"/>
        <v>2.8512400000000004E-2</v>
      </c>
      <c r="AE2194" s="110"/>
    </row>
    <row r="2195" spans="13:31" x14ac:dyDescent="0.25">
      <c r="M2195" s="115">
        <v>46931</v>
      </c>
      <c r="N2195" s="123">
        <v>2.8512400000000002</v>
      </c>
      <c r="AB2195" s="108">
        <f t="shared" si="124"/>
        <v>46931</v>
      </c>
      <c r="AC2195" s="109">
        <f t="shared" si="123"/>
        <v>2.8512400000000004E-2</v>
      </c>
      <c r="AE2195" s="110"/>
    </row>
    <row r="2196" spans="13:31" x14ac:dyDescent="0.25">
      <c r="M2196" s="115">
        <v>46932</v>
      </c>
      <c r="N2196" s="123">
        <v>2.8512400000000002</v>
      </c>
      <c r="AB2196" s="108">
        <f t="shared" si="124"/>
        <v>46932</v>
      </c>
      <c r="AC2196" s="109">
        <f t="shared" si="123"/>
        <v>2.8512400000000004E-2</v>
      </c>
      <c r="AE2196" s="110"/>
    </row>
    <row r="2197" spans="13:31" x14ac:dyDescent="0.25">
      <c r="M2197" s="115">
        <v>46933</v>
      </c>
      <c r="N2197" s="123">
        <v>2.8515799999999998</v>
      </c>
      <c r="AB2197" s="108">
        <f t="shared" si="124"/>
        <v>46933</v>
      </c>
      <c r="AC2197" s="109">
        <f t="shared" si="123"/>
        <v>2.8515799999999997E-2</v>
      </c>
      <c r="AE2197" s="110"/>
    </row>
    <row r="2198" spans="13:31" x14ac:dyDescent="0.25">
      <c r="M2198" s="115">
        <v>46934</v>
      </c>
      <c r="N2198" s="123">
        <v>2.8512400000000002</v>
      </c>
      <c r="AB2198" s="108">
        <f t="shared" si="124"/>
        <v>46934</v>
      </c>
      <c r="AC2198" s="109">
        <f t="shared" si="123"/>
        <v>2.8512400000000004E-2</v>
      </c>
      <c r="AE2198" s="110"/>
    </row>
    <row r="2199" spans="13:31" x14ac:dyDescent="0.25">
      <c r="M2199" s="115">
        <v>46935</v>
      </c>
      <c r="N2199" s="123">
        <v>2.8512400000000002</v>
      </c>
      <c r="AB2199" s="108">
        <f t="shared" si="124"/>
        <v>46935</v>
      </c>
      <c r="AC2199" s="109">
        <f t="shared" si="123"/>
        <v>2.8512400000000004E-2</v>
      </c>
      <c r="AE2199" s="110"/>
    </row>
    <row r="2200" spans="13:31" x14ac:dyDescent="0.25">
      <c r="M2200" s="115">
        <v>46936</v>
      </c>
      <c r="N2200" s="123">
        <v>2.8512400000000002</v>
      </c>
      <c r="AB2200" s="108">
        <f t="shared" si="124"/>
        <v>46936</v>
      </c>
      <c r="AC2200" s="109">
        <f t="shared" si="123"/>
        <v>2.8512400000000004E-2</v>
      </c>
      <c r="AE2200" s="110"/>
    </row>
    <row r="2201" spans="13:31" x14ac:dyDescent="0.25">
      <c r="M2201" s="115">
        <v>46937</v>
      </c>
      <c r="N2201" s="123">
        <v>2.8512400000000002</v>
      </c>
      <c r="AB2201" s="108">
        <f t="shared" si="124"/>
        <v>46937</v>
      </c>
      <c r="AC2201" s="109">
        <f t="shared" si="123"/>
        <v>2.8512400000000004E-2</v>
      </c>
      <c r="AE2201" s="110"/>
    </row>
    <row r="2202" spans="13:31" x14ac:dyDescent="0.25">
      <c r="M2202" s="115">
        <v>46938</v>
      </c>
      <c r="N2202" s="123">
        <v>2.8514699999999999</v>
      </c>
      <c r="AB2202" s="108">
        <f t="shared" si="124"/>
        <v>46938</v>
      </c>
      <c r="AC2202" s="109">
        <f t="shared" si="123"/>
        <v>2.85147E-2</v>
      </c>
      <c r="AE2202" s="110"/>
    </row>
    <row r="2203" spans="13:31" x14ac:dyDescent="0.25">
      <c r="M2203" s="115">
        <v>46939</v>
      </c>
      <c r="N2203" s="123">
        <v>2.8512400000000002</v>
      </c>
      <c r="AB2203" s="108">
        <f t="shared" si="124"/>
        <v>46939</v>
      </c>
      <c r="AC2203" s="109">
        <f t="shared" si="123"/>
        <v>2.8512400000000004E-2</v>
      </c>
      <c r="AE2203" s="110"/>
    </row>
    <row r="2204" spans="13:31" x14ac:dyDescent="0.25">
      <c r="M2204" s="115">
        <v>46940</v>
      </c>
      <c r="N2204" s="123">
        <v>2.8512400000000002</v>
      </c>
      <c r="AB2204" s="108">
        <f t="shared" si="124"/>
        <v>46940</v>
      </c>
      <c r="AC2204" s="109">
        <f t="shared" si="123"/>
        <v>2.8512400000000004E-2</v>
      </c>
      <c r="AE2204" s="110"/>
    </row>
    <row r="2205" spans="13:31" x14ac:dyDescent="0.25">
      <c r="M2205" s="115">
        <v>46941</v>
      </c>
      <c r="N2205" s="123">
        <v>2.8512400000000002</v>
      </c>
      <c r="AB2205" s="108">
        <f t="shared" si="124"/>
        <v>46941</v>
      </c>
      <c r="AC2205" s="109">
        <f t="shared" si="123"/>
        <v>2.8512400000000004E-2</v>
      </c>
      <c r="AE2205" s="110"/>
    </row>
    <row r="2206" spans="13:31" x14ac:dyDescent="0.25">
      <c r="M2206" s="115">
        <v>46942</v>
      </c>
      <c r="N2206" s="123">
        <v>2.8512400000000002</v>
      </c>
      <c r="AB2206" s="108">
        <f t="shared" si="124"/>
        <v>46942</v>
      </c>
      <c r="AC2206" s="109">
        <f t="shared" si="123"/>
        <v>2.8512400000000004E-2</v>
      </c>
      <c r="AE2206" s="110"/>
    </row>
    <row r="2207" spans="13:31" x14ac:dyDescent="0.25">
      <c r="M2207" s="115">
        <v>46943</v>
      </c>
      <c r="N2207" s="123">
        <v>2.8514699999999999</v>
      </c>
      <c r="AB2207" s="108">
        <f t="shared" si="124"/>
        <v>46943</v>
      </c>
      <c r="AC2207" s="109">
        <f t="shared" si="123"/>
        <v>2.85147E-2</v>
      </c>
      <c r="AE2207" s="110"/>
    </row>
    <row r="2208" spans="13:31" x14ac:dyDescent="0.25">
      <c r="M2208" s="115">
        <v>46944</v>
      </c>
      <c r="N2208" s="123">
        <v>2.8512400000000002</v>
      </c>
      <c r="AB2208" s="108">
        <f t="shared" si="124"/>
        <v>46944</v>
      </c>
      <c r="AC2208" s="109">
        <f t="shared" si="123"/>
        <v>2.8512400000000004E-2</v>
      </c>
      <c r="AE2208" s="110"/>
    </row>
    <row r="2209" spans="13:31" x14ac:dyDescent="0.25">
      <c r="M2209" s="115">
        <v>46945</v>
      </c>
      <c r="N2209" s="123">
        <v>2.8512400000000002</v>
      </c>
      <c r="AB2209" s="108">
        <f t="shared" si="124"/>
        <v>46945</v>
      </c>
      <c r="AC2209" s="109">
        <f t="shared" si="123"/>
        <v>2.8512400000000004E-2</v>
      </c>
      <c r="AE2209" s="110"/>
    </row>
    <row r="2210" spans="13:31" x14ac:dyDescent="0.25">
      <c r="M2210" s="115">
        <v>46946</v>
      </c>
      <c r="N2210" s="123">
        <v>2.8512400000000002</v>
      </c>
      <c r="AB2210" s="108">
        <f t="shared" si="124"/>
        <v>46946</v>
      </c>
      <c r="AC2210" s="109">
        <f t="shared" si="123"/>
        <v>2.8512400000000004E-2</v>
      </c>
      <c r="AE2210" s="110"/>
    </row>
    <row r="2211" spans="13:31" x14ac:dyDescent="0.25">
      <c r="M2211" s="115">
        <v>46947</v>
      </c>
      <c r="N2211" s="123">
        <v>2.8512400000000002</v>
      </c>
      <c r="AB2211" s="108">
        <f t="shared" si="124"/>
        <v>46947</v>
      </c>
      <c r="AC2211" s="109">
        <f t="shared" si="123"/>
        <v>2.8512400000000004E-2</v>
      </c>
      <c r="AE2211" s="110"/>
    </row>
    <row r="2212" spans="13:31" x14ac:dyDescent="0.25">
      <c r="M2212" s="115">
        <v>46948</v>
      </c>
      <c r="N2212" s="123">
        <v>2.8514699999999999</v>
      </c>
      <c r="AB2212" s="108">
        <f t="shared" si="124"/>
        <v>46948</v>
      </c>
      <c r="AC2212" s="109">
        <f t="shared" si="123"/>
        <v>2.85147E-2</v>
      </c>
      <c r="AE2212" s="110"/>
    </row>
    <row r="2213" spans="13:31" x14ac:dyDescent="0.25">
      <c r="M2213" s="115">
        <v>46949</v>
      </c>
      <c r="N2213" s="123">
        <v>2.8512400000000002</v>
      </c>
      <c r="AB2213" s="108">
        <f t="shared" si="124"/>
        <v>46949</v>
      </c>
      <c r="AC2213" s="109">
        <f t="shared" si="123"/>
        <v>2.8512400000000004E-2</v>
      </c>
      <c r="AE2213" s="110"/>
    </row>
    <row r="2214" spans="13:31" x14ac:dyDescent="0.25">
      <c r="M2214" s="115">
        <v>46950</v>
      </c>
      <c r="N2214" s="123">
        <v>2.8512400000000002</v>
      </c>
      <c r="AB2214" s="108">
        <f t="shared" si="124"/>
        <v>46950</v>
      </c>
      <c r="AC2214" s="109">
        <f t="shared" si="123"/>
        <v>2.8512400000000004E-2</v>
      </c>
      <c r="AE2214" s="110"/>
    </row>
    <row r="2215" spans="13:31" x14ac:dyDescent="0.25">
      <c r="M2215" s="115">
        <v>46951</v>
      </c>
      <c r="N2215" s="123">
        <v>2.8512400000000002</v>
      </c>
      <c r="AB2215" s="108">
        <f t="shared" si="124"/>
        <v>46951</v>
      </c>
      <c r="AC2215" s="109">
        <f t="shared" si="123"/>
        <v>2.8512400000000004E-2</v>
      </c>
      <c r="AE2215" s="110"/>
    </row>
    <row r="2216" spans="13:31" x14ac:dyDescent="0.25">
      <c r="M2216" s="115">
        <v>46952</v>
      </c>
      <c r="N2216" s="123">
        <v>2.8512400000000002</v>
      </c>
      <c r="AB2216" s="108">
        <f t="shared" si="124"/>
        <v>46952</v>
      </c>
      <c r="AC2216" s="109">
        <f t="shared" si="123"/>
        <v>2.8512400000000004E-2</v>
      </c>
      <c r="AE2216" s="110"/>
    </row>
    <row r="2217" spans="13:31" x14ac:dyDescent="0.25">
      <c r="M2217" s="115">
        <v>46953</v>
      </c>
      <c r="N2217" s="123">
        <v>2.8514699999999999</v>
      </c>
      <c r="AB2217" s="108">
        <f t="shared" si="124"/>
        <v>46953</v>
      </c>
      <c r="AC2217" s="109">
        <f t="shared" si="123"/>
        <v>2.85147E-2</v>
      </c>
      <c r="AE2217" s="110"/>
    </row>
    <row r="2218" spans="13:31" x14ac:dyDescent="0.25">
      <c r="M2218" s="115">
        <v>46954</v>
      </c>
      <c r="N2218" s="123">
        <v>2.8512400000000002</v>
      </c>
      <c r="AB2218" s="108">
        <f t="shared" si="124"/>
        <v>46954</v>
      </c>
      <c r="AC2218" s="109">
        <f t="shared" si="123"/>
        <v>2.8512400000000004E-2</v>
      </c>
      <c r="AE2218" s="110"/>
    </row>
    <row r="2219" spans="13:31" x14ac:dyDescent="0.25">
      <c r="M2219" s="115">
        <v>46955</v>
      </c>
      <c r="N2219" s="123">
        <v>2.8512400000000002</v>
      </c>
      <c r="AB2219" s="108">
        <f t="shared" si="124"/>
        <v>46955</v>
      </c>
      <c r="AC2219" s="109">
        <f t="shared" si="123"/>
        <v>2.8512400000000004E-2</v>
      </c>
      <c r="AE2219" s="110"/>
    </row>
    <row r="2220" spans="13:31" x14ac:dyDescent="0.25">
      <c r="M2220" s="115">
        <v>46956</v>
      </c>
      <c r="N2220" s="123">
        <v>2.8512400000000002</v>
      </c>
      <c r="AB2220" s="108">
        <f t="shared" si="124"/>
        <v>46956</v>
      </c>
      <c r="AC2220" s="109">
        <f t="shared" si="123"/>
        <v>2.8512400000000004E-2</v>
      </c>
      <c r="AE2220" s="110"/>
    </row>
    <row r="2221" spans="13:31" x14ac:dyDescent="0.25">
      <c r="M2221" s="115">
        <v>46957</v>
      </c>
      <c r="N2221" s="123">
        <v>2.8512400000000002</v>
      </c>
      <c r="AB2221" s="108">
        <f t="shared" si="124"/>
        <v>46957</v>
      </c>
      <c r="AC2221" s="109">
        <f t="shared" si="123"/>
        <v>2.8512400000000004E-2</v>
      </c>
      <c r="AE2221" s="110"/>
    </row>
    <row r="2222" spans="13:31" x14ac:dyDescent="0.25">
      <c r="M2222" s="115">
        <v>46958</v>
      </c>
      <c r="N2222" s="123">
        <v>2.8514699999999999</v>
      </c>
      <c r="AB2222" s="108">
        <f t="shared" si="124"/>
        <v>46958</v>
      </c>
      <c r="AC2222" s="109">
        <f t="shared" si="123"/>
        <v>2.85147E-2</v>
      </c>
      <c r="AE2222" s="110"/>
    </row>
    <row r="2223" spans="13:31" x14ac:dyDescent="0.25">
      <c r="M2223" s="115">
        <v>46959</v>
      </c>
      <c r="N2223" s="123">
        <v>2.8512400000000002</v>
      </c>
      <c r="AB2223" s="108">
        <f t="shared" si="124"/>
        <v>46959</v>
      </c>
      <c r="AC2223" s="109">
        <f t="shared" si="123"/>
        <v>2.8512400000000004E-2</v>
      </c>
      <c r="AE2223" s="110"/>
    </row>
    <row r="2224" spans="13:31" x14ac:dyDescent="0.25">
      <c r="M2224" s="115">
        <v>46960</v>
      </c>
      <c r="N2224" s="123">
        <v>2.8512400000000002</v>
      </c>
      <c r="AB2224" s="108">
        <f t="shared" si="124"/>
        <v>46960</v>
      </c>
      <c r="AC2224" s="109">
        <f t="shared" si="123"/>
        <v>2.8512400000000004E-2</v>
      </c>
      <c r="AE2224" s="110"/>
    </row>
    <row r="2225" spans="13:31" x14ac:dyDescent="0.25">
      <c r="M2225" s="115">
        <v>46961</v>
      </c>
      <c r="N2225" s="123">
        <v>2.8512400000000002</v>
      </c>
      <c r="AB2225" s="108">
        <f t="shared" si="124"/>
        <v>46961</v>
      </c>
      <c r="AC2225" s="109">
        <f t="shared" si="123"/>
        <v>2.8512400000000004E-2</v>
      </c>
      <c r="AE2225" s="110"/>
    </row>
    <row r="2226" spans="13:31" x14ac:dyDescent="0.25">
      <c r="M2226" s="115">
        <v>46962</v>
      </c>
      <c r="N2226" s="123">
        <v>2.8512400000000002</v>
      </c>
      <c r="AB2226" s="108">
        <f t="shared" si="124"/>
        <v>46962</v>
      </c>
      <c r="AC2226" s="109">
        <f t="shared" si="123"/>
        <v>2.8512400000000004E-2</v>
      </c>
      <c r="AE2226" s="110"/>
    </row>
    <row r="2227" spans="13:31" x14ac:dyDescent="0.25">
      <c r="M2227" s="115">
        <v>46963</v>
      </c>
      <c r="N2227" s="123">
        <v>2.8515799999999998</v>
      </c>
      <c r="AB2227" s="108">
        <f t="shared" si="124"/>
        <v>46963</v>
      </c>
      <c r="AC2227" s="109">
        <f t="shared" si="123"/>
        <v>2.8515799999999997E-2</v>
      </c>
      <c r="AE2227" s="110"/>
    </row>
    <row r="2228" spans="13:31" x14ac:dyDescent="0.25">
      <c r="M2228" s="115">
        <v>46964</v>
      </c>
      <c r="N2228" s="123">
        <v>2.8512400000000002</v>
      </c>
      <c r="AB2228" s="108">
        <f t="shared" si="124"/>
        <v>46964</v>
      </c>
      <c r="AC2228" s="109">
        <f t="shared" si="123"/>
        <v>2.8512400000000004E-2</v>
      </c>
      <c r="AE2228" s="110"/>
    </row>
    <row r="2229" spans="13:31" x14ac:dyDescent="0.25">
      <c r="M2229" s="115">
        <v>46965</v>
      </c>
      <c r="N2229" s="123">
        <v>2.8512400000000002</v>
      </c>
      <c r="AB2229" s="108">
        <f t="shared" si="124"/>
        <v>46965</v>
      </c>
      <c r="AC2229" s="109">
        <f t="shared" si="123"/>
        <v>2.8512400000000004E-2</v>
      </c>
      <c r="AE2229" s="110"/>
    </row>
    <row r="2230" spans="13:31" x14ac:dyDescent="0.25">
      <c r="M2230" s="115">
        <v>46966</v>
      </c>
      <c r="N2230" s="123">
        <v>2.8512400000000002</v>
      </c>
      <c r="AB2230" s="108">
        <f t="shared" si="124"/>
        <v>46966</v>
      </c>
      <c r="AC2230" s="109">
        <f t="shared" si="123"/>
        <v>2.8512400000000004E-2</v>
      </c>
      <c r="AE2230" s="110"/>
    </row>
    <row r="2231" spans="13:31" x14ac:dyDescent="0.25">
      <c r="M2231" s="115">
        <v>46967</v>
      </c>
      <c r="N2231" s="123">
        <v>2.8514699999999999</v>
      </c>
      <c r="AB2231" s="108">
        <f t="shared" si="124"/>
        <v>46967</v>
      </c>
      <c r="AC2231" s="109">
        <f t="shared" si="123"/>
        <v>2.85147E-2</v>
      </c>
      <c r="AE2231" s="110"/>
    </row>
    <row r="2232" spans="13:31" x14ac:dyDescent="0.25">
      <c r="M2232" s="115">
        <v>46968</v>
      </c>
      <c r="N2232" s="123">
        <v>2.8512400000000002</v>
      </c>
      <c r="AB2232" s="108">
        <f t="shared" si="124"/>
        <v>46968</v>
      </c>
      <c r="AC2232" s="109">
        <f t="shared" si="123"/>
        <v>2.8512400000000004E-2</v>
      </c>
      <c r="AE2232" s="110"/>
    </row>
    <row r="2233" spans="13:31" x14ac:dyDescent="0.25">
      <c r="M2233" s="115">
        <v>46969</v>
      </c>
      <c r="N2233" s="123">
        <v>2.8512400000000002</v>
      </c>
      <c r="AB2233" s="108">
        <f t="shared" si="124"/>
        <v>46969</v>
      </c>
      <c r="AC2233" s="109">
        <f t="shared" si="123"/>
        <v>2.8512400000000004E-2</v>
      </c>
      <c r="AE2233" s="110"/>
    </row>
    <row r="2234" spans="13:31" x14ac:dyDescent="0.25">
      <c r="M2234" s="115">
        <v>46970</v>
      </c>
      <c r="N2234" s="123">
        <v>2.8512400000000002</v>
      </c>
      <c r="AB2234" s="108">
        <f t="shared" si="124"/>
        <v>46970</v>
      </c>
      <c r="AC2234" s="109">
        <f t="shared" si="123"/>
        <v>2.8512400000000004E-2</v>
      </c>
      <c r="AE2234" s="110"/>
    </row>
    <row r="2235" spans="13:31" x14ac:dyDescent="0.25">
      <c r="M2235" s="115">
        <v>46971</v>
      </c>
      <c r="N2235" s="123">
        <v>2.8512400000000002</v>
      </c>
      <c r="AB2235" s="108">
        <f t="shared" si="124"/>
        <v>46971</v>
      </c>
      <c r="AC2235" s="109">
        <f t="shared" si="123"/>
        <v>2.8512400000000004E-2</v>
      </c>
      <c r="AE2235" s="110"/>
    </row>
    <row r="2236" spans="13:31" x14ac:dyDescent="0.25">
      <c r="M2236" s="115">
        <v>46972</v>
      </c>
      <c r="N2236" s="123">
        <v>2.8514699999999999</v>
      </c>
      <c r="AB2236" s="108">
        <f t="shared" si="124"/>
        <v>46972</v>
      </c>
      <c r="AC2236" s="109">
        <f t="shared" si="123"/>
        <v>2.85147E-2</v>
      </c>
      <c r="AE2236" s="110"/>
    </row>
    <row r="2237" spans="13:31" x14ac:dyDescent="0.25">
      <c r="M2237" s="115">
        <v>46973</v>
      </c>
      <c r="N2237" s="123">
        <v>2.8512400000000002</v>
      </c>
      <c r="AB2237" s="108">
        <f t="shared" si="124"/>
        <v>46973</v>
      </c>
      <c r="AC2237" s="109">
        <f t="shared" si="123"/>
        <v>2.8512400000000004E-2</v>
      </c>
      <c r="AE2237" s="110"/>
    </row>
    <row r="2238" spans="13:31" x14ac:dyDescent="0.25">
      <c r="M2238" s="115">
        <v>46974</v>
      </c>
      <c r="N2238" s="123">
        <v>2.8512400000000002</v>
      </c>
      <c r="AB2238" s="108">
        <f t="shared" si="124"/>
        <v>46974</v>
      </c>
      <c r="AC2238" s="109">
        <f t="shared" si="123"/>
        <v>2.8512400000000004E-2</v>
      </c>
      <c r="AE2238" s="110"/>
    </row>
    <row r="2239" spans="13:31" x14ac:dyDescent="0.25">
      <c r="M2239" s="115">
        <v>46975</v>
      </c>
      <c r="N2239" s="123">
        <v>2.8512400000000002</v>
      </c>
      <c r="AB2239" s="108">
        <f t="shared" si="124"/>
        <v>46975</v>
      </c>
      <c r="AC2239" s="109">
        <f t="shared" si="123"/>
        <v>2.8512400000000004E-2</v>
      </c>
      <c r="AE2239" s="110"/>
    </row>
    <row r="2240" spans="13:31" x14ac:dyDescent="0.25">
      <c r="M2240" s="115">
        <v>46976</v>
      </c>
      <c r="N2240" s="123">
        <v>2.8512400000000002</v>
      </c>
      <c r="AB2240" s="108">
        <f t="shared" si="124"/>
        <v>46976</v>
      </c>
      <c r="AC2240" s="109">
        <f t="shared" si="123"/>
        <v>2.8512400000000004E-2</v>
      </c>
      <c r="AE2240" s="110"/>
    </row>
    <row r="2241" spans="13:31" x14ac:dyDescent="0.25">
      <c r="M2241" s="115">
        <v>46977</v>
      </c>
      <c r="N2241" s="123">
        <v>2.8514699999999999</v>
      </c>
      <c r="AB2241" s="108">
        <f t="shared" si="124"/>
        <v>46977</v>
      </c>
      <c r="AC2241" s="109">
        <f t="shared" si="123"/>
        <v>2.85147E-2</v>
      </c>
      <c r="AE2241" s="110"/>
    </row>
    <row r="2242" spans="13:31" x14ac:dyDescent="0.25">
      <c r="M2242" s="115">
        <v>46978</v>
      </c>
      <c r="N2242" s="123">
        <v>2.8512400000000002</v>
      </c>
      <c r="AB2242" s="108">
        <f t="shared" si="124"/>
        <v>46978</v>
      </c>
      <c r="AC2242" s="109">
        <f t="shared" si="123"/>
        <v>2.8512400000000004E-2</v>
      </c>
      <c r="AE2242" s="110"/>
    </row>
    <row r="2243" spans="13:31" x14ac:dyDescent="0.25">
      <c r="M2243" s="115">
        <v>46979</v>
      </c>
      <c r="N2243" s="123">
        <v>2.8512400000000002</v>
      </c>
      <c r="AB2243" s="108">
        <f t="shared" si="124"/>
        <v>46979</v>
      </c>
      <c r="AC2243" s="109">
        <f t="shared" si="123"/>
        <v>2.8512400000000004E-2</v>
      </c>
      <c r="AE2243" s="110"/>
    </row>
    <row r="2244" spans="13:31" x14ac:dyDescent="0.25">
      <c r="M2244" s="115">
        <v>46980</v>
      </c>
      <c r="N2244" s="123">
        <v>2.8513500000000001</v>
      </c>
      <c r="AB2244" s="108">
        <f t="shared" si="124"/>
        <v>46980</v>
      </c>
      <c r="AC2244" s="109">
        <f t="shared" si="123"/>
        <v>2.8513500000000001E-2</v>
      </c>
      <c r="AE2244" s="110"/>
    </row>
    <row r="2245" spans="13:31" x14ac:dyDescent="0.25">
      <c r="M2245" s="115">
        <v>46981</v>
      </c>
      <c r="N2245" s="123">
        <v>2.8514699999999999</v>
      </c>
      <c r="AB2245" s="108">
        <f t="shared" si="124"/>
        <v>46981</v>
      </c>
      <c r="AC2245" s="109">
        <f t="shared" si="123"/>
        <v>2.85147E-2</v>
      </c>
      <c r="AE2245" s="110"/>
    </row>
    <row r="2246" spans="13:31" x14ac:dyDescent="0.25">
      <c r="M2246" s="115">
        <v>46982</v>
      </c>
      <c r="N2246" s="123">
        <v>2.8512400000000002</v>
      </c>
      <c r="AB2246" s="108">
        <f t="shared" si="124"/>
        <v>46982</v>
      </c>
      <c r="AC2246" s="109">
        <f t="shared" si="123"/>
        <v>2.8512400000000004E-2</v>
      </c>
      <c r="AE2246" s="110"/>
    </row>
    <row r="2247" spans="13:31" x14ac:dyDescent="0.25">
      <c r="M2247" s="115">
        <v>46983</v>
      </c>
      <c r="N2247" s="123">
        <v>2.8512400000000002</v>
      </c>
      <c r="AB2247" s="108">
        <f t="shared" si="124"/>
        <v>46983</v>
      </c>
      <c r="AC2247" s="109">
        <f t="shared" ref="AC2247:AC2310" si="125">_xlfn.IFNA(VLOOKUP(AB2247,M:N,2,FALSE)/100,AC2246)</f>
        <v>2.8512400000000004E-2</v>
      </c>
      <c r="AE2247" s="110"/>
    </row>
    <row r="2248" spans="13:31" x14ac:dyDescent="0.25">
      <c r="M2248" s="115">
        <v>46984</v>
      </c>
      <c r="N2248" s="123">
        <v>2.8512400000000002</v>
      </c>
      <c r="AB2248" s="108">
        <f t="shared" ref="AB2248:AB2311" si="126">AB2247+1</f>
        <v>46984</v>
      </c>
      <c r="AC2248" s="109">
        <f t="shared" si="125"/>
        <v>2.8512400000000004E-2</v>
      </c>
      <c r="AE2248" s="110"/>
    </row>
    <row r="2249" spans="13:31" x14ac:dyDescent="0.25">
      <c r="M2249" s="115">
        <v>46985</v>
      </c>
      <c r="N2249" s="123">
        <v>2.8512400000000002</v>
      </c>
      <c r="AB2249" s="108">
        <f t="shared" si="126"/>
        <v>46985</v>
      </c>
      <c r="AC2249" s="109">
        <f t="shared" si="125"/>
        <v>2.8512400000000004E-2</v>
      </c>
      <c r="AE2249" s="110"/>
    </row>
    <row r="2250" spans="13:31" x14ac:dyDescent="0.25">
      <c r="M2250" s="115">
        <v>46986</v>
      </c>
      <c r="N2250" s="123">
        <v>2.8514699999999999</v>
      </c>
      <c r="AB2250" s="108">
        <f t="shared" si="126"/>
        <v>46986</v>
      </c>
      <c r="AC2250" s="109">
        <f t="shared" si="125"/>
        <v>2.85147E-2</v>
      </c>
      <c r="AE2250" s="110"/>
    </row>
    <row r="2251" spans="13:31" x14ac:dyDescent="0.25">
      <c r="M2251" s="115">
        <v>46987</v>
      </c>
      <c r="N2251" s="123">
        <v>2.8512400000000002</v>
      </c>
      <c r="AB2251" s="108">
        <f t="shared" si="126"/>
        <v>46987</v>
      </c>
      <c r="AC2251" s="109">
        <f t="shared" si="125"/>
        <v>2.8512400000000004E-2</v>
      </c>
      <c r="AE2251" s="110"/>
    </row>
    <row r="2252" spans="13:31" x14ac:dyDescent="0.25">
      <c r="M2252" s="115">
        <v>46988</v>
      </c>
      <c r="N2252" s="123">
        <v>2.8512400000000002</v>
      </c>
      <c r="AB2252" s="108">
        <f t="shared" si="126"/>
        <v>46988</v>
      </c>
      <c r="AC2252" s="109">
        <f t="shared" si="125"/>
        <v>2.8512400000000004E-2</v>
      </c>
      <c r="AE2252" s="110"/>
    </row>
    <row r="2253" spans="13:31" x14ac:dyDescent="0.25">
      <c r="M2253" s="115">
        <v>46989</v>
      </c>
      <c r="N2253" s="123">
        <v>2.8512400000000002</v>
      </c>
      <c r="AB2253" s="108">
        <f t="shared" si="126"/>
        <v>46989</v>
      </c>
      <c r="AC2253" s="109">
        <f t="shared" si="125"/>
        <v>2.8512400000000004E-2</v>
      </c>
      <c r="AE2253" s="110"/>
    </row>
    <row r="2254" spans="13:31" x14ac:dyDescent="0.25">
      <c r="M2254" s="115">
        <v>46990</v>
      </c>
      <c r="N2254" s="123">
        <v>2.8515799999999998</v>
      </c>
      <c r="AB2254" s="108">
        <f t="shared" si="126"/>
        <v>46990</v>
      </c>
      <c r="AC2254" s="109">
        <f t="shared" si="125"/>
        <v>2.8515799999999997E-2</v>
      </c>
      <c r="AE2254" s="110"/>
    </row>
    <row r="2255" spans="13:31" x14ac:dyDescent="0.25">
      <c r="M2255" s="115">
        <v>46991</v>
      </c>
      <c r="N2255" s="123">
        <v>2.8512400000000002</v>
      </c>
      <c r="AB2255" s="108">
        <f t="shared" si="126"/>
        <v>46991</v>
      </c>
      <c r="AC2255" s="109">
        <f t="shared" si="125"/>
        <v>2.8512400000000004E-2</v>
      </c>
      <c r="AE2255" s="110"/>
    </row>
    <row r="2256" spans="13:31" x14ac:dyDescent="0.25">
      <c r="M2256" s="115">
        <v>46992</v>
      </c>
      <c r="N2256" s="123">
        <v>2.8512400000000002</v>
      </c>
      <c r="AB2256" s="108">
        <f t="shared" si="126"/>
        <v>46992</v>
      </c>
      <c r="AC2256" s="109">
        <f t="shared" si="125"/>
        <v>2.8512400000000004E-2</v>
      </c>
      <c r="AE2256" s="110"/>
    </row>
    <row r="2257" spans="13:31" x14ac:dyDescent="0.25">
      <c r="M2257" s="115">
        <v>46993</v>
      </c>
      <c r="N2257" s="123">
        <v>2.9615800000000001</v>
      </c>
      <c r="AB2257" s="108">
        <f t="shared" si="126"/>
        <v>46993</v>
      </c>
      <c r="AC2257" s="109">
        <f t="shared" si="125"/>
        <v>2.9615800000000001E-2</v>
      </c>
      <c r="AE2257" s="110"/>
    </row>
    <row r="2258" spans="13:31" x14ac:dyDescent="0.25">
      <c r="M2258" s="115">
        <v>46994</v>
      </c>
      <c r="N2258" s="123">
        <v>2.9615800000000001</v>
      </c>
      <c r="AB2258" s="108">
        <f t="shared" si="126"/>
        <v>46994</v>
      </c>
      <c r="AC2258" s="109">
        <f t="shared" si="125"/>
        <v>2.9615800000000001E-2</v>
      </c>
      <c r="AE2258" s="110"/>
    </row>
    <row r="2259" spans="13:31" x14ac:dyDescent="0.25">
      <c r="M2259" s="115">
        <v>46995</v>
      </c>
      <c r="N2259" s="123">
        <v>2.9618199999999999</v>
      </c>
      <c r="AB2259" s="108">
        <f t="shared" si="126"/>
        <v>46995</v>
      </c>
      <c r="AC2259" s="109">
        <f t="shared" si="125"/>
        <v>2.9618199999999997E-2</v>
      </c>
      <c r="AE2259" s="110"/>
    </row>
    <row r="2260" spans="13:31" x14ac:dyDescent="0.25">
      <c r="M2260" s="115">
        <v>46996</v>
      </c>
      <c r="N2260" s="123">
        <v>2.9615800000000001</v>
      </c>
      <c r="AB2260" s="108">
        <f t="shared" si="126"/>
        <v>46996</v>
      </c>
      <c r="AC2260" s="109">
        <f t="shared" si="125"/>
        <v>2.9615800000000001E-2</v>
      </c>
      <c r="AE2260" s="110"/>
    </row>
    <row r="2261" spans="13:31" x14ac:dyDescent="0.25">
      <c r="M2261" s="115">
        <v>46997</v>
      </c>
      <c r="N2261" s="123">
        <v>2.9615800000000001</v>
      </c>
      <c r="AB2261" s="108">
        <f t="shared" si="126"/>
        <v>46997</v>
      </c>
      <c r="AC2261" s="109">
        <f t="shared" si="125"/>
        <v>2.9615800000000001E-2</v>
      </c>
      <c r="AE2261" s="110"/>
    </row>
    <row r="2262" spans="13:31" x14ac:dyDescent="0.25">
      <c r="M2262" s="115">
        <v>46998</v>
      </c>
      <c r="N2262" s="123">
        <v>2.9615800000000001</v>
      </c>
      <c r="AB2262" s="108">
        <f t="shared" si="126"/>
        <v>46998</v>
      </c>
      <c r="AC2262" s="109">
        <f t="shared" si="125"/>
        <v>2.9615800000000001E-2</v>
      </c>
      <c r="AE2262" s="110"/>
    </row>
    <row r="2263" spans="13:31" x14ac:dyDescent="0.25">
      <c r="M2263" s="115">
        <v>46999</v>
      </c>
      <c r="N2263" s="123">
        <v>2.9615800000000001</v>
      </c>
      <c r="AB2263" s="108">
        <f t="shared" si="126"/>
        <v>46999</v>
      </c>
      <c r="AC2263" s="109">
        <f t="shared" si="125"/>
        <v>2.9615800000000001E-2</v>
      </c>
      <c r="AE2263" s="110"/>
    </row>
    <row r="2264" spans="13:31" x14ac:dyDescent="0.25">
      <c r="M2264" s="115">
        <v>47000</v>
      </c>
      <c r="N2264" s="123">
        <v>2.9618199999999999</v>
      </c>
      <c r="AB2264" s="108">
        <f t="shared" si="126"/>
        <v>47000</v>
      </c>
      <c r="AC2264" s="109">
        <f t="shared" si="125"/>
        <v>2.9618199999999997E-2</v>
      </c>
      <c r="AE2264" s="110"/>
    </row>
    <row r="2265" spans="13:31" x14ac:dyDescent="0.25">
      <c r="M2265" s="115">
        <v>47001</v>
      </c>
      <c r="N2265" s="123">
        <v>2.9615800000000001</v>
      </c>
      <c r="AB2265" s="108">
        <f t="shared" si="126"/>
        <v>47001</v>
      </c>
      <c r="AC2265" s="109">
        <f t="shared" si="125"/>
        <v>2.9615800000000001E-2</v>
      </c>
      <c r="AE2265" s="110"/>
    </row>
    <row r="2266" spans="13:31" x14ac:dyDescent="0.25">
      <c r="M2266" s="115">
        <v>47002</v>
      </c>
      <c r="N2266" s="123">
        <v>2.9615800000000001</v>
      </c>
      <c r="AB2266" s="108">
        <f t="shared" si="126"/>
        <v>47002</v>
      </c>
      <c r="AC2266" s="109">
        <f t="shared" si="125"/>
        <v>2.9615800000000001E-2</v>
      </c>
      <c r="AE2266" s="110"/>
    </row>
    <row r="2267" spans="13:31" x14ac:dyDescent="0.25">
      <c r="M2267" s="115">
        <v>47003</v>
      </c>
      <c r="N2267" s="123">
        <v>2.9615800000000001</v>
      </c>
      <c r="AB2267" s="108">
        <f t="shared" si="126"/>
        <v>47003</v>
      </c>
      <c r="AC2267" s="109">
        <f t="shared" si="125"/>
        <v>2.9615800000000001E-2</v>
      </c>
      <c r="AE2267" s="110"/>
    </row>
    <row r="2268" spans="13:31" x14ac:dyDescent="0.25">
      <c r="M2268" s="115">
        <v>47004</v>
      </c>
      <c r="N2268" s="123">
        <v>2.9615800000000001</v>
      </c>
      <c r="AB2268" s="108">
        <f t="shared" si="126"/>
        <v>47004</v>
      </c>
      <c r="AC2268" s="109">
        <f t="shared" si="125"/>
        <v>2.9615800000000001E-2</v>
      </c>
      <c r="AE2268" s="110"/>
    </row>
    <row r="2269" spans="13:31" x14ac:dyDescent="0.25">
      <c r="M2269" s="115">
        <v>47005</v>
      </c>
      <c r="N2269" s="123">
        <v>2.9618199999999999</v>
      </c>
      <c r="AB2269" s="108">
        <f t="shared" si="126"/>
        <v>47005</v>
      </c>
      <c r="AC2269" s="109">
        <f t="shared" si="125"/>
        <v>2.9618199999999997E-2</v>
      </c>
      <c r="AE2269" s="110"/>
    </row>
    <row r="2270" spans="13:31" x14ac:dyDescent="0.25">
      <c r="M2270" s="115">
        <v>47006</v>
      </c>
      <c r="N2270" s="123">
        <v>2.9615800000000001</v>
      </c>
      <c r="AB2270" s="108">
        <f t="shared" si="126"/>
        <v>47006</v>
      </c>
      <c r="AC2270" s="109">
        <f t="shared" si="125"/>
        <v>2.9615800000000001E-2</v>
      </c>
      <c r="AE2270" s="110"/>
    </row>
    <row r="2271" spans="13:31" x14ac:dyDescent="0.25">
      <c r="M2271" s="115">
        <v>47007</v>
      </c>
      <c r="N2271" s="123">
        <v>2.9615800000000001</v>
      </c>
      <c r="AB2271" s="108">
        <f t="shared" si="126"/>
        <v>47007</v>
      </c>
      <c r="AC2271" s="109">
        <f t="shared" si="125"/>
        <v>2.9615800000000001E-2</v>
      </c>
      <c r="AE2271" s="110"/>
    </row>
    <row r="2272" spans="13:31" x14ac:dyDescent="0.25">
      <c r="M2272" s="115">
        <v>47008</v>
      </c>
      <c r="N2272" s="123">
        <v>2.9615800000000001</v>
      </c>
      <c r="AB2272" s="108">
        <f t="shared" si="126"/>
        <v>47008</v>
      </c>
      <c r="AC2272" s="109">
        <f t="shared" si="125"/>
        <v>2.9615800000000001E-2</v>
      </c>
      <c r="AE2272" s="110"/>
    </row>
    <row r="2273" spans="13:31" x14ac:dyDescent="0.25">
      <c r="M2273" s="115">
        <v>47009</v>
      </c>
      <c r="N2273" s="123">
        <v>2.9615800000000001</v>
      </c>
      <c r="AB2273" s="108">
        <f t="shared" si="126"/>
        <v>47009</v>
      </c>
      <c r="AC2273" s="109">
        <f t="shared" si="125"/>
        <v>2.9615800000000001E-2</v>
      </c>
      <c r="AE2273" s="110"/>
    </row>
    <row r="2274" spans="13:31" x14ac:dyDescent="0.25">
      <c r="M2274" s="115">
        <v>47010</v>
      </c>
      <c r="N2274" s="123">
        <v>2.9618199999999999</v>
      </c>
      <c r="AB2274" s="108">
        <f t="shared" si="126"/>
        <v>47010</v>
      </c>
      <c r="AC2274" s="109">
        <f t="shared" si="125"/>
        <v>2.9618199999999997E-2</v>
      </c>
      <c r="AE2274" s="110"/>
    </row>
    <row r="2275" spans="13:31" x14ac:dyDescent="0.25">
      <c r="M2275" s="115">
        <v>47011</v>
      </c>
      <c r="N2275" s="123">
        <v>2.9615800000000001</v>
      </c>
      <c r="AB2275" s="108">
        <f t="shared" si="126"/>
        <v>47011</v>
      </c>
      <c r="AC2275" s="109">
        <f t="shared" si="125"/>
        <v>2.9615800000000001E-2</v>
      </c>
      <c r="AE2275" s="110"/>
    </row>
    <row r="2276" spans="13:31" x14ac:dyDescent="0.25">
      <c r="M2276" s="115">
        <v>47012</v>
      </c>
      <c r="N2276" s="123">
        <v>2.9615800000000001</v>
      </c>
      <c r="AB2276" s="108">
        <f t="shared" si="126"/>
        <v>47012</v>
      </c>
      <c r="AC2276" s="109">
        <f t="shared" si="125"/>
        <v>2.9615800000000001E-2</v>
      </c>
      <c r="AE2276" s="110"/>
    </row>
    <row r="2277" spans="13:31" x14ac:dyDescent="0.25">
      <c r="M2277" s="115">
        <v>47013</v>
      </c>
      <c r="N2277" s="123">
        <v>2.9615800000000001</v>
      </c>
      <c r="AB2277" s="108">
        <f t="shared" si="126"/>
        <v>47013</v>
      </c>
      <c r="AC2277" s="109">
        <f t="shared" si="125"/>
        <v>2.9615800000000001E-2</v>
      </c>
      <c r="AE2277" s="110"/>
    </row>
    <row r="2278" spans="13:31" x14ac:dyDescent="0.25">
      <c r="M2278" s="115">
        <v>47014</v>
      </c>
      <c r="N2278" s="123">
        <v>2.9615800000000001</v>
      </c>
      <c r="AB2278" s="108">
        <f t="shared" si="126"/>
        <v>47014</v>
      </c>
      <c r="AC2278" s="109">
        <f t="shared" si="125"/>
        <v>2.9615800000000001E-2</v>
      </c>
      <c r="AE2278" s="110"/>
    </row>
    <row r="2279" spans="13:31" x14ac:dyDescent="0.25">
      <c r="M2279" s="115">
        <v>47015</v>
      </c>
      <c r="N2279" s="123">
        <v>2.9618199999999999</v>
      </c>
      <c r="AB2279" s="108">
        <f t="shared" si="126"/>
        <v>47015</v>
      </c>
      <c r="AC2279" s="109">
        <f t="shared" si="125"/>
        <v>2.9618199999999997E-2</v>
      </c>
      <c r="AE2279" s="110"/>
    </row>
    <row r="2280" spans="13:31" x14ac:dyDescent="0.25">
      <c r="M2280" s="115">
        <v>47016</v>
      </c>
      <c r="N2280" s="123">
        <v>2.9615800000000001</v>
      </c>
      <c r="AB2280" s="108">
        <f t="shared" si="126"/>
        <v>47016</v>
      </c>
      <c r="AC2280" s="109">
        <f t="shared" si="125"/>
        <v>2.9615800000000001E-2</v>
      </c>
      <c r="AE2280" s="110"/>
    </row>
    <row r="2281" spans="13:31" x14ac:dyDescent="0.25">
      <c r="M2281" s="115">
        <v>47017</v>
      </c>
      <c r="N2281" s="123">
        <v>2.9615800000000001</v>
      </c>
      <c r="AB2281" s="108">
        <f t="shared" si="126"/>
        <v>47017</v>
      </c>
      <c r="AC2281" s="109">
        <f t="shared" si="125"/>
        <v>2.9615800000000001E-2</v>
      </c>
      <c r="AE2281" s="110"/>
    </row>
    <row r="2282" spans="13:31" x14ac:dyDescent="0.25">
      <c r="M2282" s="115">
        <v>47018</v>
      </c>
      <c r="N2282" s="123">
        <v>2.9615800000000001</v>
      </c>
      <c r="AB2282" s="108">
        <f t="shared" si="126"/>
        <v>47018</v>
      </c>
      <c r="AC2282" s="109">
        <f t="shared" si="125"/>
        <v>2.9615800000000001E-2</v>
      </c>
      <c r="AE2282" s="110"/>
    </row>
    <row r="2283" spans="13:31" x14ac:dyDescent="0.25">
      <c r="M2283" s="115">
        <v>47019</v>
      </c>
      <c r="N2283" s="123">
        <v>2.9615800000000001</v>
      </c>
      <c r="AB2283" s="108">
        <f t="shared" si="126"/>
        <v>47019</v>
      </c>
      <c r="AC2283" s="109">
        <f t="shared" si="125"/>
        <v>2.9615800000000001E-2</v>
      </c>
      <c r="AE2283" s="110"/>
    </row>
    <row r="2284" spans="13:31" x14ac:dyDescent="0.25">
      <c r="M2284" s="115">
        <v>47020</v>
      </c>
      <c r="N2284" s="123">
        <v>2.9618199999999999</v>
      </c>
      <c r="AB2284" s="108">
        <f t="shared" si="126"/>
        <v>47020</v>
      </c>
      <c r="AC2284" s="109">
        <f t="shared" si="125"/>
        <v>2.9618199999999997E-2</v>
      </c>
      <c r="AE2284" s="110"/>
    </row>
    <row r="2285" spans="13:31" x14ac:dyDescent="0.25">
      <c r="M2285" s="115">
        <v>47021</v>
      </c>
      <c r="N2285" s="123">
        <v>2.9615800000000001</v>
      </c>
      <c r="AB2285" s="108">
        <f t="shared" si="126"/>
        <v>47021</v>
      </c>
      <c r="AC2285" s="109">
        <f t="shared" si="125"/>
        <v>2.9615800000000001E-2</v>
      </c>
      <c r="AE2285" s="110"/>
    </row>
    <row r="2286" spans="13:31" x14ac:dyDescent="0.25">
      <c r="M2286" s="115">
        <v>47022</v>
      </c>
      <c r="N2286" s="123">
        <v>2.9615800000000001</v>
      </c>
      <c r="AB2286" s="108">
        <f t="shared" si="126"/>
        <v>47022</v>
      </c>
      <c r="AC2286" s="109">
        <f t="shared" si="125"/>
        <v>2.9615800000000001E-2</v>
      </c>
      <c r="AE2286" s="110"/>
    </row>
    <row r="2287" spans="13:31" x14ac:dyDescent="0.25">
      <c r="M2287" s="115">
        <v>47023</v>
      </c>
      <c r="N2287" s="123">
        <v>2.9615800000000001</v>
      </c>
      <c r="AB2287" s="108">
        <f t="shared" si="126"/>
        <v>47023</v>
      </c>
      <c r="AC2287" s="109">
        <f t="shared" si="125"/>
        <v>2.9615800000000001E-2</v>
      </c>
      <c r="AE2287" s="110"/>
    </row>
    <row r="2288" spans="13:31" x14ac:dyDescent="0.25">
      <c r="M2288" s="115">
        <v>47024</v>
      </c>
      <c r="N2288" s="123">
        <v>2.9615800000000001</v>
      </c>
      <c r="AB2288" s="108">
        <f t="shared" si="126"/>
        <v>47024</v>
      </c>
      <c r="AC2288" s="109">
        <f t="shared" si="125"/>
        <v>2.9615800000000001E-2</v>
      </c>
      <c r="AE2288" s="110"/>
    </row>
    <row r="2289" spans="13:31" x14ac:dyDescent="0.25">
      <c r="M2289" s="115">
        <v>47025</v>
      </c>
      <c r="N2289" s="123">
        <v>2.9618199999999999</v>
      </c>
      <c r="AB2289" s="108">
        <f t="shared" si="126"/>
        <v>47025</v>
      </c>
      <c r="AC2289" s="109">
        <f t="shared" si="125"/>
        <v>2.9618199999999997E-2</v>
      </c>
      <c r="AE2289" s="110"/>
    </row>
    <row r="2290" spans="13:31" x14ac:dyDescent="0.25">
      <c r="M2290" s="115">
        <v>47026</v>
      </c>
      <c r="N2290" s="123">
        <v>2.9615800000000001</v>
      </c>
      <c r="AB2290" s="108">
        <f t="shared" si="126"/>
        <v>47026</v>
      </c>
      <c r="AC2290" s="109">
        <f t="shared" si="125"/>
        <v>2.9615800000000001E-2</v>
      </c>
      <c r="AE2290" s="110"/>
    </row>
    <row r="2291" spans="13:31" x14ac:dyDescent="0.25">
      <c r="M2291" s="115">
        <v>47027</v>
      </c>
      <c r="N2291" s="123">
        <v>2.9615800000000001</v>
      </c>
      <c r="AB2291" s="108">
        <f t="shared" si="126"/>
        <v>47027</v>
      </c>
      <c r="AC2291" s="109">
        <f t="shared" si="125"/>
        <v>2.9615800000000001E-2</v>
      </c>
      <c r="AE2291" s="110"/>
    </row>
    <row r="2292" spans="13:31" x14ac:dyDescent="0.25">
      <c r="M2292" s="115">
        <v>47028</v>
      </c>
      <c r="N2292" s="123">
        <v>2.9615800000000001</v>
      </c>
      <c r="AB2292" s="108">
        <f t="shared" si="126"/>
        <v>47028</v>
      </c>
      <c r="AC2292" s="109">
        <f t="shared" si="125"/>
        <v>2.9615800000000001E-2</v>
      </c>
      <c r="AE2292" s="110"/>
    </row>
    <row r="2293" spans="13:31" x14ac:dyDescent="0.25">
      <c r="M2293" s="115">
        <v>47029</v>
      </c>
      <c r="N2293" s="123">
        <v>2.9615800000000001</v>
      </c>
      <c r="AB2293" s="108">
        <f t="shared" si="126"/>
        <v>47029</v>
      </c>
      <c r="AC2293" s="109">
        <f t="shared" si="125"/>
        <v>2.9615800000000001E-2</v>
      </c>
      <c r="AE2293" s="110"/>
    </row>
    <row r="2294" spans="13:31" x14ac:dyDescent="0.25">
      <c r="M2294" s="115">
        <v>47030</v>
      </c>
      <c r="N2294" s="123">
        <v>2.9619499999999999</v>
      </c>
      <c r="AB2294" s="108">
        <f t="shared" si="126"/>
        <v>47030</v>
      </c>
      <c r="AC2294" s="109">
        <f t="shared" si="125"/>
        <v>2.96195E-2</v>
      </c>
      <c r="AE2294" s="110"/>
    </row>
    <row r="2295" spans="13:31" x14ac:dyDescent="0.25">
      <c r="M2295" s="115">
        <v>47031</v>
      </c>
      <c r="N2295" s="123">
        <v>2.9615800000000001</v>
      </c>
      <c r="AB2295" s="108">
        <f t="shared" si="126"/>
        <v>47031</v>
      </c>
      <c r="AC2295" s="109">
        <f t="shared" si="125"/>
        <v>2.9615800000000001E-2</v>
      </c>
      <c r="AE2295" s="110"/>
    </row>
    <row r="2296" spans="13:31" x14ac:dyDescent="0.25">
      <c r="M2296" s="115">
        <v>47032</v>
      </c>
      <c r="N2296" s="123">
        <v>2.9615800000000001</v>
      </c>
      <c r="AB2296" s="108">
        <f t="shared" si="126"/>
        <v>47032</v>
      </c>
      <c r="AC2296" s="109">
        <f t="shared" si="125"/>
        <v>2.9615800000000001E-2</v>
      </c>
      <c r="AE2296" s="110"/>
    </row>
    <row r="2297" spans="13:31" x14ac:dyDescent="0.25">
      <c r="M2297" s="115">
        <v>47033</v>
      </c>
      <c r="N2297" s="123">
        <v>2.9615800000000001</v>
      </c>
      <c r="AB2297" s="108">
        <f t="shared" si="126"/>
        <v>47033</v>
      </c>
      <c r="AC2297" s="109">
        <f t="shared" si="125"/>
        <v>2.9615800000000001E-2</v>
      </c>
      <c r="AE2297" s="110"/>
    </row>
    <row r="2298" spans="13:31" x14ac:dyDescent="0.25">
      <c r="M2298" s="115">
        <v>47034</v>
      </c>
      <c r="N2298" s="123">
        <v>2.9618199999999999</v>
      </c>
      <c r="AB2298" s="108">
        <f t="shared" si="126"/>
        <v>47034</v>
      </c>
      <c r="AC2298" s="109">
        <f t="shared" si="125"/>
        <v>2.9618199999999997E-2</v>
      </c>
      <c r="AE2298" s="110"/>
    </row>
    <row r="2299" spans="13:31" x14ac:dyDescent="0.25">
      <c r="M2299" s="115">
        <v>47035</v>
      </c>
      <c r="N2299" s="123">
        <v>2.9615800000000001</v>
      </c>
      <c r="AB2299" s="108">
        <f t="shared" si="126"/>
        <v>47035</v>
      </c>
      <c r="AC2299" s="109">
        <f t="shared" si="125"/>
        <v>2.9615800000000001E-2</v>
      </c>
      <c r="AE2299" s="110"/>
    </row>
    <row r="2300" spans="13:31" x14ac:dyDescent="0.25">
      <c r="M2300" s="115">
        <v>47036</v>
      </c>
      <c r="N2300" s="123">
        <v>2.9615800000000001</v>
      </c>
      <c r="AB2300" s="108">
        <f t="shared" si="126"/>
        <v>47036</v>
      </c>
      <c r="AC2300" s="109">
        <f t="shared" si="125"/>
        <v>2.9615800000000001E-2</v>
      </c>
      <c r="AE2300" s="110"/>
    </row>
    <row r="2301" spans="13:31" x14ac:dyDescent="0.25">
      <c r="M2301" s="115">
        <v>47037</v>
      </c>
      <c r="N2301" s="123">
        <v>2.9615800000000001</v>
      </c>
      <c r="AB2301" s="108">
        <f t="shared" si="126"/>
        <v>47037</v>
      </c>
      <c r="AC2301" s="109">
        <f t="shared" si="125"/>
        <v>2.9615800000000001E-2</v>
      </c>
      <c r="AE2301" s="110"/>
    </row>
    <row r="2302" spans="13:31" x14ac:dyDescent="0.25">
      <c r="M2302" s="115">
        <v>47038</v>
      </c>
      <c r="N2302" s="123">
        <v>2.9615800000000001</v>
      </c>
      <c r="AB2302" s="108">
        <f t="shared" si="126"/>
        <v>47038</v>
      </c>
      <c r="AC2302" s="109">
        <f t="shared" si="125"/>
        <v>2.9615800000000001E-2</v>
      </c>
      <c r="AE2302" s="110"/>
    </row>
    <row r="2303" spans="13:31" x14ac:dyDescent="0.25">
      <c r="M2303" s="115">
        <v>47039</v>
      </c>
      <c r="N2303" s="123">
        <v>2.9618199999999999</v>
      </c>
      <c r="AB2303" s="108">
        <f t="shared" si="126"/>
        <v>47039</v>
      </c>
      <c r="AC2303" s="109">
        <f t="shared" si="125"/>
        <v>2.9618199999999997E-2</v>
      </c>
      <c r="AE2303" s="110"/>
    </row>
    <row r="2304" spans="13:31" x14ac:dyDescent="0.25">
      <c r="M2304" s="115">
        <v>47040</v>
      </c>
      <c r="N2304" s="123">
        <v>2.9615800000000001</v>
      </c>
      <c r="AB2304" s="108">
        <f t="shared" si="126"/>
        <v>47040</v>
      </c>
      <c r="AC2304" s="109">
        <f t="shared" si="125"/>
        <v>2.9615800000000001E-2</v>
      </c>
      <c r="AE2304" s="110"/>
    </row>
    <row r="2305" spans="13:31" x14ac:dyDescent="0.25">
      <c r="M2305" s="115">
        <v>47041</v>
      </c>
      <c r="N2305" s="123">
        <v>2.9615800000000001</v>
      </c>
      <c r="AB2305" s="108">
        <f t="shared" si="126"/>
        <v>47041</v>
      </c>
      <c r="AC2305" s="109">
        <f t="shared" si="125"/>
        <v>2.9615800000000001E-2</v>
      </c>
      <c r="AE2305" s="110"/>
    </row>
    <row r="2306" spans="13:31" x14ac:dyDescent="0.25">
      <c r="M2306" s="115">
        <v>47042</v>
      </c>
      <c r="N2306" s="123">
        <v>2.9615800000000001</v>
      </c>
      <c r="AB2306" s="108">
        <f t="shared" si="126"/>
        <v>47042</v>
      </c>
      <c r="AC2306" s="109">
        <f t="shared" si="125"/>
        <v>2.9615800000000001E-2</v>
      </c>
      <c r="AE2306" s="110"/>
    </row>
    <row r="2307" spans="13:31" x14ac:dyDescent="0.25">
      <c r="M2307" s="115">
        <v>47043</v>
      </c>
      <c r="N2307" s="123">
        <v>2.9615800000000001</v>
      </c>
      <c r="AB2307" s="108">
        <f t="shared" si="126"/>
        <v>47043</v>
      </c>
      <c r="AC2307" s="109">
        <f t="shared" si="125"/>
        <v>2.9615800000000001E-2</v>
      </c>
      <c r="AE2307" s="110"/>
    </row>
    <row r="2308" spans="13:31" x14ac:dyDescent="0.25">
      <c r="M2308" s="115">
        <v>47044</v>
      </c>
      <c r="N2308" s="123">
        <v>2.9618199999999999</v>
      </c>
      <c r="AB2308" s="108">
        <f t="shared" si="126"/>
        <v>47044</v>
      </c>
      <c r="AC2308" s="109">
        <f t="shared" si="125"/>
        <v>2.9618199999999997E-2</v>
      </c>
      <c r="AE2308" s="110"/>
    </row>
    <row r="2309" spans="13:31" x14ac:dyDescent="0.25">
      <c r="M2309" s="115">
        <v>47045</v>
      </c>
      <c r="N2309" s="123">
        <v>2.9615800000000001</v>
      </c>
      <c r="AB2309" s="108">
        <f t="shared" si="126"/>
        <v>47045</v>
      </c>
      <c r="AC2309" s="109">
        <f t="shared" si="125"/>
        <v>2.9615800000000001E-2</v>
      </c>
      <c r="AE2309" s="110"/>
    </row>
    <row r="2310" spans="13:31" x14ac:dyDescent="0.25">
      <c r="M2310" s="115">
        <v>47046</v>
      </c>
      <c r="N2310" s="123">
        <v>2.9615800000000001</v>
      </c>
      <c r="AB2310" s="108">
        <f t="shared" si="126"/>
        <v>47046</v>
      </c>
      <c r="AC2310" s="109">
        <f t="shared" si="125"/>
        <v>2.9615800000000001E-2</v>
      </c>
      <c r="AE2310" s="110"/>
    </row>
    <row r="2311" spans="13:31" x14ac:dyDescent="0.25">
      <c r="M2311" s="115">
        <v>47047</v>
      </c>
      <c r="N2311" s="123">
        <v>2.9615800000000001</v>
      </c>
      <c r="AB2311" s="108">
        <f t="shared" si="126"/>
        <v>47047</v>
      </c>
      <c r="AC2311" s="109">
        <f t="shared" ref="AC2311:AC2374" si="127">_xlfn.IFNA(VLOOKUP(AB2311,M:N,2,FALSE)/100,AC2310)</f>
        <v>2.9615800000000001E-2</v>
      </c>
      <c r="AE2311" s="110"/>
    </row>
    <row r="2312" spans="13:31" x14ac:dyDescent="0.25">
      <c r="M2312" s="115">
        <v>47048</v>
      </c>
      <c r="N2312" s="123">
        <v>2.9615800000000001</v>
      </c>
      <c r="AB2312" s="108">
        <f t="shared" ref="AB2312:AB2375" si="128">AB2311+1</f>
        <v>47048</v>
      </c>
      <c r="AC2312" s="109">
        <f t="shared" si="127"/>
        <v>2.9615800000000001E-2</v>
      </c>
      <c r="AE2312" s="110"/>
    </row>
    <row r="2313" spans="13:31" x14ac:dyDescent="0.25">
      <c r="M2313" s="115">
        <v>47049</v>
      </c>
      <c r="N2313" s="123">
        <v>2.9618199999999999</v>
      </c>
      <c r="AB2313" s="108">
        <f t="shared" si="128"/>
        <v>47049</v>
      </c>
      <c r="AC2313" s="109">
        <f t="shared" si="127"/>
        <v>2.9618199999999997E-2</v>
      </c>
      <c r="AE2313" s="110"/>
    </row>
    <row r="2314" spans="13:31" x14ac:dyDescent="0.25">
      <c r="M2314" s="115">
        <v>47050</v>
      </c>
      <c r="N2314" s="123">
        <v>2.9615800000000001</v>
      </c>
      <c r="AB2314" s="108">
        <f t="shared" si="128"/>
        <v>47050</v>
      </c>
      <c r="AC2314" s="109">
        <f t="shared" si="127"/>
        <v>2.9615800000000001E-2</v>
      </c>
      <c r="AE2314" s="110"/>
    </row>
    <row r="2315" spans="13:31" x14ac:dyDescent="0.25">
      <c r="M2315" s="115">
        <v>47051</v>
      </c>
      <c r="N2315" s="123">
        <v>2.9615800000000001</v>
      </c>
      <c r="AB2315" s="108">
        <f t="shared" si="128"/>
        <v>47051</v>
      </c>
      <c r="AC2315" s="109">
        <f t="shared" si="127"/>
        <v>2.9615800000000001E-2</v>
      </c>
      <c r="AE2315" s="110"/>
    </row>
    <row r="2316" spans="13:31" x14ac:dyDescent="0.25">
      <c r="M2316" s="115">
        <v>47052</v>
      </c>
      <c r="N2316" s="123">
        <v>2.9615800000000001</v>
      </c>
      <c r="AB2316" s="108">
        <f t="shared" si="128"/>
        <v>47052</v>
      </c>
      <c r="AC2316" s="109">
        <f t="shared" si="127"/>
        <v>2.9615800000000001E-2</v>
      </c>
      <c r="AE2316" s="110"/>
    </row>
    <row r="2317" spans="13:31" x14ac:dyDescent="0.25">
      <c r="M2317" s="115">
        <v>47053</v>
      </c>
      <c r="N2317" s="123">
        <v>2.9615800000000001</v>
      </c>
      <c r="AB2317" s="108">
        <f t="shared" si="128"/>
        <v>47053</v>
      </c>
      <c r="AC2317" s="109">
        <f t="shared" si="127"/>
        <v>2.9615800000000001E-2</v>
      </c>
      <c r="AE2317" s="110"/>
    </row>
    <row r="2318" spans="13:31" x14ac:dyDescent="0.25">
      <c r="M2318" s="115">
        <v>47054</v>
      </c>
      <c r="N2318" s="123">
        <v>2.9618199999999999</v>
      </c>
      <c r="AB2318" s="108">
        <f t="shared" si="128"/>
        <v>47054</v>
      </c>
      <c r="AC2318" s="109">
        <f t="shared" si="127"/>
        <v>2.9618199999999997E-2</v>
      </c>
      <c r="AE2318" s="110"/>
    </row>
    <row r="2319" spans="13:31" x14ac:dyDescent="0.25">
      <c r="M2319" s="115">
        <v>47055</v>
      </c>
      <c r="N2319" s="123">
        <v>2.9615800000000001</v>
      </c>
      <c r="AB2319" s="108">
        <f t="shared" si="128"/>
        <v>47055</v>
      </c>
      <c r="AC2319" s="109">
        <f t="shared" si="127"/>
        <v>2.9615800000000001E-2</v>
      </c>
      <c r="AE2319" s="110"/>
    </row>
    <row r="2320" spans="13:31" x14ac:dyDescent="0.25">
      <c r="M2320" s="115">
        <v>47056</v>
      </c>
      <c r="N2320" s="123">
        <v>2.9615800000000001</v>
      </c>
      <c r="AB2320" s="108">
        <f t="shared" si="128"/>
        <v>47056</v>
      </c>
      <c r="AC2320" s="109">
        <f t="shared" si="127"/>
        <v>2.9615800000000001E-2</v>
      </c>
      <c r="AE2320" s="110"/>
    </row>
    <row r="2321" spans="13:31" x14ac:dyDescent="0.25">
      <c r="M2321" s="115">
        <v>47057</v>
      </c>
      <c r="N2321" s="123">
        <v>2.9615800000000001</v>
      </c>
      <c r="AB2321" s="108">
        <f t="shared" si="128"/>
        <v>47057</v>
      </c>
      <c r="AC2321" s="109">
        <f t="shared" si="127"/>
        <v>2.9615800000000001E-2</v>
      </c>
      <c r="AE2321" s="110"/>
    </row>
    <row r="2322" spans="13:31" x14ac:dyDescent="0.25">
      <c r="M2322" s="115">
        <v>47058</v>
      </c>
      <c r="N2322" s="123">
        <v>2.9615800000000001</v>
      </c>
      <c r="AB2322" s="108">
        <f t="shared" si="128"/>
        <v>47058</v>
      </c>
      <c r="AC2322" s="109">
        <f t="shared" si="127"/>
        <v>2.9615800000000001E-2</v>
      </c>
      <c r="AE2322" s="110"/>
    </row>
    <row r="2323" spans="13:31" x14ac:dyDescent="0.25">
      <c r="M2323" s="115">
        <v>47059</v>
      </c>
      <c r="N2323" s="123">
        <v>2.9619499999999999</v>
      </c>
      <c r="AB2323" s="108">
        <f t="shared" si="128"/>
        <v>47059</v>
      </c>
      <c r="AC2323" s="109">
        <f t="shared" si="127"/>
        <v>2.96195E-2</v>
      </c>
      <c r="AE2323" s="110"/>
    </row>
    <row r="2324" spans="13:31" x14ac:dyDescent="0.25">
      <c r="M2324" s="115">
        <v>47060</v>
      </c>
      <c r="N2324" s="123">
        <v>2.9615800000000001</v>
      </c>
      <c r="AB2324" s="108">
        <f t="shared" si="128"/>
        <v>47060</v>
      </c>
      <c r="AC2324" s="109">
        <f t="shared" si="127"/>
        <v>2.9615800000000001E-2</v>
      </c>
      <c r="AE2324" s="110"/>
    </row>
    <row r="2325" spans="13:31" x14ac:dyDescent="0.25">
      <c r="M2325" s="115">
        <v>47061</v>
      </c>
      <c r="N2325" s="123">
        <v>2.9615800000000001</v>
      </c>
      <c r="AB2325" s="108">
        <f t="shared" si="128"/>
        <v>47061</v>
      </c>
      <c r="AC2325" s="109">
        <f t="shared" si="127"/>
        <v>2.9615800000000001E-2</v>
      </c>
      <c r="AE2325" s="110"/>
    </row>
    <row r="2326" spans="13:31" x14ac:dyDescent="0.25">
      <c r="M2326" s="115">
        <v>47062</v>
      </c>
      <c r="N2326" s="123">
        <v>2.9615800000000001</v>
      </c>
      <c r="AB2326" s="108">
        <f t="shared" si="128"/>
        <v>47062</v>
      </c>
      <c r="AC2326" s="109">
        <f t="shared" si="127"/>
        <v>2.9615800000000001E-2</v>
      </c>
      <c r="AE2326" s="110"/>
    </row>
    <row r="2327" spans="13:31" x14ac:dyDescent="0.25">
      <c r="M2327" s="115">
        <v>47063</v>
      </c>
      <c r="N2327" s="123">
        <v>2.9618199999999999</v>
      </c>
      <c r="AB2327" s="108">
        <f t="shared" si="128"/>
        <v>47063</v>
      </c>
      <c r="AC2327" s="109">
        <f t="shared" si="127"/>
        <v>2.9618199999999997E-2</v>
      </c>
      <c r="AE2327" s="110"/>
    </row>
    <row r="2328" spans="13:31" x14ac:dyDescent="0.25">
      <c r="M2328" s="115">
        <v>47064</v>
      </c>
      <c r="N2328" s="123">
        <v>2.9615800000000001</v>
      </c>
      <c r="AB2328" s="108">
        <f t="shared" si="128"/>
        <v>47064</v>
      </c>
      <c r="AC2328" s="109">
        <f t="shared" si="127"/>
        <v>2.9615800000000001E-2</v>
      </c>
      <c r="AE2328" s="110"/>
    </row>
    <row r="2329" spans="13:31" x14ac:dyDescent="0.25">
      <c r="M2329" s="115">
        <v>47065</v>
      </c>
      <c r="N2329" s="123">
        <v>2.9615800000000001</v>
      </c>
      <c r="AB2329" s="108">
        <f t="shared" si="128"/>
        <v>47065</v>
      </c>
      <c r="AC2329" s="109">
        <f t="shared" si="127"/>
        <v>2.9615800000000001E-2</v>
      </c>
      <c r="AE2329" s="110"/>
    </row>
    <row r="2330" spans="13:31" x14ac:dyDescent="0.25">
      <c r="M2330" s="115">
        <v>47066</v>
      </c>
      <c r="N2330" s="123">
        <v>2.9615800000000001</v>
      </c>
      <c r="AB2330" s="108">
        <f t="shared" si="128"/>
        <v>47066</v>
      </c>
      <c r="AC2330" s="109">
        <f t="shared" si="127"/>
        <v>2.9615800000000001E-2</v>
      </c>
      <c r="AE2330" s="110"/>
    </row>
    <row r="2331" spans="13:31" x14ac:dyDescent="0.25">
      <c r="M2331" s="115">
        <v>47067</v>
      </c>
      <c r="N2331" s="123">
        <v>2.9615800000000001</v>
      </c>
      <c r="AB2331" s="108">
        <f t="shared" si="128"/>
        <v>47067</v>
      </c>
      <c r="AC2331" s="109">
        <f t="shared" si="127"/>
        <v>2.9615800000000001E-2</v>
      </c>
      <c r="AE2331" s="110"/>
    </row>
    <row r="2332" spans="13:31" x14ac:dyDescent="0.25">
      <c r="M2332" s="115">
        <v>47068</v>
      </c>
      <c r="N2332" s="123">
        <v>2.9618199999999999</v>
      </c>
      <c r="AB2332" s="108">
        <f t="shared" si="128"/>
        <v>47068</v>
      </c>
      <c r="AC2332" s="109">
        <f t="shared" si="127"/>
        <v>2.9618199999999997E-2</v>
      </c>
      <c r="AE2332" s="110"/>
    </row>
    <row r="2333" spans="13:31" x14ac:dyDescent="0.25">
      <c r="M2333" s="115">
        <v>47069</v>
      </c>
      <c r="N2333" s="123">
        <v>2.9615800000000001</v>
      </c>
      <c r="AB2333" s="108">
        <f t="shared" si="128"/>
        <v>47069</v>
      </c>
      <c r="AC2333" s="109">
        <f t="shared" si="127"/>
        <v>2.9615800000000001E-2</v>
      </c>
      <c r="AE2333" s="110"/>
    </row>
    <row r="2334" spans="13:31" x14ac:dyDescent="0.25">
      <c r="M2334" s="115">
        <v>47070</v>
      </c>
      <c r="N2334" s="123">
        <v>2.9615800000000001</v>
      </c>
      <c r="AB2334" s="108">
        <f t="shared" si="128"/>
        <v>47070</v>
      </c>
      <c r="AC2334" s="109">
        <f t="shared" si="127"/>
        <v>2.9615800000000001E-2</v>
      </c>
      <c r="AE2334" s="110"/>
    </row>
    <row r="2335" spans="13:31" x14ac:dyDescent="0.25">
      <c r="M2335" s="115">
        <v>47071</v>
      </c>
      <c r="N2335" s="123">
        <v>2.9615800000000001</v>
      </c>
      <c r="AB2335" s="108">
        <f t="shared" si="128"/>
        <v>47071</v>
      </c>
      <c r="AC2335" s="109">
        <f t="shared" si="127"/>
        <v>2.9615800000000001E-2</v>
      </c>
      <c r="AE2335" s="110"/>
    </row>
    <row r="2336" spans="13:31" x14ac:dyDescent="0.25">
      <c r="M2336" s="115">
        <v>47072</v>
      </c>
      <c r="N2336" s="123">
        <v>2.9615800000000001</v>
      </c>
      <c r="AB2336" s="108">
        <f t="shared" si="128"/>
        <v>47072</v>
      </c>
      <c r="AC2336" s="109">
        <f t="shared" si="127"/>
        <v>2.9615800000000001E-2</v>
      </c>
      <c r="AE2336" s="110"/>
    </row>
    <row r="2337" spans="13:31" x14ac:dyDescent="0.25">
      <c r="M2337" s="115">
        <v>47073</v>
      </c>
      <c r="N2337" s="123">
        <v>2.9618199999999999</v>
      </c>
      <c r="AB2337" s="108">
        <f t="shared" si="128"/>
        <v>47073</v>
      </c>
      <c r="AC2337" s="109">
        <f t="shared" si="127"/>
        <v>2.9618199999999997E-2</v>
      </c>
      <c r="AE2337" s="110"/>
    </row>
    <row r="2338" spans="13:31" x14ac:dyDescent="0.25">
      <c r="M2338" s="115">
        <v>47074</v>
      </c>
      <c r="N2338" s="123">
        <v>2.9615800000000001</v>
      </c>
      <c r="AB2338" s="108">
        <f t="shared" si="128"/>
        <v>47074</v>
      </c>
      <c r="AC2338" s="109">
        <f t="shared" si="127"/>
        <v>2.9615800000000001E-2</v>
      </c>
      <c r="AE2338" s="110"/>
    </row>
    <row r="2339" spans="13:31" x14ac:dyDescent="0.25">
      <c r="M2339" s="115">
        <v>47075</v>
      </c>
      <c r="N2339" s="123">
        <v>2.9615800000000001</v>
      </c>
      <c r="AB2339" s="108">
        <f t="shared" si="128"/>
        <v>47075</v>
      </c>
      <c r="AC2339" s="109">
        <f t="shared" si="127"/>
        <v>2.9615800000000001E-2</v>
      </c>
      <c r="AE2339" s="110"/>
    </row>
    <row r="2340" spans="13:31" x14ac:dyDescent="0.25">
      <c r="M2340" s="115">
        <v>47076</v>
      </c>
      <c r="N2340" s="123">
        <v>2.9615800000000001</v>
      </c>
      <c r="AB2340" s="108">
        <f t="shared" si="128"/>
        <v>47076</v>
      </c>
      <c r="AC2340" s="109">
        <f t="shared" si="127"/>
        <v>2.9615800000000001E-2</v>
      </c>
      <c r="AE2340" s="110"/>
    </row>
    <row r="2341" spans="13:31" x14ac:dyDescent="0.25">
      <c r="M2341" s="115">
        <v>47077</v>
      </c>
      <c r="N2341" s="123">
        <v>2.9615800000000001</v>
      </c>
      <c r="AB2341" s="108">
        <f t="shared" si="128"/>
        <v>47077</v>
      </c>
      <c r="AC2341" s="109">
        <f t="shared" si="127"/>
        <v>2.9615800000000001E-2</v>
      </c>
      <c r="AE2341" s="110"/>
    </row>
    <row r="2342" spans="13:31" x14ac:dyDescent="0.25">
      <c r="M2342" s="115">
        <v>47078</v>
      </c>
      <c r="N2342" s="123">
        <v>2.9618199999999999</v>
      </c>
      <c r="AB2342" s="108">
        <f t="shared" si="128"/>
        <v>47078</v>
      </c>
      <c r="AC2342" s="109">
        <f t="shared" si="127"/>
        <v>2.9618199999999997E-2</v>
      </c>
      <c r="AE2342" s="110"/>
    </row>
    <row r="2343" spans="13:31" x14ac:dyDescent="0.25">
      <c r="M2343" s="115">
        <v>47079</v>
      </c>
      <c r="N2343" s="123">
        <v>2.9617</v>
      </c>
      <c r="AB2343" s="108">
        <f t="shared" si="128"/>
        <v>47079</v>
      </c>
      <c r="AC2343" s="109">
        <f t="shared" si="127"/>
        <v>2.9617000000000001E-2</v>
      </c>
      <c r="AE2343" s="110"/>
    </row>
    <row r="2344" spans="13:31" x14ac:dyDescent="0.25">
      <c r="M2344" s="115">
        <v>47080</v>
      </c>
      <c r="N2344" s="123">
        <v>2.9615800000000001</v>
      </c>
      <c r="AB2344" s="108">
        <f t="shared" si="128"/>
        <v>47080</v>
      </c>
      <c r="AC2344" s="109">
        <f t="shared" si="127"/>
        <v>2.9615800000000001E-2</v>
      </c>
      <c r="AE2344" s="110"/>
    </row>
    <row r="2345" spans="13:31" x14ac:dyDescent="0.25">
      <c r="M2345" s="115">
        <v>47081</v>
      </c>
      <c r="N2345" s="123">
        <v>2.9615800000000001</v>
      </c>
      <c r="AB2345" s="108">
        <f t="shared" si="128"/>
        <v>47081</v>
      </c>
      <c r="AC2345" s="109">
        <f t="shared" si="127"/>
        <v>2.9615800000000001E-2</v>
      </c>
      <c r="AE2345" s="110"/>
    </row>
    <row r="2346" spans="13:31" x14ac:dyDescent="0.25">
      <c r="M2346" s="115">
        <v>47082</v>
      </c>
      <c r="N2346" s="123">
        <v>2.9618199999999999</v>
      </c>
      <c r="AB2346" s="108">
        <f t="shared" si="128"/>
        <v>47082</v>
      </c>
      <c r="AC2346" s="109">
        <f t="shared" si="127"/>
        <v>2.9618199999999997E-2</v>
      </c>
      <c r="AE2346" s="110"/>
    </row>
    <row r="2347" spans="13:31" x14ac:dyDescent="0.25">
      <c r="M2347" s="115">
        <v>47083</v>
      </c>
      <c r="N2347" s="123">
        <v>2.9615800000000001</v>
      </c>
      <c r="AB2347" s="108">
        <f t="shared" si="128"/>
        <v>47083</v>
      </c>
      <c r="AC2347" s="109">
        <f t="shared" si="127"/>
        <v>2.9615800000000001E-2</v>
      </c>
      <c r="AE2347" s="110"/>
    </row>
    <row r="2348" spans="13:31" x14ac:dyDescent="0.25">
      <c r="M2348" s="115">
        <v>47084</v>
      </c>
      <c r="N2348" s="123">
        <v>2.9615800000000001</v>
      </c>
      <c r="AB2348" s="108">
        <f t="shared" si="128"/>
        <v>47084</v>
      </c>
      <c r="AC2348" s="109">
        <f t="shared" si="127"/>
        <v>2.9615800000000001E-2</v>
      </c>
      <c r="AE2348" s="110"/>
    </row>
    <row r="2349" spans="13:31" x14ac:dyDescent="0.25">
      <c r="M2349" s="115">
        <v>47085</v>
      </c>
      <c r="N2349" s="123">
        <v>2.9615800000000001</v>
      </c>
      <c r="AB2349" s="108">
        <f t="shared" si="128"/>
        <v>47085</v>
      </c>
      <c r="AC2349" s="109">
        <f t="shared" si="127"/>
        <v>2.9615800000000001E-2</v>
      </c>
      <c r="AE2349" s="110"/>
    </row>
    <row r="2350" spans="13:31" x14ac:dyDescent="0.25">
      <c r="M2350" s="115">
        <v>47086</v>
      </c>
      <c r="N2350" s="123">
        <v>2.9615800000000001</v>
      </c>
      <c r="AB2350" s="108">
        <f t="shared" si="128"/>
        <v>47086</v>
      </c>
      <c r="AC2350" s="109">
        <f t="shared" si="127"/>
        <v>2.9615800000000001E-2</v>
      </c>
      <c r="AE2350" s="110"/>
    </row>
    <row r="2351" spans="13:31" x14ac:dyDescent="0.25">
      <c r="M2351" s="115">
        <v>47087</v>
      </c>
      <c r="N2351" s="123">
        <v>2.9618199999999999</v>
      </c>
      <c r="AB2351" s="108">
        <f t="shared" si="128"/>
        <v>47087</v>
      </c>
      <c r="AC2351" s="109">
        <f t="shared" si="127"/>
        <v>2.9618199999999997E-2</v>
      </c>
      <c r="AE2351" s="110"/>
    </row>
    <row r="2352" spans="13:31" x14ac:dyDescent="0.25">
      <c r="M2352" s="115">
        <v>47088</v>
      </c>
      <c r="N2352" s="123">
        <v>2.9615800000000001</v>
      </c>
      <c r="AB2352" s="108">
        <f t="shared" si="128"/>
        <v>47088</v>
      </c>
      <c r="AC2352" s="109">
        <f t="shared" si="127"/>
        <v>2.9615800000000001E-2</v>
      </c>
      <c r="AE2352" s="110"/>
    </row>
    <row r="2353" spans="13:31" x14ac:dyDescent="0.25">
      <c r="M2353" s="115">
        <v>47089</v>
      </c>
      <c r="N2353" s="123">
        <v>2.9615800000000001</v>
      </c>
      <c r="AB2353" s="108">
        <f t="shared" si="128"/>
        <v>47089</v>
      </c>
      <c r="AC2353" s="109">
        <f t="shared" si="127"/>
        <v>2.9615800000000001E-2</v>
      </c>
      <c r="AE2353" s="110"/>
    </row>
    <row r="2354" spans="13:31" x14ac:dyDescent="0.25">
      <c r="M2354" s="115">
        <v>47090</v>
      </c>
      <c r="N2354" s="123">
        <v>2.9617</v>
      </c>
      <c r="AB2354" s="108">
        <f t="shared" si="128"/>
        <v>47090</v>
      </c>
      <c r="AC2354" s="109">
        <f t="shared" si="127"/>
        <v>2.9617000000000001E-2</v>
      </c>
      <c r="AE2354" s="110"/>
    </row>
    <row r="2355" spans="13:31" x14ac:dyDescent="0.25">
      <c r="M2355" s="115">
        <v>47091</v>
      </c>
      <c r="N2355" s="123">
        <v>2.9618199999999999</v>
      </c>
      <c r="AB2355" s="108">
        <f t="shared" si="128"/>
        <v>47091</v>
      </c>
      <c r="AC2355" s="109">
        <f t="shared" si="127"/>
        <v>2.9618199999999997E-2</v>
      </c>
      <c r="AE2355" s="110"/>
    </row>
    <row r="2356" spans="13:31" x14ac:dyDescent="0.25">
      <c r="M2356" s="115">
        <v>47092</v>
      </c>
      <c r="N2356" s="123">
        <v>2.9615800000000001</v>
      </c>
      <c r="AB2356" s="108">
        <f t="shared" si="128"/>
        <v>47092</v>
      </c>
      <c r="AC2356" s="109">
        <f t="shared" si="127"/>
        <v>2.9615800000000001E-2</v>
      </c>
      <c r="AE2356" s="110"/>
    </row>
    <row r="2357" spans="13:31" x14ac:dyDescent="0.25">
      <c r="M2357" s="115">
        <v>47093</v>
      </c>
      <c r="N2357" s="123">
        <v>2.9615800000000001</v>
      </c>
      <c r="AB2357" s="108">
        <f t="shared" si="128"/>
        <v>47093</v>
      </c>
      <c r="AC2357" s="109">
        <f t="shared" si="127"/>
        <v>2.9615800000000001E-2</v>
      </c>
      <c r="AE2357" s="110"/>
    </row>
    <row r="2358" spans="13:31" x14ac:dyDescent="0.25">
      <c r="M2358" s="115">
        <v>47094</v>
      </c>
      <c r="N2358" s="123">
        <v>2.9615800000000001</v>
      </c>
      <c r="AB2358" s="108">
        <f t="shared" si="128"/>
        <v>47094</v>
      </c>
      <c r="AC2358" s="109">
        <f t="shared" si="127"/>
        <v>2.9615800000000001E-2</v>
      </c>
      <c r="AE2358" s="110"/>
    </row>
    <row r="2359" spans="13:31" x14ac:dyDescent="0.25">
      <c r="M2359" s="115">
        <v>47095</v>
      </c>
      <c r="N2359" s="123">
        <v>2.9615800000000001</v>
      </c>
      <c r="AB2359" s="108">
        <f t="shared" si="128"/>
        <v>47095</v>
      </c>
      <c r="AC2359" s="109">
        <f t="shared" si="127"/>
        <v>2.9615800000000001E-2</v>
      </c>
      <c r="AE2359" s="110"/>
    </row>
    <row r="2360" spans="13:31" x14ac:dyDescent="0.25">
      <c r="M2360" s="115">
        <v>47096</v>
      </c>
      <c r="N2360" s="123">
        <v>2.9618199999999999</v>
      </c>
      <c r="AB2360" s="108">
        <f t="shared" si="128"/>
        <v>47096</v>
      </c>
      <c r="AC2360" s="109">
        <f t="shared" si="127"/>
        <v>2.9618199999999997E-2</v>
      </c>
      <c r="AE2360" s="110"/>
    </row>
    <row r="2361" spans="13:31" x14ac:dyDescent="0.25">
      <c r="M2361" s="115">
        <v>47097</v>
      </c>
      <c r="N2361" s="123">
        <v>2.9615800000000001</v>
      </c>
      <c r="AB2361" s="108">
        <f t="shared" si="128"/>
        <v>47097</v>
      </c>
      <c r="AC2361" s="109">
        <f t="shared" si="127"/>
        <v>2.9615800000000001E-2</v>
      </c>
      <c r="AE2361" s="110"/>
    </row>
    <row r="2362" spans="13:31" x14ac:dyDescent="0.25">
      <c r="M2362" s="115">
        <v>47098</v>
      </c>
      <c r="N2362" s="123">
        <v>2.9615800000000001</v>
      </c>
      <c r="AB2362" s="108">
        <f t="shared" si="128"/>
        <v>47098</v>
      </c>
      <c r="AC2362" s="109">
        <f t="shared" si="127"/>
        <v>2.9615800000000001E-2</v>
      </c>
      <c r="AE2362" s="110"/>
    </row>
    <row r="2363" spans="13:31" x14ac:dyDescent="0.25">
      <c r="M2363" s="115">
        <v>47099</v>
      </c>
      <c r="N2363" s="123">
        <v>2.9615800000000001</v>
      </c>
      <c r="AB2363" s="108">
        <f t="shared" si="128"/>
        <v>47099</v>
      </c>
      <c r="AC2363" s="109">
        <f t="shared" si="127"/>
        <v>2.9615800000000001E-2</v>
      </c>
      <c r="AE2363" s="110"/>
    </row>
    <row r="2364" spans="13:31" x14ac:dyDescent="0.25">
      <c r="M2364" s="115">
        <v>47100</v>
      </c>
      <c r="N2364" s="123">
        <v>2.9615800000000001</v>
      </c>
      <c r="AB2364" s="108">
        <f t="shared" si="128"/>
        <v>47100</v>
      </c>
      <c r="AC2364" s="109">
        <f t="shared" si="127"/>
        <v>2.9615800000000001E-2</v>
      </c>
      <c r="AE2364" s="110"/>
    </row>
    <row r="2365" spans="13:31" x14ac:dyDescent="0.25">
      <c r="M2365" s="115">
        <v>47101</v>
      </c>
      <c r="N2365" s="123">
        <v>2.9618199999999999</v>
      </c>
      <c r="AB2365" s="108">
        <f t="shared" si="128"/>
        <v>47101</v>
      </c>
      <c r="AC2365" s="109">
        <f t="shared" si="127"/>
        <v>2.9618199999999997E-2</v>
      </c>
      <c r="AE2365" s="110"/>
    </row>
    <row r="2366" spans="13:31" x14ac:dyDescent="0.25">
      <c r="M2366" s="115">
        <v>47102</v>
      </c>
      <c r="N2366" s="123">
        <v>2.9615800000000001</v>
      </c>
      <c r="AB2366" s="108">
        <f t="shared" si="128"/>
        <v>47102</v>
      </c>
      <c r="AC2366" s="109">
        <f t="shared" si="127"/>
        <v>2.9615800000000001E-2</v>
      </c>
      <c r="AE2366" s="110"/>
    </row>
    <row r="2367" spans="13:31" x14ac:dyDescent="0.25">
      <c r="M2367" s="115">
        <v>47103</v>
      </c>
      <c r="N2367" s="123">
        <v>2.9615800000000001</v>
      </c>
      <c r="AB2367" s="108">
        <f t="shared" si="128"/>
        <v>47103</v>
      </c>
      <c r="AC2367" s="109">
        <f t="shared" si="127"/>
        <v>2.9615800000000001E-2</v>
      </c>
      <c r="AE2367" s="110"/>
    </row>
    <row r="2368" spans="13:31" x14ac:dyDescent="0.25">
      <c r="M2368" s="115">
        <v>47104</v>
      </c>
      <c r="N2368" s="123">
        <v>2.9615800000000001</v>
      </c>
      <c r="AB2368" s="108">
        <f t="shared" si="128"/>
        <v>47104</v>
      </c>
      <c r="AC2368" s="109">
        <f t="shared" si="127"/>
        <v>2.9615800000000001E-2</v>
      </c>
      <c r="AE2368" s="110"/>
    </row>
    <row r="2369" spans="13:31" x14ac:dyDescent="0.25">
      <c r="M2369" s="115">
        <v>47105</v>
      </c>
      <c r="N2369" s="123">
        <v>2.9615800000000001</v>
      </c>
      <c r="AB2369" s="108">
        <f t="shared" si="128"/>
        <v>47105</v>
      </c>
      <c r="AC2369" s="109">
        <f t="shared" si="127"/>
        <v>2.9615800000000001E-2</v>
      </c>
      <c r="AE2369" s="110"/>
    </row>
    <row r="2370" spans="13:31" x14ac:dyDescent="0.25">
      <c r="M2370" s="115">
        <v>47106</v>
      </c>
      <c r="N2370" s="123">
        <v>2.9618199999999999</v>
      </c>
      <c r="AB2370" s="108">
        <f t="shared" si="128"/>
        <v>47106</v>
      </c>
      <c r="AC2370" s="109">
        <f t="shared" si="127"/>
        <v>2.9618199999999997E-2</v>
      </c>
      <c r="AE2370" s="110"/>
    </row>
    <row r="2371" spans="13:31" x14ac:dyDescent="0.25">
      <c r="M2371" s="115">
        <v>47107</v>
      </c>
      <c r="N2371" s="123">
        <v>2.9615800000000001</v>
      </c>
      <c r="AB2371" s="108">
        <f t="shared" si="128"/>
        <v>47107</v>
      </c>
      <c r="AC2371" s="109">
        <f t="shared" si="127"/>
        <v>2.9615800000000001E-2</v>
      </c>
      <c r="AE2371" s="110"/>
    </row>
    <row r="2372" spans="13:31" x14ac:dyDescent="0.25">
      <c r="M2372" s="115">
        <v>47108</v>
      </c>
      <c r="N2372" s="123">
        <v>2.9615800000000001</v>
      </c>
      <c r="AB2372" s="108">
        <f t="shared" si="128"/>
        <v>47108</v>
      </c>
      <c r="AC2372" s="109">
        <f t="shared" si="127"/>
        <v>2.9615800000000001E-2</v>
      </c>
      <c r="AE2372" s="110"/>
    </row>
    <row r="2373" spans="13:31" x14ac:dyDescent="0.25">
      <c r="M2373" s="115">
        <v>47109</v>
      </c>
      <c r="N2373" s="123">
        <v>2.9617</v>
      </c>
      <c r="AB2373" s="108">
        <f t="shared" si="128"/>
        <v>47109</v>
      </c>
      <c r="AC2373" s="109">
        <f t="shared" si="127"/>
        <v>2.9617000000000001E-2</v>
      </c>
      <c r="AE2373" s="110"/>
    </row>
    <row r="2374" spans="13:31" x14ac:dyDescent="0.25">
      <c r="M2374" s="115">
        <v>47110</v>
      </c>
      <c r="N2374" s="123">
        <v>2.9618199999999999</v>
      </c>
      <c r="AB2374" s="108">
        <f t="shared" si="128"/>
        <v>47110</v>
      </c>
      <c r="AC2374" s="109">
        <f t="shared" si="127"/>
        <v>2.9618199999999997E-2</v>
      </c>
      <c r="AE2374" s="110"/>
    </row>
    <row r="2375" spans="13:31" x14ac:dyDescent="0.25">
      <c r="M2375" s="115">
        <v>47111</v>
      </c>
      <c r="N2375" s="123">
        <v>2.9615800000000001</v>
      </c>
      <c r="AB2375" s="108">
        <f t="shared" si="128"/>
        <v>47111</v>
      </c>
      <c r="AC2375" s="109">
        <f t="shared" ref="AC2375:AC2438" si="129">_xlfn.IFNA(VLOOKUP(AB2375,M:N,2,FALSE)/100,AC2374)</f>
        <v>2.9615800000000001E-2</v>
      </c>
      <c r="AE2375" s="110"/>
    </row>
    <row r="2376" spans="13:31" x14ac:dyDescent="0.25">
      <c r="M2376" s="115">
        <v>47112</v>
      </c>
      <c r="N2376" s="123">
        <v>2.9615800000000001</v>
      </c>
      <c r="AB2376" s="108">
        <f t="shared" ref="AB2376:AB2439" si="130">AB2375+1</f>
        <v>47112</v>
      </c>
      <c r="AC2376" s="109">
        <f t="shared" si="129"/>
        <v>2.9615800000000001E-2</v>
      </c>
      <c r="AE2376" s="110"/>
    </row>
    <row r="2377" spans="13:31" x14ac:dyDescent="0.25">
      <c r="M2377" s="115">
        <v>47113</v>
      </c>
      <c r="N2377" s="123">
        <v>2.9617</v>
      </c>
      <c r="AB2377" s="108">
        <f t="shared" si="130"/>
        <v>47113</v>
      </c>
      <c r="AC2377" s="109">
        <f t="shared" si="129"/>
        <v>2.9617000000000001E-2</v>
      </c>
      <c r="AE2377" s="110"/>
    </row>
    <row r="2378" spans="13:31" x14ac:dyDescent="0.25">
      <c r="M2378" s="115">
        <v>47114</v>
      </c>
      <c r="N2378" s="123">
        <v>2.9618199999999999</v>
      </c>
      <c r="AB2378" s="108">
        <f t="shared" si="130"/>
        <v>47114</v>
      </c>
      <c r="AC2378" s="109">
        <f t="shared" si="129"/>
        <v>2.9618199999999997E-2</v>
      </c>
      <c r="AE2378" s="110"/>
    </row>
    <row r="2379" spans="13:31" x14ac:dyDescent="0.25">
      <c r="M2379" s="115">
        <v>47115</v>
      </c>
      <c r="N2379" s="123">
        <v>2.9615800000000001</v>
      </c>
      <c r="AB2379" s="108">
        <f t="shared" si="130"/>
        <v>47115</v>
      </c>
      <c r="AC2379" s="109">
        <f t="shared" si="129"/>
        <v>2.9615800000000001E-2</v>
      </c>
      <c r="AE2379" s="110"/>
    </row>
    <row r="2380" spans="13:31" x14ac:dyDescent="0.25">
      <c r="M2380" s="115">
        <v>47116</v>
      </c>
      <c r="N2380" s="123">
        <v>2.9615800000000001</v>
      </c>
      <c r="AB2380" s="108">
        <f t="shared" si="130"/>
        <v>47116</v>
      </c>
      <c r="AC2380" s="109">
        <f t="shared" si="129"/>
        <v>2.9615800000000001E-2</v>
      </c>
      <c r="AE2380" s="110"/>
    </row>
    <row r="2381" spans="13:31" x14ac:dyDescent="0.25">
      <c r="M2381" s="115">
        <v>47117</v>
      </c>
      <c r="N2381" s="123">
        <v>2.9615800000000001</v>
      </c>
      <c r="AB2381" s="108">
        <f t="shared" si="130"/>
        <v>47117</v>
      </c>
      <c r="AC2381" s="109">
        <f t="shared" si="129"/>
        <v>2.9615800000000001E-2</v>
      </c>
      <c r="AE2381" s="110"/>
    </row>
    <row r="2382" spans="13:31" x14ac:dyDescent="0.25">
      <c r="M2382" s="115">
        <v>47118</v>
      </c>
      <c r="N2382" s="123">
        <v>2.9615800000000001</v>
      </c>
      <c r="AB2382" s="108">
        <f t="shared" si="130"/>
        <v>47118</v>
      </c>
      <c r="AC2382" s="109">
        <f t="shared" si="129"/>
        <v>2.9615800000000001E-2</v>
      </c>
      <c r="AE2382" s="110"/>
    </row>
    <row r="2383" spans="13:31" x14ac:dyDescent="0.25">
      <c r="M2383" s="115">
        <v>47119</v>
      </c>
      <c r="N2383" s="123">
        <v>2.9618199999999999</v>
      </c>
      <c r="AB2383" s="108">
        <f t="shared" si="130"/>
        <v>47119</v>
      </c>
      <c r="AC2383" s="109">
        <f t="shared" si="129"/>
        <v>2.9618199999999997E-2</v>
      </c>
      <c r="AE2383" s="110"/>
    </row>
    <row r="2384" spans="13:31" x14ac:dyDescent="0.25">
      <c r="M2384" s="115">
        <v>47120</v>
      </c>
      <c r="N2384" s="123">
        <v>2.9615800000000001</v>
      </c>
      <c r="AB2384" s="108">
        <f t="shared" si="130"/>
        <v>47120</v>
      </c>
      <c r="AC2384" s="109">
        <f t="shared" si="129"/>
        <v>2.9615800000000001E-2</v>
      </c>
      <c r="AE2384" s="110"/>
    </row>
    <row r="2385" spans="13:31" x14ac:dyDescent="0.25">
      <c r="M2385" s="115">
        <v>47121</v>
      </c>
      <c r="N2385" s="123">
        <v>2.9615800000000001</v>
      </c>
      <c r="AB2385" s="108">
        <f t="shared" si="130"/>
        <v>47121</v>
      </c>
      <c r="AC2385" s="109">
        <f t="shared" si="129"/>
        <v>2.9615800000000001E-2</v>
      </c>
      <c r="AE2385" s="110"/>
    </row>
    <row r="2386" spans="13:31" x14ac:dyDescent="0.25">
      <c r="M2386" s="115">
        <v>47122</v>
      </c>
      <c r="N2386" s="123">
        <v>2.9615800000000001</v>
      </c>
      <c r="AB2386" s="108">
        <f t="shared" si="130"/>
        <v>47122</v>
      </c>
      <c r="AC2386" s="109">
        <f t="shared" si="129"/>
        <v>2.9615800000000001E-2</v>
      </c>
      <c r="AE2386" s="110"/>
    </row>
    <row r="2387" spans="13:31" x14ac:dyDescent="0.25">
      <c r="M2387" s="115">
        <v>47123</v>
      </c>
      <c r="N2387" s="123">
        <v>2.9615800000000001</v>
      </c>
      <c r="AB2387" s="108">
        <f t="shared" si="130"/>
        <v>47123</v>
      </c>
      <c r="AC2387" s="109">
        <f t="shared" si="129"/>
        <v>2.9615800000000001E-2</v>
      </c>
      <c r="AE2387" s="110"/>
    </row>
    <row r="2388" spans="13:31" x14ac:dyDescent="0.25">
      <c r="M2388" s="115">
        <v>47124</v>
      </c>
      <c r="N2388" s="123">
        <v>2.9619499999999999</v>
      </c>
      <c r="AB2388" s="108">
        <f t="shared" si="130"/>
        <v>47124</v>
      </c>
      <c r="AC2388" s="109">
        <f t="shared" si="129"/>
        <v>2.96195E-2</v>
      </c>
      <c r="AE2388" s="110"/>
    </row>
    <row r="2389" spans="13:31" x14ac:dyDescent="0.25">
      <c r="M2389" s="115">
        <v>47125</v>
      </c>
      <c r="N2389" s="123">
        <v>2.9615800000000001</v>
      </c>
      <c r="AB2389" s="108">
        <f t="shared" si="130"/>
        <v>47125</v>
      </c>
      <c r="AC2389" s="109">
        <f t="shared" si="129"/>
        <v>2.9615800000000001E-2</v>
      </c>
      <c r="AE2389" s="110"/>
    </row>
    <row r="2390" spans="13:31" x14ac:dyDescent="0.25">
      <c r="M2390" s="115">
        <v>47126</v>
      </c>
      <c r="N2390" s="123">
        <v>2.9615800000000001</v>
      </c>
      <c r="AB2390" s="108">
        <f t="shared" si="130"/>
        <v>47126</v>
      </c>
      <c r="AC2390" s="109">
        <f t="shared" si="129"/>
        <v>2.9615800000000001E-2</v>
      </c>
      <c r="AE2390" s="110"/>
    </row>
    <row r="2391" spans="13:31" x14ac:dyDescent="0.25">
      <c r="M2391" s="115">
        <v>47127</v>
      </c>
      <c r="N2391" s="123">
        <v>2.9615800000000001</v>
      </c>
      <c r="AB2391" s="108">
        <f t="shared" si="130"/>
        <v>47127</v>
      </c>
      <c r="AC2391" s="109">
        <f t="shared" si="129"/>
        <v>2.9615800000000001E-2</v>
      </c>
      <c r="AE2391" s="110"/>
    </row>
    <row r="2392" spans="13:31" x14ac:dyDescent="0.25">
      <c r="M2392" s="115">
        <v>47128</v>
      </c>
      <c r="N2392" s="123">
        <v>2.9618199999999999</v>
      </c>
      <c r="AB2392" s="108">
        <f t="shared" si="130"/>
        <v>47128</v>
      </c>
      <c r="AC2392" s="109">
        <f t="shared" si="129"/>
        <v>2.9618199999999997E-2</v>
      </c>
      <c r="AE2392" s="110"/>
    </row>
    <row r="2393" spans="13:31" x14ac:dyDescent="0.25">
      <c r="M2393" s="115">
        <v>47129</v>
      </c>
      <c r="N2393" s="123">
        <v>2.9615800000000001</v>
      </c>
      <c r="AB2393" s="108">
        <f t="shared" si="130"/>
        <v>47129</v>
      </c>
      <c r="AC2393" s="109">
        <f t="shared" si="129"/>
        <v>2.9615800000000001E-2</v>
      </c>
      <c r="AE2393" s="110"/>
    </row>
    <row r="2394" spans="13:31" x14ac:dyDescent="0.25">
      <c r="M2394" s="115">
        <v>47130</v>
      </c>
      <c r="N2394" s="123">
        <v>2.9615800000000001</v>
      </c>
      <c r="AB2394" s="108">
        <f t="shared" si="130"/>
        <v>47130</v>
      </c>
      <c r="AC2394" s="109">
        <f t="shared" si="129"/>
        <v>2.9615800000000001E-2</v>
      </c>
      <c r="AE2394" s="110"/>
    </row>
    <row r="2395" spans="13:31" x14ac:dyDescent="0.25">
      <c r="M2395" s="115">
        <v>47131</v>
      </c>
      <c r="N2395" s="123">
        <v>2.9615800000000001</v>
      </c>
      <c r="AB2395" s="108">
        <f t="shared" si="130"/>
        <v>47131</v>
      </c>
      <c r="AC2395" s="109">
        <f t="shared" si="129"/>
        <v>2.9615800000000001E-2</v>
      </c>
      <c r="AE2395" s="110"/>
    </row>
    <row r="2396" spans="13:31" x14ac:dyDescent="0.25">
      <c r="M2396" s="115">
        <v>47132</v>
      </c>
      <c r="N2396" s="123">
        <v>2.9615800000000001</v>
      </c>
      <c r="AB2396" s="108">
        <f t="shared" si="130"/>
        <v>47132</v>
      </c>
      <c r="AC2396" s="109">
        <f t="shared" si="129"/>
        <v>2.9615800000000001E-2</v>
      </c>
      <c r="AE2396" s="110"/>
    </row>
    <row r="2397" spans="13:31" x14ac:dyDescent="0.25">
      <c r="M2397" s="115">
        <v>47133</v>
      </c>
      <c r="N2397" s="123">
        <v>2.9618199999999999</v>
      </c>
      <c r="AB2397" s="108">
        <f t="shared" si="130"/>
        <v>47133</v>
      </c>
      <c r="AC2397" s="109">
        <f t="shared" si="129"/>
        <v>2.9618199999999997E-2</v>
      </c>
      <c r="AE2397" s="110"/>
    </row>
    <row r="2398" spans="13:31" x14ac:dyDescent="0.25">
      <c r="M2398" s="115">
        <v>47134</v>
      </c>
      <c r="N2398" s="123">
        <v>2.9615800000000001</v>
      </c>
      <c r="AB2398" s="108">
        <f t="shared" si="130"/>
        <v>47134</v>
      </c>
      <c r="AC2398" s="109">
        <f t="shared" si="129"/>
        <v>2.9615800000000001E-2</v>
      </c>
      <c r="AE2398" s="110"/>
    </row>
    <row r="2399" spans="13:31" x14ac:dyDescent="0.25">
      <c r="M2399" s="115">
        <v>47135</v>
      </c>
      <c r="N2399" s="123">
        <v>2.9615800000000001</v>
      </c>
      <c r="AB2399" s="108">
        <f t="shared" si="130"/>
        <v>47135</v>
      </c>
      <c r="AC2399" s="109">
        <f t="shared" si="129"/>
        <v>2.9615800000000001E-2</v>
      </c>
      <c r="AE2399" s="110"/>
    </row>
    <row r="2400" spans="13:31" x14ac:dyDescent="0.25">
      <c r="M2400" s="115">
        <v>47136</v>
      </c>
      <c r="N2400" s="123">
        <v>2.9615800000000001</v>
      </c>
      <c r="AB2400" s="108">
        <f t="shared" si="130"/>
        <v>47136</v>
      </c>
      <c r="AC2400" s="109">
        <f t="shared" si="129"/>
        <v>2.9615800000000001E-2</v>
      </c>
      <c r="AE2400" s="110"/>
    </row>
    <row r="2401" spans="13:31" x14ac:dyDescent="0.25">
      <c r="M2401" s="115">
        <v>47137</v>
      </c>
      <c r="N2401" s="123">
        <v>2.9615800000000001</v>
      </c>
      <c r="AB2401" s="108">
        <f t="shared" si="130"/>
        <v>47137</v>
      </c>
      <c r="AC2401" s="109">
        <f t="shared" si="129"/>
        <v>2.9615800000000001E-2</v>
      </c>
      <c r="AE2401" s="110"/>
    </row>
    <row r="2402" spans="13:31" x14ac:dyDescent="0.25">
      <c r="M2402" s="115">
        <v>47138</v>
      </c>
      <c r="N2402" s="123">
        <v>2.9618199999999999</v>
      </c>
      <c r="AB2402" s="108">
        <f t="shared" si="130"/>
        <v>47138</v>
      </c>
      <c r="AC2402" s="109">
        <f t="shared" si="129"/>
        <v>2.9618199999999997E-2</v>
      </c>
      <c r="AE2402" s="110"/>
    </row>
    <row r="2403" spans="13:31" x14ac:dyDescent="0.25">
      <c r="M2403" s="115">
        <v>47139</v>
      </c>
      <c r="N2403" s="123">
        <v>2.9615800000000001</v>
      </c>
      <c r="AB2403" s="108">
        <f t="shared" si="130"/>
        <v>47139</v>
      </c>
      <c r="AC2403" s="109">
        <f t="shared" si="129"/>
        <v>2.9615800000000001E-2</v>
      </c>
      <c r="AE2403" s="110"/>
    </row>
    <row r="2404" spans="13:31" x14ac:dyDescent="0.25">
      <c r="M2404" s="115">
        <v>47140</v>
      </c>
      <c r="N2404" s="123">
        <v>2.9615800000000001</v>
      </c>
      <c r="AB2404" s="108">
        <f t="shared" si="130"/>
        <v>47140</v>
      </c>
      <c r="AC2404" s="109">
        <f t="shared" si="129"/>
        <v>2.9615800000000001E-2</v>
      </c>
      <c r="AE2404" s="110"/>
    </row>
    <row r="2405" spans="13:31" x14ac:dyDescent="0.25">
      <c r="M2405" s="115">
        <v>47141</v>
      </c>
      <c r="N2405" s="123">
        <v>2.9615800000000001</v>
      </c>
      <c r="AB2405" s="108">
        <f t="shared" si="130"/>
        <v>47141</v>
      </c>
      <c r="AC2405" s="109">
        <f t="shared" si="129"/>
        <v>2.9615800000000001E-2</v>
      </c>
      <c r="AE2405" s="110"/>
    </row>
    <row r="2406" spans="13:31" x14ac:dyDescent="0.25">
      <c r="M2406" s="115">
        <v>47142</v>
      </c>
      <c r="N2406" s="123">
        <v>2.9615800000000001</v>
      </c>
      <c r="AB2406" s="108">
        <f t="shared" si="130"/>
        <v>47142</v>
      </c>
      <c r="AC2406" s="109">
        <f t="shared" si="129"/>
        <v>2.9615800000000001E-2</v>
      </c>
      <c r="AE2406" s="110"/>
    </row>
    <row r="2407" spans="13:31" x14ac:dyDescent="0.25">
      <c r="M2407" s="115">
        <v>47143</v>
      </c>
      <c r="N2407" s="123">
        <v>2.9619499999999999</v>
      </c>
      <c r="AB2407" s="108">
        <f t="shared" si="130"/>
        <v>47143</v>
      </c>
      <c r="AC2407" s="109">
        <f t="shared" si="129"/>
        <v>2.96195E-2</v>
      </c>
      <c r="AE2407" s="110"/>
    </row>
    <row r="2408" spans="13:31" x14ac:dyDescent="0.25">
      <c r="M2408" s="115">
        <v>47144</v>
      </c>
      <c r="N2408" s="123">
        <v>2.9615800000000001</v>
      </c>
      <c r="AB2408" s="108">
        <f t="shared" si="130"/>
        <v>47144</v>
      </c>
      <c r="AC2408" s="109">
        <f t="shared" si="129"/>
        <v>2.9615800000000001E-2</v>
      </c>
      <c r="AE2408" s="110"/>
    </row>
    <row r="2409" spans="13:31" x14ac:dyDescent="0.25">
      <c r="M2409" s="115">
        <v>47145</v>
      </c>
      <c r="N2409" s="123">
        <v>2.9615800000000001</v>
      </c>
      <c r="AB2409" s="108">
        <f t="shared" si="130"/>
        <v>47145</v>
      </c>
      <c r="AC2409" s="109">
        <f t="shared" si="129"/>
        <v>2.9615800000000001E-2</v>
      </c>
      <c r="AE2409" s="110"/>
    </row>
    <row r="2410" spans="13:31" x14ac:dyDescent="0.25">
      <c r="M2410" s="115">
        <v>47146</v>
      </c>
      <c r="N2410" s="123">
        <v>2.9615800000000001</v>
      </c>
      <c r="AB2410" s="108">
        <f t="shared" si="130"/>
        <v>47146</v>
      </c>
      <c r="AC2410" s="109">
        <f t="shared" si="129"/>
        <v>2.9615800000000001E-2</v>
      </c>
      <c r="AE2410" s="110"/>
    </row>
    <row r="2411" spans="13:31" x14ac:dyDescent="0.25">
      <c r="M2411" s="115">
        <v>47147</v>
      </c>
      <c r="N2411" s="123">
        <v>2.9618199999999999</v>
      </c>
      <c r="AB2411" s="108">
        <f t="shared" si="130"/>
        <v>47147</v>
      </c>
      <c r="AC2411" s="109">
        <f t="shared" si="129"/>
        <v>2.9618199999999997E-2</v>
      </c>
      <c r="AE2411" s="110"/>
    </row>
    <row r="2412" spans="13:31" x14ac:dyDescent="0.25">
      <c r="M2412" s="115">
        <v>47148</v>
      </c>
      <c r="N2412" s="123">
        <v>2.9615800000000001</v>
      </c>
      <c r="AB2412" s="108">
        <f t="shared" si="130"/>
        <v>47148</v>
      </c>
      <c r="AC2412" s="109">
        <f t="shared" si="129"/>
        <v>2.9615800000000001E-2</v>
      </c>
      <c r="AE2412" s="110"/>
    </row>
    <row r="2413" spans="13:31" x14ac:dyDescent="0.25">
      <c r="M2413" s="115">
        <v>47149</v>
      </c>
      <c r="N2413" s="123">
        <v>2.9615800000000001</v>
      </c>
      <c r="AB2413" s="108">
        <f t="shared" si="130"/>
        <v>47149</v>
      </c>
      <c r="AC2413" s="109">
        <f t="shared" si="129"/>
        <v>2.9615800000000001E-2</v>
      </c>
      <c r="AE2413" s="110"/>
    </row>
    <row r="2414" spans="13:31" x14ac:dyDescent="0.25">
      <c r="M2414" s="115">
        <v>47150</v>
      </c>
      <c r="N2414" s="123">
        <v>2.9615800000000001</v>
      </c>
      <c r="AB2414" s="108">
        <f t="shared" si="130"/>
        <v>47150</v>
      </c>
      <c r="AC2414" s="109">
        <f t="shared" si="129"/>
        <v>2.9615800000000001E-2</v>
      </c>
      <c r="AE2414" s="110"/>
    </row>
    <row r="2415" spans="13:31" x14ac:dyDescent="0.25">
      <c r="M2415" s="115">
        <v>47151</v>
      </c>
      <c r="N2415" s="123">
        <v>2.9615800000000001</v>
      </c>
      <c r="AB2415" s="108">
        <f t="shared" si="130"/>
        <v>47151</v>
      </c>
      <c r="AC2415" s="109">
        <f t="shared" si="129"/>
        <v>2.9615800000000001E-2</v>
      </c>
      <c r="AE2415" s="110"/>
    </row>
    <row r="2416" spans="13:31" x14ac:dyDescent="0.25">
      <c r="M2416" s="115">
        <v>47152</v>
      </c>
      <c r="N2416" s="123">
        <v>2.9618199999999999</v>
      </c>
      <c r="AB2416" s="108">
        <f t="shared" si="130"/>
        <v>47152</v>
      </c>
      <c r="AC2416" s="109">
        <f t="shared" si="129"/>
        <v>2.9618199999999997E-2</v>
      </c>
      <c r="AE2416" s="110"/>
    </row>
    <row r="2417" spans="13:31" x14ac:dyDescent="0.25">
      <c r="M2417" s="115">
        <v>47153</v>
      </c>
      <c r="N2417" s="123">
        <v>2.9615800000000001</v>
      </c>
      <c r="AB2417" s="108">
        <f t="shared" si="130"/>
        <v>47153</v>
      </c>
      <c r="AC2417" s="109">
        <f t="shared" si="129"/>
        <v>2.9615800000000001E-2</v>
      </c>
      <c r="AE2417" s="110"/>
    </row>
    <row r="2418" spans="13:31" x14ac:dyDescent="0.25">
      <c r="M2418" s="115">
        <v>47154</v>
      </c>
      <c r="N2418" s="123">
        <v>2.9615800000000001</v>
      </c>
      <c r="AB2418" s="108">
        <f t="shared" si="130"/>
        <v>47154</v>
      </c>
      <c r="AC2418" s="109">
        <f t="shared" si="129"/>
        <v>2.9615800000000001E-2</v>
      </c>
      <c r="AE2418" s="110"/>
    </row>
    <row r="2419" spans="13:31" x14ac:dyDescent="0.25">
      <c r="M2419" s="115">
        <v>47155</v>
      </c>
      <c r="N2419" s="123">
        <v>2.9615800000000001</v>
      </c>
      <c r="AB2419" s="108">
        <f t="shared" si="130"/>
        <v>47155</v>
      </c>
      <c r="AC2419" s="109">
        <f t="shared" si="129"/>
        <v>2.9615800000000001E-2</v>
      </c>
      <c r="AE2419" s="110"/>
    </row>
    <row r="2420" spans="13:31" x14ac:dyDescent="0.25">
      <c r="M2420" s="115">
        <v>47156</v>
      </c>
      <c r="N2420" s="123">
        <v>2.9615800000000001</v>
      </c>
      <c r="AB2420" s="108">
        <f t="shared" si="130"/>
        <v>47156</v>
      </c>
      <c r="AC2420" s="109">
        <f t="shared" si="129"/>
        <v>2.9615800000000001E-2</v>
      </c>
      <c r="AE2420" s="110"/>
    </row>
    <row r="2421" spans="13:31" x14ac:dyDescent="0.25">
      <c r="M2421" s="115">
        <v>47157</v>
      </c>
      <c r="N2421" s="123">
        <v>2.9618199999999999</v>
      </c>
      <c r="AB2421" s="108">
        <f t="shared" si="130"/>
        <v>47157</v>
      </c>
      <c r="AC2421" s="109">
        <f t="shared" si="129"/>
        <v>2.9618199999999997E-2</v>
      </c>
      <c r="AE2421" s="110"/>
    </row>
    <row r="2422" spans="13:31" x14ac:dyDescent="0.25">
      <c r="M2422" s="115">
        <v>47158</v>
      </c>
      <c r="N2422" s="123">
        <v>2.9615800000000001</v>
      </c>
      <c r="AB2422" s="108">
        <f t="shared" si="130"/>
        <v>47158</v>
      </c>
      <c r="AC2422" s="109">
        <f t="shared" si="129"/>
        <v>2.9615800000000001E-2</v>
      </c>
      <c r="AE2422" s="110"/>
    </row>
    <row r="2423" spans="13:31" x14ac:dyDescent="0.25">
      <c r="M2423" s="115">
        <v>47159</v>
      </c>
      <c r="N2423" s="123">
        <v>2.9615800000000001</v>
      </c>
      <c r="AB2423" s="108">
        <f t="shared" si="130"/>
        <v>47159</v>
      </c>
      <c r="AC2423" s="109">
        <f t="shared" si="129"/>
        <v>2.9615800000000001E-2</v>
      </c>
      <c r="AE2423" s="110"/>
    </row>
    <row r="2424" spans="13:31" x14ac:dyDescent="0.25">
      <c r="M2424" s="115">
        <v>47160</v>
      </c>
      <c r="N2424" s="123">
        <v>2.9615800000000001</v>
      </c>
      <c r="AB2424" s="108">
        <f t="shared" si="130"/>
        <v>47160</v>
      </c>
      <c r="AC2424" s="109">
        <f t="shared" si="129"/>
        <v>2.9615800000000001E-2</v>
      </c>
      <c r="AE2424" s="110"/>
    </row>
    <row r="2425" spans="13:31" x14ac:dyDescent="0.25">
      <c r="M2425" s="115">
        <v>47161</v>
      </c>
      <c r="N2425" s="123">
        <v>2.9615800000000001</v>
      </c>
      <c r="AB2425" s="108">
        <f t="shared" si="130"/>
        <v>47161</v>
      </c>
      <c r="AC2425" s="109">
        <f t="shared" si="129"/>
        <v>2.9615800000000001E-2</v>
      </c>
      <c r="AE2425" s="110"/>
    </row>
    <row r="2426" spans="13:31" x14ac:dyDescent="0.25">
      <c r="M2426" s="115">
        <v>47162</v>
      </c>
      <c r="N2426" s="123">
        <v>2.9618199999999999</v>
      </c>
      <c r="AB2426" s="108">
        <f t="shared" si="130"/>
        <v>47162</v>
      </c>
      <c r="AC2426" s="109">
        <f t="shared" si="129"/>
        <v>2.9618199999999997E-2</v>
      </c>
      <c r="AE2426" s="110"/>
    </row>
    <row r="2427" spans="13:31" x14ac:dyDescent="0.25">
      <c r="M2427" s="115">
        <v>47163</v>
      </c>
      <c r="N2427" s="123">
        <v>2.9615800000000001</v>
      </c>
      <c r="AB2427" s="108">
        <f t="shared" si="130"/>
        <v>47163</v>
      </c>
      <c r="AC2427" s="109">
        <f t="shared" si="129"/>
        <v>2.9615800000000001E-2</v>
      </c>
      <c r="AE2427" s="110"/>
    </row>
    <row r="2428" spans="13:31" x14ac:dyDescent="0.25">
      <c r="M2428" s="115">
        <v>47164</v>
      </c>
      <c r="N2428" s="123">
        <v>2.9615800000000001</v>
      </c>
      <c r="AB2428" s="108">
        <f t="shared" si="130"/>
        <v>47164</v>
      </c>
      <c r="AC2428" s="109">
        <f t="shared" si="129"/>
        <v>2.9615800000000001E-2</v>
      </c>
      <c r="AE2428" s="110"/>
    </row>
    <row r="2429" spans="13:31" x14ac:dyDescent="0.25">
      <c r="M2429" s="115">
        <v>47165</v>
      </c>
      <c r="N2429" s="123">
        <v>2.9615800000000001</v>
      </c>
      <c r="AB2429" s="108">
        <f t="shared" si="130"/>
        <v>47165</v>
      </c>
      <c r="AC2429" s="109">
        <f t="shared" si="129"/>
        <v>2.9615800000000001E-2</v>
      </c>
      <c r="AE2429" s="110"/>
    </row>
    <row r="2430" spans="13:31" x14ac:dyDescent="0.25">
      <c r="M2430" s="115">
        <v>47166</v>
      </c>
      <c r="N2430" s="123">
        <v>2.9615800000000001</v>
      </c>
      <c r="AB2430" s="108">
        <f t="shared" si="130"/>
        <v>47166</v>
      </c>
      <c r="AC2430" s="109">
        <f t="shared" si="129"/>
        <v>2.9615800000000001E-2</v>
      </c>
      <c r="AE2430" s="110"/>
    </row>
    <row r="2431" spans="13:31" x14ac:dyDescent="0.25">
      <c r="M2431" s="115">
        <v>47167</v>
      </c>
      <c r="N2431" s="123">
        <v>2.9618199999999999</v>
      </c>
      <c r="AB2431" s="108">
        <f t="shared" si="130"/>
        <v>47167</v>
      </c>
      <c r="AC2431" s="109">
        <f t="shared" si="129"/>
        <v>2.9618199999999997E-2</v>
      </c>
      <c r="AE2431" s="110"/>
    </row>
    <row r="2432" spans="13:31" x14ac:dyDescent="0.25">
      <c r="M2432" s="115">
        <v>47168</v>
      </c>
      <c r="N2432" s="123">
        <v>2.9615800000000001</v>
      </c>
      <c r="AB2432" s="108">
        <f t="shared" si="130"/>
        <v>47168</v>
      </c>
      <c r="AC2432" s="109">
        <f t="shared" si="129"/>
        <v>2.9615800000000001E-2</v>
      </c>
      <c r="AE2432" s="110"/>
    </row>
    <row r="2433" spans="13:31" x14ac:dyDescent="0.25">
      <c r="M2433" s="115">
        <v>47169</v>
      </c>
      <c r="N2433" s="123">
        <v>2.9615800000000001</v>
      </c>
      <c r="AB2433" s="108">
        <f t="shared" si="130"/>
        <v>47169</v>
      </c>
      <c r="AC2433" s="109">
        <f t="shared" si="129"/>
        <v>2.9615800000000001E-2</v>
      </c>
      <c r="AE2433" s="110"/>
    </row>
    <row r="2434" spans="13:31" x14ac:dyDescent="0.25">
      <c r="M2434" s="115">
        <v>47170</v>
      </c>
      <c r="N2434" s="123">
        <v>2.9615800000000001</v>
      </c>
      <c r="AB2434" s="108">
        <f t="shared" si="130"/>
        <v>47170</v>
      </c>
      <c r="AC2434" s="109">
        <f t="shared" si="129"/>
        <v>2.9615800000000001E-2</v>
      </c>
      <c r="AE2434" s="110"/>
    </row>
    <row r="2435" spans="13:31" x14ac:dyDescent="0.25">
      <c r="M2435" s="115">
        <v>47171</v>
      </c>
      <c r="N2435" s="123">
        <v>2.9619499999999999</v>
      </c>
      <c r="AB2435" s="108">
        <f t="shared" si="130"/>
        <v>47171</v>
      </c>
      <c r="AC2435" s="109">
        <f t="shared" si="129"/>
        <v>2.96195E-2</v>
      </c>
      <c r="AE2435" s="110"/>
    </row>
    <row r="2436" spans="13:31" x14ac:dyDescent="0.25">
      <c r="M2436" s="115">
        <v>47172</v>
      </c>
      <c r="N2436" s="123">
        <v>2.9615800000000001</v>
      </c>
      <c r="AB2436" s="108">
        <f t="shared" si="130"/>
        <v>47172</v>
      </c>
      <c r="AC2436" s="109">
        <f t="shared" si="129"/>
        <v>2.9615800000000001E-2</v>
      </c>
      <c r="AE2436" s="110"/>
    </row>
    <row r="2437" spans="13:31" x14ac:dyDescent="0.25">
      <c r="M2437" s="115">
        <v>47173</v>
      </c>
      <c r="N2437" s="123">
        <v>2.9615800000000001</v>
      </c>
      <c r="AB2437" s="108">
        <f t="shared" si="130"/>
        <v>47173</v>
      </c>
      <c r="AC2437" s="109">
        <f t="shared" si="129"/>
        <v>2.9615800000000001E-2</v>
      </c>
      <c r="AE2437" s="110"/>
    </row>
    <row r="2438" spans="13:31" x14ac:dyDescent="0.25">
      <c r="M2438" s="115">
        <v>47174</v>
      </c>
      <c r="N2438" s="123">
        <v>2.9615800000000001</v>
      </c>
      <c r="AB2438" s="108">
        <f t="shared" si="130"/>
        <v>47174</v>
      </c>
      <c r="AC2438" s="109">
        <f t="shared" si="129"/>
        <v>2.9615800000000001E-2</v>
      </c>
      <c r="AE2438" s="110"/>
    </row>
    <row r="2439" spans="13:31" x14ac:dyDescent="0.25">
      <c r="M2439" s="115">
        <v>47175</v>
      </c>
      <c r="N2439" s="123">
        <v>2.9615800000000001</v>
      </c>
      <c r="AB2439" s="108">
        <f t="shared" si="130"/>
        <v>47175</v>
      </c>
      <c r="AC2439" s="109">
        <f t="shared" ref="AC2439:AC2502" si="131">_xlfn.IFNA(VLOOKUP(AB2439,M:N,2,FALSE)/100,AC2438)</f>
        <v>2.9615800000000001E-2</v>
      </c>
      <c r="AE2439" s="110"/>
    </row>
    <row r="2440" spans="13:31" x14ac:dyDescent="0.25">
      <c r="M2440" s="115">
        <v>47176</v>
      </c>
      <c r="N2440" s="123">
        <v>2.9618199999999999</v>
      </c>
      <c r="AB2440" s="108">
        <f t="shared" ref="AB2440:AB2503" si="132">AB2439+1</f>
        <v>47176</v>
      </c>
      <c r="AC2440" s="109">
        <f t="shared" si="131"/>
        <v>2.9618199999999997E-2</v>
      </c>
      <c r="AE2440" s="110"/>
    </row>
    <row r="2441" spans="13:31" x14ac:dyDescent="0.25">
      <c r="M2441" s="115">
        <v>47177</v>
      </c>
      <c r="N2441" s="123">
        <v>2.9615800000000001</v>
      </c>
      <c r="AB2441" s="108">
        <f t="shared" si="132"/>
        <v>47177</v>
      </c>
      <c r="AC2441" s="109">
        <f t="shared" si="131"/>
        <v>2.9615800000000001E-2</v>
      </c>
      <c r="AE2441" s="110"/>
    </row>
    <row r="2442" spans="13:31" x14ac:dyDescent="0.25">
      <c r="M2442" s="115">
        <v>47178</v>
      </c>
      <c r="N2442" s="123">
        <v>2.9615800000000001</v>
      </c>
      <c r="AB2442" s="108">
        <f t="shared" si="132"/>
        <v>47178</v>
      </c>
      <c r="AC2442" s="109">
        <f t="shared" si="131"/>
        <v>2.9615800000000001E-2</v>
      </c>
      <c r="AE2442" s="110"/>
    </row>
    <row r="2443" spans="13:31" x14ac:dyDescent="0.25">
      <c r="M2443" s="115">
        <v>47179</v>
      </c>
      <c r="N2443" s="123">
        <v>2.9615800000000001</v>
      </c>
      <c r="AB2443" s="108">
        <f t="shared" si="132"/>
        <v>47179</v>
      </c>
      <c r="AC2443" s="109">
        <f t="shared" si="131"/>
        <v>2.9615800000000001E-2</v>
      </c>
      <c r="AE2443" s="110"/>
    </row>
    <row r="2444" spans="13:31" x14ac:dyDescent="0.25">
      <c r="M2444" s="115">
        <v>47180</v>
      </c>
      <c r="N2444" s="123">
        <v>2.9615800000000001</v>
      </c>
      <c r="AB2444" s="108">
        <f t="shared" si="132"/>
        <v>47180</v>
      </c>
      <c r="AC2444" s="109">
        <f t="shared" si="131"/>
        <v>2.9615800000000001E-2</v>
      </c>
      <c r="AE2444" s="110"/>
    </row>
    <row r="2445" spans="13:31" x14ac:dyDescent="0.25">
      <c r="M2445" s="115">
        <v>47181</v>
      </c>
      <c r="N2445" s="123">
        <v>2.9618199999999999</v>
      </c>
      <c r="AB2445" s="108">
        <f t="shared" si="132"/>
        <v>47181</v>
      </c>
      <c r="AC2445" s="109">
        <f t="shared" si="131"/>
        <v>2.9618199999999997E-2</v>
      </c>
      <c r="AE2445" s="110"/>
    </row>
    <row r="2446" spans="13:31" x14ac:dyDescent="0.25">
      <c r="M2446" s="115">
        <v>47182</v>
      </c>
      <c r="N2446" s="123">
        <v>2.9615800000000001</v>
      </c>
      <c r="AB2446" s="108">
        <f t="shared" si="132"/>
        <v>47182</v>
      </c>
      <c r="AC2446" s="109">
        <f t="shared" si="131"/>
        <v>2.9615800000000001E-2</v>
      </c>
      <c r="AE2446" s="110"/>
    </row>
    <row r="2447" spans="13:31" x14ac:dyDescent="0.25">
      <c r="M2447" s="115">
        <v>47183</v>
      </c>
      <c r="N2447" s="123">
        <v>2.9615800000000001</v>
      </c>
      <c r="AB2447" s="108">
        <f t="shared" si="132"/>
        <v>47183</v>
      </c>
      <c r="AC2447" s="109">
        <f t="shared" si="131"/>
        <v>2.9615800000000001E-2</v>
      </c>
      <c r="AE2447" s="110"/>
    </row>
    <row r="2448" spans="13:31" x14ac:dyDescent="0.25">
      <c r="M2448" s="115">
        <v>47184</v>
      </c>
      <c r="N2448" s="123">
        <v>2.9615800000000001</v>
      </c>
      <c r="AB2448" s="108">
        <f t="shared" si="132"/>
        <v>47184</v>
      </c>
      <c r="AC2448" s="109">
        <f t="shared" si="131"/>
        <v>2.9615800000000001E-2</v>
      </c>
      <c r="AE2448" s="110"/>
    </row>
    <row r="2449" spans="13:31" x14ac:dyDescent="0.25">
      <c r="M2449" s="115">
        <v>47185</v>
      </c>
      <c r="N2449" s="123">
        <v>2.9615800000000001</v>
      </c>
      <c r="AB2449" s="108">
        <f t="shared" si="132"/>
        <v>47185</v>
      </c>
      <c r="AC2449" s="109">
        <f t="shared" si="131"/>
        <v>2.9615800000000001E-2</v>
      </c>
      <c r="AE2449" s="110"/>
    </row>
    <row r="2450" spans="13:31" x14ac:dyDescent="0.25">
      <c r="M2450" s="115">
        <v>47186</v>
      </c>
      <c r="N2450" s="123">
        <v>2.9618199999999999</v>
      </c>
      <c r="AB2450" s="108">
        <f t="shared" si="132"/>
        <v>47186</v>
      </c>
      <c r="AC2450" s="109">
        <f t="shared" si="131"/>
        <v>2.9618199999999997E-2</v>
      </c>
      <c r="AE2450" s="110"/>
    </row>
    <row r="2451" spans="13:31" x14ac:dyDescent="0.25">
      <c r="M2451" s="115">
        <v>47187</v>
      </c>
      <c r="N2451" s="123">
        <v>2.9615800000000001</v>
      </c>
      <c r="AB2451" s="108">
        <f t="shared" si="132"/>
        <v>47187</v>
      </c>
      <c r="AC2451" s="109">
        <f t="shared" si="131"/>
        <v>2.9615800000000001E-2</v>
      </c>
      <c r="AE2451" s="110"/>
    </row>
    <row r="2452" spans="13:31" x14ac:dyDescent="0.25">
      <c r="M2452" s="115">
        <v>47188</v>
      </c>
      <c r="N2452" s="123">
        <v>2.9615800000000001</v>
      </c>
      <c r="AB2452" s="108">
        <f t="shared" si="132"/>
        <v>47188</v>
      </c>
      <c r="AC2452" s="109">
        <f t="shared" si="131"/>
        <v>2.9615800000000001E-2</v>
      </c>
      <c r="AE2452" s="110"/>
    </row>
    <row r="2453" spans="13:31" x14ac:dyDescent="0.25">
      <c r="M2453" s="115">
        <v>47189</v>
      </c>
      <c r="N2453" s="123">
        <v>2.9615800000000001</v>
      </c>
      <c r="AB2453" s="108">
        <f t="shared" si="132"/>
        <v>47189</v>
      </c>
      <c r="AC2453" s="109">
        <f t="shared" si="131"/>
        <v>2.9615800000000001E-2</v>
      </c>
      <c r="AE2453" s="110"/>
    </row>
    <row r="2454" spans="13:31" x14ac:dyDescent="0.25">
      <c r="M2454" s="115">
        <v>47190</v>
      </c>
      <c r="N2454" s="123">
        <v>2.9615800000000001</v>
      </c>
      <c r="AB2454" s="108">
        <f t="shared" si="132"/>
        <v>47190</v>
      </c>
      <c r="AC2454" s="109">
        <f t="shared" si="131"/>
        <v>2.9615800000000001E-2</v>
      </c>
      <c r="AE2454" s="110"/>
    </row>
    <row r="2455" spans="13:31" x14ac:dyDescent="0.25">
      <c r="M2455" s="115">
        <v>47191</v>
      </c>
      <c r="N2455" s="123">
        <v>2.9618199999999999</v>
      </c>
      <c r="AB2455" s="108">
        <f t="shared" si="132"/>
        <v>47191</v>
      </c>
      <c r="AC2455" s="109">
        <f t="shared" si="131"/>
        <v>2.9618199999999997E-2</v>
      </c>
      <c r="AE2455" s="110"/>
    </row>
    <row r="2456" spans="13:31" x14ac:dyDescent="0.25">
      <c r="M2456" s="115">
        <v>47192</v>
      </c>
      <c r="N2456" s="123">
        <v>2.9615800000000001</v>
      </c>
      <c r="AB2456" s="108">
        <f t="shared" si="132"/>
        <v>47192</v>
      </c>
      <c r="AC2456" s="109">
        <f t="shared" si="131"/>
        <v>2.9615800000000001E-2</v>
      </c>
      <c r="AE2456" s="110"/>
    </row>
    <row r="2457" spans="13:31" x14ac:dyDescent="0.25">
      <c r="M2457" s="115">
        <v>47193</v>
      </c>
      <c r="N2457" s="123">
        <v>2.9615800000000001</v>
      </c>
      <c r="AB2457" s="108">
        <f t="shared" si="132"/>
        <v>47193</v>
      </c>
      <c r="AC2457" s="109">
        <f t="shared" si="131"/>
        <v>2.9615800000000001E-2</v>
      </c>
      <c r="AE2457" s="110"/>
    </row>
    <row r="2458" spans="13:31" x14ac:dyDescent="0.25">
      <c r="M2458" s="115">
        <v>47194</v>
      </c>
      <c r="N2458" s="123">
        <v>2.9615800000000001</v>
      </c>
      <c r="AB2458" s="108">
        <f t="shared" si="132"/>
        <v>47194</v>
      </c>
      <c r="AC2458" s="109">
        <f t="shared" si="131"/>
        <v>2.9615800000000001E-2</v>
      </c>
      <c r="AE2458" s="110"/>
    </row>
    <row r="2459" spans="13:31" x14ac:dyDescent="0.25">
      <c r="M2459" s="115">
        <v>47195</v>
      </c>
      <c r="N2459" s="123">
        <v>2.9615800000000001</v>
      </c>
      <c r="AB2459" s="108">
        <f t="shared" si="132"/>
        <v>47195</v>
      </c>
      <c r="AC2459" s="109">
        <f t="shared" si="131"/>
        <v>2.9615800000000001E-2</v>
      </c>
      <c r="AE2459" s="110"/>
    </row>
    <row r="2460" spans="13:31" x14ac:dyDescent="0.25">
      <c r="M2460" s="115">
        <v>47196</v>
      </c>
      <c r="N2460" s="123">
        <v>2.9618199999999999</v>
      </c>
      <c r="AB2460" s="108">
        <f t="shared" si="132"/>
        <v>47196</v>
      </c>
      <c r="AC2460" s="109">
        <f t="shared" si="131"/>
        <v>2.9618199999999997E-2</v>
      </c>
      <c r="AE2460" s="110"/>
    </row>
    <row r="2461" spans="13:31" x14ac:dyDescent="0.25">
      <c r="M2461" s="115">
        <v>47197</v>
      </c>
      <c r="N2461" s="123">
        <v>2.9615800000000001</v>
      </c>
      <c r="AB2461" s="108">
        <f t="shared" si="132"/>
        <v>47197</v>
      </c>
      <c r="AC2461" s="109">
        <f t="shared" si="131"/>
        <v>2.9615800000000001E-2</v>
      </c>
      <c r="AE2461" s="110"/>
    </row>
    <row r="2462" spans="13:31" x14ac:dyDescent="0.25">
      <c r="M2462" s="115">
        <v>47198</v>
      </c>
      <c r="N2462" s="123">
        <v>2.9615800000000001</v>
      </c>
      <c r="AB2462" s="108">
        <f t="shared" si="132"/>
        <v>47198</v>
      </c>
      <c r="AC2462" s="109">
        <f t="shared" si="131"/>
        <v>2.9615800000000001E-2</v>
      </c>
      <c r="AE2462" s="110"/>
    </row>
    <row r="2463" spans="13:31" x14ac:dyDescent="0.25">
      <c r="M2463" s="115">
        <v>47199</v>
      </c>
      <c r="N2463" s="123">
        <v>2.9615800000000001</v>
      </c>
      <c r="AB2463" s="108">
        <f t="shared" si="132"/>
        <v>47199</v>
      </c>
      <c r="AC2463" s="109">
        <f t="shared" si="131"/>
        <v>2.9615800000000001E-2</v>
      </c>
      <c r="AE2463" s="110"/>
    </row>
    <row r="2464" spans="13:31" x14ac:dyDescent="0.25">
      <c r="M2464" s="115">
        <v>47200</v>
      </c>
      <c r="N2464" s="123">
        <v>2.9615800000000001</v>
      </c>
      <c r="AB2464" s="108">
        <f t="shared" si="132"/>
        <v>47200</v>
      </c>
      <c r="AC2464" s="109">
        <f t="shared" si="131"/>
        <v>2.9615800000000001E-2</v>
      </c>
      <c r="AE2464" s="110"/>
    </row>
    <row r="2465" spans="13:31" x14ac:dyDescent="0.25">
      <c r="M2465" s="115">
        <v>47201</v>
      </c>
      <c r="N2465" s="123">
        <v>2.9618199999999999</v>
      </c>
      <c r="AB2465" s="108">
        <f t="shared" si="132"/>
        <v>47201</v>
      </c>
      <c r="AC2465" s="109">
        <f t="shared" si="131"/>
        <v>2.9618199999999997E-2</v>
      </c>
      <c r="AE2465" s="110"/>
    </row>
    <row r="2466" spans="13:31" x14ac:dyDescent="0.25">
      <c r="M2466" s="115">
        <v>47202</v>
      </c>
      <c r="N2466" s="123">
        <v>2.9615800000000001</v>
      </c>
      <c r="AB2466" s="108">
        <f t="shared" si="132"/>
        <v>47202</v>
      </c>
      <c r="AC2466" s="109">
        <f t="shared" si="131"/>
        <v>2.9615800000000001E-2</v>
      </c>
      <c r="AE2466" s="110"/>
    </row>
    <row r="2467" spans="13:31" x14ac:dyDescent="0.25">
      <c r="M2467" s="115">
        <v>47203</v>
      </c>
      <c r="N2467" s="123">
        <v>2.9615800000000001</v>
      </c>
      <c r="AB2467" s="108">
        <f t="shared" si="132"/>
        <v>47203</v>
      </c>
      <c r="AC2467" s="109">
        <f t="shared" si="131"/>
        <v>2.9615800000000001E-2</v>
      </c>
      <c r="AE2467" s="110"/>
    </row>
    <row r="2468" spans="13:31" x14ac:dyDescent="0.25">
      <c r="M2468" s="115">
        <v>47204</v>
      </c>
      <c r="N2468" s="123">
        <v>2.9615800000000001</v>
      </c>
      <c r="AB2468" s="108">
        <f t="shared" si="132"/>
        <v>47204</v>
      </c>
      <c r="AC2468" s="109">
        <f t="shared" si="131"/>
        <v>2.9615800000000001E-2</v>
      </c>
      <c r="AE2468" s="110"/>
    </row>
    <row r="2469" spans="13:31" x14ac:dyDescent="0.25">
      <c r="M2469" s="115">
        <v>47205</v>
      </c>
      <c r="N2469" s="123">
        <v>2.9615800000000001</v>
      </c>
      <c r="AB2469" s="108">
        <f t="shared" si="132"/>
        <v>47205</v>
      </c>
      <c r="AC2469" s="109">
        <f t="shared" si="131"/>
        <v>2.9615800000000001E-2</v>
      </c>
      <c r="AE2469" s="110"/>
    </row>
    <row r="2470" spans="13:31" x14ac:dyDescent="0.25">
      <c r="M2470" s="115">
        <v>47206</v>
      </c>
      <c r="N2470" s="123">
        <v>2.9618199999999999</v>
      </c>
      <c r="AB2470" s="108">
        <f t="shared" si="132"/>
        <v>47206</v>
      </c>
      <c r="AC2470" s="109">
        <f t="shared" si="131"/>
        <v>2.9618199999999997E-2</v>
      </c>
      <c r="AE2470" s="110"/>
    </row>
    <row r="2471" spans="13:31" x14ac:dyDescent="0.25">
      <c r="M2471" s="115">
        <v>47207</v>
      </c>
      <c r="N2471" s="123">
        <v>2.9615800000000001</v>
      </c>
      <c r="AB2471" s="108">
        <f t="shared" si="132"/>
        <v>47207</v>
      </c>
      <c r="AC2471" s="109">
        <f t="shared" si="131"/>
        <v>2.9615800000000001E-2</v>
      </c>
      <c r="AE2471" s="110"/>
    </row>
    <row r="2472" spans="13:31" x14ac:dyDescent="0.25">
      <c r="M2472" s="115">
        <v>47208</v>
      </c>
      <c r="N2472" s="123">
        <v>2.9615800000000001</v>
      </c>
      <c r="AB2472" s="108">
        <f t="shared" si="132"/>
        <v>47208</v>
      </c>
      <c r="AC2472" s="109">
        <f t="shared" si="131"/>
        <v>2.9615800000000001E-2</v>
      </c>
      <c r="AE2472" s="110"/>
    </row>
    <row r="2473" spans="13:31" x14ac:dyDescent="0.25">
      <c r="M2473" s="115">
        <v>47209</v>
      </c>
      <c r="N2473" s="123">
        <v>2.9615800000000001</v>
      </c>
      <c r="AB2473" s="108">
        <f t="shared" si="132"/>
        <v>47209</v>
      </c>
      <c r="AC2473" s="109">
        <f t="shared" si="131"/>
        <v>2.9615800000000001E-2</v>
      </c>
      <c r="AE2473" s="110"/>
    </row>
    <row r="2474" spans="13:31" x14ac:dyDescent="0.25">
      <c r="M2474" s="115">
        <v>47210</v>
      </c>
      <c r="N2474" s="123">
        <v>2.9615800000000001</v>
      </c>
      <c r="AB2474" s="108">
        <f t="shared" si="132"/>
        <v>47210</v>
      </c>
      <c r="AC2474" s="109">
        <f t="shared" si="131"/>
        <v>2.9615800000000001E-2</v>
      </c>
      <c r="AE2474" s="110"/>
    </row>
    <row r="2475" spans="13:31" x14ac:dyDescent="0.25">
      <c r="M2475" s="115">
        <v>47211</v>
      </c>
      <c r="N2475" s="123">
        <v>2.9618199999999999</v>
      </c>
      <c r="AB2475" s="108">
        <f t="shared" si="132"/>
        <v>47211</v>
      </c>
      <c r="AC2475" s="109">
        <f t="shared" si="131"/>
        <v>2.9618199999999997E-2</v>
      </c>
      <c r="AE2475" s="110"/>
    </row>
    <row r="2476" spans="13:31" x14ac:dyDescent="0.25">
      <c r="M2476" s="115">
        <v>47212</v>
      </c>
      <c r="N2476" s="123">
        <v>2.9615800000000001</v>
      </c>
      <c r="AB2476" s="108">
        <f t="shared" si="132"/>
        <v>47212</v>
      </c>
      <c r="AC2476" s="109">
        <f t="shared" si="131"/>
        <v>2.9615800000000001E-2</v>
      </c>
      <c r="AE2476" s="110"/>
    </row>
    <row r="2477" spans="13:31" x14ac:dyDescent="0.25">
      <c r="M2477" s="115">
        <v>47213</v>
      </c>
      <c r="N2477" s="123">
        <v>2.9615800000000001</v>
      </c>
      <c r="AB2477" s="108">
        <f t="shared" si="132"/>
        <v>47213</v>
      </c>
      <c r="AC2477" s="109">
        <f t="shared" si="131"/>
        <v>2.9615800000000001E-2</v>
      </c>
      <c r="AE2477" s="110"/>
    </row>
    <row r="2478" spans="13:31" x14ac:dyDescent="0.25">
      <c r="M2478" s="115">
        <v>47214</v>
      </c>
      <c r="N2478" s="123">
        <v>2.9615800000000001</v>
      </c>
      <c r="AB2478" s="108">
        <f t="shared" si="132"/>
        <v>47214</v>
      </c>
      <c r="AC2478" s="109">
        <f t="shared" si="131"/>
        <v>2.9615800000000001E-2</v>
      </c>
      <c r="AE2478" s="110"/>
    </row>
    <row r="2479" spans="13:31" x14ac:dyDescent="0.25">
      <c r="M2479" s="115">
        <v>47215</v>
      </c>
      <c r="N2479" s="123">
        <v>2.9615800000000001</v>
      </c>
      <c r="AB2479" s="108">
        <f t="shared" si="132"/>
        <v>47215</v>
      </c>
      <c r="AC2479" s="109">
        <f t="shared" si="131"/>
        <v>2.9615800000000001E-2</v>
      </c>
      <c r="AE2479" s="110"/>
    </row>
    <row r="2480" spans="13:31" x14ac:dyDescent="0.25">
      <c r="M2480" s="115">
        <v>47216</v>
      </c>
      <c r="N2480" s="123">
        <v>2.9619499999999999</v>
      </c>
      <c r="AB2480" s="108">
        <f t="shared" si="132"/>
        <v>47216</v>
      </c>
      <c r="AC2480" s="109">
        <f t="shared" si="131"/>
        <v>2.96195E-2</v>
      </c>
      <c r="AE2480" s="110"/>
    </row>
    <row r="2481" spans="13:31" x14ac:dyDescent="0.25">
      <c r="M2481" s="115">
        <v>47217</v>
      </c>
      <c r="N2481" s="123">
        <v>2.9615800000000001</v>
      </c>
      <c r="AB2481" s="108">
        <f t="shared" si="132"/>
        <v>47217</v>
      </c>
      <c r="AC2481" s="109">
        <f t="shared" si="131"/>
        <v>2.9615800000000001E-2</v>
      </c>
      <c r="AE2481" s="110"/>
    </row>
    <row r="2482" spans="13:31" x14ac:dyDescent="0.25">
      <c r="M2482" s="115">
        <v>47218</v>
      </c>
      <c r="N2482" s="123">
        <v>2.9615800000000001</v>
      </c>
      <c r="AB2482" s="108">
        <f t="shared" si="132"/>
        <v>47218</v>
      </c>
      <c r="AC2482" s="109">
        <f t="shared" si="131"/>
        <v>2.9615800000000001E-2</v>
      </c>
      <c r="AE2482" s="110"/>
    </row>
    <row r="2483" spans="13:31" x14ac:dyDescent="0.25">
      <c r="M2483" s="115">
        <v>47219</v>
      </c>
      <c r="N2483" s="123">
        <v>2.9615800000000001</v>
      </c>
      <c r="AB2483" s="108">
        <f t="shared" si="132"/>
        <v>47219</v>
      </c>
      <c r="AC2483" s="109">
        <f t="shared" si="131"/>
        <v>2.9615800000000001E-2</v>
      </c>
      <c r="AE2483" s="110"/>
    </row>
    <row r="2484" spans="13:31" x14ac:dyDescent="0.25">
      <c r="M2484" s="115">
        <v>47220</v>
      </c>
      <c r="N2484" s="123">
        <v>2.9618199999999999</v>
      </c>
      <c r="AB2484" s="108">
        <f t="shared" si="132"/>
        <v>47220</v>
      </c>
      <c r="AC2484" s="109">
        <f t="shared" si="131"/>
        <v>2.9618199999999997E-2</v>
      </c>
      <c r="AE2484" s="110"/>
    </row>
    <row r="2485" spans="13:31" x14ac:dyDescent="0.25">
      <c r="M2485" s="115">
        <v>47221</v>
      </c>
      <c r="N2485" s="123">
        <v>2.9615800000000001</v>
      </c>
      <c r="AB2485" s="108">
        <f t="shared" si="132"/>
        <v>47221</v>
      </c>
      <c r="AC2485" s="109">
        <f t="shared" si="131"/>
        <v>2.9615800000000001E-2</v>
      </c>
      <c r="AE2485" s="110"/>
    </row>
    <row r="2486" spans="13:31" x14ac:dyDescent="0.25">
      <c r="M2486" s="115">
        <v>47222</v>
      </c>
      <c r="N2486" s="123">
        <v>2.9615800000000001</v>
      </c>
      <c r="AB2486" s="108">
        <f t="shared" si="132"/>
        <v>47222</v>
      </c>
      <c r="AC2486" s="109">
        <f t="shared" si="131"/>
        <v>2.9615800000000001E-2</v>
      </c>
      <c r="AE2486" s="110"/>
    </row>
    <row r="2487" spans="13:31" x14ac:dyDescent="0.25">
      <c r="M2487" s="115">
        <v>47223</v>
      </c>
      <c r="N2487" s="123">
        <v>2.9615800000000001</v>
      </c>
      <c r="AB2487" s="108">
        <f t="shared" si="132"/>
        <v>47223</v>
      </c>
      <c r="AC2487" s="109">
        <f t="shared" si="131"/>
        <v>2.9615800000000001E-2</v>
      </c>
      <c r="AE2487" s="110"/>
    </row>
    <row r="2488" spans="13:31" x14ac:dyDescent="0.25">
      <c r="M2488" s="115">
        <v>47224</v>
      </c>
      <c r="N2488" s="123">
        <v>2.9615800000000001</v>
      </c>
      <c r="AB2488" s="108">
        <f t="shared" si="132"/>
        <v>47224</v>
      </c>
      <c r="AC2488" s="109">
        <f t="shared" si="131"/>
        <v>2.9615800000000001E-2</v>
      </c>
      <c r="AE2488" s="110"/>
    </row>
    <row r="2489" spans="13:31" x14ac:dyDescent="0.25">
      <c r="M2489" s="115">
        <v>47225</v>
      </c>
      <c r="N2489" s="123">
        <v>2.9618199999999999</v>
      </c>
      <c r="AB2489" s="108">
        <f t="shared" si="132"/>
        <v>47225</v>
      </c>
      <c r="AC2489" s="109">
        <f t="shared" si="131"/>
        <v>2.9618199999999997E-2</v>
      </c>
      <c r="AE2489" s="110"/>
    </row>
    <row r="2490" spans="13:31" x14ac:dyDescent="0.25">
      <c r="M2490" s="115">
        <v>47226</v>
      </c>
      <c r="N2490" s="123">
        <v>2.9615800000000001</v>
      </c>
      <c r="AB2490" s="108">
        <f t="shared" si="132"/>
        <v>47226</v>
      </c>
      <c r="AC2490" s="109">
        <f t="shared" si="131"/>
        <v>2.9615800000000001E-2</v>
      </c>
      <c r="AE2490" s="110"/>
    </row>
    <row r="2491" spans="13:31" x14ac:dyDescent="0.25">
      <c r="M2491" s="115">
        <v>47227</v>
      </c>
      <c r="N2491" s="123">
        <v>2.9615800000000001</v>
      </c>
      <c r="AB2491" s="108">
        <f t="shared" si="132"/>
        <v>47227</v>
      </c>
      <c r="AC2491" s="109">
        <f t="shared" si="131"/>
        <v>2.9615800000000001E-2</v>
      </c>
      <c r="AE2491" s="110"/>
    </row>
    <row r="2492" spans="13:31" x14ac:dyDescent="0.25">
      <c r="M2492" s="115">
        <v>47228</v>
      </c>
      <c r="N2492" s="123">
        <v>2.9615800000000001</v>
      </c>
      <c r="AB2492" s="108">
        <f t="shared" si="132"/>
        <v>47228</v>
      </c>
      <c r="AC2492" s="109">
        <f t="shared" si="131"/>
        <v>2.9615800000000001E-2</v>
      </c>
      <c r="AE2492" s="110"/>
    </row>
    <row r="2493" spans="13:31" x14ac:dyDescent="0.25">
      <c r="M2493" s="115">
        <v>47229</v>
      </c>
      <c r="N2493" s="123">
        <v>2.9619499999999999</v>
      </c>
      <c r="AB2493" s="108">
        <f t="shared" si="132"/>
        <v>47229</v>
      </c>
      <c r="AC2493" s="109">
        <f t="shared" si="131"/>
        <v>2.96195E-2</v>
      </c>
      <c r="AE2493" s="110"/>
    </row>
    <row r="2494" spans="13:31" x14ac:dyDescent="0.25">
      <c r="M2494" s="115">
        <v>47230</v>
      </c>
      <c r="N2494" s="123">
        <v>2.9615800000000001</v>
      </c>
      <c r="AB2494" s="108">
        <f t="shared" si="132"/>
        <v>47230</v>
      </c>
      <c r="AC2494" s="109">
        <f t="shared" si="131"/>
        <v>2.9615800000000001E-2</v>
      </c>
      <c r="AE2494" s="110"/>
    </row>
    <row r="2495" spans="13:31" x14ac:dyDescent="0.25">
      <c r="M2495" s="115">
        <v>47231</v>
      </c>
      <c r="N2495" s="123">
        <v>2.9615800000000001</v>
      </c>
      <c r="AB2495" s="108">
        <f t="shared" si="132"/>
        <v>47231</v>
      </c>
      <c r="AC2495" s="109">
        <f t="shared" si="131"/>
        <v>2.9615800000000001E-2</v>
      </c>
      <c r="AE2495" s="110"/>
    </row>
    <row r="2496" spans="13:31" x14ac:dyDescent="0.25">
      <c r="M2496" s="115">
        <v>47232</v>
      </c>
      <c r="N2496" s="123">
        <v>2.9615800000000001</v>
      </c>
      <c r="AB2496" s="108">
        <f t="shared" si="132"/>
        <v>47232</v>
      </c>
      <c r="AC2496" s="109">
        <f t="shared" si="131"/>
        <v>2.9615800000000001E-2</v>
      </c>
      <c r="AE2496" s="110"/>
    </row>
    <row r="2497" spans="13:31" x14ac:dyDescent="0.25">
      <c r="M2497" s="115">
        <v>47233</v>
      </c>
      <c r="N2497" s="123">
        <v>2.9615800000000001</v>
      </c>
      <c r="AB2497" s="108">
        <f t="shared" si="132"/>
        <v>47233</v>
      </c>
      <c r="AC2497" s="109">
        <f t="shared" si="131"/>
        <v>2.9615800000000001E-2</v>
      </c>
      <c r="AE2497" s="110"/>
    </row>
    <row r="2498" spans="13:31" x14ac:dyDescent="0.25">
      <c r="M2498" s="115">
        <v>47234</v>
      </c>
      <c r="N2498" s="123">
        <v>2.9618199999999999</v>
      </c>
      <c r="AB2498" s="108">
        <f t="shared" si="132"/>
        <v>47234</v>
      </c>
      <c r="AC2498" s="109">
        <f t="shared" si="131"/>
        <v>2.9618199999999997E-2</v>
      </c>
      <c r="AE2498" s="110"/>
    </row>
    <row r="2499" spans="13:31" x14ac:dyDescent="0.25">
      <c r="M2499" s="115">
        <v>47235</v>
      </c>
      <c r="N2499" s="123">
        <v>2.9615800000000001</v>
      </c>
      <c r="AB2499" s="108">
        <f t="shared" si="132"/>
        <v>47235</v>
      </c>
      <c r="AC2499" s="109">
        <f t="shared" si="131"/>
        <v>2.9615800000000001E-2</v>
      </c>
      <c r="AE2499" s="110"/>
    </row>
    <row r="2500" spans="13:31" x14ac:dyDescent="0.25">
      <c r="M2500" s="115">
        <v>47236</v>
      </c>
      <c r="N2500" s="123">
        <v>2.9615800000000001</v>
      </c>
      <c r="AB2500" s="108">
        <f t="shared" si="132"/>
        <v>47236</v>
      </c>
      <c r="AC2500" s="109">
        <f t="shared" si="131"/>
        <v>2.9615800000000001E-2</v>
      </c>
      <c r="AE2500" s="110"/>
    </row>
    <row r="2501" spans="13:31" x14ac:dyDescent="0.25">
      <c r="M2501" s="115">
        <v>47237</v>
      </c>
      <c r="N2501" s="123">
        <v>2.9615800000000001</v>
      </c>
      <c r="AB2501" s="108">
        <f t="shared" si="132"/>
        <v>47237</v>
      </c>
      <c r="AC2501" s="109">
        <f t="shared" si="131"/>
        <v>2.9615800000000001E-2</v>
      </c>
      <c r="AE2501" s="110"/>
    </row>
    <row r="2502" spans="13:31" x14ac:dyDescent="0.25">
      <c r="M2502" s="115">
        <v>47238</v>
      </c>
      <c r="N2502" s="123">
        <v>2.9615800000000001</v>
      </c>
      <c r="AB2502" s="108">
        <f t="shared" si="132"/>
        <v>47238</v>
      </c>
      <c r="AC2502" s="109">
        <f t="shared" si="131"/>
        <v>2.9615800000000001E-2</v>
      </c>
      <c r="AE2502" s="110"/>
    </row>
    <row r="2503" spans="13:31" x14ac:dyDescent="0.25">
      <c r="M2503" s="115">
        <v>47239</v>
      </c>
      <c r="N2503" s="123">
        <v>2.9619499999999999</v>
      </c>
      <c r="AB2503" s="108">
        <f t="shared" si="132"/>
        <v>47239</v>
      </c>
      <c r="AC2503" s="109">
        <f t="shared" ref="AC2503:AC2566" si="133">_xlfn.IFNA(VLOOKUP(AB2503,M:N,2,FALSE)/100,AC2502)</f>
        <v>2.96195E-2</v>
      </c>
      <c r="AE2503" s="110"/>
    </row>
    <row r="2504" spans="13:31" x14ac:dyDescent="0.25">
      <c r="M2504" s="115">
        <v>47240</v>
      </c>
      <c r="N2504" s="123">
        <v>2.9615800000000001</v>
      </c>
      <c r="AB2504" s="108">
        <f t="shared" ref="AB2504:AB2567" si="134">AB2503+1</f>
        <v>47240</v>
      </c>
      <c r="AC2504" s="109">
        <f t="shared" si="133"/>
        <v>2.9615800000000001E-2</v>
      </c>
      <c r="AE2504" s="110"/>
    </row>
    <row r="2505" spans="13:31" x14ac:dyDescent="0.25">
      <c r="M2505" s="115">
        <v>47241</v>
      </c>
      <c r="N2505" s="123">
        <v>2.9615800000000001</v>
      </c>
      <c r="AB2505" s="108">
        <f t="shared" si="134"/>
        <v>47241</v>
      </c>
      <c r="AC2505" s="109">
        <f t="shared" si="133"/>
        <v>2.9615800000000001E-2</v>
      </c>
      <c r="AE2505" s="110"/>
    </row>
    <row r="2506" spans="13:31" x14ac:dyDescent="0.25">
      <c r="M2506" s="115">
        <v>47242</v>
      </c>
      <c r="N2506" s="123">
        <v>3.02501</v>
      </c>
      <c r="AB2506" s="108">
        <f t="shared" si="134"/>
        <v>47242</v>
      </c>
      <c r="AC2506" s="109">
        <f t="shared" si="133"/>
        <v>3.0250099999999999E-2</v>
      </c>
      <c r="AE2506" s="110"/>
    </row>
    <row r="2507" spans="13:31" x14ac:dyDescent="0.25">
      <c r="M2507" s="115">
        <v>47243</v>
      </c>
      <c r="N2507" s="123">
        <v>3.0252599999999998</v>
      </c>
      <c r="AB2507" s="108">
        <f t="shared" si="134"/>
        <v>47243</v>
      </c>
      <c r="AC2507" s="109">
        <f t="shared" si="133"/>
        <v>3.0252599999999998E-2</v>
      </c>
      <c r="AE2507" s="110"/>
    </row>
    <row r="2508" spans="13:31" x14ac:dyDescent="0.25">
      <c r="M2508" s="115">
        <v>47244</v>
      </c>
      <c r="N2508" s="123">
        <v>3.02501</v>
      </c>
      <c r="AB2508" s="108">
        <f t="shared" si="134"/>
        <v>47244</v>
      </c>
      <c r="AC2508" s="109">
        <f t="shared" si="133"/>
        <v>3.0250099999999999E-2</v>
      </c>
      <c r="AE2508" s="110"/>
    </row>
    <row r="2509" spans="13:31" x14ac:dyDescent="0.25">
      <c r="M2509" s="115">
        <v>47245</v>
      </c>
      <c r="N2509" s="123">
        <v>3.02501</v>
      </c>
      <c r="AB2509" s="108">
        <f t="shared" si="134"/>
        <v>47245</v>
      </c>
      <c r="AC2509" s="109">
        <f t="shared" si="133"/>
        <v>3.0250099999999999E-2</v>
      </c>
      <c r="AE2509" s="110"/>
    </row>
    <row r="2510" spans="13:31" x14ac:dyDescent="0.25">
      <c r="M2510" s="115">
        <v>47246</v>
      </c>
      <c r="N2510" s="123">
        <v>3.02501</v>
      </c>
      <c r="AB2510" s="108">
        <f t="shared" si="134"/>
        <v>47246</v>
      </c>
      <c r="AC2510" s="109">
        <f t="shared" si="133"/>
        <v>3.0250099999999999E-2</v>
      </c>
      <c r="AE2510" s="110"/>
    </row>
    <row r="2511" spans="13:31" x14ac:dyDescent="0.25">
      <c r="M2511" s="115">
        <v>47247</v>
      </c>
      <c r="N2511" s="123">
        <v>3.02501</v>
      </c>
      <c r="AB2511" s="108">
        <f t="shared" si="134"/>
        <v>47247</v>
      </c>
      <c r="AC2511" s="109">
        <f t="shared" si="133"/>
        <v>3.0250099999999999E-2</v>
      </c>
      <c r="AE2511" s="110"/>
    </row>
    <row r="2512" spans="13:31" x14ac:dyDescent="0.25">
      <c r="M2512" s="115">
        <v>47248</v>
      </c>
      <c r="N2512" s="123">
        <v>3.0252599999999998</v>
      </c>
      <c r="AB2512" s="108">
        <f t="shared" si="134"/>
        <v>47248</v>
      </c>
      <c r="AC2512" s="109">
        <f t="shared" si="133"/>
        <v>3.0252599999999998E-2</v>
      </c>
      <c r="AE2512" s="110"/>
    </row>
    <row r="2513" spans="13:31" x14ac:dyDescent="0.25">
      <c r="M2513" s="115">
        <v>47249</v>
      </c>
      <c r="N2513" s="123">
        <v>3.02501</v>
      </c>
      <c r="AB2513" s="108">
        <f t="shared" si="134"/>
        <v>47249</v>
      </c>
      <c r="AC2513" s="109">
        <f t="shared" si="133"/>
        <v>3.0250099999999999E-2</v>
      </c>
      <c r="AE2513" s="110"/>
    </row>
    <row r="2514" spans="13:31" x14ac:dyDescent="0.25">
      <c r="M2514" s="115">
        <v>47250</v>
      </c>
      <c r="N2514" s="123">
        <v>3.02501</v>
      </c>
      <c r="AB2514" s="108">
        <f t="shared" si="134"/>
        <v>47250</v>
      </c>
      <c r="AC2514" s="109">
        <f t="shared" si="133"/>
        <v>3.0250099999999999E-2</v>
      </c>
      <c r="AE2514" s="110"/>
    </row>
    <row r="2515" spans="13:31" x14ac:dyDescent="0.25">
      <c r="M2515" s="115">
        <v>47251</v>
      </c>
      <c r="N2515" s="123">
        <v>3.02501</v>
      </c>
      <c r="AB2515" s="108">
        <f t="shared" si="134"/>
        <v>47251</v>
      </c>
      <c r="AC2515" s="109">
        <f t="shared" si="133"/>
        <v>3.0250099999999999E-2</v>
      </c>
      <c r="AE2515" s="110"/>
    </row>
    <row r="2516" spans="13:31" x14ac:dyDescent="0.25">
      <c r="M2516" s="115">
        <v>47252</v>
      </c>
      <c r="N2516" s="123">
        <v>3.02501</v>
      </c>
      <c r="AB2516" s="108">
        <f t="shared" si="134"/>
        <v>47252</v>
      </c>
      <c r="AC2516" s="109">
        <f t="shared" si="133"/>
        <v>3.0250099999999999E-2</v>
      </c>
      <c r="AE2516" s="110"/>
    </row>
    <row r="2517" spans="13:31" x14ac:dyDescent="0.25">
      <c r="M2517" s="115">
        <v>47253</v>
      </c>
      <c r="N2517" s="123">
        <v>3.0252599999999998</v>
      </c>
      <c r="AB2517" s="108">
        <f t="shared" si="134"/>
        <v>47253</v>
      </c>
      <c r="AC2517" s="109">
        <f t="shared" si="133"/>
        <v>3.0252599999999998E-2</v>
      </c>
      <c r="AE2517" s="110"/>
    </row>
    <row r="2518" spans="13:31" x14ac:dyDescent="0.25">
      <c r="M2518" s="115">
        <v>47254</v>
      </c>
      <c r="N2518" s="123">
        <v>3.02501</v>
      </c>
      <c r="AB2518" s="108">
        <f t="shared" si="134"/>
        <v>47254</v>
      </c>
      <c r="AC2518" s="109">
        <f t="shared" si="133"/>
        <v>3.0250099999999999E-2</v>
      </c>
      <c r="AE2518" s="110"/>
    </row>
    <row r="2519" spans="13:31" x14ac:dyDescent="0.25">
      <c r="M2519" s="115">
        <v>47255</v>
      </c>
      <c r="N2519" s="123">
        <v>3.02501</v>
      </c>
      <c r="AB2519" s="108">
        <f t="shared" si="134"/>
        <v>47255</v>
      </c>
      <c r="AC2519" s="109">
        <f t="shared" si="133"/>
        <v>3.0250099999999999E-2</v>
      </c>
      <c r="AE2519" s="110"/>
    </row>
    <row r="2520" spans="13:31" x14ac:dyDescent="0.25">
      <c r="M2520" s="115">
        <v>47256</v>
      </c>
      <c r="N2520" s="123">
        <v>3.02501</v>
      </c>
      <c r="AB2520" s="108">
        <f t="shared" si="134"/>
        <v>47256</v>
      </c>
      <c r="AC2520" s="109">
        <f t="shared" si="133"/>
        <v>3.0250099999999999E-2</v>
      </c>
      <c r="AE2520" s="110"/>
    </row>
    <row r="2521" spans="13:31" x14ac:dyDescent="0.25">
      <c r="M2521" s="115">
        <v>47257</v>
      </c>
      <c r="N2521" s="123">
        <v>3.02501</v>
      </c>
      <c r="AB2521" s="108">
        <f t="shared" si="134"/>
        <v>47257</v>
      </c>
      <c r="AC2521" s="109">
        <f t="shared" si="133"/>
        <v>3.0250099999999999E-2</v>
      </c>
      <c r="AE2521" s="110"/>
    </row>
    <row r="2522" spans="13:31" x14ac:dyDescent="0.25">
      <c r="M2522" s="115">
        <v>47258</v>
      </c>
      <c r="N2522" s="123">
        <v>3.0252599999999998</v>
      </c>
      <c r="AB2522" s="108">
        <f t="shared" si="134"/>
        <v>47258</v>
      </c>
      <c r="AC2522" s="109">
        <f t="shared" si="133"/>
        <v>3.0252599999999998E-2</v>
      </c>
      <c r="AE2522" s="110"/>
    </row>
    <row r="2523" spans="13:31" x14ac:dyDescent="0.25">
      <c r="M2523" s="115">
        <v>47259</v>
      </c>
      <c r="N2523" s="123">
        <v>3.02501</v>
      </c>
      <c r="AB2523" s="108">
        <f t="shared" si="134"/>
        <v>47259</v>
      </c>
      <c r="AC2523" s="109">
        <f t="shared" si="133"/>
        <v>3.0250099999999999E-2</v>
      </c>
      <c r="AE2523" s="110"/>
    </row>
    <row r="2524" spans="13:31" x14ac:dyDescent="0.25">
      <c r="M2524" s="115">
        <v>47260</v>
      </c>
      <c r="N2524" s="123">
        <v>3.02501</v>
      </c>
      <c r="AB2524" s="108">
        <f t="shared" si="134"/>
        <v>47260</v>
      </c>
      <c r="AC2524" s="109">
        <f t="shared" si="133"/>
        <v>3.0250099999999999E-2</v>
      </c>
      <c r="AE2524" s="110"/>
    </row>
    <row r="2525" spans="13:31" x14ac:dyDescent="0.25">
      <c r="M2525" s="115">
        <v>47261</v>
      </c>
      <c r="N2525" s="123">
        <v>3.02501</v>
      </c>
      <c r="AB2525" s="108">
        <f t="shared" si="134"/>
        <v>47261</v>
      </c>
      <c r="AC2525" s="109">
        <f t="shared" si="133"/>
        <v>3.0250099999999999E-2</v>
      </c>
      <c r="AE2525" s="110"/>
    </row>
    <row r="2526" spans="13:31" x14ac:dyDescent="0.25">
      <c r="M2526" s="115">
        <v>47262</v>
      </c>
      <c r="N2526" s="123">
        <v>3.02501</v>
      </c>
      <c r="AB2526" s="108">
        <f t="shared" si="134"/>
        <v>47262</v>
      </c>
      <c r="AC2526" s="109">
        <f t="shared" si="133"/>
        <v>3.0250099999999999E-2</v>
      </c>
      <c r="AE2526" s="110"/>
    </row>
    <row r="2527" spans="13:31" x14ac:dyDescent="0.25">
      <c r="M2527" s="115">
        <v>47263</v>
      </c>
      <c r="N2527" s="123">
        <v>3.0252599999999998</v>
      </c>
      <c r="AB2527" s="108">
        <f t="shared" si="134"/>
        <v>47263</v>
      </c>
      <c r="AC2527" s="109">
        <f t="shared" si="133"/>
        <v>3.0252599999999998E-2</v>
      </c>
      <c r="AE2527" s="110"/>
    </row>
    <row r="2528" spans="13:31" x14ac:dyDescent="0.25">
      <c r="M2528" s="115">
        <v>47264</v>
      </c>
      <c r="N2528" s="123">
        <v>3.02501</v>
      </c>
      <c r="AB2528" s="108">
        <f t="shared" si="134"/>
        <v>47264</v>
      </c>
      <c r="AC2528" s="109">
        <f t="shared" si="133"/>
        <v>3.0250099999999999E-2</v>
      </c>
      <c r="AE2528" s="110"/>
    </row>
    <row r="2529" spans="13:31" x14ac:dyDescent="0.25">
      <c r="M2529" s="115">
        <v>47265</v>
      </c>
      <c r="N2529" s="123">
        <v>3.02501</v>
      </c>
      <c r="AB2529" s="108">
        <f t="shared" si="134"/>
        <v>47265</v>
      </c>
      <c r="AC2529" s="109">
        <f t="shared" si="133"/>
        <v>3.0250099999999999E-2</v>
      </c>
      <c r="AE2529" s="110"/>
    </row>
    <row r="2530" spans="13:31" x14ac:dyDescent="0.25">
      <c r="M2530" s="115">
        <v>47266</v>
      </c>
      <c r="N2530" s="123">
        <v>3.02501</v>
      </c>
      <c r="AB2530" s="108">
        <f t="shared" si="134"/>
        <v>47266</v>
      </c>
      <c r="AC2530" s="109">
        <f t="shared" si="133"/>
        <v>3.0250099999999999E-2</v>
      </c>
      <c r="AE2530" s="110"/>
    </row>
    <row r="2531" spans="13:31" x14ac:dyDescent="0.25">
      <c r="M2531" s="115">
        <v>47267</v>
      </c>
      <c r="N2531" s="123">
        <v>3.02501</v>
      </c>
      <c r="AB2531" s="108">
        <f t="shared" si="134"/>
        <v>47267</v>
      </c>
      <c r="AC2531" s="109">
        <f t="shared" si="133"/>
        <v>3.0250099999999999E-2</v>
      </c>
      <c r="AE2531" s="110"/>
    </row>
    <row r="2532" spans="13:31" x14ac:dyDescent="0.25">
      <c r="M2532" s="115">
        <v>47268</v>
      </c>
      <c r="N2532" s="123">
        <v>3.0252599999999998</v>
      </c>
      <c r="AB2532" s="108">
        <f t="shared" si="134"/>
        <v>47268</v>
      </c>
      <c r="AC2532" s="109">
        <f t="shared" si="133"/>
        <v>3.0252599999999998E-2</v>
      </c>
      <c r="AE2532" s="110"/>
    </row>
    <row r="2533" spans="13:31" x14ac:dyDescent="0.25">
      <c r="M2533" s="115">
        <v>47269</v>
      </c>
      <c r="N2533" s="123">
        <v>3.02501</v>
      </c>
      <c r="AB2533" s="108">
        <f t="shared" si="134"/>
        <v>47269</v>
      </c>
      <c r="AC2533" s="109">
        <f t="shared" si="133"/>
        <v>3.0250099999999999E-2</v>
      </c>
      <c r="AE2533" s="110"/>
    </row>
    <row r="2534" spans="13:31" x14ac:dyDescent="0.25">
      <c r="M2534" s="115">
        <v>47270</v>
      </c>
      <c r="N2534" s="123">
        <v>3.02501</v>
      </c>
      <c r="AB2534" s="108">
        <f t="shared" si="134"/>
        <v>47270</v>
      </c>
      <c r="AC2534" s="109">
        <f t="shared" si="133"/>
        <v>3.0250099999999999E-2</v>
      </c>
      <c r="AE2534" s="110"/>
    </row>
    <row r="2535" spans="13:31" x14ac:dyDescent="0.25">
      <c r="M2535" s="115">
        <v>47271</v>
      </c>
      <c r="N2535" s="123">
        <v>3.02501</v>
      </c>
      <c r="AB2535" s="108">
        <f t="shared" si="134"/>
        <v>47271</v>
      </c>
      <c r="AC2535" s="109">
        <f t="shared" si="133"/>
        <v>3.0250099999999999E-2</v>
      </c>
      <c r="AE2535" s="110"/>
    </row>
    <row r="2536" spans="13:31" x14ac:dyDescent="0.25">
      <c r="M2536" s="115">
        <v>47272</v>
      </c>
      <c r="N2536" s="123">
        <v>3.02501</v>
      </c>
      <c r="AB2536" s="108">
        <f t="shared" si="134"/>
        <v>47272</v>
      </c>
      <c r="AC2536" s="109">
        <f t="shared" si="133"/>
        <v>3.0250099999999999E-2</v>
      </c>
      <c r="AE2536" s="110"/>
    </row>
    <row r="2537" spans="13:31" x14ac:dyDescent="0.25">
      <c r="M2537" s="115">
        <v>47273</v>
      </c>
      <c r="N2537" s="123">
        <v>3.0252599999999998</v>
      </c>
      <c r="AB2537" s="108">
        <f t="shared" si="134"/>
        <v>47273</v>
      </c>
      <c r="AC2537" s="109">
        <f t="shared" si="133"/>
        <v>3.0252599999999998E-2</v>
      </c>
      <c r="AE2537" s="110"/>
    </row>
    <row r="2538" spans="13:31" x14ac:dyDescent="0.25">
      <c r="M2538" s="115">
        <v>47274</v>
      </c>
      <c r="N2538" s="123">
        <v>3.02501</v>
      </c>
      <c r="AB2538" s="108">
        <f t="shared" si="134"/>
        <v>47274</v>
      </c>
      <c r="AC2538" s="109">
        <f t="shared" si="133"/>
        <v>3.0250099999999999E-2</v>
      </c>
      <c r="AE2538" s="110"/>
    </row>
    <row r="2539" spans="13:31" x14ac:dyDescent="0.25">
      <c r="M2539" s="115">
        <v>47275</v>
      </c>
      <c r="N2539" s="123">
        <v>3.02501</v>
      </c>
      <c r="AB2539" s="108">
        <f t="shared" si="134"/>
        <v>47275</v>
      </c>
      <c r="AC2539" s="109">
        <f t="shared" si="133"/>
        <v>3.0250099999999999E-2</v>
      </c>
      <c r="AE2539" s="110"/>
    </row>
    <row r="2540" spans="13:31" x14ac:dyDescent="0.25">
      <c r="M2540" s="115">
        <v>47276</v>
      </c>
      <c r="N2540" s="123">
        <v>3.02501</v>
      </c>
      <c r="AB2540" s="108">
        <f t="shared" si="134"/>
        <v>47276</v>
      </c>
      <c r="AC2540" s="109">
        <f t="shared" si="133"/>
        <v>3.0250099999999999E-2</v>
      </c>
      <c r="AE2540" s="110"/>
    </row>
    <row r="2541" spans="13:31" x14ac:dyDescent="0.25">
      <c r="M2541" s="115">
        <v>47277</v>
      </c>
      <c r="N2541" s="123">
        <v>3.02501</v>
      </c>
      <c r="AB2541" s="108">
        <f t="shared" si="134"/>
        <v>47277</v>
      </c>
      <c r="AC2541" s="109">
        <f t="shared" si="133"/>
        <v>3.0250099999999999E-2</v>
      </c>
      <c r="AE2541" s="110"/>
    </row>
    <row r="2542" spans="13:31" x14ac:dyDescent="0.25">
      <c r="M2542" s="115">
        <v>47278</v>
      </c>
      <c r="N2542" s="123">
        <v>3.0252599999999998</v>
      </c>
      <c r="AB2542" s="108">
        <f t="shared" si="134"/>
        <v>47278</v>
      </c>
      <c r="AC2542" s="109">
        <f t="shared" si="133"/>
        <v>3.0252599999999998E-2</v>
      </c>
      <c r="AE2542" s="110"/>
    </row>
    <row r="2543" spans="13:31" x14ac:dyDescent="0.25">
      <c r="M2543" s="115">
        <v>47279</v>
      </c>
      <c r="N2543" s="123">
        <v>3.02501</v>
      </c>
      <c r="AB2543" s="108">
        <f t="shared" si="134"/>
        <v>47279</v>
      </c>
      <c r="AC2543" s="109">
        <f t="shared" si="133"/>
        <v>3.0250099999999999E-2</v>
      </c>
      <c r="AE2543" s="110"/>
    </row>
    <row r="2544" spans="13:31" x14ac:dyDescent="0.25">
      <c r="M2544" s="115">
        <v>47280</v>
      </c>
      <c r="N2544" s="123">
        <v>3.02501</v>
      </c>
      <c r="AB2544" s="108">
        <f t="shared" si="134"/>
        <v>47280</v>
      </c>
      <c r="AC2544" s="109">
        <f t="shared" si="133"/>
        <v>3.0250099999999999E-2</v>
      </c>
      <c r="AE2544" s="110"/>
    </row>
    <row r="2545" spans="13:31" x14ac:dyDescent="0.25">
      <c r="M2545" s="115">
        <v>47281</v>
      </c>
      <c r="N2545" s="123">
        <v>3.02501</v>
      </c>
      <c r="AB2545" s="108">
        <f t="shared" si="134"/>
        <v>47281</v>
      </c>
      <c r="AC2545" s="109">
        <f t="shared" si="133"/>
        <v>3.0250099999999999E-2</v>
      </c>
      <c r="AE2545" s="110"/>
    </row>
    <row r="2546" spans="13:31" x14ac:dyDescent="0.25">
      <c r="M2546" s="115">
        <v>47282</v>
      </c>
      <c r="N2546" s="123">
        <v>3.02501</v>
      </c>
      <c r="AB2546" s="108">
        <f t="shared" si="134"/>
        <v>47282</v>
      </c>
      <c r="AC2546" s="109">
        <f t="shared" si="133"/>
        <v>3.0250099999999999E-2</v>
      </c>
      <c r="AE2546" s="110"/>
    </row>
    <row r="2547" spans="13:31" x14ac:dyDescent="0.25">
      <c r="M2547" s="115">
        <v>47283</v>
      </c>
      <c r="N2547" s="123">
        <v>3.0253899999999998</v>
      </c>
      <c r="AB2547" s="108">
        <f t="shared" si="134"/>
        <v>47283</v>
      </c>
      <c r="AC2547" s="109">
        <f t="shared" si="133"/>
        <v>3.0253899999999997E-2</v>
      </c>
      <c r="AE2547" s="110"/>
    </row>
    <row r="2548" spans="13:31" x14ac:dyDescent="0.25">
      <c r="M2548" s="115">
        <v>47284</v>
      </c>
      <c r="N2548" s="123">
        <v>3.02501</v>
      </c>
      <c r="AB2548" s="108">
        <f t="shared" si="134"/>
        <v>47284</v>
      </c>
      <c r="AC2548" s="109">
        <f t="shared" si="133"/>
        <v>3.0250099999999999E-2</v>
      </c>
      <c r="AE2548" s="110"/>
    </row>
    <row r="2549" spans="13:31" x14ac:dyDescent="0.25">
      <c r="M2549" s="115">
        <v>47285</v>
      </c>
      <c r="N2549" s="123">
        <v>3.02501</v>
      </c>
      <c r="AB2549" s="108">
        <f t="shared" si="134"/>
        <v>47285</v>
      </c>
      <c r="AC2549" s="109">
        <f t="shared" si="133"/>
        <v>3.0250099999999999E-2</v>
      </c>
      <c r="AE2549" s="110"/>
    </row>
    <row r="2550" spans="13:31" x14ac:dyDescent="0.25">
      <c r="M2550" s="115">
        <v>47286</v>
      </c>
      <c r="N2550" s="123">
        <v>3.02501</v>
      </c>
      <c r="AB2550" s="108">
        <f t="shared" si="134"/>
        <v>47286</v>
      </c>
      <c r="AC2550" s="109">
        <f t="shared" si="133"/>
        <v>3.0250099999999999E-2</v>
      </c>
      <c r="AE2550" s="110"/>
    </row>
    <row r="2551" spans="13:31" x14ac:dyDescent="0.25">
      <c r="M2551" s="115">
        <v>47287</v>
      </c>
      <c r="N2551" s="123">
        <v>3.0252599999999998</v>
      </c>
      <c r="AB2551" s="108">
        <f t="shared" si="134"/>
        <v>47287</v>
      </c>
      <c r="AC2551" s="109">
        <f t="shared" si="133"/>
        <v>3.0252599999999998E-2</v>
      </c>
      <c r="AE2551" s="110"/>
    </row>
    <row r="2552" spans="13:31" x14ac:dyDescent="0.25">
      <c r="M2552" s="115">
        <v>47288</v>
      </c>
      <c r="N2552" s="123">
        <v>3.02501</v>
      </c>
      <c r="AB2552" s="108">
        <f t="shared" si="134"/>
        <v>47288</v>
      </c>
      <c r="AC2552" s="109">
        <f t="shared" si="133"/>
        <v>3.0250099999999999E-2</v>
      </c>
      <c r="AE2552" s="110"/>
    </row>
    <row r="2553" spans="13:31" x14ac:dyDescent="0.25">
      <c r="M2553" s="115">
        <v>47289</v>
      </c>
      <c r="N2553" s="123">
        <v>3.02501</v>
      </c>
      <c r="AB2553" s="108">
        <f t="shared" si="134"/>
        <v>47289</v>
      </c>
      <c r="AC2553" s="109">
        <f t="shared" si="133"/>
        <v>3.0250099999999999E-2</v>
      </c>
      <c r="AE2553" s="110"/>
    </row>
    <row r="2554" spans="13:31" x14ac:dyDescent="0.25">
      <c r="M2554" s="115">
        <v>47290</v>
      </c>
      <c r="N2554" s="123">
        <v>3.02501</v>
      </c>
      <c r="AB2554" s="108">
        <f t="shared" si="134"/>
        <v>47290</v>
      </c>
      <c r="AC2554" s="109">
        <f t="shared" si="133"/>
        <v>3.0250099999999999E-2</v>
      </c>
      <c r="AE2554" s="110"/>
    </row>
    <row r="2555" spans="13:31" x14ac:dyDescent="0.25">
      <c r="M2555" s="115">
        <v>47291</v>
      </c>
      <c r="N2555" s="123">
        <v>3.02501</v>
      </c>
      <c r="AB2555" s="108">
        <f t="shared" si="134"/>
        <v>47291</v>
      </c>
      <c r="AC2555" s="109">
        <f t="shared" si="133"/>
        <v>3.0250099999999999E-2</v>
      </c>
      <c r="AE2555" s="110"/>
    </row>
    <row r="2556" spans="13:31" x14ac:dyDescent="0.25">
      <c r="M2556" s="115">
        <v>47292</v>
      </c>
      <c r="N2556" s="123">
        <v>3.0252599999999998</v>
      </c>
      <c r="AB2556" s="108">
        <f t="shared" si="134"/>
        <v>47292</v>
      </c>
      <c r="AC2556" s="109">
        <f t="shared" si="133"/>
        <v>3.0252599999999998E-2</v>
      </c>
      <c r="AE2556" s="110"/>
    </row>
    <row r="2557" spans="13:31" x14ac:dyDescent="0.25">
      <c r="M2557" s="115">
        <v>47293</v>
      </c>
      <c r="N2557" s="123">
        <v>3.02501</v>
      </c>
      <c r="AB2557" s="108">
        <f t="shared" si="134"/>
        <v>47293</v>
      </c>
      <c r="AC2557" s="109">
        <f t="shared" si="133"/>
        <v>3.0250099999999999E-2</v>
      </c>
      <c r="AE2557" s="110"/>
    </row>
    <row r="2558" spans="13:31" x14ac:dyDescent="0.25">
      <c r="M2558" s="115">
        <v>47294</v>
      </c>
      <c r="N2558" s="123">
        <v>3.02501</v>
      </c>
      <c r="AB2558" s="108">
        <f t="shared" si="134"/>
        <v>47294</v>
      </c>
      <c r="AC2558" s="109">
        <f t="shared" si="133"/>
        <v>3.0250099999999999E-2</v>
      </c>
      <c r="AE2558" s="110"/>
    </row>
    <row r="2559" spans="13:31" x14ac:dyDescent="0.25">
      <c r="M2559" s="115">
        <v>47295</v>
      </c>
      <c r="N2559" s="123">
        <v>3.02501</v>
      </c>
      <c r="AB2559" s="108">
        <f t="shared" si="134"/>
        <v>47295</v>
      </c>
      <c r="AC2559" s="109">
        <f t="shared" si="133"/>
        <v>3.0250099999999999E-2</v>
      </c>
      <c r="AE2559" s="110"/>
    </row>
    <row r="2560" spans="13:31" x14ac:dyDescent="0.25">
      <c r="M2560" s="115">
        <v>47296</v>
      </c>
      <c r="N2560" s="123">
        <v>3.02501</v>
      </c>
      <c r="AB2560" s="108">
        <f t="shared" si="134"/>
        <v>47296</v>
      </c>
      <c r="AC2560" s="109">
        <f t="shared" si="133"/>
        <v>3.0250099999999999E-2</v>
      </c>
      <c r="AE2560" s="110"/>
    </row>
    <row r="2561" spans="13:31" x14ac:dyDescent="0.25">
      <c r="M2561" s="115">
        <v>47297</v>
      </c>
      <c r="N2561" s="123">
        <v>3.0252599999999998</v>
      </c>
      <c r="AB2561" s="108">
        <f t="shared" si="134"/>
        <v>47297</v>
      </c>
      <c r="AC2561" s="109">
        <f t="shared" si="133"/>
        <v>3.0252599999999998E-2</v>
      </c>
      <c r="AE2561" s="110"/>
    </row>
    <row r="2562" spans="13:31" x14ac:dyDescent="0.25">
      <c r="M2562" s="115">
        <v>47298</v>
      </c>
      <c r="N2562" s="123">
        <v>3.02501</v>
      </c>
      <c r="AB2562" s="108">
        <f t="shared" si="134"/>
        <v>47298</v>
      </c>
      <c r="AC2562" s="109">
        <f t="shared" si="133"/>
        <v>3.0250099999999999E-2</v>
      </c>
      <c r="AE2562" s="110"/>
    </row>
    <row r="2563" spans="13:31" x14ac:dyDescent="0.25">
      <c r="M2563" s="115">
        <v>47299</v>
      </c>
      <c r="N2563" s="123">
        <v>3.02501</v>
      </c>
      <c r="AB2563" s="108">
        <f t="shared" si="134"/>
        <v>47299</v>
      </c>
      <c r="AC2563" s="109">
        <f t="shared" si="133"/>
        <v>3.0250099999999999E-2</v>
      </c>
      <c r="AE2563" s="110"/>
    </row>
    <row r="2564" spans="13:31" x14ac:dyDescent="0.25">
      <c r="M2564" s="115">
        <v>47300</v>
      </c>
      <c r="N2564" s="123">
        <v>3.02501</v>
      </c>
      <c r="AB2564" s="108">
        <f t="shared" si="134"/>
        <v>47300</v>
      </c>
      <c r="AC2564" s="109">
        <f t="shared" si="133"/>
        <v>3.0250099999999999E-2</v>
      </c>
      <c r="AE2564" s="110"/>
    </row>
    <row r="2565" spans="13:31" x14ac:dyDescent="0.25">
      <c r="M2565" s="115">
        <v>47301</v>
      </c>
      <c r="N2565" s="123">
        <v>3.02501</v>
      </c>
      <c r="AB2565" s="108">
        <f t="shared" si="134"/>
        <v>47301</v>
      </c>
      <c r="AC2565" s="109">
        <f t="shared" si="133"/>
        <v>3.0250099999999999E-2</v>
      </c>
      <c r="AE2565" s="110"/>
    </row>
    <row r="2566" spans="13:31" x14ac:dyDescent="0.25">
      <c r="M2566" s="115">
        <v>47302</v>
      </c>
      <c r="N2566" s="123">
        <v>3.0252599999999998</v>
      </c>
      <c r="AB2566" s="108">
        <f t="shared" si="134"/>
        <v>47302</v>
      </c>
      <c r="AC2566" s="109">
        <f t="shared" si="133"/>
        <v>3.0252599999999998E-2</v>
      </c>
      <c r="AE2566" s="110"/>
    </row>
    <row r="2567" spans="13:31" x14ac:dyDescent="0.25">
      <c r="M2567" s="115">
        <v>47303</v>
      </c>
      <c r="N2567" s="123">
        <v>3.02501</v>
      </c>
      <c r="AB2567" s="108">
        <f t="shared" si="134"/>
        <v>47303</v>
      </c>
      <c r="AC2567" s="109">
        <f t="shared" ref="AC2567:AC2630" si="135">_xlfn.IFNA(VLOOKUP(AB2567,M:N,2,FALSE)/100,AC2566)</f>
        <v>3.0250099999999999E-2</v>
      </c>
      <c r="AE2567" s="110"/>
    </row>
    <row r="2568" spans="13:31" x14ac:dyDescent="0.25">
      <c r="M2568" s="115">
        <v>47304</v>
      </c>
      <c r="N2568" s="123">
        <v>3.02501</v>
      </c>
      <c r="AB2568" s="108">
        <f t="shared" ref="AB2568:AB2631" si="136">AB2567+1</f>
        <v>47304</v>
      </c>
      <c r="AC2568" s="109">
        <f t="shared" si="135"/>
        <v>3.0250099999999999E-2</v>
      </c>
      <c r="AE2568" s="110"/>
    </row>
    <row r="2569" spans="13:31" x14ac:dyDescent="0.25">
      <c r="M2569" s="115">
        <v>47305</v>
      </c>
      <c r="N2569" s="123">
        <v>3.02501</v>
      </c>
      <c r="AB2569" s="108">
        <f t="shared" si="136"/>
        <v>47305</v>
      </c>
      <c r="AC2569" s="109">
        <f t="shared" si="135"/>
        <v>3.0250099999999999E-2</v>
      </c>
      <c r="AE2569" s="110"/>
    </row>
    <row r="2570" spans="13:31" x14ac:dyDescent="0.25">
      <c r="M2570" s="115">
        <v>47306</v>
      </c>
      <c r="N2570" s="123">
        <v>3.02501</v>
      </c>
      <c r="AB2570" s="108">
        <f t="shared" si="136"/>
        <v>47306</v>
      </c>
      <c r="AC2570" s="109">
        <f t="shared" si="135"/>
        <v>3.0250099999999999E-2</v>
      </c>
      <c r="AE2570" s="110"/>
    </row>
    <row r="2571" spans="13:31" x14ac:dyDescent="0.25">
      <c r="M2571" s="115">
        <v>47307</v>
      </c>
      <c r="N2571" s="123">
        <v>3.0253899999999998</v>
      </c>
      <c r="AB2571" s="108">
        <f t="shared" si="136"/>
        <v>47307</v>
      </c>
      <c r="AC2571" s="109">
        <f t="shared" si="135"/>
        <v>3.0253899999999997E-2</v>
      </c>
      <c r="AE2571" s="110"/>
    </row>
    <row r="2572" spans="13:31" x14ac:dyDescent="0.25">
      <c r="M2572" s="115">
        <v>47308</v>
      </c>
      <c r="N2572" s="123">
        <v>3.02501</v>
      </c>
      <c r="AB2572" s="108">
        <f t="shared" si="136"/>
        <v>47308</v>
      </c>
      <c r="AC2572" s="109">
        <f t="shared" si="135"/>
        <v>3.0250099999999999E-2</v>
      </c>
      <c r="AE2572" s="110"/>
    </row>
    <row r="2573" spans="13:31" x14ac:dyDescent="0.25">
      <c r="M2573" s="115">
        <v>47309</v>
      </c>
      <c r="N2573" s="123">
        <v>3.02501</v>
      </c>
      <c r="AB2573" s="108">
        <f t="shared" si="136"/>
        <v>47309</v>
      </c>
      <c r="AC2573" s="109">
        <f t="shared" si="135"/>
        <v>3.0250099999999999E-2</v>
      </c>
      <c r="AE2573" s="110"/>
    </row>
    <row r="2574" spans="13:31" x14ac:dyDescent="0.25">
      <c r="M2574" s="115">
        <v>47310</v>
      </c>
      <c r="N2574" s="123">
        <v>3.02501</v>
      </c>
      <c r="AB2574" s="108">
        <f t="shared" si="136"/>
        <v>47310</v>
      </c>
      <c r="AC2574" s="109">
        <f t="shared" si="135"/>
        <v>3.0250099999999999E-2</v>
      </c>
      <c r="AE2574" s="110"/>
    </row>
    <row r="2575" spans="13:31" x14ac:dyDescent="0.25">
      <c r="M2575" s="115">
        <v>47311</v>
      </c>
      <c r="N2575" s="123">
        <v>3.0252599999999998</v>
      </c>
      <c r="AB2575" s="108">
        <f t="shared" si="136"/>
        <v>47311</v>
      </c>
      <c r="AC2575" s="109">
        <f t="shared" si="135"/>
        <v>3.0252599999999998E-2</v>
      </c>
      <c r="AE2575" s="110"/>
    </row>
    <row r="2576" spans="13:31" x14ac:dyDescent="0.25">
      <c r="M2576" s="115">
        <v>47312</v>
      </c>
      <c r="N2576" s="123">
        <v>3.02501</v>
      </c>
      <c r="AB2576" s="108">
        <f t="shared" si="136"/>
        <v>47312</v>
      </c>
      <c r="AC2576" s="109">
        <f t="shared" si="135"/>
        <v>3.0250099999999999E-2</v>
      </c>
      <c r="AE2576" s="110"/>
    </row>
    <row r="2577" spans="13:31" x14ac:dyDescent="0.25">
      <c r="M2577" s="115">
        <v>47313</v>
      </c>
      <c r="N2577" s="123">
        <v>3.02501</v>
      </c>
      <c r="AB2577" s="108">
        <f t="shared" si="136"/>
        <v>47313</v>
      </c>
      <c r="AC2577" s="109">
        <f t="shared" si="135"/>
        <v>3.0250099999999999E-2</v>
      </c>
      <c r="AE2577" s="110"/>
    </row>
    <row r="2578" spans="13:31" x14ac:dyDescent="0.25">
      <c r="M2578" s="115">
        <v>47314</v>
      </c>
      <c r="N2578" s="123">
        <v>3.02501</v>
      </c>
      <c r="AB2578" s="108">
        <f t="shared" si="136"/>
        <v>47314</v>
      </c>
      <c r="AC2578" s="109">
        <f t="shared" si="135"/>
        <v>3.0250099999999999E-2</v>
      </c>
      <c r="AE2578" s="110"/>
    </row>
    <row r="2579" spans="13:31" x14ac:dyDescent="0.25">
      <c r="M2579" s="115">
        <v>47315</v>
      </c>
      <c r="N2579" s="123">
        <v>3.02501</v>
      </c>
      <c r="AB2579" s="108">
        <f t="shared" si="136"/>
        <v>47315</v>
      </c>
      <c r="AC2579" s="109">
        <f t="shared" si="135"/>
        <v>3.0250099999999999E-2</v>
      </c>
      <c r="AE2579" s="110"/>
    </row>
    <row r="2580" spans="13:31" x14ac:dyDescent="0.25">
      <c r="M2580" s="115">
        <v>47316</v>
      </c>
      <c r="N2580" s="123">
        <v>3.0252599999999998</v>
      </c>
      <c r="AB2580" s="108">
        <f t="shared" si="136"/>
        <v>47316</v>
      </c>
      <c r="AC2580" s="109">
        <f t="shared" si="135"/>
        <v>3.0252599999999998E-2</v>
      </c>
      <c r="AE2580" s="110"/>
    </row>
    <row r="2581" spans="13:31" x14ac:dyDescent="0.25">
      <c r="M2581" s="115">
        <v>47317</v>
      </c>
      <c r="N2581" s="123">
        <v>3.02501</v>
      </c>
      <c r="AB2581" s="108">
        <f t="shared" si="136"/>
        <v>47317</v>
      </c>
      <c r="AC2581" s="109">
        <f t="shared" si="135"/>
        <v>3.0250099999999999E-2</v>
      </c>
      <c r="AE2581" s="110"/>
    </row>
    <row r="2582" spans="13:31" x14ac:dyDescent="0.25">
      <c r="M2582" s="115">
        <v>47318</v>
      </c>
      <c r="N2582" s="123">
        <v>3.02501</v>
      </c>
      <c r="AB2582" s="108">
        <f t="shared" si="136"/>
        <v>47318</v>
      </c>
      <c r="AC2582" s="109">
        <f t="shared" si="135"/>
        <v>3.0250099999999999E-2</v>
      </c>
      <c r="AE2582" s="110"/>
    </row>
    <row r="2583" spans="13:31" x14ac:dyDescent="0.25">
      <c r="M2583" s="115">
        <v>47319</v>
      </c>
      <c r="N2583" s="123">
        <v>3.02501</v>
      </c>
      <c r="AB2583" s="108">
        <f t="shared" si="136"/>
        <v>47319</v>
      </c>
      <c r="AC2583" s="109">
        <f t="shared" si="135"/>
        <v>3.0250099999999999E-2</v>
      </c>
      <c r="AE2583" s="110"/>
    </row>
    <row r="2584" spans="13:31" x14ac:dyDescent="0.25">
      <c r="M2584" s="115">
        <v>47320</v>
      </c>
      <c r="N2584" s="123">
        <v>3.02501</v>
      </c>
      <c r="AB2584" s="108">
        <f t="shared" si="136"/>
        <v>47320</v>
      </c>
      <c r="AC2584" s="109">
        <f t="shared" si="135"/>
        <v>3.0250099999999999E-2</v>
      </c>
      <c r="AE2584" s="110"/>
    </row>
    <row r="2585" spans="13:31" x14ac:dyDescent="0.25">
      <c r="M2585" s="115">
        <v>47321</v>
      </c>
      <c r="N2585" s="123">
        <v>3.0252599999999998</v>
      </c>
      <c r="AB2585" s="108">
        <f t="shared" si="136"/>
        <v>47321</v>
      </c>
      <c r="AC2585" s="109">
        <f t="shared" si="135"/>
        <v>3.0252599999999998E-2</v>
      </c>
      <c r="AE2585" s="110"/>
    </row>
    <row r="2586" spans="13:31" x14ac:dyDescent="0.25">
      <c r="M2586" s="115">
        <v>47322</v>
      </c>
      <c r="N2586" s="123">
        <v>3.02501</v>
      </c>
      <c r="AB2586" s="108">
        <f t="shared" si="136"/>
        <v>47322</v>
      </c>
      <c r="AC2586" s="109">
        <f t="shared" si="135"/>
        <v>3.0250099999999999E-2</v>
      </c>
      <c r="AE2586" s="110"/>
    </row>
    <row r="2587" spans="13:31" x14ac:dyDescent="0.25">
      <c r="M2587" s="115">
        <v>47323</v>
      </c>
      <c r="N2587" s="123">
        <v>3.02501</v>
      </c>
      <c r="AB2587" s="108">
        <f t="shared" si="136"/>
        <v>47323</v>
      </c>
      <c r="AC2587" s="109">
        <f t="shared" si="135"/>
        <v>3.0250099999999999E-2</v>
      </c>
      <c r="AE2587" s="110"/>
    </row>
    <row r="2588" spans="13:31" x14ac:dyDescent="0.25">
      <c r="M2588" s="115">
        <v>47324</v>
      </c>
      <c r="N2588" s="123">
        <v>3.02501</v>
      </c>
      <c r="AB2588" s="108">
        <f t="shared" si="136"/>
        <v>47324</v>
      </c>
      <c r="AC2588" s="109">
        <f t="shared" si="135"/>
        <v>3.0250099999999999E-2</v>
      </c>
      <c r="AE2588" s="110"/>
    </row>
    <row r="2589" spans="13:31" x14ac:dyDescent="0.25">
      <c r="M2589" s="115">
        <v>47325</v>
      </c>
      <c r="N2589" s="123">
        <v>3.02501</v>
      </c>
      <c r="AB2589" s="108">
        <f t="shared" si="136"/>
        <v>47325</v>
      </c>
      <c r="AC2589" s="109">
        <f t="shared" si="135"/>
        <v>3.0250099999999999E-2</v>
      </c>
      <c r="AE2589" s="110"/>
    </row>
    <row r="2590" spans="13:31" x14ac:dyDescent="0.25">
      <c r="M2590" s="115">
        <v>47326</v>
      </c>
      <c r="N2590" s="123">
        <v>3.0252599999999998</v>
      </c>
      <c r="AB2590" s="108">
        <f t="shared" si="136"/>
        <v>47326</v>
      </c>
      <c r="AC2590" s="109">
        <f t="shared" si="135"/>
        <v>3.0252599999999998E-2</v>
      </c>
      <c r="AE2590" s="110"/>
    </row>
    <row r="2591" spans="13:31" x14ac:dyDescent="0.25">
      <c r="M2591" s="115">
        <v>47327</v>
      </c>
      <c r="N2591" s="123">
        <v>3.02501</v>
      </c>
      <c r="AB2591" s="108">
        <f t="shared" si="136"/>
        <v>47327</v>
      </c>
      <c r="AC2591" s="109">
        <f t="shared" si="135"/>
        <v>3.0250099999999999E-2</v>
      </c>
      <c r="AE2591" s="110"/>
    </row>
    <row r="2592" spans="13:31" x14ac:dyDescent="0.25">
      <c r="M2592" s="115">
        <v>47328</v>
      </c>
      <c r="N2592" s="123">
        <v>3.02501</v>
      </c>
      <c r="AB2592" s="108">
        <f t="shared" si="136"/>
        <v>47328</v>
      </c>
      <c r="AC2592" s="109">
        <f t="shared" si="135"/>
        <v>3.0250099999999999E-2</v>
      </c>
      <c r="AE2592" s="110"/>
    </row>
    <row r="2593" spans="13:31" x14ac:dyDescent="0.25">
      <c r="M2593" s="115">
        <v>47329</v>
      </c>
      <c r="N2593" s="123">
        <v>3.0251399999999999</v>
      </c>
      <c r="AB2593" s="108">
        <f t="shared" si="136"/>
        <v>47329</v>
      </c>
      <c r="AC2593" s="109">
        <f t="shared" si="135"/>
        <v>3.0251399999999998E-2</v>
      </c>
      <c r="AE2593" s="110"/>
    </row>
    <row r="2594" spans="13:31" x14ac:dyDescent="0.25">
      <c r="M2594" s="115">
        <v>47330</v>
      </c>
      <c r="N2594" s="123">
        <v>3.0252599999999998</v>
      </c>
      <c r="AB2594" s="108">
        <f t="shared" si="136"/>
        <v>47330</v>
      </c>
      <c r="AC2594" s="109">
        <f t="shared" si="135"/>
        <v>3.0252599999999998E-2</v>
      </c>
      <c r="AE2594" s="110"/>
    </row>
    <row r="2595" spans="13:31" x14ac:dyDescent="0.25">
      <c r="M2595" s="115">
        <v>47331</v>
      </c>
      <c r="N2595" s="123">
        <v>3.02501</v>
      </c>
      <c r="AB2595" s="108">
        <f t="shared" si="136"/>
        <v>47331</v>
      </c>
      <c r="AC2595" s="109">
        <f t="shared" si="135"/>
        <v>3.0250099999999999E-2</v>
      </c>
      <c r="AE2595" s="110"/>
    </row>
    <row r="2596" spans="13:31" x14ac:dyDescent="0.25">
      <c r="M2596" s="115">
        <v>47332</v>
      </c>
      <c r="N2596" s="123">
        <v>3.02501</v>
      </c>
      <c r="AB2596" s="108">
        <f t="shared" si="136"/>
        <v>47332</v>
      </c>
      <c r="AC2596" s="109">
        <f t="shared" si="135"/>
        <v>3.0250099999999999E-2</v>
      </c>
      <c r="AE2596" s="110"/>
    </row>
    <row r="2597" spans="13:31" x14ac:dyDescent="0.25">
      <c r="M2597" s="115">
        <v>47333</v>
      </c>
      <c r="N2597" s="123">
        <v>3.02501</v>
      </c>
      <c r="AB2597" s="108">
        <f t="shared" si="136"/>
        <v>47333</v>
      </c>
      <c r="AC2597" s="109">
        <f t="shared" si="135"/>
        <v>3.0250099999999999E-2</v>
      </c>
      <c r="AE2597" s="110"/>
    </row>
    <row r="2598" spans="13:31" x14ac:dyDescent="0.25">
      <c r="M2598" s="115">
        <v>47334</v>
      </c>
      <c r="N2598" s="123">
        <v>3.02501</v>
      </c>
      <c r="AB2598" s="108">
        <f t="shared" si="136"/>
        <v>47334</v>
      </c>
      <c r="AC2598" s="109">
        <f t="shared" si="135"/>
        <v>3.0250099999999999E-2</v>
      </c>
      <c r="AE2598" s="110"/>
    </row>
    <row r="2599" spans="13:31" x14ac:dyDescent="0.25">
      <c r="M2599" s="115">
        <v>47335</v>
      </c>
      <c r="N2599" s="123">
        <v>3.0252599999999998</v>
      </c>
      <c r="AB2599" s="108">
        <f t="shared" si="136"/>
        <v>47335</v>
      </c>
      <c r="AC2599" s="109">
        <f t="shared" si="135"/>
        <v>3.0252599999999998E-2</v>
      </c>
      <c r="AE2599" s="110"/>
    </row>
    <row r="2600" spans="13:31" x14ac:dyDescent="0.25">
      <c r="M2600" s="115">
        <v>47336</v>
      </c>
      <c r="N2600" s="123">
        <v>3.02501</v>
      </c>
      <c r="AB2600" s="108">
        <f t="shared" si="136"/>
        <v>47336</v>
      </c>
      <c r="AC2600" s="109">
        <f t="shared" si="135"/>
        <v>3.0250099999999999E-2</v>
      </c>
      <c r="AE2600" s="110"/>
    </row>
    <row r="2601" spans="13:31" x14ac:dyDescent="0.25">
      <c r="M2601" s="115">
        <v>47337</v>
      </c>
      <c r="N2601" s="123">
        <v>3.02501</v>
      </c>
      <c r="AB2601" s="108">
        <f t="shared" si="136"/>
        <v>47337</v>
      </c>
      <c r="AC2601" s="109">
        <f t="shared" si="135"/>
        <v>3.0250099999999999E-2</v>
      </c>
      <c r="AE2601" s="110"/>
    </row>
    <row r="2602" spans="13:31" x14ac:dyDescent="0.25">
      <c r="M2602" s="115">
        <v>47338</v>
      </c>
      <c r="N2602" s="123">
        <v>3.0251399999999999</v>
      </c>
      <c r="AB2602" s="108">
        <f t="shared" si="136"/>
        <v>47338</v>
      </c>
      <c r="AC2602" s="109">
        <f t="shared" si="135"/>
        <v>3.0251399999999998E-2</v>
      </c>
      <c r="AE2602" s="110"/>
    </row>
    <row r="2603" spans="13:31" x14ac:dyDescent="0.25">
      <c r="M2603" s="115">
        <v>47339</v>
      </c>
      <c r="N2603" s="123">
        <v>3.0252599999999998</v>
      </c>
      <c r="AB2603" s="108">
        <f t="shared" si="136"/>
        <v>47339</v>
      </c>
      <c r="AC2603" s="109">
        <f t="shared" si="135"/>
        <v>3.0252599999999998E-2</v>
      </c>
      <c r="AE2603" s="110"/>
    </row>
    <row r="2604" spans="13:31" x14ac:dyDescent="0.25">
      <c r="M2604" s="115">
        <v>47340</v>
      </c>
      <c r="N2604" s="123">
        <v>3.02501</v>
      </c>
      <c r="AB2604" s="108">
        <f t="shared" si="136"/>
        <v>47340</v>
      </c>
      <c r="AC2604" s="109">
        <f t="shared" si="135"/>
        <v>3.0250099999999999E-2</v>
      </c>
      <c r="AE2604" s="110"/>
    </row>
    <row r="2605" spans="13:31" x14ac:dyDescent="0.25">
      <c r="M2605" s="115">
        <v>47341</v>
      </c>
      <c r="N2605" s="123">
        <v>3.02501</v>
      </c>
      <c r="AB2605" s="108">
        <f t="shared" si="136"/>
        <v>47341</v>
      </c>
      <c r="AC2605" s="109">
        <f t="shared" si="135"/>
        <v>3.0250099999999999E-2</v>
      </c>
      <c r="AE2605" s="110"/>
    </row>
    <row r="2606" spans="13:31" x14ac:dyDescent="0.25">
      <c r="M2606" s="115">
        <v>47342</v>
      </c>
      <c r="N2606" s="123">
        <v>3.02501</v>
      </c>
      <c r="AB2606" s="108">
        <f t="shared" si="136"/>
        <v>47342</v>
      </c>
      <c r="AC2606" s="109">
        <f t="shared" si="135"/>
        <v>3.0250099999999999E-2</v>
      </c>
      <c r="AE2606" s="110"/>
    </row>
    <row r="2607" spans="13:31" x14ac:dyDescent="0.25">
      <c r="M2607" s="115">
        <v>47343</v>
      </c>
      <c r="N2607" s="123">
        <v>3.02501</v>
      </c>
      <c r="AB2607" s="108">
        <f t="shared" si="136"/>
        <v>47343</v>
      </c>
      <c r="AC2607" s="109">
        <f t="shared" si="135"/>
        <v>3.0250099999999999E-2</v>
      </c>
      <c r="AE2607" s="110"/>
    </row>
    <row r="2608" spans="13:31" x14ac:dyDescent="0.25">
      <c r="M2608" s="115">
        <v>47344</v>
      </c>
      <c r="N2608" s="123">
        <v>3.0252599999999998</v>
      </c>
      <c r="AB2608" s="108">
        <f t="shared" si="136"/>
        <v>47344</v>
      </c>
      <c r="AC2608" s="109">
        <f t="shared" si="135"/>
        <v>3.0252599999999998E-2</v>
      </c>
      <c r="AE2608" s="110"/>
    </row>
    <row r="2609" spans="13:31" x14ac:dyDescent="0.25">
      <c r="M2609" s="115">
        <v>47345</v>
      </c>
      <c r="N2609" s="123">
        <v>3.02501</v>
      </c>
      <c r="AB2609" s="108">
        <f t="shared" si="136"/>
        <v>47345</v>
      </c>
      <c r="AC2609" s="109">
        <f t="shared" si="135"/>
        <v>3.0250099999999999E-2</v>
      </c>
      <c r="AE2609" s="110"/>
    </row>
    <row r="2610" spans="13:31" x14ac:dyDescent="0.25">
      <c r="M2610" s="115">
        <v>47346</v>
      </c>
      <c r="N2610" s="123">
        <v>3.02501</v>
      </c>
      <c r="AB2610" s="108">
        <f t="shared" si="136"/>
        <v>47346</v>
      </c>
      <c r="AC2610" s="109">
        <f t="shared" si="135"/>
        <v>3.0250099999999999E-2</v>
      </c>
      <c r="AE2610" s="110"/>
    </row>
    <row r="2611" spans="13:31" x14ac:dyDescent="0.25">
      <c r="M2611" s="115">
        <v>47347</v>
      </c>
      <c r="N2611" s="123">
        <v>3.02501</v>
      </c>
      <c r="AB2611" s="108">
        <f t="shared" si="136"/>
        <v>47347</v>
      </c>
      <c r="AC2611" s="109">
        <f t="shared" si="135"/>
        <v>3.0250099999999999E-2</v>
      </c>
      <c r="AE2611" s="110"/>
    </row>
    <row r="2612" spans="13:31" x14ac:dyDescent="0.25">
      <c r="M2612" s="115">
        <v>47348</v>
      </c>
      <c r="N2612" s="123">
        <v>3.02501</v>
      </c>
      <c r="AB2612" s="108">
        <f t="shared" si="136"/>
        <v>47348</v>
      </c>
      <c r="AC2612" s="109">
        <f t="shared" si="135"/>
        <v>3.0250099999999999E-2</v>
      </c>
      <c r="AE2612" s="110"/>
    </row>
    <row r="2613" spans="13:31" x14ac:dyDescent="0.25">
      <c r="M2613" s="115">
        <v>47349</v>
      </c>
      <c r="N2613" s="123">
        <v>3.0252599999999998</v>
      </c>
      <c r="AB2613" s="108">
        <f t="shared" si="136"/>
        <v>47349</v>
      </c>
      <c r="AC2613" s="109">
        <f t="shared" si="135"/>
        <v>3.0252599999999998E-2</v>
      </c>
      <c r="AE2613" s="110"/>
    </row>
    <row r="2614" spans="13:31" x14ac:dyDescent="0.25">
      <c r="M2614" s="115">
        <v>47350</v>
      </c>
      <c r="N2614" s="123">
        <v>3.02501</v>
      </c>
      <c r="AB2614" s="108">
        <f t="shared" si="136"/>
        <v>47350</v>
      </c>
      <c r="AC2614" s="109">
        <f t="shared" si="135"/>
        <v>3.0250099999999999E-2</v>
      </c>
      <c r="AE2614" s="110"/>
    </row>
    <row r="2615" spans="13:31" x14ac:dyDescent="0.25">
      <c r="M2615" s="115">
        <v>47351</v>
      </c>
      <c r="N2615" s="123">
        <v>3.02501</v>
      </c>
      <c r="AB2615" s="108">
        <f t="shared" si="136"/>
        <v>47351</v>
      </c>
      <c r="AC2615" s="109">
        <f t="shared" si="135"/>
        <v>3.0250099999999999E-2</v>
      </c>
      <c r="AE2615" s="110"/>
    </row>
    <row r="2616" spans="13:31" x14ac:dyDescent="0.25">
      <c r="M2616" s="115">
        <v>47352</v>
      </c>
      <c r="N2616" s="123">
        <v>3.02501</v>
      </c>
      <c r="AB2616" s="108">
        <f t="shared" si="136"/>
        <v>47352</v>
      </c>
      <c r="AC2616" s="109">
        <f t="shared" si="135"/>
        <v>3.0250099999999999E-2</v>
      </c>
      <c r="AE2616" s="110"/>
    </row>
    <row r="2617" spans="13:31" x14ac:dyDescent="0.25">
      <c r="M2617" s="115">
        <v>47353</v>
      </c>
      <c r="N2617" s="123">
        <v>3.02501</v>
      </c>
      <c r="AB2617" s="108">
        <f t="shared" si="136"/>
        <v>47353</v>
      </c>
      <c r="AC2617" s="109">
        <f t="shared" si="135"/>
        <v>3.0250099999999999E-2</v>
      </c>
      <c r="AE2617" s="110"/>
    </row>
    <row r="2618" spans="13:31" x14ac:dyDescent="0.25">
      <c r="M2618" s="115">
        <v>47354</v>
      </c>
      <c r="N2618" s="123">
        <v>3.0252599999999998</v>
      </c>
      <c r="AB2618" s="108">
        <f t="shared" si="136"/>
        <v>47354</v>
      </c>
      <c r="AC2618" s="109">
        <f t="shared" si="135"/>
        <v>3.0252599999999998E-2</v>
      </c>
      <c r="AE2618" s="110"/>
    </row>
    <row r="2619" spans="13:31" x14ac:dyDescent="0.25">
      <c r="M2619" s="115">
        <v>47355</v>
      </c>
      <c r="N2619" s="123">
        <v>3.02501</v>
      </c>
      <c r="AB2619" s="108">
        <f t="shared" si="136"/>
        <v>47355</v>
      </c>
      <c r="AC2619" s="109">
        <f t="shared" si="135"/>
        <v>3.0250099999999999E-2</v>
      </c>
      <c r="AE2619" s="110"/>
    </row>
    <row r="2620" spans="13:31" x14ac:dyDescent="0.25">
      <c r="M2620" s="115">
        <v>47356</v>
      </c>
      <c r="N2620" s="123">
        <v>3.02501</v>
      </c>
      <c r="AB2620" s="108">
        <f t="shared" si="136"/>
        <v>47356</v>
      </c>
      <c r="AC2620" s="109">
        <f t="shared" si="135"/>
        <v>3.0250099999999999E-2</v>
      </c>
      <c r="AE2620" s="110"/>
    </row>
    <row r="2621" spans="13:31" x14ac:dyDescent="0.25">
      <c r="M2621" s="115">
        <v>47357</v>
      </c>
      <c r="N2621" s="123">
        <v>3.02501</v>
      </c>
      <c r="AB2621" s="108">
        <f t="shared" si="136"/>
        <v>47357</v>
      </c>
      <c r="AC2621" s="109">
        <f t="shared" si="135"/>
        <v>3.0250099999999999E-2</v>
      </c>
      <c r="AE2621" s="110"/>
    </row>
    <row r="2622" spans="13:31" x14ac:dyDescent="0.25">
      <c r="M2622" s="115">
        <v>47358</v>
      </c>
      <c r="N2622" s="123">
        <v>3.0253899999999998</v>
      </c>
      <c r="AB2622" s="108">
        <f t="shared" si="136"/>
        <v>47358</v>
      </c>
      <c r="AC2622" s="109">
        <f t="shared" si="135"/>
        <v>3.0253899999999997E-2</v>
      </c>
      <c r="AE2622" s="110"/>
    </row>
    <row r="2623" spans="13:31" x14ac:dyDescent="0.25">
      <c r="M2623" s="115">
        <v>47359</v>
      </c>
      <c r="N2623" s="123">
        <v>3.02501</v>
      </c>
      <c r="AB2623" s="108">
        <f t="shared" si="136"/>
        <v>47359</v>
      </c>
      <c r="AC2623" s="109">
        <f t="shared" si="135"/>
        <v>3.0250099999999999E-2</v>
      </c>
      <c r="AE2623" s="110"/>
    </row>
    <row r="2624" spans="13:31" x14ac:dyDescent="0.25">
      <c r="M2624" s="115">
        <v>47360</v>
      </c>
      <c r="N2624" s="123">
        <v>3.02501</v>
      </c>
      <c r="AB2624" s="108">
        <f t="shared" si="136"/>
        <v>47360</v>
      </c>
      <c r="AC2624" s="109">
        <f t="shared" si="135"/>
        <v>3.0250099999999999E-2</v>
      </c>
      <c r="AE2624" s="110"/>
    </row>
    <row r="2625" spans="13:31" x14ac:dyDescent="0.25">
      <c r="M2625" s="115">
        <v>47361</v>
      </c>
      <c r="N2625" s="123">
        <v>3.02501</v>
      </c>
      <c r="AB2625" s="108">
        <f t="shared" si="136"/>
        <v>47361</v>
      </c>
      <c r="AC2625" s="109">
        <f t="shared" si="135"/>
        <v>3.0250099999999999E-2</v>
      </c>
      <c r="AE2625" s="110"/>
    </row>
    <row r="2626" spans="13:31" x14ac:dyDescent="0.25">
      <c r="M2626" s="115">
        <v>47362</v>
      </c>
      <c r="N2626" s="123">
        <v>3.02501</v>
      </c>
      <c r="AB2626" s="108">
        <f t="shared" si="136"/>
        <v>47362</v>
      </c>
      <c r="AC2626" s="109">
        <f t="shared" si="135"/>
        <v>3.0250099999999999E-2</v>
      </c>
      <c r="AE2626" s="110"/>
    </row>
    <row r="2627" spans="13:31" x14ac:dyDescent="0.25">
      <c r="M2627" s="115">
        <v>47363</v>
      </c>
      <c r="N2627" s="123">
        <v>3.0252599999999998</v>
      </c>
      <c r="AB2627" s="108">
        <f t="shared" si="136"/>
        <v>47363</v>
      </c>
      <c r="AC2627" s="109">
        <f t="shared" si="135"/>
        <v>3.0252599999999998E-2</v>
      </c>
      <c r="AE2627" s="110"/>
    </row>
    <row r="2628" spans="13:31" x14ac:dyDescent="0.25">
      <c r="M2628" s="115">
        <v>47364</v>
      </c>
      <c r="N2628" s="123">
        <v>3.02501</v>
      </c>
      <c r="AB2628" s="108">
        <f t="shared" si="136"/>
        <v>47364</v>
      </c>
      <c r="AC2628" s="109">
        <f t="shared" si="135"/>
        <v>3.0250099999999999E-2</v>
      </c>
      <c r="AE2628" s="110"/>
    </row>
    <row r="2629" spans="13:31" x14ac:dyDescent="0.25">
      <c r="M2629" s="115">
        <v>47365</v>
      </c>
      <c r="N2629" s="123">
        <v>3.02501</v>
      </c>
      <c r="AB2629" s="108">
        <f t="shared" si="136"/>
        <v>47365</v>
      </c>
      <c r="AC2629" s="109">
        <f t="shared" si="135"/>
        <v>3.0250099999999999E-2</v>
      </c>
      <c r="AE2629" s="110"/>
    </row>
    <row r="2630" spans="13:31" x14ac:dyDescent="0.25">
      <c r="M2630" s="115">
        <v>47366</v>
      </c>
      <c r="N2630" s="123">
        <v>3.02501</v>
      </c>
      <c r="AB2630" s="108">
        <f t="shared" si="136"/>
        <v>47366</v>
      </c>
      <c r="AC2630" s="109">
        <f t="shared" si="135"/>
        <v>3.0250099999999999E-2</v>
      </c>
      <c r="AE2630" s="110"/>
    </row>
    <row r="2631" spans="13:31" x14ac:dyDescent="0.25">
      <c r="M2631" s="115">
        <v>47367</v>
      </c>
      <c r="N2631" s="123">
        <v>3.02501</v>
      </c>
      <c r="AB2631" s="108">
        <f t="shared" si="136"/>
        <v>47367</v>
      </c>
      <c r="AC2631" s="109">
        <f t="shared" ref="AC2631:AC2694" si="137">_xlfn.IFNA(VLOOKUP(AB2631,M:N,2,FALSE)/100,AC2630)</f>
        <v>3.0250099999999999E-2</v>
      </c>
      <c r="AE2631" s="110"/>
    </row>
    <row r="2632" spans="13:31" x14ac:dyDescent="0.25">
      <c r="M2632" s="115">
        <v>47368</v>
      </c>
      <c r="N2632" s="123">
        <v>3.0252599999999998</v>
      </c>
      <c r="AB2632" s="108">
        <f t="shared" ref="AB2632:AB2695" si="138">AB2631+1</f>
        <v>47368</v>
      </c>
      <c r="AC2632" s="109">
        <f t="shared" si="137"/>
        <v>3.0252599999999998E-2</v>
      </c>
      <c r="AE2632" s="110"/>
    </row>
    <row r="2633" spans="13:31" x14ac:dyDescent="0.25">
      <c r="M2633" s="115">
        <v>47369</v>
      </c>
      <c r="N2633" s="123">
        <v>3.02501</v>
      </c>
      <c r="AB2633" s="108">
        <f t="shared" si="138"/>
        <v>47369</v>
      </c>
      <c r="AC2633" s="109">
        <f t="shared" si="137"/>
        <v>3.0250099999999999E-2</v>
      </c>
      <c r="AE2633" s="110"/>
    </row>
    <row r="2634" spans="13:31" x14ac:dyDescent="0.25">
      <c r="M2634" s="115">
        <v>47370</v>
      </c>
      <c r="N2634" s="123">
        <v>3.02501</v>
      </c>
      <c r="AB2634" s="108">
        <f t="shared" si="138"/>
        <v>47370</v>
      </c>
      <c r="AC2634" s="109">
        <f t="shared" si="137"/>
        <v>3.0250099999999999E-2</v>
      </c>
      <c r="AE2634" s="110"/>
    </row>
    <row r="2635" spans="13:31" x14ac:dyDescent="0.25">
      <c r="M2635" s="115">
        <v>47371</v>
      </c>
      <c r="N2635" s="123">
        <v>3.02501</v>
      </c>
      <c r="AB2635" s="108">
        <f t="shared" si="138"/>
        <v>47371</v>
      </c>
      <c r="AC2635" s="109">
        <f t="shared" si="137"/>
        <v>3.0250099999999999E-2</v>
      </c>
      <c r="AE2635" s="110"/>
    </row>
    <row r="2636" spans="13:31" x14ac:dyDescent="0.25">
      <c r="M2636" s="115">
        <v>47372</v>
      </c>
      <c r="N2636" s="123">
        <v>3.02501</v>
      </c>
      <c r="AB2636" s="108">
        <f t="shared" si="138"/>
        <v>47372</v>
      </c>
      <c r="AC2636" s="109">
        <f t="shared" si="137"/>
        <v>3.0250099999999999E-2</v>
      </c>
      <c r="AE2636" s="110"/>
    </row>
    <row r="2637" spans="13:31" x14ac:dyDescent="0.25">
      <c r="M2637" s="115">
        <v>47373</v>
      </c>
      <c r="N2637" s="123">
        <v>3.0253899999999998</v>
      </c>
      <c r="AB2637" s="108">
        <f t="shared" si="138"/>
        <v>47373</v>
      </c>
      <c r="AC2637" s="109">
        <f t="shared" si="137"/>
        <v>3.0253899999999997E-2</v>
      </c>
      <c r="AE2637" s="110"/>
    </row>
    <row r="2638" spans="13:31" x14ac:dyDescent="0.25">
      <c r="M2638" s="115">
        <v>47374</v>
      </c>
      <c r="N2638" s="123">
        <v>3.02501</v>
      </c>
      <c r="AB2638" s="108">
        <f t="shared" si="138"/>
        <v>47374</v>
      </c>
      <c r="AC2638" s="109">
        <f t="shared" si="137"/>
        <v>3.0250099999999999E-2</v>
      </c>
      <c r="AE2638" s="110"/>
    </row>
    <row r="2639" spans="13:31" x14ac:dyDescent="0.25">
      <c r="M2639" s="115">
        <v>47375</v>
      </c>
      <c r="N2639" s="123">
        <v>3.02501</v>
      </c>
      <c r="AB2639" s="108">
        <f t="shared" si="138"/>
        <v>47375</v>
      </c>
      <c r="AC2639" s="109">
        <f t="shared" si="137"/>
        <v>3.0250099999999999E-2</v>
      </c>
      <c r="AE2639" s="110"/>
    </row>
    <row r="2640" spans="13:31" x14ac:dyDescent="0.25">
      <c r="M2640" s="115">
        <v>47376</v>
      </c>
      <c r="N2640" s="123">
        <v>3.02501</v>
      </c>
      <c r="AB2640" s="108">
        <f t="shared" si="138"/>
        <v>47376</v>
      </c>
      <c r="AC2640" s="109">
        <f t="shared" si="137"/>
        <v>3.0250099999999999E-2</v>
      </c>
      <c r="AE2640" s="110"/>
    </row>
    <row r="2641" spans="13:31" x14ac:dyDescent="0.25">
      <c r="M2641" s="115">
        <v>47377</v>
      </c>
      <c r="N2641" s="123">
        <v>3.0252599999999998</v>
      </c>
      <c r="AB2641" s="108">
        <f t="shared" si="138"/>
        <v>47377</v>
      </c>
      <c r="AC2641" s="109">
        <f t="shared" si="137"/>
        <v>3.0252599999999998E-2</v>
      </c>
      <c r="AE2641" s="110"/>
    </row>
    <row r="2642" spans="13:31" x14ac:dyDescent="0.25">
      <c r="M2642" s="115">
        <v>47378</v>
      </c>
      <c r="N2642" s="123">
        <v>3.02501</v>
      </c>
      <c r="AB2642" s="108">
        <f t="shared" si="138"/>
        <v>47378</v>
      </c>
      <c r="AC2642" s="109">
        <f t="shared" si="137"/>
        <v>3.0250099999999999E-2</v>
      </c>
      <c r="AE2642" s="110"/>
    </row>
    <row r="2643" spans="13:31" x14ac:dyDescent="0.25">
      <c r="M2643" s="115">
        <v>47379</v>
      </c>
      <c r="N2643" s="123">
        <v>3.02501</v>
      </c>
      <c r="AB2643" s="108">
        <f t="shared" si="138"/>
        <v>47379</v>
      </c>
      <c r="AC2643" s="109">
        <f t="shared" si="137"/>
        <v>3.0250099999999999E-2</v>
      </c>
      <c r="AE2643" s="110"/>
    </row>
    <row r="2644" spans="13:31" x14ac:dyDescent="0.25">
      <c r="M2644" s="115">
        <v>47380</v>
      </c>
      <c r="N2644" s="123">
        <v>3.02501</v>
      </c>
      <c r="AB2644" s="108">
        <f t="shared" si="138"/>
        <v>47380</v>
      </c>
      <c r="AC2644" s="109">
        <f t="shared" si="137"/>
        <v>3.0250099999999999E-2</v>
      </c>
      <c r="AE2644" s="110"/>
    </row>
    <row r="2645" spans="13:31" x14ac:dyDescent="0.25">
      <c r="M2645" s="115">
        <v>47381</v>
      </c>
      <c r="N2645" s="123">
        <v>3.02501</v>
      </c>
      <c r="AB2645" s="108">
        <f t="shared" si="138"/>
        <v>47381</v>
      </c>
      <c r="AC2645" s="109">
        <f t="shared" si="137"/>
        <v>3.0250099999999999E-2</v>
      </c>
      <c r="AE2645" s="110"/>
    </row>
    <row r="2646" spans="13:31" x14ac:dyDescent="0.25">
      <c r="M2646" s="115">
        <v>47382</v>
      </c>
      <c r="N2646" s="123">
        <v>3.0252599999999998</v>
      </c>
      <c r="AB2646" s="108">
        <f t="shared" si="138"/>
        <v>47382</v>
      </c>
      <c r="AC2646" s="109">
        <f t="shared" si="137"/>
        <v>3.0252599999999998E-2</v>
      </c>
      <c r="AE2646" s="110"/>
    </row>
    <row r="2647" spans="13:31" x14ac:dyDescent="0.25">
      <c r="M2647" s="115">
        <v>47383</v>
      </c>
      <c r="N2647" s="123">
        <v>3.02501</v>
      </c>
      <c r="AB2647" s="108">
        <f t="shared" si="138"/>
        <v>47383</v>
      </c>
      <c r="AC2647" s="109">
        <f t="shared" si="137"/>
        <v>3.0250099999999999E-2</v>
      </c>
      <c r="AE2647" s="110"/>
    </row>
    <row r="2648" spans="13:31" x14ac:dyDescent="0.25">
      <c r="M2648" s="115">
        <v>47384</v>
      </c>
      <c r="N2648" s="123">
        <v>3.02501</v>
      </c>
      <c r="AB2648" s="108">
        <f t="shared" si="138"/>
        <v>47384</v>
      </c>
      <c r="AC2648" s="109">
        <f t="shared" si="137"/>
        <v>3.0250099999999999E-2</v>
      </c>
      <c r="AE2648" s="110"/>
    </row>
    <row r="2649" spans="13:31" x14ac:dyDescent="0.25">
      <c r="M2649" s="115">
        <v>47385</v>
      </c>
      <c r="N2649" s="123">
        <v>3.02501</v>
      </c>
      <c r="AB2649" s="108">
        <f t="shared" si="138"/>
        <v>47385</v>
      </c>
      <c r="AC2649" s="109">
        <f t="shared" si="137"/>
        <v>3.0250099999999999E-2</v>
      </c>
      <c r="AE2649" s="110"/>
    </row>
    <row r="2650" spans="13:31" x14ac:dyDescent="0.25">
      <c r="M2650" s="115">
        <v>47386</v>
      </c>
      <c r="N2650" s="123">
        <v>3.02501</v>
      </c>
      <c r="AB2650" s="108">
        <f t="shared" si="138"/>
        <v>47386</v>
      </c>
      <c r="AC2650" s="109">
        <f t="shared" si="137"/>
        <v>3.0250099999999999E-2</v>
      </c>
      <c r="AE2650" s="110"/>
    </row>
    <row r="2651" spans="13:31" x14ac:dyDescent="0.25">
      <c r="M2651" s="115">
        <v>47387</v>
      </c>
      <c r="N2651" s="123">
        <v>3.0252599999999998</v>
      </c>
      <c r="AB2651" s="108">
        <f t="shared" si="138"/>
        <v>47387</v>
      </c>
      <c r="AC2651" s="109">
        <f t="shared" si="137"/>
        <v>3.0252599999999998E-2</v>
      </c>
      <c r="AE2651" s="110"/>
    </row>
    <row r="2652" spans="13:31" x14ac:dyDescent="0.25">
      <c r="M2652" s="115">
        <v>47388</v>
      </c>
      <c r="N2652" s="123">
        <v>3.02501</v>
      </c>
      <c r="AB2652" s="108">
        <f t="shared" si="138"/>
        <v>47388</v>
      </c>
      <c r="AC2652" s="109">
        <f t="shared" si="137"/>
        <v>3.0250099999999999E-2</v>
      </c>
      <c r="AE2652" s="110"/>
    </row>
    <row r="2653" spans="13:31" x14ac:dyDescent="0.25">
      <c r="M2653" s="115">
        <v>47389</v>
      </c>
      <c r="N2653" s="123">
        <v>3.02501</v>
      </c>
      <c r="AB2653" s="108">
        <f t="shared" si="138"/>
        <v>47389</v>
      </c>
      <c r="AC2653" s="109">
        <f t="shared" si="137"/>
        <v>3.0250099999999999E-2</v>
      </c>
      <c r="AE2653" s="110"/>
    </row>
    <row r="2654" spans="13:31" x14ac:dyDescent="0.25">
      <c r="M2654" s="115">
        <v>47390</v>
      </c>
      <c r="N2654" s="123">
        <v>3.02501</v>
      </c>
      <c r="AB2654" s="108">
        <f t="shared" si="138"/>
        <v>47390</v>
      </c>
      <c r="AC2654" s="109">
        <f t="shared" si="137"/>
        <v>3.0250099999999999E-2</v>
      </c>
      <c r="AE2654" s="110"/>
    </row>
    <row r="2655" spans="13:31" x14ac:dyDescent="0.25">
      <c r="M2655" s="115">
        <v>47391</v>
      </c>
      <c r="N2655" s="123">
        <v>3.02501</v>
      </c>
      <c r="AB2655" s="108">
        <f t="shared" si="138"/>
        <v>47391</v>
      </c>
      <c r="AC2655" s="109">
        <f t="shared" si="137"/>
        <v>3.0250099999999999E-2</v>
      </c>
      <c r="AE2655" s="110"/>
    </row>
    <row r="2656" spans="13:31" x14ac:dyDescent="0.25">
      <c r="M2656" s="115">
        <v>47392</v>
      </c>
      <c r="N2656" s="123">
        <v>3.0252599999999998</v>
      </c>
      <c r="AB2656" s="108">
        <f t="shared" si="138"/>
        <v>47392</v>
      </c>
      <c r="AC2656" s="109">
        <f t="shared" si="137"/>
        <v>3.0252599999999998E-2</v>
      </c>
      <c r="AE2656" s="110"/>
    </row>
    <row r="2657" spans="13:31" x14ac:dyDescent="0.25">
      <c r="M2657" s="115">
        <v>47393</v>
      </c>
      <c r="N2657" s="123">
        <v>3.02501</v>
      </c>
      <c r="AB2657" s="108">
        <f t="shared" si="138"/>
        <v>47393</v>
      </c>
      <c r="AC2657" s="109">
        <f t="shared" si="137"/>
        <v>3.0250099999999999E-2</v>
      </c>
      <c r="AE2657" s="110"/>
    </row>
    <row r="2658" spans="13:31" x14ac:dyDescent="0.25">
      <c r="M2658" s="115">
        <v>47394</v>
      </c>
      <c r="N2658" s="123">
        <v>3.02501</v>
      </c>
      <c r="AB2658" s="108">
        <f t="shared" si="138"/>
        <v>47394</v>
      </c>
      <c r="AC2658" s="109">
        <f t="shared" si="137"/>
        <v>3.0250099999999999E-2</v>
      </c>
      <c r="AE2658" s="110"/>
    </row>
    <row r="2659" spans="13:31" x14ac:dyDescent="0.25">
      <c r="M2659" s="115">
        <v>47395</v>
      </c>
      <c r="N2659" s="123">
        <v>3.02501</v>
      </c>
      <c r="AB2659" s="108">
        <f t="shared" si="138"/>
        <v>47395</v>
      </c>
      <c r="AC2659" s="109">
        <f t="shared" si="137"/>
        <v>3.0250099999999999E-2</v>
      </c>
      <c r="AE2659" s="110"/>
    </row>
    <row r="2660" spans="13:31" x14ac:dyDescent="0.25">
      <c r="M2660" s="115">
        <v>47396</v>
      </c>
      <c r="N2660" s="123">
        <v>3.02501</v>
      </c>
      <c r="AB2660" s="108">
        <f t="shared" si="138"/>
        <v>47396</v>
      </c>
      <c r="AC2660" s="109">
        <f t="shared" si="137"/>
        <v>3.0250099999999999E-2</v>
      </c>
      <c r="AE2660" s="110"/>
    </row>
    <row r="2661" spans="13:31" x14ac:dyDescent="0.25">
      <c r="M2661" s="115">
        <v>47397</v>
      </c>
      <c r="N2661" s="123">
        <v>3.0253899999999998</v>
      </c>
      <c r="AB2661" s="108">
        <f t="shared" si="138"/>
        <v>47397</v>
      </c>
      <c r="AC2661" s="109">
        <f t="shared" si="137"/>
        <v>3.0253899999999997E-2</v>
      </c>
      <c r="AE2661" s="110"/>
    </row>
    <row r="2662" spans="13:31" x14ac:dyDescent="0.25">
      <c r="M2662" s="115">
        <v>47398</v>
      </c>
      <c r="N2662" s="123">
        <v>3.02501</v>
      </c>
      <c r="AB2662" s="108">
        <f t="shared" si="138"/>
        <v>47398</v>
      </c>
      <c r="AC2662" s="109">
        <f t="shared" si="137"/>
        <v>3.0250099999999999E-2</v>
      </c>
      <c r="AE2662" s="110"/>
    </row>
    <row r="2663" spans="13:31" x14ac:dyDescent="0.25">
      <c r="M2663" s="115">
        <v>47399</v>
      </c>
      <c r="N2663" s="123">
        <v>3.02501</v>
      </c>
      <c r="AB2663" s="108">
        <f t="shared" si="138"/>
        <v>47399</v>
      </c>
      <c r="AC2663" s="109">
        <f t="shared" si="137"/>
        <v>3.0250099999999999E-2</v>
      </c>
      <c r="AE2663" s="110"/>
    </row>
    <row r="2664" spans="13:31" x14ac:dyDescent="0.25">
      <c r="M2664" s="115">
        <v>47400</v>
      </c>
      <c r="N2664" s="123">
        <v>3.02501</v>
      </c>
      <c r="AB2664" s="108">
        <f t="shared" si="138"/>
        <v>47400</v>
      </c>
      <c r="AC2664" s="109">
        <f t="shared" si="137"/>
        <v>3.0250099999999999E-2</v>
      </c>
      <c r="AE2664" s="110"/>
    </row>
    <row r="2665" spans="13:31" x14ac:dyDescent="0.25">
      <c r="M2665" s="115">
        <v>47401</v>
      </c>
      <c r="N2665" s="123">
        <v>3.0252599999999998</v>
      </c>
      <c r="AB2665" s="108">
        <f t="shared" si="138"/>
        <v>47401</v>
      </c>
      <c r="AC2665" s="109">
        <f t="shared" si="137"/>
        <v>3.0252599999999998E-2</v>
      </c>
      <c r="AE2665" s="110"/>
    </row>
    <row r="2666" spans="13:31" x14ac:dyDescent="0.25">
      <c r="M2666" s="115">
        <v>47402</v>
      </c>
      <c r="N2666" s="123">
        <v>3.02501</v>
      </c>
      <c r="AB2666" s="108">
        <f t="shared" si="138"/>
        <v>47402</v>
      </c>
      <c r="AC2666" s="109">
        <f t="shared" si="137"/>
        <v>3.0250099999999999E-2</v>
      </c>
      <c r="AE2666" s="110"/>
    </row>
    <row r="2667" spans="13:31" x14ac:dyDescent="0.25">
      <c r="M2667" s="115">
        <v>47403</v>
      </c>
      <c r="N2667" s="123">
        <v>3.02501</v>
      </c>
      <c r="AB2667" s="108">
        <f t="shared" si="138"/>
        <v>47403</v>
      </c>
      <c r="AC2667" s="109">
        <f t="shared" si="137"/>
        <v>3.0250099999999999E-2</v>
      </c>
      <c r="AE2667" s="110"/>
    </row>
    <row r="2668" spans="13:31" x14ac:dyDescent="0.25">
      <c r="M2668" s="115">
        <v>47404</v>
      </c>
      <c r="N2668" s="123">
        <v>3.02501</v>
      </c>
      <c r="AB2668" s="108">
        <f t="shared" si="138"/>
        <v>47404</v>
      </c>
      <c r="AC2668" s="109">
        <f t="shared" si="137"/>
        <v>3.0250099999999999E-2</v>
      </c>
      <c r="AE2668" s="110"/>
    </row>
    <row r="2669" spans="13:31" x14ac:dyDescent="0.25">
      <c r="M2669" s="115">
        <v>47405</v>
      </c>
      <c r="N2669" s="123">
        <v>3.02501</v>
      </c>
      <c r="AB2669" s="108">
        <f t="shared" si="138"/>
        <v>47405</v>
      </c>
      <c r="AC2669" s="109">
        <f t="shared" si="137"/>
        <v>3.0250099999999999E-2</v>
      </c>
      <c r="AE2669" s="110"/>
    </row>
    <row r="2670" spans="13:31" x14ac:dyDescent="0.25">
      <c r="M2670" s="115">
        <v>47406</v>
      </c>
      <c r="N2670" s="123">
        <v>3.0252599999999998</v>
      </c>
      <c r="AB2670" s="108">
        <f t="shared" si="138"/>
        <v>47406</v>
      </c>
      <c r="AC2670" s="109">
        <f t="shared" si="137"/>
        <v>3.0252599999999998E-2</v>
      </c>
      <c r="AE2670" s="110"/>
    </row>
    <row r="2671" spans="13:31" x14ac:dyDescent="0.25">
      <c r="M2671" s="115">
        <v>47407</v>
      </c>
      <c r="N2671" s="123">
        <v>3.02501</v>
      </c>
      <c r="AB2671" s="108">
        <f t="shared" si="138"/>
        <v>47407</v>
      </c>
      <c r="AC2671" s="109">
        <f t="shared" si="137"/>
        <v>3.0250099999999999E-2</v>
      </c>
      <c r="AE2671" s="110"/>
    </row>
    <row r="2672" spans="13:31" x14ac:dyDescent="0.25">
      <c r="M2672" s="115">
        <v>47408</v>
      </c>
      <c r="N2672" s="123">
        <v>3.02501</v>
      </c>
      <c r="AB2672" s="108">
        <f t="shared" si="138"/>
        <v>47408</v>
      </c>
      <c r="AC2672" s="109">
        <f t="shared" si="137"/>
        <v>3.0250099999999999E-2</v>
      </c>
      <c r="AE2672" s="110"/>
    </row>
    <row r="2673" spans="13:31" x14ac:dyDescent="0.25">
      <c r="M2673" s="115">
        <v>47409</v>
      </c>
      <c r="N2673" s="123">
        <v>3.02501</v>
      </c>
      <c r="AB2673" s="108">
        <f t="shared" si="138"/>
        <v>47409</v>
      </c>
      <c r="AC2673" s="109">
        <f t="shared" si="137"/>
        <v>3.0250099999999999E-2</v>
      </c>
      <c r="AE2673" s="110"/>
    </row>
    <row r="2674" spans="13:31" x14ac:dyDescent="0.25">
      <c r="M2674" s="115">
        <v>47410</v>
      </c>
      <c r="N2674" s="123">
        <v>3.02501</v>
      </c>
      <c r="AB2674" s="108">
        <f t="shared" si="138"/>
        <v>47410</v>
      </c>
      <c r="AC2674" s="109">
        <f t="shared" si="137"/>
        <v>3.0250099999999999E-2</v>
      </c>
      <c r="AE2674" s="110"/>
    </row>
    <row r="2675" spans="13:31" x14ac:dyDescent="0.25">
      <c r="M2675" s="115">
        <v>47411</v>
      </c>
      <c r="N2675" s="123">
        <v>3.0252599999999998</v>
      </c>
      <c r="AB2675" s="108">
        <f t="shared" si="138"/>
        <v>47411</v>
      </c>
      <c r="AC2675" s="109">
        <f t="shared" si="137"/>
        <v>3.0252599999999998E-2</v>
      </c>
      <c r="AE2675" s="110"/>
    </row>
    <row r="2676" spans="13:31" x14ac:dyDescent="0.25">
      <c r="M2676" s="115">
        <v>47412</v>
      </c>
      <c r="N2676" s="123">
        <v>3.02501</v>
      </c>
      <c r="AB2676" s="108">
        <f t="shared" si="138"/>
        <v>47412</v>
      </c>
      <c r="AC2676" s="109">
        <f t="shared" si="137"/>
        <v>3.0250099999999999E-2</v>
      </c>
      <c r="AE2676" s="110"/>
    </row>
    <row r="2677" spans="13:31" x14ac:dyDescent="0.25">
      <c r="M2677" s="115">
        <v>47413</v>
      </c>
      <c r="N2677" s="123">
        <v>3.02501</v>
      </c>
      <c r="AB2677" s="108">
        <f t="shared" si="138"/>
        <v>47413</v>
      </c>
      <c r="AC2677" s="109">
        <f t="shared" si="137"/>
        <v>3.0250099999999999E-2</v>
      </c>
      <c r="AE2677" s="110"/>
    </row>
    <row r="2678" spans="13:31" x14ac:dyDescent="0.25">
      <c r="M2678" s="115">
        <v>47414</v>
      </c>
      <c r="N2678" s="123">
        <v>3.02501</v>
      </c>
      <c r="AB2678" s="108">
        <f t="shared" si="138"/>
        <v>47414</v>
      </c>
      <c r="AC2678" s="109">
        <f t="shared" si="137"/>
        <v>3.0250099999999999E-2</v>
      </c>
      <c r="AE2678" s="110"/>
    </row>
    <row r="2679" spans="13:31" x14ac:dyDescent="0.25">
      <c r="M2679" s="115">
        <v>47415</v>
      </c>
      <c r="N2679" s="123">
        <v>3.02501</v>
      </c>
      <c r="AB2679" s="108">
        <f t="shared" si="138"/>
        <v>47415</v>
      </c>
      <c r="AC2679" s="109">
        <f t="shared" si="137"/>
        <v>3.0250099999999999E-2</v>
      </c>
      <c r="AE2679" s="110"/>
    </row>
    <row r="2680" spans="13:31" x14ac:dyDescent="0.25">
      <c r="M2680" s="115">
        <v>47416</v>
      </c>
      <c r="N2680" s="123">
        <v>3.0252599999999998</v>
      </c>
      <c r="AB2680" s="108">
        <f t="shared" si="138"/>
        <v>47416</v>
      </c>
      <c r="AC2680" s="109">
        <f t="shared" si="137"/>
        <v>3.0252599999999998E-2</v>
      </c>
      <c r="AE2680" s="110"/>
    </row>
    <row r="2681" spans="13:31" x14ac:dyDescent="0.25">
      <c r="M2681" s="115">
        <v>47417</v>
      </c>
      <c r="N2681" s="123">
        <v>3.02501</v>
      </c>
      <c r="AB2681" s="108">
        <f t="shared" si="138"/>
        <v>47417</v>
      </c>
      <c r="AC2681" s="109">
        <f t="shared" si="137"/>
        <v>3.0250099999999999E-2</v>
      </c>
      <c r="AE2681" s="110"/>
    </row>
    <row r="2682" spans="13:31" x14ac:dyDescent="0.25">
      <c r="M2682" s="115">
        <v>47418</v>
      </c>
      <c r="N2682" s="123">
        <v>3.02501</v>
      </c>
      <c r="AB2682" s="108">
        <f t="shared" si="138"/>
        <v>47418</v>
      </c>
      <c r="AC2682" s="109">
        <f t="shared" si="137"/>
        <v>3.0250099999999999E-2</v>
      </c>
      <c r="AE2682" s="110"/>
    </row>
    <row r="2683" spans="13:31" x14ac:dyDescent="0.25">
      <c r="M2683" s="115">
        <v>47419</v>
      </c>
      <c r="N2683" s="123">
        <v>3.02501</v>
      </c>
      <c r="AB2683" s="108">
        <f t="shared" si="138"/>
        <v>47419</v>
      </c>
      <c r="AC2683" s="109">
        <f t="shared" si="137"/>
        <v>3.0250099999999999E-2</v>
      </c>
      <c r="AE2683" s="110"/>
    </row>
    <row r="2684" spans="13:31" x14ac:dyDescent="0.25">
      <c r="M2684" s="115">
        <v>47420</v>
      </c>
      <c r="N2684" s="123">
        <v>3.02501</v>
      </c>
      <c r="AB2684" s="108">
        <f t="shared" si="138"/>
        <v>47420</v>
      </c>
      <c r="AC2684" s="109">
        <f t="shared" si="137"/>
        <v>3.0250099999999999E-2</v>
      </c>
      <c r="AE2684" s="110"/>
    </row>
    <row r="2685" spans="13:31" x14ac:dyDescent="0.25">
      <c r="M2685" s="115">
        <v>47421</v>
      </c>
      <c r="N2685" s="123">
        <v>3.0252599999999998</v>
      </c>
      <c r="AB2685" s="108">
        <f t="shared" si="138"/>
        <v>47421</v>
      </c>
      <c r="AC2685" s="109">
        <f t="shared" si="137"/>
        <v>3.0252599999999998E-2</v>
      </c>
      <c r="AE2685" s="110"/>
    </row>
    <row r="2686" spans="13:31" x14ac:dyDescent="0.25">
      <c r="M2686" s="115">
        <v>47422</v>
      </c>
      <c r="N2686" s="123">
        <v>3.02501</v>
      </c>
      <c r="AB2686" s="108">
        <f t="shared" si="138"/>
        <v>47422</v>
      </c>
      <c r="AC2686" s="109">
        <f t="shared" si="137"/>
        <v>3.0250099999999999E-2</v>
      </c>
      <c r="AE2686" s="110"/>
    </row>
    <row r="2687" spans="13:31" x14ac:dyDescent="0.25">
      <c r="M2687" s="115">
        <v>47423</v>
      </c>
      <c r="N2687" s="123">
        <v>3.02501</v>
      </c>
      <c r="AB2687" s="108">
        <f t="shared" si="138"/>
        <v>47423</v>
      </c>
      <c r="AC2687" s="109">
        <f t="shared" si="137"/>
        <v>3.0250099999999999E-2</v>
      </c>
      <c r="AE2687" s="110"/>
    </row>
    <row r="2688" spans="13:31" x14ac:dyDescent="0.25">
      <c r="M2688" s="115">
        <v>47424</v>
      </c>
      <c r="N2688" s="123">
        <v>3.02501</v>
      </c>
      <c r="AB2688" s="108">
        <f t="shared" si="138"/>
        <v>47424</v>
      </c>
      <c r="AC2688" s="109">
        <f t="shared" si="137"/>
        <v>3.0250099999999999E-2</v>
      </c>
      <c r="AE2688" s="110"/>
    </row>
    <row r="2689" spans="13:31" x14ac:dyDescent="0.25">
      <c r="M2689" s="115">
        <v>47425</v>
      </c>
      <c r="N2689" s="123">
        <v>3.02501</v>
      </c>
      <c r="AB2689" s="108">
        <f t="shared" si="138"/>
        <v>47425</v>
      </c>
      <c r="AC2689" s="109">
        <f t="shared" si="137"/>
        <v>3.0250099999999999E-2</v>
      </c>
      <c r="AE2689" s="110"/>
    </row>
    <row r="2690" spans="13:31" x14ac:dyDescent="0.25">
      <c r="M2690" s="115">
        <v>47426</v>
      </c>
      <c r="N2690" s="123">
        <v>3.0252599999999998</v>
      </c>
      <c r="AB2690" s="108">
        <f t="shared" si="138"/>
        <v>47426</v>
      </c>
      <c r="AC2690" s="109">
        <f t="shared" si="137"/>
        <v>3.0252599999999998E-2</v>
      </c>
      <c r="AE2690" s="110"/>
    </row>
    <row r="2691" spans="13:31" x14ac:dyDescent="0.25">
      <c r="M2691" s="115">
        <v>47427</v>
      </c>
      <c r="N2691" s="123">
        <v>3.02501</v>
      </c>
      <c r="AB2691" s="108">
        <f t="shared" si="138"/>
        <v>47427</v>
      </c>
      <c r="AC2691" s="109">
        <f t="shared" si="137"/>
        <v>3.0250099999999999E-2</v>
      </c>
      <c r="AE2691" s="110"/>
    </row>
    <row r="2692" spans="13:31" x14ac:dyDescent="0.25">
      <c r="M2692" s="115">
        <v>47428</v>
      </c>
      <c r="N2692" s="123">
        <v>3.02501</v>
      </c>
      <c r="AB2692" s="108">
        <f t="shared" si="138"/>
        <v>47428</v>
      </c>
      <c r="AC2692" s="109">
        <f t="shared" si="137"/>
        <v>3.0250099999999999E-2</v>
      </c>
      <c r="AE2692" s="110"/>
    </row>
    <row r="2693" spans="13:31" x14ac:dyDescent="0.25">
      <c r="M2693" s="115">
        <v>47429</v>
      </c>
      <c r="N2693" s="123">
        <v>3.02501</v>
      </c>
      <c r="AB2693" s="108">
        <f t="shared" si="138"/>
        <v>47429</v>
      </c>
      <c r="AC2693" s="109">
        <f t="shared" si="137"/>
        <v>3.0250099999999999E-2</v>
      </c>
      <c r="AE2693" s="110"/>
    </row>
    <row r="2694" spans="13:31" x14ac:dyDescent="0.25">
      <c r="M2694" s="115">
        <v>47430</v>
      </c>
      <c r="N2694" s="123">
        <v>3.02501</v>
      </c>
      <c r="AB2694" s="108">
        <f t="shared" si="138"/>
        <v>47430</v>
      </c>
      <c r="AC2694" s="109">
        <f t="shared" si="137"/>
        <v>3.0250099999999999E-2</v>
      </c>
      <c r="AE2694" s="110"/>
    </row>
    <row r="2695" spans="13:31" x14ac:dyDescent="0.25">
      <c r="M2695" s="115">
        <v>47431</v>
      </c>
      <c r="N2695" s="123">
        <v>3.0252599999999998</v>
      </c>
      <c r="AB2695" s="108">
        <f t="shared" si="138"/>
        <v>47431</v>
      </c>
      <c r="AC2695" s="109">
        <f t="shared" ref="AC2695:AC2758" si="139">_xlfn.IFNA(VLOOKUP(AB2695,M:N,2,FALSE)/100,AC2694)</f>
        <v>3.0252599999999998E-2</v>
      </c>
      <c r="AE2695" s="110"/>
    </row>
    <row r="2696" spans="13:31" x14ac:dyDescent="0.25">
      <c r="M2696" s="115">
        <v>47432</v>
      </c>
      <c r="N2696" s="123">
        <v>3.02501</v>
      </c>
      <c r="AB2696" s="108">
        <f t="shared" ref="AB2696:AB2759" si="140">AB2695+1</f>
        <v>47432</v>
      </c>
      <c r="AC2696" s="109">
        <f t="shared" si="139"/>
        <v>3.0250099999999999E-2</v>
      </c>
      <c r="AE2696" s="110"/>
    </row>
    <row r="2697" spans="13:31" x14ac:dyDescent="0.25">
      <c r="M2697" s="115">
        <v>47433</v>
      </c>
      <c r="N2697" s="123">
        <v>3.02501</v>
      </c>
      <c r="AB2697" s="108">
        <f t="shared" si="140"/>
        <v>47433</v>
      </c>
      <c r="AC2697" s="109">
        <f t="shared" si="139"/>
        <v>3.0250099999999999E-2</v>
      </c>
      <c r="AE2697" s="110"/>
    </row>
    <row r="2698" spans="13:31" x14ac:dyDescent="0.25">
      <c r="M2698" s="115">
        <v>47434</v>
      </c>
      <c r="N2698" s="123">
        <v>3.02501</v>
      </c>
      <c r="AB2698" s="108">
        <f t="shared" si="140"/>
        <v>47434</v>
      </c>
      <c r="AC2698" s="109">
        <f t="shared" si="139"/>
        <v>3.0250099999999999E-2</v>
      </c>
      <c r="AE2698" s="110"/>
    </row>
    <row r="2699" spans="13:31" x14ac:dyDescent="0.25">
      <c r="M2699" s="115">
        <v>47435</v>
      </c>
      <c r="N2699" s="123">
        <v>3.0253899999999998</v>
      </c>
      <c r="AB2699" s="108">
        <f t="shared" si="140"/>
        <v>47435</v>
      </c>
      <c r="AC2699" s="109">
        <f t="shared" si="139"/>
        <v>3.0253899999999997E-2</v>
      </c>
      <c r="AE2699" s="110"/>
    </row>
    <row r="2700" spans="13:31" x14ac:dyDescent="0.25">
      <c r="M2700" s="115">
        <v>47436</v>
      </c>
      <c r="N2700" s="123">
        <v>3.02501</v>
      </c>
      <c r="AB2700" s="108">
        <f t="shared" si="140"/>
        <v>47436</v>
      </c>
      <c r="AC2700" s="109">
        <f t="shared" si="139"/>
        <v>3.0250099999999999E-2</v>
      </c>
      <c r="AE2700" s="110"/>
    </row>
    <row r="2701" spans="13:31" x14ac:dyDescent="0.25">
      <c r="M2701" s="115">
        <v>47437</v>
      </c>
      <c r="N2701" s="123">
        <v>3.02501</v>
      </c>
      <c r="AB2701" s="108">
        <f t="shared" si="140"/>
        <v>47437</v>
      </c>
      <c r="AC2701" s="109">
        <f t="shared" si="139"/>
        <v>3.0250099999999999E-2</v>
      </c>
      <c r="AE2701" s="110"/>
    </row>
    <row r="2702" spans="13:31" x14ac:dyDescent="0.25">
      <c r="M2702" s="115">
        <v>47438</v>
      </c>
      <c r="N2702" s="123">
        <v>3.02501</v>
      </c>
      <c r="AB2702" s="108">
        <f t="shared" si="140"/>
        <v>47438</v>
      </c>
      <c r="AC2702" s="109">
        <f t="shared" si="139"/>
        <v>3.0250099999999999E-2</v>
      </c>
      <c r="AE2702" s="110"/>
    </row>
    <row r="2703" spans="13:31" x14ac:dyDescent="0.25">
      <c r="M2703" s="115">
        <v>47439</v>
      </c>
      <c r="N2703" s="123">
        <v>3.02501</v>
      </c>
      <c r="AB2703" s="108">
        <f t="shared" si="140"/>
        <v>47439</v>
      </c>
      <c r="AC2703" s="109">
        <f t="shared" si="139"/>
        <v>3.0250099999999999E-2</v>
      </c>
      <c r="AE2703" s="110"/>
    </row>
    <row r="2704" spans="13:31" x14ac:dyDescent="0.25">
      <c r="M2704" s="115">
        <v>47440</v>
      </c>
      <c r="N2704" s="123">
        <v>3.0252599999999998</v>
      </c>
      <c r="AB2704" s="108">
        <f t="shared" si="140"/>
        <v>47440</v>
      </c>
      <c r="AC2704" s="109">
        <f t="shared" si="139"/>
        <v>3.0252599999999998E-2</v>
      </c>
      <c r="AE2704" s="110"/>
    </row>
    <row r="2705" spans="13:31" x14ac:dyDescent="0.25">
      <c r="M2705" s="115">
        <v>47441</v>
      </c>
      <c r="N2705" s="123">
        <v>3.02501</v>
      </c>
      <c r="AB2705" s="108">
        <f t="shared" si="140"/>
        <v>47441</v>
      </c>
      <c r="AC2705" s="109">
        <f t="shared" si="139"/>
        <v>3.0250099999999999E-2</v>
      </c>
      <c r="AE2705" s="110"/>
    </row>
    <row r="2706" spans="13:31" x14ac:dyDescent="0.25">
      <c r="M2706" s="115">
        <v>47442</v>
      </c>
      <c r="N2706" s="123">
        <v>3.02501</v>
      </c>
      <c r="AB2706" s="108">
        <f t="shared" si="140"/>
        <v>47442</v>
      </c>
      <c r="AC2706" s="109">
        <f t="shared" si="139"/>
        <v>3.0250099999999999E-2</v>
      </c>
      <c r="AE2706" s="110"/>
    </row>
    <row r="2707" spans="13:31" x14ac:dyDescent="0.25">
      <c r="M2707" s="115">
        <v>47443</v>
      </c>
      <c r="N2707" s="123">
        <v>3.02501</v>
      </c>
      <c r="AB2707" s="108">
        <f t="shared" si="140"/>
        <v>47443</v>
      </c>
      <c r="AC2707" s="109">
        <f t="shared" si="139"/>
        <v>3.0250099999999999E-2</v>
      </c>
      <c r="AE2707" s="110"/>
    </row>
    <row r="2708" spans="13:31" x14ac:dyDescent="0.25">
      <c r="M2708" s="115">
        <v>47444</v>
      </c>
      <c r="N2708" s="123">
        <v>3.02501</v>
      </c>
      <c r="AB2708" s="108">
        <f t="shared" si="140"/>
        <v>47444</v>
      </c>
      <c r="AC2708" s="109">
        <f t="shared" si="139"/>
        <v>3.0250099999999999E-2</v>
      </c>
      <c r="AE2708" s="110"/>
    </row>
    <row r="2709" spans="13:31" x14ac:dyDescent="0.25">
      <c r="M2709" s="115">
        <v>47445</v>
      </c>
      <c r="N2709" s="123">
        <v>3.0252599999999998</v>
      </c>
      <c r="AB2709" s="108">
        <f t="shared" si="140"/>
        <v>47445</v>
      </c>
      <c r="AC2709" s="109">
        <f t="shared" si="139"/>
        <v>3.0252599999999998E-2</v>
      </c>
      <c r="AE2709" s="110"/>
    </row>
    <row r="2710" spans="13:31" x14ac:dyDescent="0.25">
      <c r="M2710" s="115">
        <v>47446</v>
      </c>
      <c r="N2710" s="123">
        <v>3.02501</v>
      </c>
      <c r="AB2710" s="108">
        <f t="shared" si="140"/>
        <v>47446</v>
      </c>
      <c r="AC2710" s="109">
        <f t="shared" si="139"/>
        <v>3.0250099999999999E-2</v>
      </c>
      <c r="AE2710" s="110"/>
    </row>
    <row r="2711" spans="13:31" x14ac:dyDescent="0.25">
      <c r="M2711" s="115">
        <v>47447</v>
      </c>
      <c r="N2711" s="123">
        <v>3.02501</v>
      </c>
      <c r="AB2711" s="108">
        <f t="shared" si="140"/>
        <v>47447</v>
      </c>
      <c r="AC2711" s="109">
        <f t="shared" si="139"/>
        <v>3.0250099999999999E-2</v>
      </c>
      <c r="AE2711" s="110"/>
    </row>
    <row r="2712" spans="13:31" x14ac:dyDescent="0.25">
      <c r="M2712" s="115">
        <v>47448</v>
      </c>
      <c r="N2712" s="123">
        <v>3.02501</v>
      </c>
      <c r="AB2712" s="108">
        <f t="shared" si="140"/>
        <v>47448</v>
      </c>
      <c r="AC2712" s="109">
        <f t="shared" si="139"/>
        <v>3.0250099999999999E-2</v>
      </c>
      <c r="AE2712" s="110"/>
    </row>
    <row r="2713" spans="13:31" x14ac:dyDescent="0.25">
      <c r="M2713" s="115">
        <v>47449</v>
      </c>
      <c r="N2713" s="123">
        <v>3.02501</v>
      </c>
      <c r="AB2713" s="108">
        <f t="shared" si="140"/>
        <v>47449</v>
      </c>
      <c r="AC2713" s="109">
        <f t="shared" si="139"/>
        <v>3.0250099999999999E-2</v>
      </c>
      <c r="AE2713" s="110"/>
    </row>
    <row r="2714" spans="13:31" x14ac:dyDescent="0.25">
      <c r="M2714" s="115">
        <v>47450</v>
      </c>
      <c r="N2714" s="123">
        <v>3.0252599999999998</v>
      </c>
      <c r="AB2714" s="108">
        <f t="shared" si="140"/>
        <v>47450</v>
      </c>
      <c r="AC2714" s="109">
        <f t="shared" si="139"/>
        <v>3.0252599999999998E-2</v>
      </c>
      <c r="AE2714" s="110"/>
    </row>
    <row r="2715" spans="13:31" x14ac:dyDescent="0.25">
      <c r="M2715" s="115">
        <v>47451</v>
      </c>
      <c r="N2715" s="123">
        <v>3.02501</v>
      </c>
      <c r="AB2715" s="108">
        <f t="shared" si="140"/>
        <v>47451</v>
      </c>
      <c r="AC2715" s="109">
        <f t="shared" si="139"/>
        <v>3.0250099999999999E-2</v>
      </c>
      <c r="AE2715" s="110"/>
    </row>
    <row r="2716" spans="13:31" x14ac:dyDescent="0.25">
      <c r="M2716" s="115">
        <v>47452</v>
      </c>
      <c r="N2716" s="123">
        <v>3.02501</v>
      </c>
      <c r="AB2716" s="108">
        <f t="shared" si="140"/>
        <v>47452</v>
      </c>
      <c r="AC2716" s="109">
        <f t="shared" si="139"/>
        <v>3.0250099999999999E-2</v>
      </c>
      <c r="AE2716" s="110"/>
    </row>
    <row r="2717" spans="13:31" x14ac:dyDescent="0.25">
      <c r="M2717" s="115">
        <v>47453</v>
      </c>
      <c r="N2717" s="123">
        <v>3.02501</v>
      </c>
      <c r="AB2717" s="108">
        <f t="shared" si="140"/>
        <v>47453</v>
      </c>
      <c r="AC2717" s="109">
        <f t="shared" si="139"/>
        <v>3.0250099999999999E-2</v>
      </c>
      <c r="AE2717" s="110"/>
    </row>
    <row r="2718" spans="13:31" x14ac:dyDescent="0.25">
      <c r="M2718" s="115">
        <v>47454</v>
      </c>
      <c r="N2718" s="123">
        <v>3.02501</v>
      </c>
      <c r="AB2718" s="108">
        <f t="shared" si="140"/>
        <v>47454</v>
      </c>
      <c r="AC2718" s="109">
        <f t="shared" si="139"/>
        <v>3.0250099999999999E-2</v>
      </c>
      <c r="AE2718" s="110"/>
    </row>
    <row r="2719" spans="13:31" x14ac:dyDescent="0.25">
      <c r="M2719" s="115">
        <v>47455</v>
      </c>
      <c r="N2719" s="123">
        <v>3.0252599999999998</v>
      </c>
      <c r="AB2719" s="108">
        <f t="shared" si="140"/>
        <v>47455</v>
      </c>
      <c r="AC2719" s="109">
        <f t="shared" si="139"/>
        <v>3.0252599999999998E-2</v>
      </c>
      <c r="AE2719" s="110"/>
    </row>
    <row r="2720" spans="13:31" x14ac:dyDescent="0.25">
      <c r="M2720" s="115">
        <v>47456</v>
      </c>
      <c r="N2720" s="123">
        <v>3.02501</v>
      </c>
      <c r="AB2720" s="108">
        <f t="shared" si="140"/>
        <v>47456</v>
      </c>
      <c r="AC2720" s="109">
        <f t="shared" si="139"/>
        <v>3.0250099999999999E-2</v>
      </c>
      <c r="AE2720" s="110"/>
    </row>
    <row r="2721" spans="13:31" x14ac:dyDescent="0.25">
      <c r="M2721" s="115">
        <v>47457</v>
      </c>
      <c r="N2721" s="123">
        <v>3.02501</v>
      </c>
      <c r="AB2721" s="108">
        <f t="shared" si="140"/>
        <v>47457</v>
      </c>
      <c r="AC2721" s="109">
        <f t="shared" si="139"/>
        <v>3.0250099999999999E-2</v>
      </c>
      <c r="AE2721" s="110"/>
    </row>
    <row r="2722" spans="13:31" x14ac:dyDescent="0.25">
      <c r="M2722" s="115">
        <v>47458</v>
      </c>
      <c r="N2722" s="123">
        <v>3.02501</v>
      </c>
      <c r="AB2722" s="108">
        <f t="shared" si="140"/>
        <v>47458</v>
      </c>
      <c r="AC2722" s="109">
        <f t="shared" si="139"/>
        <v>3.0250099999999999E-2</v>
      </c>
      <c r="AE2722" s="110"/>
    </row>
    <row r="2723" spans="13:31" x14ac:dyDescent="0.25">
      <c r="M2723" s="115">
        <v>47459</v>
      </c>
      <c r="N2723" s="123">
        <v>3.02501</v>
      </c>
      <c r="AB2723" s="108">
        <f t="shared" si="140"/>
        <v>47459</v>
      </c>
      <c r="AC2723" s="109">
        <f t="shared" si="139"/>
        <v>3.0250099999999999E-2</v>
      </c>
      <c r="AE2723" s="110"/>
    </row>
    <row r="2724" spans="13:31" x14ac:dyDescent="0.25">
      <c r="M2724" s="115">
        <v>47460</v>
      </c>
      <c r="N2724" s="123">
        <v>3.0252599999999998</v>
      </c>
      <c r="AB2724" s="108">
        <f t="shared" si="140"/>
        <v>47460</v>
      </c>
      <c r="AC2724" s="109">
        <f t="shared" si="139"/>
        <v>3.0252599999999998E-2</v>
      </c>
      <c r="AE2724" s="110"/>
    </row>
    <row r="2725" spans="13:31" x14ac:dyDescent="0.25">
      <c r="M2725" s="115">
        <v>47461</v>
      </c>
      <c r="N2725" s="123">
        <v>3.02501</v>
      </c>
      <c r="AB2725" s="108">
        <f t="shared" si="140"/>
        <v>47461</v>
      </c>
      <c r="AC2725" s="109">
        <f t="shared" si="139"/>
        <v>3.0250099999999999E-2</v>
      </c>
      <c r="AE2725" s="110"/>
    </row>
    <row r="2726" spans="13:31" x14ac:dyDescent="0.25">
      <c r="M2726" s="115">
        <v>47462</v>
      </c>
      <c r="N2726" s="123">
        <v>3.02501</v>
      </c>
      <c r="AB2726" s="108">
        <f t="shared" si="140"/>
        <v>47462</v>
      </c>
      <c r="AC2726" s="109">
        <f t="shared" si="139"/>
        <v>3.0250099999999999E-2</v>
      </c>
      <c r="AE2726" s="110"/>
    </row>
    <row r="2727" spans="13:31" x14ac:dyDescent="0.25">
      <c r="M2727" s="115">
        <v>47463</v>
      </c>
      <c r="N2727" s="123">
        <v>3.02501</v>
      </c>
      <c r="AB2727" s="108">
        <f t="shared" si="140"/>
        <v>47463</v>
      </c>
      <c r="AC2727" s="109">
        <f t="shared" si="139"/>
        <v>3.0250099999999999E-2</v>
      </c>
      <c r="AE2727" s="110"/>
    </row>
    <row r="2728" spans="13:31" x14ac:dyDescent="0.25">
      <c r="M2728" s="115">
        <v>47464</v>
      </c>
      <c r="N2728" s="123">
        <v>3.02501</v>
      </c>
      <c r="AB2728" s="108">
        <f t="shared" si="140"/>
        <v>47464</v>
      </c>
      <c r="AC2728" s="109">
        <f t="shared" si="139"/>
        <v>3.0250099999999999E-2</v>
      </c>
      <c r="AE2728" s="110"/>
    </row>
    <row r="2729" spans="13:31" x14ac:dyDescent="0.25">
      <c r="M2729" s="115">
        <v>47465</v>
      </c>
      <c r="N2729" s="123">
        <v>3.0253899999999998</v>
      </c>
      <c r="AB2729" s="108">
        <f t="shared" si="140"/>
        <v>47465</v>
      </c>
      <c r="AC2729" s="109">
        <f t="shared" si="139"/>
        <v>3.0253899999999997E-2</v>
      </c>
      <c r="AE2729" s="110"/>
    </row>
    <row r="2730" spans="13:31" x14ac:dyDescent="0.25">
      <c r="M2730" s="115">
        <v>47466</v>
      </c>
      <c r="N2730" s="123">
        <v>3.02501</v>
      </c>
      <c r="AB2730" s="108">
        <f t="shared" si="140"/>
        <v>47466</v>
      </c>
      <c r="AC2730" s="109">
        <f t="shared" si="139"/>
        <v>3.0250099999999999E-2</v>
      </c>
      <c r="AE2730" s="110"/>
    </row>
    <row r="2731" spans="13:31" x14ac:dyDescent="0.25">
      <c r="M2731" s="115">
        <v>47467</v>
      </c>
      <c r="N2731" s="123">
        <v>3.02501</v>
      </c>
      <c r="AB2731" s="108">
        <f t="shared" si="140"/>
        <v>47467</v>
      </c>
      <c r="AC2731" s="109">
        <f t="shared" si="139"/>
        <v>3.0250099999999999E-2</v>
      </c>
      <c r="AE2731" s="110"/>
    </row>
    <row r="2732" spans="13:31" x14ac:dyDescent="0.25">
      <c r="M2732" s="115">
        <v>47468</v>
      </c>
      <c r="N2732" s="123">
        <v>3.02501</v>
      </c>
      <c r="AB2732" s="108">
        <f t="shared" si="140"/>
        <v>47468</v>
      </c>
      <c r="AC2732" s="109">
        <f t="shared" si="139"/>
        <v>3.0250099999999999E-2</v>
      </c>
      <c r="AE2732" s="110"/>
    </row>
    <row r="2733" spans="13:31" x14ac:dyDescent="0.25">
      <c r="M2733" s="115">
        <v>47469</v>
      </c>
      <c r="N2733" s="123">
        <v>3.0252599999999998</v>
      </c>
      <c r="AB2733" s="108">
        <f t="shared" si="140"/>
        <v>47469</v>
      </c>
      <c r="AC2733" s="109">
        <f t="shared" si="139"/>
        <v>3.0252599999999998E-2</v>
      </c>
      <c r="AE2733" s="110"/>
    </row>
    <row r="2734" spans="13:31" x14ac:dyDescent="0.25">
      <c r="M2734" s="115">
        <v>47470</v>
      </c>
      <c r="N2734" s="123">
        <v>3.02501</v>
      </c>
      <c r="AB2734" s="108">
        <f t="shared" si="140"/>
        <v>47470</v>
      </c>
      <c r="AC2734" s="109">
        <f t="shared" si="139"/>
        <v>3.0250099999999999E-2</v>
      </c>
      <c r="AE2734" s="110"/>
    </row>
    <row r="2735" spans="13:31" x14ac:dyDescent="0.25">
      <c r="M2735" s="115">
        <v>47471</v>
      </c>
      <c r="N2735" s="123">
        <v>3.02501</v>
      </c>
      <c r="AB2735" s="108">
        <f t="shared" si="140"/>
        <v>47471</v>
      </c>
      <c r="AC2735" s="109">
        <f t="shared" si="139"/>
        <v>3.0250099999999999E-2</v>
      </c>
      <c r="AE2735" s="110"/>
    </row>
    <row r="2736" spans="13:31" x14ac:dyDescent="0.25">
      <c r="M2736" s="115">
        <v>47472</v>
      </c>
      <c r="N2736" s="123">
        <v>3.02501</v>
      </c>
      <c r="AB2736" s="108">
        <f t="shared" si="140"/>
        <v>47472</v>
      </c>
      <c r="AC2736" s="109">
        <f t="shared" si="139"/>
        <v>3.0250099999999999E-2</v>
      </c>
      <c r="AE2736" s="110"/>
    </row>
    <row r="2737" spans="13:31" x14ac:dyDescent="0.25">
      <c r="M2737" s="115">
        <v>47473</v>
      </c>
      <c r="N2737" s="123">
        <v>3.02501</v>
      </c>
      <c r="AB2737" s="108">
        <f t="shared" si="140"/>
        <v>47473</v>
      </c>
      <c r="AC2737" s="109">
        <f t="shared" si="139"/>
        <v>3.0250099999999999E-2</v>
      </c>
      <c r="AE2737" s="110"/>
    </row>
    <row r="2738" spans="13:31" x14ac:dyDescent="0.25">
      <c r="M2738" s="115">
        <v>47474</v>
      </c>
      <c r="N2738" s="123">
        <v>3.0252599999999998</v>
      </c>
      <c r="AB2738" s="108">
        <f t="shared" si="140"/>
        <v>47474</v>
      </c>
      <c r="AC2738" s="109">
        <f t="shared" si="139"/>
        <v>3.0252599999999998E-2</v>
      </c>
      <c r="AE2738" s="110"/>
    </row>
    <row r="2739" spans="13:31" x14ac:dyDescent="0.25">
      <c r="M2739" s="115">
        <v>47475</v>
      </c>
      <c r="N2739" s="123">
        <v>3.02501</v>
      </c>
      <c r="AB2739" s="108">
        <f t="shared" si="140"/>
        <v>47475</v>
      </c>
      <c r="AC2739" s="109">
        <f t="shared" si="139"/>
        <v>3.0250099999999999E-2</v>
      </c>
      <c r="AE2739" s="110"/>
    </row>
    <row r="2740" spans="13:31" x14ac:dyDescent="0.25">
      <c r="M2740" s="115">
        <v>47476</v>
      </c>
      <c r="N2740" s="123">
        <v>3.02501</v>
      </c>
      <c r="AB2740" s="108">
        <f t="shared" si="140"/>
        <v>47476</v>
      </c>
      <c r="AC2740" s="109">
        <f t="shared" si="139"/>
        <v>3.0250099999999999E-2</v>
      </c>
      <c r="AE2740" s="110"/>
    </row>
    <row r="2741" spans="13:31" x14ac:dyDescent="0.25">
      <c r="M2741" s="115">
        <v>47477</v>
      </c>
      <c r="N2741" s="123">
        <v>3.02501</v>
      </c>
      <c r="AB2741" s="108">
        <f t="shared" si="140"/>
        <v>47477</v>
      </c>
      <c r="AC2741" s="109">
        <f t="shared" si="139"/>
        <v>3.0250099999999999E-2</v>
      </c>
      <c r="AE2741" s="110"/>
    </row>
    <row r="2742" spans="13:31" x14ac:dyDescent="0.25">
      <c r="M2742" s="115">
        <v>47478</v>
      </c>
      <c r="N2742" s="123">
        <v>3.02501</v>
      </c>
      <c r="AB2742" s="108">
        <f t="shared" si="140"/>
        <v>47478</v>
      </c>
      <c r="AC2742" s="109">
        <f t="shared" si="139"/>
        <v>3.0250099999999999E-2</v>
      </c>
      <c r="AE2742" s="110"/>
    </row>
    <row r="2743" spans="13:31" x14ac:dyDescent="0.25">
      <c r="M2743" s="115">
        <v>47479</v>
      </c>
      <c r="N2743" s="123">
        <v>3.0253899999999998</v>
      </c>
      <c r="AB2743" s="108">
        <f t="shared" si="140"/>
        <v>47479</v>
      </c>
      <c r="AC2743" s="109">
        <f t="shared" si="139"/>
        <v>3.0253899999999997E-2</v>
      </c>
      <c r="AE2743" s="110"/>
    </row>
    <row r="2744" spans="13:31" x14ac:dyDescent="0.25">
      <c r="M2744" s="115">
        <v>47480</v>
      </c>
      <c r="N2744" s="123">
        <v>3.02501</v>
      </c>
      <c r="AB2744" s="108">
        <f t="shared" si="140"/>
        <v>47480</v>
      </c>
      <c r="AC2744" s="109">
        <f t="shared" si="139"/>
        <v>3.0250099999999999E-2</v>
      </c>
      <c r="AE2744" s="110"/>
    </row>
    <row r="2745" spans="13:31" x14ac:dyDescent="0.25">
      <c r="M2745" s="115">
        <v>47481</v>
      </c>
      <c r="N2745" s="123">
        <v>3.02501</v>
      </c>
      <c r="AB2745" s="108">
        <f t="shared" si="140"/>
        <v>47481</v>
      </c>
      <c r="AC2745" s="109">
        <f t="shared" si="139"/>
        <v>3.0250099999999999E-2</v>
      </c>
      <c r="AE2745" s="110"/>
    </row>
    <row r="2746" spans="13:31" x14ac:dyDescent="0.25">
      <c r="M2746" s="115">
        <v>47482</v>
      </c>
      <c r="N2746" s="123">
        <v>3.02501</v>
      </c>
      <c r="AB2746" s="108">
        <f t="shared" si="140"/>
        <v>47482</v>
      </c>
      <c r="AC2746" s="109">
        <f t="shared" si="139"/>
        <v>3.0250099999999999E-2</v>
      </c>
      <c r="AE2746" s="110"/>
    </row>
    <row r="2747" spans="13:31" x14ac:dyDescent="0.25">
      <c r="M2747" s="115">
        <v>47483</v>
      </c>
      <c r="N2747" s="123">
        <v>3.0252599999999998</v>
      </c>
      <c r="AB2747" s="108">
        <f t="shared" si="140"/>
        <v>47483</v>
      </c>
      <c r="AC2747" s="109">
        <f t="shared" si="139"/>
        <v>3.0252599999999998E-2</v>
      </c>
      <c r="AE2747" s="110"/>
    </row>
    <row r="2748" spans="13:31" x14ac:dyDescent="0.25">
      <c r="M2748" s="115">
        <v>47484</v>
      </c>
      <c r="N2748" s="123">
        <v>3.02501</v>
      </c>
      <c r="AB2748" s="108">
        <f t="shared" si="140"/>
        <v>47484</v>
      </c>
      <c r="AC2748" s="109">
        <f t="shared" si="139"/>
        <v>3.0250099999999999E-2</v>
      </c>
      <c r="AE2748" s="110"/>
    </row>
    <row r="2749" spans="13:31" x14ac:dyDescent="0.25">
      <c r="M2749" s="115">
        <v>47485</v>
      </c>
      <c r="N2749" s="123">
        <v>3.02501</v>
      </c>
      <c r="AB2749" s="108">
        <f t="shared" si="140"/>
        <v>47485</v>
      </c>
      <c r="AC2749" s="109">
        <f t="shared" si="139"/>
        <v>3.0250099999999999E-2</v>
      </c>
      <c r="AE2749" s="110"/>
    </row>
    <row r="2750" spans="13:31" x14ac:dyDescent="0.25">
      <c r="M2750" s="115">
        <v>47486</v>
      </c>
      <c r="N2750" s="123">
        <v>3.02501</v>
      </c>
      <c r="AB2750" s="108">
        <f t="shared" si="140"/>
        <v>47486</v>
      </c>
      <c r="AC2750" s="109">
        <f t="shared" si="139"/>
        <v>3.0250099999999999E-2</v>
      </c>
      <c r="AE2750" s="110"/>
    </row>
    <row r="2751" spans="13:31" x14ac:dyDescent="0.25">
      <c r="M2751" s="115">
        <v>47487</v>
      </c>
      <c r="N2751" s="123">
        <v>3.02501</v>
      </c>
      <c r="AB2751" s="108">
        <f t="shared" si="140"/>
        <v>47487</v>
      </c>
      <c r="AC2751" s="109">
        <f t="shared" si="139"/>
        <v>3.0250099999999999E-2</v>
      </c>
      <c r="AE2751" s="110"/>
    </row>
    <row r="2752" spans="13:31" x14ac:dyDescent="0.25">
      <c r="M2752" s="115">
        <v>47488</v>
      </c>
      <c r="N2752" s="123">
        <v>3.0253899999999998</v>
      </c>
      <c r="AB2752" s="108">
        <f t="shared" si="140"/>
        <v>47488</v>
      </c>
      <c r="AC2752" s="109">
        <f t="shared" si="139"/>
        <v>3.0253899999999997E-2</v>
      </c>
      <c r="AE2752" s="110"/>
    </row>
    <row r="2753" spans="13:31" x14ac:dyDescent="0.25">
      <c r="M2753" s="115">
        <v>47489</v>
      </c>
      <c r="N2753" s="123">
        <v>3.02501</v>
      </c>
      <c r="AB2753" s="108">
        <f t="shared" si="140"/>
        <v>47489</v>
      </c>
      <c r="AC2753" s="109">
        <f t="shared" si="139"/>
        <v>3.0250099999999999E-2</v>
      </c>
      <c r="AE2753" s="110"/>
    </row>
    <row r="2754" spans="13:31" x14ac:dyDescent="0.25">
      <c r="M2754" s="115">
        <v>47490</v>
      </c>
      <c r="N2754" s="123">
        <v>3.02501</v>
      </c>
      <c r="AB2754" s="108">
        <f t="shared" si="140"/>
        <v>47490</v>
      </c>
      <c r="AC2754" s="109">
        <f t="shared" si="139"/>
        <v>3.0250099999999999E-2</v>
      </c>
      <c r="AE2754" s="110"/>
    </row>
    <row r="2755" spans="13:31" x14ac:dyDescent="0.25">
      <c r="M2755" s="115">
        <v>47491</v>
      </c>
      <c r="N2755" s="123">
        <v>3.02501</v>
      </c>
      <c r="AB2755" s="108">
        <f t="shared" si="140"/>
        <v>47491</v>
      </c>
      <c r="AC2755" s="109">
        <f t="shared" si="139"/>
        <v>3.0250099999999999E-2</v>
      </c>
      <c r="AE2755" s="110"/>
    </row>
    <row r="2756" spans="13:31" x14ac:dyDescent="0.25">
      <c r="M2756" s="115">
        <v>47492</v>
      </c>
      <c r="N2756" s="123">
        <v>3.0252599999999998</v>
      </c>
      <c r="AB2756" s="108">
        <f t="shared" si="140"/>
        <v>47492</v>
      </c>
      <c r="AC2756" s="109">
        <f t="shared" si="139"/>
        <v>3.0252599999999998E-2</v>
      </c>
      <c r="AE2756" s="110"/>
    </row>
    <row r="2757" spans="13:31" x14ac:dyDescent="0.25">
      <c r="M2757" s="115">
        <v>47493</v>
      </c>
      <c r="N2757" s="123">
        <v>3.02501</v>
      </c>
      <c r="AB2757" s="108">
        <f t="shared" si="140"/>
        <v>47493</v>
      </c>
      <c r="AC2757" s="109">
        <f t="shared" si="139"/>
        <v>3.0250099999999999E-2</v>
      </c>
      <c r="AE2757" s="110"/>
    </row>
    <row r="2758" spans="13:31" x14ac:dyDescent="0.25">
      <c r="M2758" s="115">
        <v>47494</v>
      </c>
      <c r="N2758" s="123">
        <v>3.02501</v>
      </c>
      <c r="AB2758" s="108">
        <f t="shared" si="140"/>
        <v>47494</v>
      </c>
      <c r="AC2758" s="109">
        <f t="shared" si="139"/>
        <v>3.0250099999999999E-2</v>
      </c>
      <c r="AE2758" s="110"/>
    </row>
    <row r="2759" spans="13:31" x14ac:dyDescent="0.25">
      <c r="M2759" s="115">
        <v>47495</v>
      </c>
      <c r="N2759" s="123">
        <v>3.02501</v>
      </c>
      <c r="AB2759" s="108">
        <f t="shared" si="140"/>
        <v>47495</v>
      </c>
      <c r="AC2759" s="109">
        <f t="shared" ref="AC2759:AC2822" si="141">_xlfn.IFNA(VLOOKUP(AB2759,M:N,2,FALSE)/100,AC2758)</f>
        <v>3.0250099999999999E-2</v>
      </c>
      <c r="AE2759" s="110"/>
    </row>
    <row r="2760" spans="13:31" x14ac:dyDescent="0.25">
      <c r="M2760" s="115">
        <v>47496</v>
      </c>
      <c r="N2760" s="123">
        <v>3.02501</v>
      </c>
      <c r="AB2760" s="108">
        <f t="shared" ref="AB2760:AB2823" si="142">AB2759+1</f>
        <v>47496</v>
      </c>
      <c r="AC2760" s="109">
        <f t="shared" si="141"/>
        <v>3.0250099999999999E-2</v>
      </c>
      <c r="AE2760" s="110"/>
    </row>
    <row r="2761" spans="13:31" x14ac:dyDescent="0.25">
      <c r="M2761" s="115">
        <v>47497</v>
      </c>
      <c r="N2761" s="123">
        <v>3.0252599999999998</v>
      </c>
      <c r="AB2761" s="108">
        <f t="shared" si="142"/>
        <v>47497</v>
      </c>
      <c r="AC2761" s="109">
        <f t="shared" si="141"/>
        <v>3.0252599999999998E-2</v>
      </c>
      <c r="AE2761" s="110"/>
    </row>
    <row r="2762" spans="13:31" x14ac:dyDescent="0.25">
      <c r="M2762" s="115">
        <v>47498</v>
      </c>
      <c r="N2762" s="123">
        <v>3.02501</v>
      </c>
      <c r="AB2762" s="108">
        <f t="shared" si="142"/>
        <v>47498</v>
      </c>
      <c r="AC2762" s="109">
        <f t="shared" si="141"/>
        <v>3.0250099999999999E-2</v>
      </c>
      <c r="AE2762" s="110"/>
    </row>
    <row r="2763" spans="13:31" x14ac:dyDescent="0.25">
      <c r="M2763" s="115">
        <v>47499</v>
      </c>
      <c r="N2763" s="123">
        <v>3.02501</v>
      </c>
      <c r="AB2763" s="108">
        <f t="shared" si="142"/>
        <v>47499</v>
      </c>
      <c r="AC2763" s="109">
        <f t="shared" si="141"/>
        <v>3.0250099999999999E-2</v>
      </c>
      <c r="AE2763" s="110"/>
    </row>
    <row r="2764" spans="13:31" x14ac:dyDescent="0.25">
      <c r="M2764" s="115">
        <v>47500</v>
      </c>
      <c r="N2764" s="123">
        <v>3.02501</v>
      </c>
      <c r="AB2764" s="108">
        <f t="shared" si="142"/>
        <v>47500</v>
      </c>
      <c r="AC2764" s="109">
        <f t="shared" si="141"/>
        <v>3.0250099999999999E-2</v>
      </c>
      <c r="AE2764" s="110"/>
    </row>
    <row r="2765" spans="13:31" x14ac:dyDescent="0.25">
      <c r="M2765" s="115">
        <v>47501</v>
      </c>
      <c r="N2765" s="123">
        <v>3.02501</v>
      </c>
      <c r="AB2765" s="108">
        <f t="shared" si="142"/>
        <v>47501</v>
      </c>
      <c r="AC2765" s="109">
        <f t="shared" si="141"/>
        <v>3.0250099999999999E-2</v>
      </c>
      <c r="AE2765" s="110"/>
    </row>
    <row r="2766" spans="13:31" x14ac:dyDescent="0.25">
      <c r="M2766" s="115">
        <v>47502</v>
      </c>
      <c r="N2766" s="123">
        <v>3.0252599999999998</v>
      </c>
      <c r="AB2766" s="108">
        <f t="shared" si="142"/>
        <v>47502</v>
      </c>
      <c r="AC2766" s="109">
        <f t="shared" si="141"/>
        <v>3.0252599999999998E-2</v>
      </c>
      <c r="AE2766" s="110"/>
    </row>
    <row r="2767" spans="13:31" x14ac:dyDescent="0.25">
      <c r="M2767" s="115">
        <v>47503</v>
      </c>
      <c r="N2767" s="123">
        <v>3.02501</v>
      </c>
      <c r="AB2767" s="108">
        <f t="shared" si="142"/>
        <v>47503</v>
      </c>
      <c r="AC2767" s="109">
        <f t="shared" si="141"/>
        <v>3.0250099999999999E-2</v>
      </c>
      <c r="AE2767" s="110"/>
    </row>
    <row r="2768" spans="13:31" x14ac:dyDescent="0.25">
      <c r="M2768" s="115">
        <v>47504</v>
      </c>
      <c r="N2768" s="123">
        <v>3.02501</v>
      </c>
      <c r="AB2768" s="108">
        <f t="shared" si="142"/>
        <v>47504</v>
      </c>
      <c r="AC2768" s="109">
        <f t="shared" si="141"/>
        <v>3.0250099999999999E-2</v>
      </c>
      <c r="AE2768" s="110"/>
    </row>
    <row r="2769" spans="13:31" x14ac:dyDescent="0.25">
      <c r="M2769" s="115">
        <v>47505</v>
      </c>
      <c r="N2769" s="123">
        <v>3.02501</v>
      </c>
      <c r="AB2769" s="108">
        <f t="shared" si="142"/>
        <v>47505</v>
      </c>
      <c r="AC2769" s="109">
        <f t="shared" si="141"/>
        <v>3.0250099999999999E-2</v>
      </c>
      <c r="AE2769" s="110"/>
    </row>
    <row r="2770" spans="13:31" x14ac:dyDescent="0.25">
      <c r="M2770" s="115">
        <v>47506</v>
      </c>
      <c r="N2770" s="123">
        <v>3.02501</v>
      </c>
      <c r="AB2770" s="108">
        <f t="shared" si="142"/>
        <v>47506</v>
      </c>
      <c r="AC2770" s="109">
        <f t="shared" si="141"/>
        <v>3.0250099999999999E-2</v>
      </c>
      <c r="AE2770" s="110"/>
    </row>
    <row r="2771" spans="13:31" x14ac:dyDescent="0.25">
      <c r="M2771" s="115">
        <v>47507</v>
      </c>
      <c r="N2771" s="123">
        <v>3.0252599999999998</v>
      </c>
      <c r="AB2771" s="108">
        <f t="shared" si="142"/>
        <v>47507</v>
      </c>
      <c r="AC2771" s="109">
        <f t="shared" si="141"/>
        <v>3.0252599999999998E-2</v>
      </c>
      <c r="AE2771" s="110"/>
    </row>
    <row r="2772" spans="13:31" x14ac:dyDescent="0.25">
      <c r="M2772" s="115">
        <v>47508</v>
      </c>
      <c r="N2772" s="123">
        <v>3.02501</v>
      </c>
      <c r="AB2772" s="108">
        <f t="shared" si="142"/>
        <v>47508</v>
      </c>
      <c r="AC2772" s="109">
        <f t="shared" si="141"/>
        <v>3.0250099999999999E-2</v>
      </c>
      <c r="AE2772" s="110"/>
    </row>
    <row r="2773" spans="13:31" x14ac:dyDescent="0.25">
      <c r="M2773" s="115">
        <v>47509</v>
      </c>
      <c r="N2773" s="123">
        <v>3.02501</v>
      </c>
      <c r="AB2773" s="108">
        <f t="shared" si="142"/>
        <v>47509</v>
      </c>
      <c r="AC2773" s="109">
        <f t="shared" si="141"/>
        <v>3.0250099999999999E-2</v>
      </c>
      <c r="AE2773" s="110"/>
    </row>
    <row r="2774" spans="13:31" x14ac:dyDescent="0.25">
      <c r="M2774" s="115">
        <v>47510</v>
      </c>
      <c r="N2774" s="123">
        <v>3.02501</v>
      </c>
      <c r="AB2774" s="108">
        <f t="shared" si="142"/>
        <v>47510</v>
      </c>
      <c r="AC2774" s="109">
        <f t="shared" si="141"/>
        <v>3.0250099999999999E-2</v>
      </c>
      <c r="AE2774" s="110"/>
    </row>
    <row r="2775" spans="13:31" x14ac:dyDescent="0.25">
      <c r="M2775" s="115">
        <v>47511</v>
      </c>
      <c r="N2775" s="123">
        <v>3.02501</v>
      </c>
      <c r="AB2775" s="108">
        <f t="shared" si="142"/>
        <v>47511</v>
      </c>
      <c r="AC2775" s="109">
        <f t="shared" si="141"/>
        <v>3.0250099999999999E-2</v>
      </c>
      <c r="AE2775" s="110"/>
    </row>
    <row r="2776" spans="13:31" x14ac:dyDescent="0.25">
      <c r="M2776" s="115">
        <v>47512</v>
      </c>
      <c r="N2776" s="123">
        <v>3.0252599999999998</v>
      </c>
      <c r="AB2776" s="108">
        <f t="shared" si="142"/>
        <v>47512</v>
      </c>
      <c r="AC2776" s="109">
        <f t="shared" si="141"/>
        <v>3.0252599999999998E-2</v>
      </c>
      <c r="AE2776" s="110"/>
    </row>
    <row r="2777" spans="13:31" x14ac:dyDescent="0.25">
      <c r="M2777" s="115">
        <v>47513</v>
      </c>
      <c r="N2777" s="123">
        <v>3.02501</v>
      </c>
      <c r="AB2777" s="108">
        <f t="shared" si="142"/>
        <v>47513</v>
      </c>
      <c r="AC2777" s="109">
        <f t="shared" si="141"/>
        <v>3.0250099999999999E-2</v>
      </c>
      <c r="AE2777" s="110"/>
    </row>
    <row r="2778" spans="13:31" x14ac:dyDescent="0.25">
      <c r="M2778" s="115">
        <v>47514</v>
      </c>
      <c r="N2778" s="123">
        <v>3.02501</v>
      </c>
      <c r="AB2778" s="108">
        <f t="shared" si="142"/>
        <v>47514</v>
      </c>
      <c r="AC2778" s="109">
        <f t="shared" si="141"/>
        <v>3.0250099999999999E-2</v>
      </c>
      <c r="AE2778" s="110"/>
    </row>
    <row r="2779" spans="13:31" x14ac:dyDescent="0.25">
      <c r="M2779" s="115">
        <v>47515</v>
      </c>
      <c r="N2779" s="123">
        <v>3.02501</v>
      </c>
      <c r="AB2779" s="108">
        <f t="shared" si="142"/>
        <v>47515</v>
      </c>
      <c r="AC2779" s="109">
        <f t="shared" si="141"/>
        <v>3.0250099999999999E-2</v>
      </c>
      <c r="AE2779" s="110"/>
    </row>
    <row r="2780" spans="13:31" x14ac:dyDescent="0.25">
      <c r="M2780" s="115">
        <v>47516</v>
      </c>
      <c r="N2780" s="123">
        <v>3.02501</v>
      </c>
      <c r="AB2780" s="108">
        <f t="shared" si="142"/>
        <v>47516</v>
      </c>
      <c r="AC2780" s="109">
        <f t="shared" si="141"/>
        <v>3.0250099999999999E-2</v>
      </c>
      <c r="AE2780" s="110"/>
    </row>
    <row r="2781" spans="13:31" x14ac:dyDescent="0.25">
      <c r="M2781" s="115">
        <v>47517</v>
      </c>
      <c r="N2781" s="123">
        <v>3.0252599999999998</v>
      </c>
      <c r="AB2781" s="108">
        <f t="shared" si="142"/>
        <v>47517</v>
      </c>
      <c r="AC2781" s="109">
        <f t="shared" si="141"/>
        <v>3.0252599999999998E-2</v>
      </c>
      <c r="AE2781" s="110"/>
    </row>
    <row r="2782" spans="13:31" x14ac:dyDescent="0.25">
      <c r="M2782" s="115">
        <v>47518</v>
      </c>
      <c r="N2782" s="123">
        <v>3.02501</v>
      </c>
      <c r="AB2782" s="108">
        <f t="shared" si="142"/>
        <v>47518</v>
      </c>
      <c r="AC2782" s="109">
        <f t="shared" si="141"/>
        <v>3.0250099999999999E-2</v>
      </c>
      <c r="AE2782" s="110"/>
    </row>
    <row r="2783" spans="13:31" x14ac:dyDescent="0.25">
      <c r="M2783" s="115">
        <v>47519</v>
      </c>
      <c r="N2783" s="123">
        <v>3.02501</v>
      </c>
      <c r="AB2783" s="108">
        <f t="shared" si="142"/>
        <v>47519</v>
      </c>
      <c r="AC2783" s="109">
        <f t="shared" si="141"/>
        <v>3.0250099999999999E-2</v>
      </c>
      <c r="AE2783" s="110"/>
    </row>
    <row r="2784" spans="13:31" x14ac:dyDescent="0.25">
      <c r="M2784" s="115">
        <v>47520</v>
      </c>
      <c r="N2784" s="123">
        <v>3.02501</v>
      </c>
      <c r="AB2784" s="108">
        <f t="shared" si="142"/>
        <v>47520</v>
      </c>
      <c r="AC2784" s="109">
        <f t="shared" si="141"/>
        <v>3.0250099999999999E-2</v>
      </c>
      <c r="AE2784" s="110"/>
    </row>
    <row r="2785" spans="13:31" x14ac:dyDescent="0.25">
      <c r="M2785" s="115">
        <v>47521</v>
      </c>
      <c r="N2785" s="123">
        <v>3.02501</v>
      </c>
      <c r="AB2785" s="108">
        <f t="shared" si="142"/>
        <v>47521</v>
      </c>
      <c r="AC2785" s="109">
        <f t="shared" si="141"/>
        <v>3.0250099999999999E-2</v>
      </c>
      <c r="AE2785" s="110"/>
    </row>
    <row r="2786" spans="13:31" x14ac:dyDescent="0.25">
      <c r="M2786" s="115">
        <v>47522</v>
      </c>
      <c r="N2786" s="123">
        <v>3.0252599999999998</v>
      </c>
      <c r="AB2786" s="108">
        <f t="shared" si="142"/>
        <v>47522</v>
      </c>
      <c r="AC2786" s="109">
        <f t="shared" si="141"/>
        <v>3.0252599999999998E-2</v>
      </c>
      <c r="AE2786" s="110"/>
    </row>
    <row r="2787" spans="13:31" x14ac:dyDescent="0.25">
      <c r="M2787" s="115">
        <v>47523</v>
      </c>
      <c r="N2787" s="123">
        <v>3.02501</v>
      </c>
      <c r="AB2787" s="108">
        <f t="shared" si="142"/>
        <v>47523</v>
      </c>
      <c r="AC2787" s="109">
        <f t="shared" si="141"/>
        <v>3.0250099999999999E-2</v>
      </c>
      <c r="AE2787" s="110"/>
    </row>
    <row r="2788" spans="13:31" x14ac:dyDescent="0.25">
      <c r="M2788" s="115">
        <v>47524</v>
      </c>
      <c r="N2788" s="123">
        <v>3.02501</v>
      </c>
      <c r="AB2788" s="108">
        <f t="shared" si="142"/>
        <v>47524</v>
      </c>
      <c r="AC2788" s="109">
        <f t="shared" si="141"/>
        <v>3.0250099999999999E-2</v>
      </c>
      <c r="AE2788" s="110"/>
    </row>
    <row r="2789" spans="13:31" x14ac:dyDescent="0.25">
      <c r="M2789" s="115">
        <v>47525</v>
      </c>
      <c r="N2789" s="123">
        <v>3.02501</v>
      </c>
      <c r="AB2789" s="108">
        <f t="shared" si="142"/>
        <v>47525</v>
      </c>
      <c r="AC2789" s="109">
        <f t="shared" si="141"/>
        <v>3.0250099999999999E-2</v>
      </c>
      <c r="AE2789" s="110"/>
    </row>
    <row r="2790" spans="13:31" x14ac:dyDescent="0.25">
      <c r="M2790" s="115">
        <v>47526</v>
      </c>
      <c r="N2790" s="123">
        <v>3.02501</v>
      </c>
      <c r="AB2790" s="108">
        <f t="shared" si="142"/>
        <v>47526</v>
      </c>
      <c r="AC2790" s="109">
        <f t="shared" si="141"/>
        <v>3.0250099999999999E-2</v>
      </c>
      <c r="AE2790" s="110"/>
    </row>
    <row r="2791" spans="13:31" x14ac:dyDescent="0.25">
      <c r="M2791" s="115">
        <v>47527</v>
      </c>
      <c r="N2791" s="123">
        <v>3.0252599999999998</v>
      </c>
      <c r="AB2791" s="108">
        <f t="shared" si="142"/>
        <v>47527</v>
      </c>
      <c r="AC2791" s="109">
        <f t="shared" si="141"/>
        <v>3.0252599999999998E-2</v>
      </c>
      <c r="AE2791" s="110"/>
    </row>
    <row r="2792" spans="13:31" x14ac:dyDescent="0.25">
      <c r="M2792" s="115">
        <v>47528</v>
      </c>
      <c r="N2792" s="123">
        <v>3.02501</v>
      </c>
      <c r="AB2792" s="108">
        <f t="shared" si="142"/>
        <v>47528</v>
      </c>
      <c r="AC2792" s="109">
        <f t="shared" si="141"/>
        <v>3.0250099999999999E-2</v>
      </c>
      <c r="AE2792" s="110"/>
    </row>
    <row r="2793" spans="13:31" x14ac:dyDescent="0.25">
      <c r="M2793" s="115">
        <v>47529</v>
      </c>
      <c r="N2793" s="123">
        <v>3.02501</v>
      </c>
      <c r="AB2793" s="108">
        <f t="shared" si="142"/>
        <v>47529</v>
      </c>
      <c r="AC2793" s="109">
        <f t="shared" si="141"/>
        <v>3.0250099999999999E-2</v>
      </c>
      <c r="AE2793" s="110"/>
    </row>
    <row r="2794" spans="13:31" x14ac:dyDescent="0.25">
      <c r="M2794" s="115">
        <v>47530</v>
      </c>
      <c r="N2794" s="123">
        <v>3.02501</v>
      </c>
      <c r="AB2794" s="108">
        <f t="shared" si="142"/>
        <v>47530</v>
      </c>
      <c r="AC2794" s="109">
        <f t="shared" si="141"/>
        <v>3.0250099999999999E-2</v>
      </c>
      <c r="AE2794" s="110"/>
    </row>
    <row r="2795" spans="13:31" x14ac:dyDescent="0.25">
      <c r="M2795" s="115">
        <v>47531</v>
      </c>
      <c r="N2795" s="123">
        <v>3.02501</v>
      </c>
      <c r="AB2795" s="108">
        <f t="shared" si="142"/>
        <v>47531</v>
      </c>
      <c r="AC2795" s="109">
        <f t="shared" si="141"/>
        <v>3.0250099999999999E-2</v>
      </c>
      <c r="AE2795" s="110"/>
    </row>
    <row r="2796" spans="13:31" x14ac:dyDescent="0.25">
      <c r="M2796" s="115">
        <v>47532</v>
      </c>
      <c r="N2796" s="123">
        <v>3.0253899999999998</v>
      </c>
      <c r="AB2796" s="108">
        <f t="shared" si="142"/>
        <v>47532</v>
      </c>
      <c r="AC2796" s="109">
        <f t="shared" si="141"/>
        <v>3.0253899999999997E-2</v>
      </c>
      <c r="AE2796" s="110"/>
    </row>
    <row r="2797" spans="13:31" x14ac:dyDescent="0.25">
      <c r="M2797" s="115">
        <v>47533</v>
      </c>
      <c r="N2797" s="123">
        <v>3.02501</v>
      </c>
      <c r="AB2797" s="108">
        <f t="shared" si="142"/>
        <v>47533</v>
      </c>
      <c r="AC2797" s="109">
        <f t="shared" si="141"/>
        <v>3.0250099999999999E-2</v>
      </c>
      <c r="AE2797" s="110"/>
    </row>
    <row r="2798" spans="13:31" x14ac:dyDescent="0.25">
      <c r="M2798" s="115">
        <v>47534</v>
      </c>
      <c r="N2798" s="123">
        <v>3.02501</v>
      </c>
      <c r="AB2798" s="108">
        <f t="shared" si="142"/>
        <v>47534</v>
      </c>
      <c r="AC2798" s="109">
        <f t="shared" si="141"/>
        <v>3.0250099999999999E-2</v>
      </c>
      <c r="AE2798" s="110"/>
    </row>
    <row r="2799" spans="13:31" x14ac:dyDescent="0.25">
      <c r="M2799" s="115">
        <v>47535</v>
      </c>
      <c r="N2799" s="123">
        <v>3.02501</v>
      </c>
      <c r="AB2799" s="108">
        <f t="shared" si="142"/>
        <v>47535</v>
      </c>
      <c r="AC2799" s="109">
        <f t="shared" si="141"/>
        <v>3.0250099999999999E-2</v>
      </c>
      <c r="AE2799" s="110"/>
    </row>
    <row r="2800" spans="13:31" x14ac:dyDescent="0.25">
      <c r="M2800" s="115">
        <v>47536</v>
      </c>
      <c r="N2800" s="123">
        <v>3.0252599999999998</v>
      </c>
      <c r="AB2800" s="108">
        <f t="shared" si="142"/>
        <v>47536</v>
      </c>
      <c r="AC2800" s="109">
        <f t="shared" si="141"/>
        <v>3.0252599999999998E-2</v>
      </c>
      <c r="AE2800" s="110"/>
    </row>
    <row r="2801" spans="13:31" x14ac:dyDescent="0.25">
      <c r="M2801" s="115">
        <v>47537</v>
      </c>
      <c r="N2801" s="123">
        <v>3.02501</v>
      </c>
      <c r="AB2801" s="108">
        <f t="shared" si="142"/>
        <v>47537</v>
      </c>
      <c r="AC2801" s="109">
        <f t="shared" si="141"/>
        <v>3.0250099999999999E-2</v>
      </c>
      <c r="AE2801" s="110"/>
    </row>
    <row r="2802" spans="13:31" x14ac:dyDescent="0.25">
      <c r="M2802" s="115">
        <v>47538</v>
      </c>
      <c r="N2802" s="123">
        <v>3.02501</v>
      </c>
      <c r="AB2802" s="108">
        <f t="shared" si="142"/>
        <v>47538</v>
      </c>
      <c r="AC2802" s="109">
        <f t="shared" si="141"/>
        <v>3.0250099999999999E-2</v>
      </c>
      <c r="AE2802" s="110"/>
    </row>
    <row r="2803" spans="13:31" x14ac:dyDescent="0.25">
      <c r="M2803" s="115">
        <v>47539</v>
      </c>
      <c r="N2803" s="123">
        <v>3.02501</v>
      </c>
      <c r="AB2803" s="108">
        <f t="shared" si="142"/>
        <v>47539</v>
      </c>
      <c r="AC2803" s="109">
        <f t="shared" si="141"/>
        <v>3.0250099999999999E-2</v>
      </c>
      <c r="AE2803" s="110"/>
    </row>
    <row r="2804" spans="13:31" x14ac:dyDescent="0.25">
      <c r="M2804" s="115">
        <v>47540</v>
      </c>
      <c r="N2804" s="123">
        <v>3.02501</v>
      </c>
      <c r="AB2804" s="108">
        <f t="shared" si="142"/>
        <v>47540</v>
      </c>
      <c r="AC2804" s="109">
        <f t="shared" si="141"/>
        <v>3.0250099999999999E-2</v>
      </c>
      <c r="AE2804" s="110"/>
    </row>
    <row r="2805" spans="13:31" x14ac:dyDescent="0.25">
      <c r="M2805" s="115">
        <v>47541</v>
      </c>
      <c r="N2805" s="123">
        <v>3.0252599999999998</v>
      </c>
      <c r="AB2805" s="108">
        <f t="shared" si="142"/>
        <v>47541</v>
      </c>
      <c r="AC2805" s="109">
        <f t="shared" si="141"/>
        <v>3.0252599999999998E-2</v>
      </c>
      <c r="AE2805" s="110"/>
    </row>
    <row r="2806" spans="13:31" x14ac:dyDescent="0.25">
      <c r="M2806" s="115">
        <v>47542</v>
      </c>
      <c r="N2806" s="123">
        <v>3.02501</v>
      </c>
      <c r="AB2806" s="108">
        <f t="shared" si="142"/>
        <v>47542</v>
      </c>
      <c r="AC2806" s="109">
        <f t="shared" si="141"/>
        <v>3.0250099999999999E-2</v>
      </c>
      <c r="AE2806" s="110"/>
    </row>
    <row r="2807" spans="13:31" x14ac:dyDescent="0.25">
      <c r="M2807" s="115">
        <v>47543</v>
      </c>
      <c r="N2807" s="123">
        <v>3.02501</v>
      </c>
      <c r="AB2807" s="108">
        <f t="shared" si="142"/>
        <v>47543</v>
      </c>
      <c r="AC2807" s="109">
        <f t="shared" si="141"/>
        <v>3.0250099999999999E-2</v>
      </c>
      <c r="AE2807" s="110"/>
    </row>
    <row r="2808" spans="13:31" x14ac:dyDescent="0.25">
      <c r="M2808" s="115">
        <v>47544</v>
      </c>
      <c r="N2808" s="123">
        <v>3.02501</v>
      </c>
      <c r="AB2808" s="108">
        <f t="shared" si="142"/>
        <v>47544</v>
      </c>
      <c r="AC2808" s="109">
        <f t="shared" si="141"/>
        <v>3.0250099999999999E-2</v>
      </c>
      <c r="AE2808" s="110"/>
    </row>
    <row r="2809" spans="13:31" x14ac:dyDescent="0.25">
      <c r="M2809" s="115">
        <v>47545</v>
      </c>
      <c r="N2809" s="123">
        <v>3.02501</v>
      </c>
      <c r="AB2809" s="108">
        <f t="shared" si="142"/>
        <v>47545</v>
      </c>
      <c r="AC2809" s="109">
        <f t="shared" si="141"/>
        <v>3.0250099999999999E-2</v>
      </c>
      <c r="AE2809" s="110"/>
    </row>
    <row r="2810" spans="13:31" x14ac:dyDescent="0.25">
      <c r="M2810" s="115">
        <v>47546</v>
      </c>
      <c r="N2810" s="123">
        <v>3.0252599999999998</v>
      </c>
      <c r="AB2810" s="108">
        <f t="shared" si="142"/>
        <v>47546</v>
      </c>
      <c r="AC2810" s="109">
        <f t="shared" si="141"/>
        <v>3.0252599999999998E-2</v>
      </c>
      <c r="AE2810" s="110"/>
    </row>
    <row r="2811" spans="13:31" x14ac:dyDescent="0.25">
      <c r="M2811" s="115">
        <v>47547</v>
      </c>
      <c r="N2811" s="123">
        <v>3.02501</v>
      </c>
      <c r="AB2811" s="108">
        <f t="shared" si="142"/>
        <v>47547</v>
      </c>
      <c r="AC2811" s="109">
        <f t="shared" si="141"/>
        <v>3.0250099999999999E-2</v>
      </c>
      <c r="AE2811" s="110"/>
    </row>
    <row r="2812" spans="13:31" x14ac:dyDescent="0.25">
      <c r="M2812" s="115">
        <v>47548</v>
      </c>
      <c r="N2812" s="123">
        <v>3.02501</v>
      </c>
      <c r="AB2812" s="108">
        <f t="shared" si="142"/>
        <v>47548</v>
      </c>
      <c r="AC2812" s="109">
        <f t="shared" si="141"/>
        <v>3.0250099999999999E-2</v>
      </c>
      <c r="AE2812" s="110"/>
    </row>
    <row r="2813" spans="13:31" x14ac:dyDescent="0.25">
      <c r="M2813" s="115">
        <v>47549</v>
      </c>
      <c r="N2813" s="123">
        <v>3.02501</v>
      </c>
      <c r="AB2813" s="108">
        <f t="shared" si="142"/>
        <v>47549</v>
      </c>
      <c r="AC2813" s="109">
        <f t="shared" si="141"/>
        <v>3.0250099999999999E-2</v>
      </c>
      <c r="AE2813" s="110"/>
    </row>
    <row r="2814" spans="13:31" x14ac:dyDescent="0.25">
      <c r="M2814" s="115">
        <v>47550</v>
      </c>
      <c r="N2814" s="123">
        <v>3.02501</v>
      </c>
      <c r="AB2814" s="108">
        <f t="shared" si="142"/>
        <v>47550</v>
      </c>
      <c r="AC2814" s="109">
        <f t="shared" si="141"/>
        <v>3.0250099999999999E-2</v>
      </c>
      <c r="AE2814" s="110"/>
    </row>
    <row r="2815" spans="13:31" x14ac:dyDescent="0.25">
      <c r="M2815" s="115">
        <v>47551</v>
      </c>
      <c r="N2815" s="123">
        <v>3.0252599999999998</v>
      </c>
      <c r="AB2815" s="108">
        <f t="shared" si="142"/>
        <v>47551</v>
      </c>
      <c r="AC2815" s="109">
        <f t="shared" si="141"/>
        <v>3.0252599999999998E-2</v>
      </c>
      <c r="AE2815" s="110"/>
    </row>
    <row r="2816" spans="13:31" x14ac:dyDescent="0.25">
      <c r="M2816" s="115">
        <v>47552</v>
      </c>
      <c r="N2816" s="123">
        <v>3.02501</v>
      </c>
      <c r="AB2816" s="108">
        <f t="shared" si="142"/>
        <v>47552</v>
      </c>
      <c r="AC2816" s="109">
        <f t="shared" si="141"/>
        <v>3.0250099999999999E-2</v>
      </c>
      <c r="AE2816" s="110"/>
    </row>
    <row r="2817" spans="13:31" x14ac:dyDescent="0.25">
      <c r="M2817" s="115">
        <v>47553</v>
      </c>
      <c r="N2817" s="123">
        <v>3.02501</v>
      </c>
      <c r="AB2817" s="108">
        <f t="shared" si="142"/>
        <v>47553</v>
      </c>
      <c r="AC2817" s="109">
        <f t="shared" si="141"/>
        <v>3.0250099999999999E-2</v>
      </c>
      <c r="AE2817" s="110"/>
    </row>
    <row r="2818" spans="13:31" x14ac:dyDescent="0.25">
      <c r="M2818" s="115">
        <v>47554</v>
      </c>
      <c r="N2818" s="123">
        <v>3.02501</v>
      </c>
      <c r="AB2818" s="108">
        <f t="shared" si="142"/>
        <v>47554</v>
      </c>
      <c r="AC2818" s="109">
        <f t="shared" si="141"/>
        <v>3.0250099999999999E-2</v>
      </c>
      <c r="AE2818" s="110"/>
    </row>
    <row r="2819" spans="13:31" x14ac:dyDescent="0.25">
      <c r="M2819" s="115">
        <v>47555</v>
      </c>
      <c r="N2819" s="123">
        <v>3.02501</v>
      </c>
      <c r="AB2819" s="108">
        <f t="shared" si="142"/>
        <v>47555</v>
      </c>
      <c r="AC2819" s="109">
        <f t="shared" si="141"/>
        <v>3.0250099999999999E-2</v>
      </c>
      <c r="AE2819" s="110"/>
    </row>
    <row r="2820" spans="13:31" x14ac:dyDescent="0.25">
      <c r="M2820" s="115">
        <v>47556</v>
      </c>
      <c r="N2820" s="123">
        <v>3.0253899999999998</v>
      </c>
      <c r="AB2820" s="108">
        <f t="shared" si="142"/>
        <v>47556</v>
      </c>
      <c r="AC2820" s="109">
        <f t="shared" si="141"/>
        <v>3.0253899999999997E-2</v>
      </c>
      <c r="AE2820" s="110"/>
    </row>
    <row r="2821" spans="13:31" x14ac:dyDescent="0.25">
      <c r="M2821" s="115">
        <v>47557</v>
      </c>
      <c r="N2821" s="123">
        <v>3.02501</v>
      </c>
      <c r="AB2821" s="108">
        <f t="shared" si="142"/>
        <v>47557</v>
      </c>
      <c r="AC2821" s="109">
        <f t="shared" si="141"/>
        <v>3.0250099999999999E-2</v>
      </c>
      <c r="AE2821" s="110"/>
    </row>
    <row r="2822" spans="13:31" x14ac:dyDescent="0.25">
      <c r="M2822" s="115">
        <v>47558</v>
      </c>
      <c r="N2822" s="123">
        <v>3.02501</v>
      </c>
      <c r="AB2822" s="108">
        <f t="shared" si="142"/>
        <v>47558</v>
      </c>
      <c r="AC2822" s="109">
        <f t="shared" si="141"/>
        <v>3.0250099999999999E-2</v>
      </c>
      <c r="AE2822" s="110"/>
    </row>
    <row r="2823" spans="13:31" x14ac:dyDescent="0.25">
      <c r="M2823" s="115">
        <v>47559</v>
      </c>
      <c r="N2823" s="123">
        <v>3.02501</v>
      </c>
      <c r="AB2823" s="108">
        <f t="shared" si="142"/>
        <v>47559</v>
      </c>
      <c r="AC2823" s="109">
        <f t="shared" ref="AC2823:AC2886" si="143">_xlfn.IFNA(VLOOKUP(AB2823,M:N,2,FALSE)/100,AC2822)</f>
        <v>3.0250099999999999E-2</v>
      </c>
      <c r="AE2823" s="110"/>
    </row>
    <row r="2824" spans="13:31" x14ac:dyDescent="0.25">
      <c r="M2824" s="115">
        <v>47560</v>
      </c>
      <c r="N2824" s="123">
        <v>3.0252599999999998</v>
      </c>
      <c r="AB2824" s="108">
        <f t="shared" ref="AB2824:AB2887" si="144">AB2823+1</f>
        <v>47560</v>
      </c>
      <c r="AC2824" s="109">
        <f t="shared" si="143"/>
        <v>3.0252599999999998E-2</v>
      </c>
      <c r="AE2824" s="110"/>
    </row>
    <row r="2825" spans="13:31" x14ac:dyDescent="0.25">
      <c r="M2825" s="115">
        <v>47561</v>
      </c>
      <c r="N2825" s="123">
        <v>3.02501</v>
      </c>
      <c r="AB2825" s="108">
        <f t="shared" si="144"/>
        <v>47561</v>
      </c>
      <c r="AC2825" s="109">
        <f t="shared" si="143"/>
        <v>3.0250099999999999E-2</v>
      </c>
      <c r="AE2825" s="110"/>
    </row>
    <row r="2826" spans="13:31" x14ac:dyDescent="0.25">
      <c r="M2826" s="115">
        <v>47562</v>
      </c>
      <c r="N2826" s="123">
        <v>3.02501</v>
      </c>
      <c r="AB2826" s="108">
        <f t="shared" si="144"/>
        <v>47562</v>
      </c>
      <c r="AC2826" s="109">
        <f t="shared" si="143"/>
        <v>3.0250099999999999E-2</v>
      </c>
      <c r="AE2826" s="110"/>
    </row>
    <row r="2827" spans="13:31" x14ac:dyDescent="0.25">
      <c r="M2827" s="115">
        <v>47563</v>
      </c>
      <c r="N2827" s="123">
        <v>3.02501</v>
      </c>
      <c r="AB2827" s="108">
        <f t="shared" si="144"/>
        <v>47563</v>
      </c>
      <c r="AC2827" s="109">
        <f t="shared" si="143"/>
        <v>3.0250099999999999E-2</v>
      </c>
      <c r="AE2827" s="110"/>
    </row>
    <row r="2828" spans="13:31" x14ac:dyDescent="0.25">
      <c r="M2828" s="115">
        <v>47564</v>
      </c>
      <c r="N2828" s="123">
        <v>3.02501</v>
      </c>
      <c r="AB2828" s="108">
        <f t="shared" si="144"/>
        <v>47564</v>
      </c>
      <c r="AC2828" s="109">
        <f t="shared" si="143"/>
        <v>3.0250099999999999E-2</v>
      </c>
      <c r="AE2828" s="110"/>
    </row>
    <row r="2829" spans="13:31" x14ac:dyDescent="0.25">
      <c r="M2829" s="115">
        <v>47565</v>
      </c>
      <c r="N2829" s="123">
        <v>3.0252599999999998</v>
      </c>
      <c r="AB2829" s="108">
        <f t="shared" si="144"/>
        <v>47565</v>
      </c>
      <c r="AC2829" s="109">
        <f t="shared" si="143"/>
        <v>3.0252599999999998E-2</v>
      </c>
      <c r="AE2829" s="110"/>
    </row>
    <row r="2830" spans="13:31" x14ac:dyDescent="0.25">
      <c r="M2830" s="115">
        <v>47566</v>
      </c>
      <c r="N2830" s="123">
        <v>3.02501</v>
      </c>
      <c r="AB2830" s="108">
        <f t="shared" si="144"/>
        <v>47566</v>
      </c>
      <c r="AC2830" s="109">
        <f t="shared" si="143"/>
        <v>3.0250099999999999E-2</v>
      </c>
      <c r="AE2830" s="110"/>
    </row>
    <row r="2831" spans="13:31" x14ac:dyDescent="0.25">
      <c r="M2831" s="115">
        <v>47567</v>
      </c>
      <c r="N2831" s="123">
        <v>3.02501</v>
      </c>
      <c r="AB2831" s="108">
        <f t="shared" si="144"/>
        <v>47567</v>
      </c>
      <c r="AC2831" s="109">
        <f t="shared" si="143"/>
        <v>3.0250099999999999E-2</v>
      </c>
      <c r="AE2831" s="110"/>
    </row>
    <row r="2832" spans="13:31" x14ac:dyDescent="0.25">
      <c r="M2832" s="115">
        <v>47568</v>
      </c>
      <c r="N2832" s="123">
        <v>3.02501</v>
      </c>
      <c r="AB2832" s="108">
        <f t="shared" si="144"/>
        <v>47568</v>
      </c>
      <c r="AC2832" s="109">
        <f t="shared" si="143"/>
        <v>3.0250099999999999E-2</v>
      </c>
      <c r="AE2832" s="110"/>
    </row>
    <row r="2833" spans="13:31" x14ac:dyDescent="0.25">
      <c r="M2833" s="115">
        <v>47569</v>
      </c>
      <c r="N2833" s="123">
        <v>3.02501</v>
      </c>
      <c r="AB2833" s="108">
        <f t="shared" si="144"/>
        <v>47569</v>
      </c>
      <c r="AC2833" s="109">
        <f t="shared" si="143"/>
        <v>3.0250099999999999E-2</v>
      </c>
      <c r="AE2833" s="110"/>
    </row>
    <row r="2834" spans="13:31" x14ac:dyDescent="0.25">
      <c r="M2834" s="115">
        <v>47570</v>
      </c>
      <c r="N2834" s="123">
        <v>3.0252599999999998</v>
      </c>
      <c r="AB2834" s="108">
        <f t="shared" si="144"/>
        <v>47570</v>
      </c>
      <c r="AC2834" s="109">
        <f t="shared" si="143"/>
        <v>3.0252599999999998E-2</v>
      </c>
      <c r="AE2834" s="110"/>
    </row>
    <row r="2835" spans="13:31" x14ac:dyDescent="0.25">
      <c r="M2835" s="115">
        <v>47571</v>
      </c>
      <c r="N2835" s="123">
        <v>3.02501</v>
      </c>
      <c r="AB2835" s="108">
        <f t="shared" si="144"/>
        <v>47571</v>
      </c>
      <c r="AC2835" s="109">
        <f t="shared" si="143"/>
        <v>3.0250099999999999E-2</v>
      </c>
      <c r="AE2835" s="110"/>
    </row>
    <row r="2836" spans="13:31" x14ac:dyDescent="0.25">
      <c r="M2836" s="115">
        <v>47572</v>
      </c>
      <c r="N2836" s="123">
        <v>3.02501</v>
      </c>
      <c r="AB2836" s="108">
        <f t="shared" si="144"/>
        <v>47572</v>
      </c>
      <c r="AC2836" s="109">
        <f t="shared" si="143"/>
        <v>3.0250099999999999E-2</v>
      </c>
      <c r="AE2836" s="110"/>
    </row>
    <row r="2837" spans="13:31" x14ac:dyDescent="0.25">
      <c r="M2837" s="115">
        <v>47573</v>
      </c>
      <c r="N2837" s="123">
        <v>3.02501</v>
      </c>
      <c r="AB2837" s="108">
        <f t="shared" si="144"/>
        <v>47573</v>
      </c>
      <c r="AC2837" s="109">
        <f t="shared" si="143"/>
        <v>3.0250099999999999E-2</v>
      </c>
      <c r="AE2837" s="110"/>
    </row>
    <row r="2838" spans="13:31" x14ac:dyDescent="0.25">
      <c r="M2838" s="115">
        <v>47574</v>
      </c>
      <c r="N2838" s="123">
        <v>3.02501</v>
      </c>
      <c r="AB2838" s="108">
        <f t="shared" si="144"/>
        <v>47574</v>
      </c>
      <c r="AC2838" s="109">
        <f t="shared" si="143"/>
        <v>3.0250099999999999E-2</v>
      </c>
      <c r="AE2838" s="110"/>
    </row>
    <row r="2839" spans="13:31" x14ac:dyDescent="0.25">
      <c r="M2839" s="115">
        <v>47575</v>
      </c>
      <c r="N2839" s="123">
        <v>3.0252599999999998</v>
      </c>
      <c r="AB2839" s="108">
        <f t="shared" si="144"/>
        <v>47575</v>
      </c>
      <c r="AC2839" s="109">
        <f t="shared" si="143"/>
        <v>3.0252599999999998E-2</v>
      </c>
      <c r="AE2839" s="110"/>
    </row>
    <row r="2840" spans="13:31" x14ac:dyDescent="0.25">
      <c r="M2840" s="115">
        <v>47576</v>
      </c>
      <c r="N2840" s="123">
        <v>3.02501</v>
      </c>
      <c r="AB2840" s="108">
        <f t="shared" si="144"/>
        <v>47576</v>
      </c>
      <c r="AC2840" s="109">
        <f t="shared" si="143"/>
        <v>3.0250099999999999E-2</v>
      </c>
      <c r="AE2840" s="110"/>
    </row>
    <row r="2841" spans="13:31" x14ac:dyDescent="0.25">
      <c r="M2841" s="115">
        <v>47577</v>
      </c>
      <c r="N2841" s="123">
        <v>3.02501</v>
      </c>
      <c r="AB2841" s="108">
        <f t="shared" si="144"/>
        <v>47577</v>
      </c>
      <c r="AC2841" s="109">
        <f t="shared" si="143"/>
        <v>3.0250099999999999E-2</v>
      </c>
      <c r="AE2841" s="110"/>
    </row>
    <row r="2842" spans="13:31" x14ac:dyDescent="0.25">
      <c r="M2842" s="115">
        <v>47578</v>
      </c>
      <c r="N2842" s="123">
        <v>3.02501</v>
      </c>
      <c r="AB2842" s="108">
        <f t="shared" si="144"/>
        <v>47578</v>
      </c>
      <c r="AC2842" s="109">
        <f t="shared" si="143"/>
        <v>3.0250099999999999E-2</v>
      </c>
      <c r="AE2842" s="110"/>
    </row>
    <row r="2843" spans="13:31" x14ac:dyDescent="0.25">
      <c r="M2843" s="115">
        <v>47579</v>
      </c>
      <c r="N2843" s="123">
        <v>3.0253899999999998</v>
      </c>
      <c r="AB2843" s="108">
        <f t="shared" si="144"/>
        <v>47579</v>
      </c>
      <c r="AC2843" s="109">
        <f t="shared" si="143"/>
        <v>3.0253899999999997E-2</v>
      </c>
      <c r="AE2843" s="110"/>
    </row>
    <row r="2844" spans="13:31" x14ac:dyDescent="0.25">
      <c r="M2844" s="115">
        <v>47580</v>
      </c>
      <c r="N2844" s="123">
        <v>3.02501</v>
      </c>
      <c r="AB2844" s="108">
        <f t="shared" si="144"/>
        <v>47580</v>
      </c>
      <c r="AC2844" s="109">
        <f t="shared" si="143"/>
        <v>3.0250099999999999E-2</v>
      </c>
      <c r="AE2844" s="110"/>
    </row>
    <row r="2845" spans="13:31" x14ac:dyDescent="0.25">
      <c r="M2845" s="115">
        <v>47581</v>
      </c>
      <c r="N2845" s="123">
        <v>3.02501</v>
      </c>
      <c r="AB2845" s="108">
        <f t="shared" si="144"/>
        <v>47581</v>
      </c>
      <c r="AC2845" s="109">
        <f t="shared" si="143"/>
        <v>3.0250099999999999E-2</v>
      </c>
      <c r="AE2845" s="110"/>
    </row>
    <row r="2846" spans="13:31" x14ac:dyDescent="0.25">
      <c r="M2846" s="115">
        <v>47582</v>
      </c>
      <c r="N2846" s="123">
        <v>3.02501</v>
      </c>
      <c r="AB2846" s="108">
        <f t="shared" si="144"/>
        <v>47582</v>
      </c>
      <c r="AC2846" s="109">
        <f t="shared" si="143"/>
        <v>3.0250099999999999E-2</v>
      </c>
      <c r="AE2846" s="110"/>
    </row>
    <row r="2847" spans="13:31" x14ac:dyDescent="0.25">
      <c r="M2847" s="115">
        <v>47583</v>
      </c>
      <c r="N2847" s="123">
        <v>3.02501</v>
      </c>
      <c r="AB2847" s="108">
        <f t="shared" si="144"/>
        <v>47583</v>
      </c>
      <c r="AC2847" s="109">
        <f t="shared" si="143"/>
        <v>3.0250099999999999E-2</v>
      </c>
      <c r="AE2847" s="110"/>
    </row>
    <row r="2848" spans="13:31" x14ac:dyDescent="0.25">
      <c r="M2848" s="115">
        <v>47584</v>
      </c>
      <c r="N2848" s="123">
        <v>3.0252599999999998</v>
      </c>
      <c r="AB2848" s="108">
        <f t="shared" si="144"/>
        <v>47584</v>
      </c>
      <c r="AC2848" s="109">
        <f t="shared" si="143"/>
        <v>3.0252599999999998E-2</v>
      </c>
      <c r="AE2848" s="110"/>
    </row>
    <row r="2849" spans="13:31" x14ac:dyDescent="0.25">
      <c r="M2849" s="115">
        <v>47585</v>
      </c>
      <c r="N2849" s="123">
        <v>3.02501</v>
      </c>
      <c r="AB2849" s="108">
        <f t="shared" si="144"/>
        <v>47585</v>
      </c>
      <c r="AC2849" s="109">
        <f t="shared" si="143"/>
        <v>3.0250099999999999E-2</v>
      </c>
      <c r="AE2849" s="110"/>
    </row>
    <row r="2850" spans="13:31" x14ac:dyDescent="0.25">
      <c r="M2850" s="115">
        <v>47586</v>
      </c>
      <c r="N2850" s="123">
        <v>3.02501</v>
      </c>
      <c r="AB2850" s="108">
        <f t="shared" si="144"/>
        <v>47586</v>
      </c>
      <c r="AC2850" s="109">
        <f t="shared" si="143"/>
        <v>3.0250099999999999E-2</v>
      </c>
      <c r="AE2850" s="110"/>
    </row>
    <row r="2851" spans="13:31" x14ac:dyDescent="0.25">
      <c r="M2851" s="115">
        <v>47587</v>
      </c>
      <c r="N2851" s="123">
        <v>3.0251399999999999</v>
      </c>
      <c r="AB2851" s="108">
        <f t="shared" si="144"/>
        <v>47587</v>
      </c>
      <c r="AC2851" s="109">
        <f t="shared" si="143"/>
        <v>3.0251399999999998E-2</v>
      </c>
      <c r="AE2851" s="110"/>
    </row>
    <row r="2852" spans="13:31" x14ac:dyDescent="0.25">
      <c r="M2852" s="115">
        <v>47588</v>
      </c>
      <c r="N2852" s="123">
        <v>3.0252599999999998</v>
      </c>
      <c r="AB2852" s="108">
        <f t="shared" si="144"/>
        <v>47588</v>
      </c>
      <c r="AC2852" s="109">
        <f t="shared" si="143"/>
        <v>3.0252599999999998E-2</v>
      </c>
      <c r="AE2852" s="110"/>
    </row>
    <row r="2853" spans="13:31" x14ac:dyDescent="0.25">
      <c r="M2853" s="115">
        <v>47589</v>
      </c>
      <c r="N2853" s="123">
        <v>3.02501</v>
      </c>
      <c r="AB2853" s="108">
        <f t="shared" si="144"/>
        <v>47589</v>
      </c>
      <c r="AC2853" s="109">
        <f t="shared" si="143"/>
        <v>3.0250099999999999E-2</v>
      </c>
      <c r="AE2853" s="110"/>
    </row>
    <row r="2854" spans="13:31" x14ac:dyDescent="0.25">
      <c r="M2854" s="115">
        <v>47590</v>
      </c>
      <c r="N2854" s="123">
        <v>3.02501</v>
      </c>
      <c r="AB2854" s="108">
        <f t="shared" si="144"/>
        <v>47590</v>
      </c>
      <c r="AC2854" s="109">
        <f t="shared" si="143"/>
        <v>3.0250099999999999E-2</v>
      </c>
      <c r="AE2854" s="110"/>
    </row>
    <row r="2855" spans="13:31" x14ac:dyDescent="0.25">
      <c r="M2855" s="115">
        <v>47591</v>
      </c>
      <c r="N2855" s="123">
        <v>3.02501</v>
      </c>
      <c r="AB2855" s="108">
        <f t="shared" si="144"/>
        <v>47591</v>
      </c>
      <c r="AC2855" s="109">
        <f t="shared" si="143"/>
        <v>3.0250099999999999E-2</v>
      </c>
      <c r="AE2855" s="110"/>
    </row>
    <row r="2856" spans="13:31" x14ac:dyDescent="0.25">
      <c r="M2856" s="115">
        <v>47592</v>
      </c>
      <c r="N2856" s="123">
        <v>3.02501</v>
      </c>
      <c r="AB2856" s="108">
        <f t="shared" si="144"/>
        <v>47592</v>
      </c>
      <c r="AC2856" s="109">
        <f t="shared" si="143"/>
        <v>3.0250099999999999E-2</v>
      </c>
      <c r="AE2856" s="110"/>
    </row>
    <row r="2857" spans="13:31" x14ac:dyDescent="0.25">
      <c r="M2857" s="115">
        <v>47593</v>
      </c>
      <c r="N2857" s="123">
        <v>3.0252599999999998</v>
      </c>
      <c r="AB2857" s="108">
        <f t="shared" si="144"/>
        <v>47593</v>
      </c>
      <c r="AC2857" s="109">
        <f t="shared" si="143"/>
        <v>3.0252599999999998E-2</v>
      </c>
      <c r="AE2857" s="110"/>
    </row>
    <row r="2858" spans="13:31" x14ac:dyDescent="0.25">
      <c r="M2858" s="115">
        <v>47594</v>
      </c>
      <c r="N2858" s="123">
        <v>3.02501</v>
      </c>
      <c r="AB2858" s="108">
        <f t="shared" si="144"/>
        <v>47594</v>
      </c>
      <c r="AC2858" s="109">
        <f t="shared" si="143"/>
        <v>3.0250099999999999E-2</v>
      </c>
      <c r="AE2858" s="110"/>
    </row>
    <row r="2859" spans="13:31" x14ac:dyDescent="0.25">
      <c r="M2859" s="115">
        <v>47595</v>
      </c>
      <c r="N2859" s="123">
        <v>3.02501</v>
      </c>
      <c r="AB2859" s="108">
        <f t="shared" si="144"/>
        <v>47595</v>
      </c>
      <c r="AC2859" s="109">
        <f t="shared" si="143"/>
        <v>3.0250099999999999E-2</v>
      </c>
      <c r="AE2859" s="110"/>
    </row>
    <row r="2860" spans="13:31" x14ac:dyDescent="0.25">
      <c r="M2860" s="115">
        <v>47596</v>
      </c>
      <c r="N2860" s="123">
        <v>3.02501</v>
      </c>
      <c r="AB2860" s="108">
        <f t="shared" si="144"/>
        <v>47596</v>
      </c>
      <c r="AC2860" s="109">
        <f t="shared" si="143"/>
        <v>3.0250099999999999E-2</v>
      </c>
      <c r="AE2860" s="110"/>
    </row>
    <row r="2861" spans="13:31" x14ac:dyDescent="0.25">
      <c r="M2861" s="115">
        <v>47597</v>
      </c>
      <c r="N2861" s="123">
        <v>3.02501</v>
      </c>
      <c r="AB2861" s="108">
        <f t="shared" si="144"/>
        <v>47597</v>
      </c>
      <c r="AC2861" s="109">
        <f t="shared" si="143"/>
        <v>3.0250099999999999E-2</v>
      </c>
      <c r="AE2861" s="110"/>
    </row>
    <row r="2862" spans="13:31" x14ac:dyDescent="0.25">
      <c r="M2862" s="115">
        <v>47598</v>
      </c>
      <c r="N2862" s="123">
        <v>3.0252599999999998</v>
      </c>
      <c r="AB2862" s="108">
        <f t="shared" si="144"/>
        <v>47598</v>
      </c>
      <c r="AC2862" s="109">
        <f t="shared" si="143"/>
        <v>3.0252599999999998E-2</v>
      </c>
      <c r="AE2862" s="110"/>
    </row>
    <row r="2863" spans="13:31" x14ac:dyDescent="0.25">
      <c r="M2863" s="115">
        <v>47599</v>
      </c>
      <c r="N2863" s="123">
        <v>3.02501</v>
      </c>
      <c r="AB2863" s="108">
        <f t="shared" si="144"/>
        <v>47599</v>
      </c>
      <c r="AC2863" s="109">
        <f t="shared" si="143"/>
        <v>3.0250099999999999E-2</v>
      </c>
      <c r="AE2863" s="110"/>
    </row>
    <row r="2864" spans="13:31" x14ac:dyDescent="0.25">
      <c r="M2864" s="115">
        <v>47600</v>
      </c>
      <c r="N2864" s="123">
        <v>3.02501</v>
      </c>
      <c r="AB2864" s="108">
        <f t="shared" si="144"/>
        <v>47600</v>
      </c>
      <c r="AC2864" s="109">
        <f t="shared" si="143"/>
        <v>3.0250099999999999E-2</v>
      </c>
      <c r="AE2864" s="110"/>
    </row>
    <row r="2865" spans="13:31" x14ac:dyDescent="0.25">
      <c r="M2865" s="115">
        <v>47601</v>
      </c>
      <c r="N2865" s="123">
        <v>3.02501</v>
      </c>
      <c r="AB2865" s="108">
        <f t="shared" si="144"/>
        <v>47601</v>
      </c>
      <c r="AC2865" s="109">
        <f t="shared" si="143"/>
        <v>3.0250099999999999E-2</v>
      </c>
      <c r="AE2865" s="110"/>
    </row>
    <row r="2866" spans="13:31" x14ac:dyDescent="0.25">
      <c r="M2866" s="115">
        <v>47602</v>
      </c>
      <c r="N2866" s="123">
        <v>3.02501</v>
      </c>
      <c r="AB2866" s="108">
        <f t="shared" si="144"/>
        <v>47602</v>
      </c>
      <c r="AC2866" s="109">
        <f t="shared" si="143"/>
        <v>3.0250099999999999E-2</v>
      </c>
      <c r="AE2866" s="110"/>
    </row>
    <row r="2867" spans="13:31" x14ac:dyDescent="0.25">
      <c r="M2867" s="115">
        <v>47603</v>
      </c>
      <c r="N2867" s="123">
        <v>3.0252599999999998</v>
      </c>
      <c r="AB2867" s="108">
        <f t="shared" si="144"/>
        <v>47603</v>
      </c>
      <c r="AC2867" s="109">
        <f t="shared" si="143"/>
        <v>3.0252599999999998E-2</v>
      </c>
      <c r="AE2867" s="110"/>
    </row>
    <row r="2868" spans="13:31" x14ac:dyDescent="0.25">
      <c r="M2868" s="115">
        <v>47604</v>
      </c>
      <c r="N2868" s="123">
        <v>3.02501</v>
      </c>
      <c r="AB2868" s="108">
        <f t="shared" si="144"/>
        <v>47604</v>
      </c>
      <c r="AC2868" s="109">
        <f t="shared" si="143"/>
        <v>3.0250099999999999E-2</v>
      </c>
      <c r="AE2868" s="110"/>
    </row>
    <row r="2869" spans="13:31" x14ac:dyDescent="0.25">
      <c r="M2869" s="115">
        <v>47605</v>
      </c>
      <c r="N2869" s="123">
        <v>3.02501</v>
      </c>
      <c r="AB2869" s="108">
        <f t="shared" si="144"/>
        <v>47605</v>
      </c>
      <c r="AC2869" s="109">
        <f t="shared" si="143"/>
        <v>3.0250099999999999E-2</v>
      </c>
      <c r="AE2869" s="110"/>
    </row>
    <row r="2870" spans="13:31" x14ac:dyDescent="0.25">
      <c r="M2870" s="115">
        <v>47606</v>
      </c>
      <c r="N2870" s="123">
        <v>3.02501</v>
      </c>
      <c r="AB2870" s="108">
        <f t="shared" si="144"/>
        <v>47606</v>
      </c>
      <c r="AC2870" s="109">
        <f t="shared" si="143"/>
        <v>3.0250099999999999E-2</v>
      </c>
      <c r="AE2870" s="110"/>
    </row>
    <row r="2871" spans="13:31" x14ac:dyDescent="0.25">
      <c r="M2871" s="115">
        <v>47607</v>
      </c>
      <c r="N2871" s="123">
        <v>3.02501</v>
      </c>
      <c r="AB2871" s="108">
        <f t="shared" si="144"/>
        <v>47607</v>
      </c>
      <c r="AC2871" s="109">
        <f t="shared" si="143"/>
        <v>3.0250099999999999E-2</v>
      </c>
      <c r="AE2871" s="110"/>
    </row>
    <row r="2872" spans="13:31" x14ac:dyDescent="0.25">
      <c r="M2872" s="115">
        <v>47608</v>
      </c>
      <c r="N2872" s="123">
        <v>3.0253899999999998</v>
      </c>
      <c r="AB2872" s="108">
        <f t="shared" si="144"/>
        <v>47608</v>
      </c>
      <c r="AC2872" s="109">
        <f t="shared" si="143"/>
        <v>3.0253899999999997E-2</v>
      </c>
      <c r="AE2872" s="110"/>
    </row>
    <row r="2873" spans="13:31" x14ac:dyDescent="0.25">
      <c r="M2873" s="115">
        <v>47609</v>
      </c>
      <c r="N2873" s="123">
        <v>3.02501</v>
      </c>
      <c r="AB2873" s="108">
        <f t="shared" si="144"/>
        <v>47609</v>
      </c>
      <c r="AC2873" s="109">
        <f t="shared" si="143"/>
        <v>3.0250099999999999E-2</v>
      </c>
      <c r="AE2873" s="110"/>
    </row>
    <row r="2874" spans="13:31" x14ac:dyDescent="0.25">
      <c r="M2874" s="115">
        <v>47610</v>
      </c>
      <c r="N2874" s="123">
        <v>3.02501</v>
      </c>
      <c r="AB2874" s="108">
        <f t="shared" si="144"/>
        <v>47610</v>
      </c>
      <c r="AC2874" s="109">
        <f t="shared" si="143"/>
        <v>3.0250099999999999E-2</v>
      </c>
      <c r="AE2874" s="110"/>
    </row>
    <row r="2875" spans="13:31" x14ac:dyDescent="0.25">
      <c r="M2875" s="115">
        <v>47611</v>
      </c>
      <c r="N2875" s="123">
        <v>3.02501</v>
      </c>
      <c r="AB2875" s="108">
        <f t="shared" si="144"/>
        <v>47611</v>
      </c>
      <c r="AC2875" s="109">
        <f t="shared" si="143"/>
        <v>3.0250099999999999E-2</v>
      </c>
      <c r="AE2875" s="110"/>
    </row>
    <row r="2876" spans="13:31" x14ac:dyDescent="0.25">
      <c r="M2876" s="115">
        <v>47612</v>
      </c>
      <c r="N2876" s="123">
        <v>3.0253899999999998</v>
      </c>
      <c r="AB2876" s="108">
        <f t="shared" si="144"/>
        <v>47612</v>
      </c>
      <c r="AC2876" s="109">
        <f t="shared" si="143"/>
        <v>3.0253899999999997E-2</v>
      </c>
      <c r="AE2876" s="110"/>
    </row>
    <row r="2877" spans="13:31" x14ac:dyDescent="0.25">
      <c r="M2877" s="115">
        <v>47613</v>
      </c>
      <c r="N2877" s="123">
        <v>3.02501</v>
      </c>
      <c r="AB2877" s="108">
        <f t="shared" si="144"/>
        <v>47613</v>
      </c>
      <c r="AC2877" s="109">
        <f t="shared" si="143"/>
        <v>3.0250099999999999E-2</v>
      </c>
      <c r="AE2877" s="110"/>
    </row>
    <row r="2878" spans="13:31" x14ac:dyDescent="0.25">
      <c r="M2878" s="115">
        <v>47614</v>
      </c>
      <c r="N2878" s="123">
        <v>3.02501</v>
      </c>
      <c r="AB2878" s="108">
        <f t="shared" si="144"/>
        <v>47614</v>
      </c>
      <c r="AC2878" s="109">
        <f t="shared" si="143"/>
        <v>3.0250099999999999E-2</v>
      </c>
      <c r="AE2878" s="110"/>
    </row>
    <row r="2879" spans="13:31" x14ac:dyDescent="0.25">
      <c r="M2879" s="115">
        <v>47615</v>
      </c>
      <c r="N2879" s="123">
        <v>3.02501</v>
      </c>
      <c r="AB2879" s="108">
        <f t="shared" si="144"/>
        <v>47615</v>
      </c>
      <c r="AC2879" s="109">
        <f t="shared" si="143"/>
        <v>3.0250099999999999E-2</v>
      </c>
      <c r="AE2879" s="110"/>
    </row>
    <row r="2880" spans="13:31" x14ac:dyDescent="0.25">
      <c r="M2880" s="115">
        <v>47616</v>
      </c>
      <c r="N2880" s="123">
        <v>3.0252599999999998</v>
      </c>
      <c r="AB2880" s="108">
        <f t="shared" si="144"/>
        <v>47616</v>
      </c>
      <c r="AC2880" s="109">
        <f t="shared" si="143"/>
        <v>3.0252599999999998E-2</v>
      </c>
      <c r="AE2880" s="110"/>
    </row>
    <row r="2881" spans="13:31" x14ac:dyDescent="0.25">
      <c r="M2881" s="115">
        <v>47617</v>
      </c>
      <c r="N2881" s="123">
        <v>3.02501</v>
      </c>
      <c r="AB2881" s="108">
        <f t="shared" si="144"/>
        <v>47617</v>
      </c>
      <c r="AC2881" s="109">
        <f t="shared" si="143"/>
        <v>3.0250099999999999E-2</v>
      </c>
      <c r="AE2881" s="110"/>
    </row>
    <row r="2882" spans="13:31" x14ac:dyDescent="0.25">
      <c r="M2882" s="115">
        <v>47618</v>
      </c>
      <c r="N2882" s="123">
        <v>3.02501</v>
      </c>
      <c r="AB2882" s="108">
        <f t="shared" si="144"/>
        <v>47618</v>
      </c>
      <c r="AC2882" s="109">
        <f t="shared" si="143"/>
        <v>3.0250099999999999E-2</v>
      </c>
      <c r="AE2882" s="110"/>
    </row>
    <row r="2883" spans="13:31" x14ac:dyDescent="0.25">
      <c r="M2883" s="115">
        <v>47619</v>
      </c>
      <c r="N2883" s="123">
        <v>3.02501</v>
      </c>
      <c r="AB2883" s="108">
        <f t="shared" si="144"/>
        <v>47619</v>
      </c>
      <c r="AC2883" s="109">
        <f t="shared" si="143"/>
        <v>3.0250099999999999E-2</v>
      </c>
      <c r="AE2883" s="110"/>
    </row>
    <row r="2884" spans="13:31" x14ac:dyDescent="0.25">
      <c r="M2884" s="115">
        <v>47620</v>
      </c>
      <c r="N2884" s="123">
        <v>3.02501</v>
      </c>
      <c r="AB2884" s="108">
        <f t="shared" si="144"/>
        <v>47620</v>
      </c>
      <c r="AC2884" s="109">
        <f t="shared" si="143"/>
        <v>3.0250099999999999E-2</v>
      </c>
      <c r="AE2884" s="110"/>
    </row>
    <row r="2885" spans="13:31" x14ac:dyDescent="0.25">
      <c r="M2885" s="115">
        <v>47621</v>
      </c>
      <c r="N2885" s="123">
        <v>3.0253899999999998</v>
      </c>
      <c r="AB2885" s="108">
        <f t="shared" si="144"/>
        <v>47621</v>
      </c>
      <c r="AC2885" s="109">
        <f t="shared" si="143"/>
        <v>3.0253899999999997E-2</v>
      </c>
      <c r="AE2885" s="110"/>
    </row>
    <row r="2886" spans="13:31" x14ac:dyDescent="0.25">
      <c r="M2886" s="115">
        <v>47622</v>
      </c>
      <c r="N2886" s="123">
        <v>3.02501</v>
      </c>
      <c r="AB2886" s="108">
        <f t="shared" si="144"/>
        <v>47622</v>
      </c>
      <c r="AC2886" s="109">
        <f t="shared" si="143"/>
        <v>3.0250099999999999E-2</v>
      </c>
      <c r="AE2886" s="110"/>
    </row>
    <row r="2887" spans="13:31" x14ac:dyDescent="0.25">
      <c r="M2887" s="115">
        <v>47623</v>
      </c>
      <c r="N2887" s="123">
        <v>3.02501</v>
      </c>
      <c r="AB2887" s="108">
        <f t="shared" si="144"/>
        <v>47623</v>
      </c>
      <c r="AC2887" s="109">
        <f t="shared" ref="AC2887:AC2950" si="145">_xlfn.IFNA(VLOOKUP(AB2887,M:N,2,FALSE)/100,AC2886)</f>
        <v>3.0250099999999999E-2</v>
      </c>
      <c r="AE2887" s="110"/>
    </row>
    <row r="2888" spans="13:31" x14ac:dyDescent="0.25">
      <c r="M2888" s="115">
        <v>47624</v>
      </c>
      <c r="N2888" s="123">
        <v>3.02501</v>
      </c>
      <c r="AB2888" s="108">
        <f t="shared" ref="AB2888:AB2951" si="146">AB2887+1</f>
        <v>47624</v>
      </c>
      <c r="AC2888" s="109">
        <f t="shared" si="145"/>
        <v>3.0250099999999999E-2</v>
      </c>
      <c r="AE2888" s="110"/>
    </row>
    <row r="2889" spans="13:31" x14ac:dyDescent="0.25">
      <c r="M2889" s="115">
        <v>47625</v>
      </c>
      <c r="N2889" s="123">
        <v>3.0252599999999998</v>
      </c>
      <c r="AB2889" s="108">
        <f t="shared" si="146"/>
        <v>47625</v>
      </c>
      <c r="AC2889" s="109">
        <f t="shared" si="145"/>
        <v>3.0252599999999998E-2</v>
      </c>
      <c r="AE2889" s="110"/>
    </row>
    <row r="2890" spans="13:31" x14ac:dyDescent="0.25">
      <c r="M2890" s="115">
        <v>47626</v>
      </c>
      <c r="N2890" s="123">
        <v>3.02501</v>
      </c>
      <c r="AB2890" s="108">
        <f t="shared" si="146"/>
        <v>47626</v>
      </c>
      <c r="AC2890" s="109">
        <f t="shared" si="145"/>
        <v>3.0250099999999999E-2</v>
      </c>
      <c r="AE2890" s="110"/>
    </row>
    <row r="2891" spans="13:31" x14ac:dyDescent="0.25">
      <c r="M2891" s="115">
        <v>47627</v>
      </c>
      <c r="N2891" s="123">
        <v>3.02501</v>
      </c>
      <c r="AB2891" s="108">
        <f t="shared" si="146"/>
        <v>47627</v>
      </c>
      <c r="AC2891" s="109">
        <f t="shared" si="145"/>
        <v>3.0250099999999999E-2</v>
      </c>
      <c r="AE2891" s="110"/>
    </row>
    <row r="2892" spans="13:31" x14ac:dyDescent="0.25">
      <c r="M2892" s="115">
        <v>47628</v>
      </c>
      <c r="N2892" s="123">
        <v>3.02501</v>
      </c>
      <c r="AB2892" s="108">
        <f t="shared" si="146"/>
        <v>47628</v>
      </c>
      <c r="AC2892" s="109">
        <f t="shared" si="145"/>
        <v>3.0250099999999999E-2</v>
      </c>
      <c r="AE2892" s="110"/>
    </row>
    <row r="2893" spans="13:31" x14ac:dyDescent="0.25">
      <c r="M2893" s="115">
        <v>47629</v>
      </c>
      <c r="N2893" s="123">
        <v>3.02501</v>
      </c>
      <c r="AB2893" s="108">
        <f t="shared" si="146"/>
        <v>47629</v>
      </c>
      <c r="AC2893" s="109">
        <f t="shared" si="145"/>
        <v>3.0250099999999999E-2</v>
      </c>
      <c r="AE2893" s="110"/>
    </row>
    <row r="2894" spans="13:31" x14ac:dyDescent="0.25">
      <c r="M2894" s="115">
        <v>47630</v>
      </c>
      <c r="N2894" s="123">
        <v>3.0252599999999998</v>
      </c>
      <c r="AB2894" s="108">
        <f t="shared" si="146"/>
        <v>47630</v>
      </c>
      <c r="AC2894" s="109">
        <f t="shared" si="145"/>
        <v>3.0252599999999998E-2</v>
      </c>
      <c r="AE2894" s="110"/>
    </row>
    <row r="2895" spans="13:31" x14ac:dyDescent="0.25">
      <c r="M2895" s="115">
        <v>47631</v>
      </c>
      <c r="N2895" s="123">
        <v>3.02501</v>
      </c>
      <c r="AB2895" s="108">
        <f t="shared" si="146"/>
        <v>47631</v>
      </c>
      <c r="AC2895" s="109">
        <f t="shared" si="145"/>
        <v>3.0250099999999999E-2</v>
      </c>
      <c r="AE2895" s="110"/>
    </row>
    <row r="2896" spans="13:31" x14ac:dyDescent="0.25">
      <c r="M2896" s="115">
        <v>47632</v>
      </c>
      <c r="N2896" s="123">
        <v>3.02501</v>
      </c>
      <c r="AB2896" s="108">
        <f t="shared" si="146"/>
        <v>47632</v>
      </c>
      <c r="AC2896" s="109">
        <f t="shared" si="145"/>
        <v>3.0250099999999999E-2</v>
      </c>
      <c r="AE2896" s="110"/>
    </row>
    <row r="2897" spans="13:31" x14ac:dyDescent="0.25">
      <c r="M2897" s="115">
        <v>47633</v>
      </c>
      <c r="N2897" s="123">
        <v>3.02501</v>
      </c>
      <c r="AB2897" s="108">
        <f t="shared" si="146"/>
        <v>47633</v>
      </c>
      <c r="AC2897" s="109">
        <f t="shared" si="145"/>
        <v>3.0250099999999999E-2</v>
      </c>
      <c r="AE2897" s="110"/>
    </row>
    <row r="2898" spans="13:31" x14ac:dyDescent="0.25">
      <c r="M2898" s="115">
        <v>47634</v>
      </c>
      <c r="N2898" s="123">
        <v>3.02501</v>
      </c>
      <c r="AB2898" s="108">
        <f t="shared" si="146"/>
        <v>47634</v>
      </c>
      <c r="AC2898" s="109">
        <f t="shared" si="145"/>
        <v>3.0250099999999999E-2</v>
      </c>
      <c r="AE2898" s="110"/>
    </row>
    <row r="2899" spans="13:31" x14ac:dyDescent="0.25">
      <c r="M2899" s="115">
        <v>47635</v>
      </c>
      <c r="N2899" s="123">
        <v>3.0252599999999998</v>
      </c>
      <c r="AB2899" s="108">
        <f t="shared" si="146"/>
        <v>47635</v>
      </c>
      <c r="AC2899" s="109">
        <f t="shared" si="145"/>
        <v>3.0252599999999998E-2</v>
      </c>
      <c r="AE2899" s="110"/>
    </row>
    <row r="2900" spans="13:31" x14ac:dyDescent="0.25">
      <c r="M2900" s="115">
        <v>47636</v>
      </c>
      <c r="N2900" s="123">
        <v>3.02501</v>
      </c>
      <c r="AB2900" s="108">
        <f t="shared" si="146"/>
        <v>47636</v>
      </c>
      <c r="AC2900" s="109">
        <f t="shared" si="145"/>
        <v>3.0250099999999999E-2</v>
      </c>
      <c r="AE2900" s="110"/>
    </row>
    <row r="2901" spans="13:31" x14ac:dyDescent="0.25">
      <c r="M2901" s="115">
        <v>47637</v>
      </c>
      <c r="N2901" s="123">
        <v>3.02501</v>
      </c>
      <c r="AB2901" s="108">
        <f t="shared" si="146"/>
        <v>47637</v>
      </c>
      <c r="AC2901" s="109">
        <f t="shared" si="145"/>
        <v>3.0250099999999999E-2</v>
      </c>
      <c r="AE2901" s="110"/>
    </row>
    <row r="2902" spans="13:31" x14ac:dyDescent="0.25">
      <c r="M2902" s="115">
        <v>47638</v>
      </c>
      <c r="N2902" s="123">
        <v>3.02501</v>
      </c>
      <c r="AB2902" s="108">
        <f t="shared" si="146"/>
        <v>47638</v>
      </c>
      <c r="AC2902" s="109">
        <f t="shared" si="145"/>
        <v>3.0250099999999999E-2</v>
      </c>
      <c r="AE2902" s="110"/>
    </row>
    <row r="2903" spans="13:31" x14ac:dyDescent="0.25">
      <c r="M2903" s="115">
        <v>47639</v>
      </c>
      <c r="N2903" s="123">
        <v>3.02501</v>
      </c>
      <c r="AB2903" s="108">
        <f t="shared" si="146"/>
        <v>47639</v>
      </c>
      <c r="AC2903" s="109">
        <f t="shared" si="145"/>
        <v>3.0250099999999999E-2</v>
      </c>
      <c r="AE2903" s="110"/>
    </row>
    <row r="2904" spans="13:31" x14ac:dyDescent="0.25">
      <c r="M2904" s="115">
        <v>47640</v>
      </c>
      <c r="N2904" s="123">
        <v>3.0252599999999998</v>
      </c>
      <c r="AB2904" s="108">
        <f t="shared" si="146"/>
        <v>47640</v>
      </c>
      <c r="AC2904" s="109">
        <f t="shared" si="145"/>
        <v>3.0252599999999998E-2</v>
      </c>
      <c r="AE2904" s="110"/>
    </row>
    <row r="2905" spans="13:31" x14ac:dyDescent="0.25">
      <c r="M2905" s="115">
        <v>47641</v>
      </c>
      <c r="N2905" s="123">
        <v>3.02501</v>
      </c>
      <c r="AB2905" s="108">
        <f t="shared" si="146"/>
        <v>47641</v>
      </c>
      <c r="AC2905" s="109">
        <f t="shared" si="145"/>
        <v>3.0250099999999999E-2</v>
      </c>
      <c r="AE2905" s="110"/>
    </row>
    <row r="2906" spans="13:31" x14ac:dyDescent="0.25">
      <c r="M2906" s="115">
        <v>47642</v>
      </c>
      <c r="N2906" s="123">
        <v>3.02501</v>
      </c>
      <c r="AB2906" s="108">
        <f t="shared" si="146"/>
        <v>47642</v>
      </c>
      <c r="AC2906" s="109">
        <f t="shared" si="145"/>
        <v>3.0250099999999999E-2</v>
      </c>
      <c r="AE2906" s="110"/>
    </row>
    <row r="2907" spans="13:31" x14ac:dyDescent="0.25">
      <c r="M2907" s="115">
        <v>47643</v>
      </c>
      <c r="N2907" s="123">
        <v>3.02501</v>
      </c>
      <c r="AB2907" s="108">
        <f t="shared" si="146"/>
        <v>47643</v>
      </c>
      <c r="AC2907" s="109">
        <f t="shared" si="145"/>
        <v>3.0250099999999999E-2</v>
      </c>
      <c r="AE2907" s="110"/>
    </row>
    <row r="2908" spans="13:31" x14ac:dyDescent="0.25">
      <c r="M2908" s="115">
        <v>47644</v>
      </c>
      <c r="N2908" s="123">
        <v>3.02501</v>
      </c>
      <c r="AB2908" s="108">
        <f t="shared" si="146"/>
        <v>47644</v>
      </c>
      <c r="AC2908" s="109">
        <f t="shared" si="145"/>
        <v>3.0250099999999999E-2</v>
      </c>
      <c r="AE2908" s="110"/>
    </row>
    <row r="2909" spans="13:31" x14ac:dyDescent="0.25">
      <c r="M2909" s="115">
        <v>47645</v>
      </c>
      <c r="N2909" s="123">
        <v>3.0253899999999998</v>
      </c>
      <c r="AB2909" s="108">
        <f t="shared" si="146"/>
        <v>47645</v>
      </c>
      <c r="AC2909" s="109">
        <f t="shared" si="145"/>
        <v>3.0253899999999997E-2</v>
      </c>
      <c r="AE2909" s="110"/>
    </row>
    <row r="2910" spans="13:31" x14ac:dyDescent="0.25">
      <c r="M2910" s="115">
        <v>47646</v>
      </c>
      <c r="N2910" s="123">
        <v>3.02501</v>
      </c>
      <c r="AB2910" s="108">
        <f t="shared" si="146"/>
        <v>47646</v>
      </c>
      <c r="AC2910" s="109">
        <f t="shared" si="145"/>
        <v>3.0250099999999999E-2</v>
      </c>
      <c r="AE2910" s="110"/>
    </row>
    <row r="2911" spans="13:31" x14ac:dyDescent="0.25">
      <c r="M2911" s="115">
        <v>47647</v>
      </c>
      <c r="N2911" s="123">
        <v>3.02501</v>
      </c>
      <c r="AB2911" s="108">
        <f t="shared" si="146"/>
        <v>47647</v>
      </c>
      <c r="AC2911" s="109">
        <f t="shared" si="145"/>
        <v>3.0250099999999999E-2</v>
      </c>
      <c r="AE2911" s="110"/>
    </row>
    <row r="2912" spans="13:31" x14ac:dyDescent="0.25">
      <c r="M2912" s="115">
        <v>47648</v>
      </c>
      <c r="N2912" s="123">
        <v>3.02501</v>
      </c>
      <c r="AB2912" s="108">
        <f t="shared" si="146"/>
        <v>47648</v>
      </c>
      <c r="AC2912" s="109">
        <f t="shared" si="145"/>
        <v>3.0250099999999999E-2</v>
      </c>
      <c r="AE2912" s="110"/>
    </row>
    <row r="2913" spans="13:31" x14ac:dyDescent="0.25">
      <c r="M2913" s="115">
        <v>47649</v>
      </c>
      <c r="N2913" s="123">
        <v>3.0252599999999998</v>
      </c>
      <c r="AB2913" s="108">
        <f t="shared" si="146"/>
        <v>47649</v>
      </c>
      <c r="AC2913" s="109">
        <f t="shared" si="145"/>
        <v>3.0252599999999998E-2</v>
      </c>
      <c r="AE2913" s="110"/>
    </row>
    <row r="2914" spans="13:31" x14ac:dyDescent="0.25">
      <c r="M2914" s="115">
        <v>47650</v>
      </c>
      <c r="N2914" s="123">
        <v>3.02501</v>
      </c>
      <c r="AB2914" s="108">
        <f t="shared" si="146"/>
        <v>47650</v>
      </c>
      <c r="AC2914" s="109">
        <f t="shared" si="145"/>
        <v>3.0250099999999999E-2</v>
      </c>
      <c r="AE2914" s="110"/>
    </row>
    <row r="2915" spans="13:31" x14ac:dyDescent="0.25">
      <c r="M2915" s="115">
        <v>47651</v>
      </c>
      <c r="N2915" s="123">
        <v>3.02501</v>
      </c>
      <c r="AB2915" s="108">
        <f t="shared" si="146"/>
        <v>47651</v>
      </c>
      <c r="AC2915" s="109">
        <f t="shared" si="145"/>
        <v>3.0250099999999999E-2</v>
      </c>
      <c r="AE2915" s="110"/>
    </row>
    <row r="2916" spans="13:31" x14ac:dyDescent="0.25">
      <c r="M2916" s="115">
        <v>47652</v>
      </c>
      <c r="N2916" s="123">
        <v>3.02501</v>
      </c>
      <c r="AB2916" s="108">
        <f t="shared" si="146"/>
        <v>47652</v>
      </c>
      <c r="AC2916" s="109">
        <f t="shared" si="145"/>
        <v>3.0250099999999999E-2</v>
      </c>
      <c r="AE2916" s="110"/>
    </row>
    <row r="2917" spans="13:31" x14ac:dyDescent="0.25">
      <c r="M2917" s="115">
        <v>47653</v>
      </c>
      <c r="N2917" s="123">
        <v>3.02501</v>
      </c>
      <c r="AB2917" s="108">
        <f t="shared" si="146"/>
        <v>47653</v>
      </c>
      <c r="AC2917" s="109">
        <f t="shared" si="145"/>
        <v>3.0250099999999999E-2</v>
      </c>
      <c r="AE2917" s="110"/>
    </row>
    <row r="2918" spans="13:31" x14ac:dyDescent="0.25">
      <c r="M2918" s="115">
        <v>47654</v>
      </c>
      <c r="N2918" s="123">
        <v>3.0252599999999998</v>
      </c>
      <c r="AB2918" s="108">
        <f t="shared" si="146"/>
        <v>47654</v>
      </c>
      <c r="AC2918" s="109">
        <f t="shared" si="145"/>
        <v>3.0252599999999998E-2</v>
      </c>
      <c r="AE2918" s="110"/>
    </row>
    <row r="2919" spans="13:31" x14ac:dyDescent="0.25">
      <c r="M2919" s="115">
        <v>47655</v>
      </c>
      <c r="N2919" s="123">
        <v>3.02501</v>
      </c>
      <c r="AB2919" s="108">
        <f t="shared" si="146"/>
        <v>47655</v>
      </c>
      <c r="AC2919" s="109">
        <f t="shared" si="145"/>
        <v>3.0250099999999999E-2</v>
      </c>
      <c r="AE2919" s="110"/>
    </row>
    <row r="2920" spans="13:31" x14ac:dyDescent="0.25">
      <c r="M2920" s="115">
        <v>47656</v>
      </c>
      <c r="N2920" s="123">
        <v>3.02501</v>
      </c>
      <c r="AB2920" s="108">
        <f t="shared" si="146"/>
        <v>47656</v>
      </c>
      <c r="AC2920" s="109">
        <f t="shared" si="145"/>
        <v>3.0250099999999999E-2</v>
      </c>
      <c r="AE2920" s="110"/>
    </row>
    <row r="2921" spans="13:31" x14ac:dyDescent="0.25">
      <c r="M2921" s="115">
        <v>47657</v>
      </c>
      <c r="N2921" s="123">
        <v>3.02501</v>
      </c>
      <c r="AB2921" s="108">
        <f t="shared" si="146"/>
        <v>47657</v>
      </c>
      <c r="AC2921" s="109">
        <f t="shared" si="145"/>
        <v>3.0250099999999999E-2</v>
      </c>
      <c r="AE2921" s="110"/>
    </row>
    <row r="2922" spans="13:31" x14ac:dyDescent="0.25">
      <c r="M2922" s="115">
        <v>47658</v>
      </c>
      <c r="N2922" s="123">
        <v>3.02501</v>
      </c>
      <c r="AB2922" s="108">
        <f t="shared" si="146"/>
        <v>47658</v>
      </c>
      <c r="AC2922" s="109">
        <f t="shared" si="145"/>
        <v>3.0250099999999999E-2</v>
      </c>
      <c r="AE2922" s="110"/>
    </row>
    <row r="2923" spans="13:31" x14ac:dyDescent="0.25">
      <c r="M2923" s="115">
        <v>47659</v>
      </c>
      <c r="N2923" s="123">
        <v>3.0252599999999998</v>
      </c>
      <c r="AB2923" s="108">
        <f t="shared" si="146"/>
        <v>47659</v>
      </c>
      <c r="AC2923" s="109">
        <f t="shared" si="145"/>
        <v>3.0252599999999998E-2</v>
      </c>
      <c r="AE2923" s="110"/>
    </row>
    <row r="2924" spans="13:31" x14ac:dyDescent="0.25">
      <c r="M2924" s="115">
        <v>47660</v>
      </c>
      <c r="N2924" s="123">
        <v>3.02501</v>
      </c>
      <c r="AB2924" s="108">
        <f t="shared" si="146"/>
        <v>47660</v>
      </c>
      <c r="AC2924" s="109">
        <f t="shared" si="145"/>
        <v>3.0250099999999999E-2</v>
      </c>
      <c r="AE2924" s="110"/>
    </row>
    <row r="2925" spans="13:31" x14ac:dyDescent="0.25">
      <c r="M2925" s="115">
        <v>47661</v>
      </c>
      <c r="N2925" s="123">
        <v>3.02501</v>
      </c>
      <c r="AB2925" s="108">
        <f t="shared" si="146"/>
        <v>47661</v>
      </c>
      <c r="AC2925" s="109">
        <f t="shared" si="145"/>
        <v>3.0250099999999999E-2</v>
      </c>
      <c r="AE2925" s="110"/>
    </row>
    <row r="2926" spans="13:31" x14ac:dyDescent="0.25">
      <c r="M2926" s="115">
        <v>47662</v>
      </c>
      <c r="N2926" s="123">
        <v>3.02501</v>
      </c>
      <c r="AB2926" s="108">
        <f t="shared" si="146"/>
        <v>47662</v>
      </c>
      <c r="AC2926" s="109">
        <f t="shared" si="145"/>
        <v>3.0250099999999999E-2</v>
      </c>
      <c r="AE2926" s="110"/>
    </row>
    <row r="2927" spans="13:31" x14ac:dyDescent="0.25">
      <c r="M2927" s="115">
        <v>47663</v>
      </c>
      <c r="N2927" s="123">
        <v>3.02501</v>
      </c>
      <c r="AB2927" s="108">
        <f t="shared" si="146"/>
        <v>47663</v>
      </c>
      <c r="AC2927" s="109">
        <f t="shared" si="145"/>
        <v>3.0250099999999999E-2</v>
      </c>
      <c r="AE2927" s="110"/>
    </row>
    <row r="2928" spans="13:31" x14ac:dyDescent="0.25">
      <c r="M2928" s="115">
        <v>47664</v>
      </c>
      <c r="N2928" s="123">
        <v>3.0252599999999998</v>
      </c>
      <c r="AB2928" s="108">
        <f t="shared" si="146"/>
        <v>47664</v>
      </c>
      <c r="AC2928" s="109">
        <f t="shared" si="145"/>
        <v>3.0252599999999998E-2</v>
      </c>
      <c r="AE2928" s="110"/>
    </row>
    <row r="2929" spans="13:31" x14ac:dyDescent="0.25">
      <c r="M2929" s="115">
        <v>47665</v>
      </c>
      <c r="N2929" s="123">
        <v>3.02501</v>
      </c>
      <c r="AB2929" s="108">
        <f t="shared" si="146"/>
        <v>47665</v>
      </c>
      <c r="AC2929" s="109">
        <f t="shared" si="145"/>
        <v>3.0250099999999999E-2</v>
      </c>
      <c r="AE2929" s="110"/>
    </row>
    <row r="2930" spans="13:31" x14ac:dyDescent="0.25">
      <c r="M2930" s="115">
        <v>47666</v>
      </c>
      <c r="N2930" s="123">
        <v>3.02501</v>
      </c>
      <c r="AB2930" s="108">
        <f t="shared" si="146"/>
        <v>47666</v>
      </c>
      <c r="AC2930" s="109">
        <f t="shared" si="145"/>
        <v>3.0250099999999999E-2</v>
      </c>
      <c r="AE2930" s="110"/>
    </row>
    <row r="2931" spans="13:31" x14ac:dyDescent="0.25">
      <c r="M2931" s="115">
        <v>47667</v>
      </c>
      <c r="N2931" s="123">
        <v>3.02501</v>
      </c>
      <c r="AB2931" s="108">
        <f t="shared" si="146"/>
        <v>47667</v>
      </c>
      <c r="AC2931" s="109">
        <f t="shared" si="145"/>
        <v>3.0250099999999999E-2</v>
      </c>
      <c r="AE2931" s="110"/>
    </row>
    <row r="2932" spans="13:31" x14ac:dyDescent="0.25">
      <c r="M2932" s="115">
        <v>47668</v>
      </c>
      <c r="N2932" s="123">
        <v>3.02501</v>
      </c>
      <c r="AB2932" s="108">
        <f t="shared" si="146"/>
        <v>47668</v>
      </c>
      <c r="AC2932" s="109">
        <f t="shared" si="145"/>
        <v>3.0250099999999999E-2</v>
      </c>
      <c r="AE2932" s="110"/>
    </row>
    <row r="2933" spans="13:31" x14ac:dyDescent="0.25">
      <c r="M2933" s="115">
        <v>47669</v>
      </c>
      <c r="N2933" s="123">
        <v>3.0252599999999998</v>
      </c>
      <c r="AB2933" s="108">
        <f t="shared" si="146"/>
        <v>47669</v>
      </c>
      <c r="AC2933" s="109">
        <f t="shared" si="145"/>
        <v>3.0252599999999998E-2</v>
      </c>
      <c r="AE2933" s="110"/>
    </row>
    <row r="2934" spans="13:31" x14ac:dyDescent="0.25">
      <c r="M2934" s="115">
        <v>47670</v>
      </c>
      <c r="N2934" s="123">
        <v>3.02501</v>
      </c>
      <c r="AB2934" s="108">
        <f t="shared" si="146"/>
        <v>47670</v>
      </c>
      <c r="AC2934" s="109">
        <f t="shared" si="145"/>
        <v>3.0250099999999999E-2</v>
      </c>
      <c r="AE2934" s="110"/>
    </row>
    <row r="2935" spans="13:31" x14ac:dyDescent="0.25">
      <c r="M2935" s="115">
        <v>47671</v>
      </c>
      <c r="N2935" s="123">
        <v>3.02501</v>
      </c>
      <c r="AB2935" s="108">
        <f t="shared" si="146"/>
        <v>47671</v>
      </c>
      <c r="AC2935" s="109">
        <f t="shared" si="145"/>
        <v>3.0250099999999999E-2</v>
      </c>
      <c r="AE2935" s="110"/>
    </row>
    <row r="2936" spans="13:31" x14ac:dyDescent="0.25">
      <c r="M2936" s="115">
        <v>47672</v>
      </c>
      <c r="N2936" s="123">
        <v>3.02501</v>
      </c>
      <c r="AB2936" s="108">
        <f t="shared" si="146"/>
        <v>47672</v>
      </c>
      <c r="AC2936" s="109">
        <f t="shared" si="145"/>
        <v>3.0250099999999999E-2</v>
      </c>
      <c r="AE2936" s="110"/>
    </row>
    <row r="2937" spans="13:31" x14ac:dyDescent="0.25">
      <c r="M2937" s="115">
        <v>47673</v>
      </c>
      <c r="N2937" s="123">
        <v>3.02501</v>
      </c>
      <c r="AB2937" s="108">
        <f t="shared" si="146"/>
        <v>47673</v>
      </c>
      <c r="AC2937" s="109">
        <f t="shared" si="145"/>
        <v>3.0250099999999999E-2</v>
      </c>
      <c r="AE2937" s="110"/>
    </row>
    <row r="2938" spans="13:31" x14ac:dyDescent="0.25">
      <c r="M2938" s="115">
        <v>47674</v>
      </c>
      <c r="N2938" s="123">
        <v>3.0252599999999998</v>
      </c>
      <c r="AB2938" s="108">
        <f t="shared" si="146"/>
        <v>47674</v>
      </c>
      <c r="AC2938" s="109">
        <f t="shared" si="145"/>
        <v>3.0252599999999998E-2</v>
      </c>
      <c r="AE2938" s="110"/>
    </row>
    <row r="2939" spans="13:31" x14ac:dyDescent="0.25">
      <c r="M2939" s="115">
        <v>47675</v>
      </c>
      <c r="N2939" s="123">
        <v>3.02501</v>
      </c>
      <c r="AB2939" s="108">
        <f t="shared" si="146"/>
        <v>47675</v>
      </c>
      <c r="AC2939" s="109">
        <f t="shared" si="145"/>
        <v>3.0250099999999999E-2</v>
      </c>
      <c r="AE2939" s="110"/>
    </row>
    <row r="2940" spans="13:31" x14ac:dyDescent="0.25">
      <c r="M2940" s="115">
        <v>47676</v>
      </c>
      <c r="N2940" s="123">
        <v>3.02501</v>
      </c>
      <c r="AB2940" s="108">
        <f t="shared" si="146"/>
        <v>47676</v>
      </c>
      <c r="AC2940" s="109">
        <f t="shared" si="145"/>
        <v>3.0250099999999999E-2</v>
      </c>
      <c r="AE2940" s="110"/>
    </row>
    <row r="2941" spans="13:31" x14ac:dyDescent="0.25">
      <c r="M2941" s="115">
        <v>47677</v>
      </c>
      <c r="N2941" s="123">
        <v>3.02501</v>
      </c>
      <c r="AB2941" s="108">
        <f t="shared" si="146"/>
        <v>47677</v>
      </c>
      <c r="AC2941" s="109">
        <f t="shared" si="145"/>
        <v>3.0250099999999999E-2</v>
      </c>
      <c r="AE2941" s="110"/>
    </row>
    <row r="2942" spans="13:31" x14ac:dyDescent="0.25">
      <c r="M2942" s="115">
        <v>47678</v>
      </c>
      <c r="N2942" s="123">
        <v>3.0253899999999998</v>
      </c>
      <c r="AB2942" s="108">
        <f t="shared" si="146"/>
        <v>47678</v>
      </c>
      <c r="AC2942" s="109">
        <f t="shared" si="145"/>
        <v>3.0253899999999997E-2</v>
      </c>
      <c r="AE2942" s="110"/>
    </row>
    <row r="2943" spans="13:31" x14ac:dyDescent="0.25">
      <c r="M2943" s="115">
        <v>47679</v>
      </c>
      <c r="N2943" s="123">
        <v>3.02501</v>
      </c>
      <c r="AB2943" s="108">
        <f t="shared" si="146"/>
        <v>47679</v>
      </c>
      <c r="AC2943" s="109">
        <f t="shared" si="145"/>
        <v>3.0250099999999999E-2</v>
      </c>
      <c r="AE2943" s="110"/>
    </row>
    <row r="2944" spans="13:31" x14ac:dyDescent="0.25">
      <c r="M2944" s="115">
        <v>47680</v>
      </c>
      <c r="N2944" s="123">
        <v>3.02501</v>
      </c>
      <c r="AB2944" s="108">
        <f t="shared" si="146"/>
        <v>47680</v>
      </c>
      <c r="AC2944" s="109">
        <f t="shared" si="145"/>
        <v>3.0250099999999999E-2</v>
      </c>
      <c r="AE2944" s="110"/>
    </row>
    <row r="2945" spans="13:31" x14ac:dyDescent="0.25">
      <c r="M2945" s="115">
        <v>47681</v>
      </c>
      <c r="N2945" s="123">
        <v>3.02501</v>
      </c>
      <c r="AB2945" s="108">
        <f t="shared" si="146"/>
        <v>47681</v>
      </c>
      <c r="AC2945" s="109">
        <f t="shared" si="145"/>
        <v>3.0250099999999999E-2</v>
      </c>
      <c r="AE2945" s="110"/>
    </row>
    <row r="2946" spans="13:31" x14ac:dyDescent="0.25">
      <c r="M2946" s="115">
        <v>47682</v>
      </c>
      <c r="N2946" s="123">
        <v>3.02501</v>
      </c>
      <c r="AB2946" s="108">
        <f t="shared" si="146"/>
        <v>47682</v>
      </c>
      <c r="AC2946" s="109">
        <f t="shared" si="145"/>
        <v>3.0250099999999999E-2</v>
      </c>
      <c r="AE2946" s="110"/>
    </row>
    <row r="2947" spans="13:31" x14ac:dyDescent="0.25">
      <c r="M2947" s="115">
        <v>47683</v>
      </c>
      <c r="N2947" s="123">
        <v>3.0252599999999998</v>
      </c>
      <c r="AB2947" s="108">
        <f t="shared" si="146"/>
        <v>47683</v>
      </c>
      <c r="AC2947" s="109">
        <f t="shared" si="145"/>
        <v>3.0252599999999998E-2</v>
      </c>
      <c r="AE2947" s="110"/>
    </row>
    <row r="2948" spans="13:31" x14ac:dyDescent="0.25">
      <c r="M2948" s="115">
        <v>47684</v>
      </c>
      <c r="N2948" s="123">
        <v>3.02501</v>
      </c>
      <c r="AB2948" s="108">
        <f t="shared" si="146"/>
        <v>47684</v>
      </c>
      <c r="AC2948" s="109">
        <f t="shared" si="145"/>
        <v>3.0250099999999999E-2</v>
      </c>
      <c r="AE2948" s="110"/>
    </row>
    <row r="2949" spans="13:31" x14ac:dyDescent="0.25">
      <c r="M2949" s="115">
        <v>47685</v>
      </c>
      <c r="N2949" s="123">
        <v>3.02501</v>
      </c>
      <c r="AB2949" s="108">
        <f t="shared" si="146"/>
        <v>47685</v>
      </c>
      <c r="AC2949" s="109">
        <f t="shared" si="145"/>
        <v>3.0250099999999999E-2</v>
      </c>
      <c r="AE2949" s="110"/>
    </row>
    <row r="2950" spans="13:31" x14ac:dyDescent="0.25">
      <c r="M2950" s="115">
        <v>47686</v>
      </c>
      <c r="N2950" s="123">
        <v>3.02501</v>
      </c>
      <c r="AB2950" s="108">
        <f t="shared" si="146"/>
        <v>47686</v>
      </c>
      <c r="AC2950" s="109">
        <f t="shared" si="145"/>
        <v>3.0250099999999999E-2</v>
      </c>
      <c r="AE2950" s="110"/>
    </row>
    <row r="2951" spans="13:31" x14ac:dyDescent="0.25">
      <c r="M2951" s="115">
        <v>47687</v>
      </c>
      <c r="N2951" s="123">
        <v>3.02501</v>
      </c>
      <c r="AB2951" s="108">
        <f t="shared" si="146"/>
        <v>47687</v>
      </c>
      <c r="AC2951" s="109">
        <f t="shared" ref="AC2951:AC3014" si="147">_xlfn.IFNA(VLOOKUP(AB2951,M:N,2,FALSE)/100,AC2950)</f>
        <v>3.0250099999999999E-2</v>
      </c>
      <c r="AE2951" s="110"/>
    </row>
    <row r="2952" spans="13:31" x14ac:dyDescent="0.25">
      <c r="M2952" s="115">
        <v>47688</v>
      </c>
      <c r="N2952" s="123">
        <v>3.0252599999999998</v>
      </c>
      <c r="AB2952" s="108">
        <f t="shared" ref="AB2952:AB3015" si="148">AB2951+1</f>
        <v>47688</v>
      </c>
      <c r="AC2952" s="109">
        <f t="shared" si="147"/>
        <v>3.0252599999999998E-2</v>
      </c>
      <c r="AE2952" s="110"/>
    </row>
    <row r="2953" spans="13:31" x14ac:dyDescent="0.25">
      <c r="M2953" s="115">
        <v>47689</v>
      </c>
      <c r="N2953" s="123">
        <v>3.02501</v>
      </c>
      <c r="AB2953" s="108">
        <f t="shared" si="148"/>
        <v>47689</v>
      </c>
      <c r="AC2953" s="109">
        <f t="shared" si="147"/>
        <v>3.0250099999999999E-2</v>
      </c>
      <c r="AE2953" s="110"/>
    </row>
    <row r="2954" spans="13:31" x14ac:dyDescent="0.25">
      <c r="M2954" s="115">
        <v>47690</v>
      </c>
      <c r="N2954" s="123">
        <v>3.02501</v>
      </c>
      <c r="AB2954" s="108">
        <f t="shared" si="148"/>
        <v>47690</v>
      </c>
      <c r="AC2954" s="109">
        <f t="shared" si="147"/>
        <v>3.0250099999999999E-2</v>
      </c>
      <c r="AE2954" s="110"/>
    </row>
    <row r="2955" spans="13:31" x14ac:dyDescent="0.25">
      <c r="M2955" s="115">
        <v>47691</v>
      </c>
      <c r="N2955" s="123">
        <v>3.02501</v>
      </c>
      <c r="AB2955" s="108">
        <f t="shared" si="148"/>
        <v>47691</v>
      </c>
      <c r="AC2955" s="109">
        <f t="shared" si="147"/>
        <v>3.0250099999999999E-2</v>
      </c>
      <c r="AE2955" s="110"/>
    </row>
    <row r="2956" spans="13:31" x14ac:dyDescent="0.25">
      <c r="M2956" s="115">
        <v>47692</v>
      </c>
      <c r="N2956" s="123">
        <v>3.02501</v>
      </c>
      <c r="AB2956" s="108">
        <f t="shared" si="148"/>
        <v>47692</v>
      </c>
      <c r="AC2956" s="109">
        <f t="shared" si="147"/>
        <v>3.0250099999999999E-2</v>
      </c>
      <c r="AE2956" s="110"/>
    </row>
    <row r="2957" spans="13:31" x14ac:dyDescent="0.25">
      <c r="M2957" s="115">
        <v>47693</v>
      </c>
      <c r="N2957" s="123">
        <v>3.0252599999999998</v>
      </c>
      <c r="AB2957" s="108">
        <f t="shared" si="148"/>
        <v>47693</v>
      </c>
      <c r="AC2957" s="109">
        <f t="shared" si="147"/>
        <v>3.0252599999999998E-2</v>
      </c>
      <c r="AE2957" s="110"/>
    </row>
    <row r="2958" spans="13:31" x14ac:dyDescent="0.25">
      <c r="M2958" s="115">
        <v>47694</v>
      </c>
      <c r="N2958" s="123">
        <v>3.02501</v>
      </c>
      <c r="AB2958" s="108">
        <f t="shared" si="148"/>
        <v>47694</v>
      </c>
      <c r="AC2958" s="109">
        <f t="shared" si="147"/>
        <v>3.0250099999999999E-2</v>
      </c>
      <c r="AE2958" s="110"/>
    </row>
    <row r="2959" spans="13:31" x14ac:dyDescent="0.25">
      <c r="M2959" s="115">
        <v>47695</v>
      </c>
      <c r="N2959" s="123">
        <v>3.02501</v>
      </c>
      <c r="AB2959" s="108">
        <f t="shared" si="148"/>
        <v>47695</v>
      </c>
      <c r="AC2959" s="109">
        <f t="shared" si="147"/>
        <v>3.0250099999999999E-2</v>
      </c>
      <c r="AE2959" s="110"/>
    </row>
    <row r="2960" spans="13:31" x14ac:dyDescent="0.25">
      <c r="M2960" s="115">
        <v>47696</v>
      </c>
      <c r="N2960" s="123">
        <v>3.02501</v>
      </c>
      <c r="AB2960" s="108">
        <f t="shared" si="148"/>
        <v>47696</v>
      </c>
      <c r="AC2960" s="109">
        <f t="shared" si="147"/>
        <v>3.0250099999999999E-2</v>
      </c>
      <c r="AE2960" s="110"/>
    </row>
    <row r="2961" spans="13:31" x14ac:dyDescent="0.25">
      <c r="M2961" s="115">
        <v>47697</v>
      </c>
      <c r="N2961" s="123">
        <v>3.02501</v>
      </c>
      <c r="AB2961" s="108">
        <f t="shared" si="148"/>
        <v>47697</v>
      </c>
      <c r="AC2961" s="109">
        <f t="shared" si="147"/>
        <v>3.0250099999999999E-2</v>
      </c>
      <c r="AE2961" s="110"/>
    </row>
    <row r="2962" spans="13:31" x14ac:dyDescent="0.25">
      <c r="M2962" s="115">
        <v>47698</v>
      </c>
      <c r="N2962" s="123">
        <v>3.0252599999999998</v>
      </c>
      <c r="AB2962" s="108">
        <f t="shared" si="148"/>
        <v>47698</v>
      </c>
      <c r="AC2962" s="109">
        <f t="shared" si="147"/>
        <v>3.0252599999999998E-2</v>
      </c>
      <c r="AE2962" s="110"/>
    </row>
    <row r="2963" spans="13:31" x14ac:dyDescent="0.25">
      <c r="M2963" s="115">
        <v>47699</v>
      </c>
      <c r="N2963" s="123">
        <v>3.02501</v>
      </c>
      <c r="AB2963" s="108">
        <f t="shared" si="148"/>
        <v>47699</v>
      </c>
      <c r="AC2963" s="109">
        <f t="shared" si="147"/>
        <v>3.0250099999999999E-2</v>
      </c>
      <c r="AE2963" s="110"/>
    </row>
    <row r="2964" spans="13:31" x14ac:dyDescent="0.25">
      <c r="M2964" s="115">
        <v>47700</v>
      </c>
      <c r="N2964" s="123">
        <v>3.02501</v>
      </c>
      <c r="AB2964" s="108">
        <f t="shared" si="148"/>
        <v>47700</v>
      </c>
      <c r="AC2964" s="109">
        <f t="shared" si="147"/>
        <v>3.0250099999999999E-2</v>
      </c>
      <c r="AE2964" s="110"/>
    </row>
    <row r="2965" spans="13:31" x14ac:dyDescent="0.25">
      <c r="M2965" s="115">
        <v>47701</v>
      </c>
      <c r="N2965" s="123">
        <v>3.02501</v>
      </c>
      <c r="AB2965" s="108">
        <f t="shared" si="148"/>
        <v>47701</v>
      </c>
      <c r="AC2965" s="109">
        <f t="shared" si="147"/>
        <v>3.0250099999999999E-2</v>
      </c>
      <c r="AE2965" s="110"/>
    </row>
    <row r="2966" spans="13:31" x14ac:dyDescent="0.25">
      <c r="M2966" s="115">
        <v>47702</v>
      </c>
      <c r="N2966" s="123">
        <v>3.02501</v>
      </c>
      <c r="AB2966" s="108">
        <f t="shared" si="148"/>
        <v>47702</v>
      </c>
      <c r="AC2966" s="109">
        <f t="shared" si="147"/>
        <v>3.0250099999999999E-2</v>
      </c>
      <c r="AE2966" s="110"/>
    </row>
    <row r="2967" spans="13:31" x14ac:dyDescent="0.25">
      <c r="M2967" s="115">
        <v>47703</v>
      </c>
      <c r="N2967" s="123">
        <v>3.0252599999999998</v>
      </c>
      <c r="AB2967" s="108">
        <f t="shared" si="148"/>
        <v>47703</v>
      </c>
      <c r="AC2967" s="109">
        <f t="shared" si="147"/>
        <v>3.0252599999999998E-2</v>
      </c>
      <c r="AE2967" s="110"/>
    </row>
    <row r="2968" spans="13:31" x14ac:dyDescent="0.25">
      <c r="M2968" s="115">
        <v>47704</v>
      </c>
      <c r="N2968" s="123">
        <v>3.02501</v>
      </c>
      <c r="AB2968" s="108">
        <f t="shared" si="148"/>
        <v>47704</v>
      </c>
      <c r="AC2968" s="109">
        <f t="shared" si="147"/>
        <v>3.0250099999999999E-2</v>
      </c>
      <c r="AE2968" s="110"/>
    </row>
    <row r="2969" spans="13:31" x14ac:dyDescent="0.25">
      <c r="M2969" s="115">
        <v>47705</v>
      </c>
      <c r="N2969" s="123">
        <v>3.02501</v>
      </c>
      <c r="AB2969" s="108">
        <f t="shared" si="148"/>
        <v>47705</v>
      </c>
      <c r="AC2969" s="109">
        <f t="shared" si="147"/>
        <v>3.0250099999999999E-2</v>
      </c>
      <c r="AE2969" s="110"/>
    </row>
    <row r="2970" spans="13:31" x14ac:dyDescent="0.25">
      <c r="M2970" s="115">
        <v>47706</v>
      </c>
      <c r="N2970" s="123">
        <v>3.02501</v>
      </c>
      <c r="AB2970" s="108">
        <f t="shared" si="148"/>
        <v>47706</v>
      </c>
      <c r="AC2970" s="109">
        <f t="shared" si="147"/>
        <v>3.0250099999999999E-2</v>
      </c>
      <c r="AE2970" s="110"/>
    </row>
    <row r="2971" spans="13:31" x14ac:dyDescent="0.25">
      <c r="M2971" s="115">
        <v>47707</v>
      </c>
      <c r="N2971" s="123">
        <v>3.02501</v>
      </c>
      <c r="AB2971" s="108">
        <f t="shared" si="148"/>
        <v>47707</v>
      </c>
      <c r="AC2971" s="109">
        <f t="shared" si="147"/>
        <v>3.0250099999999999E-2</v>
      </c>
      <c r="AE2971" s="110"/>
    </row>
    <row r="2972" spans="13:31" x14ac:dyDescent="0.25">
      <c r="M2972" s="115">
        <v>47708</v>
      </c>
      <c r="N2972" s="123">
        <v>3.0252599999999998</v>
      </c>
      <c r="AB2972" s="108">
        <f t="shared" si="148"/>
        <v>47708</v>
      </c>
      <c r="AC2972" s="109">
        <f t="shared" si="147"/>
        <v>3.0252599999999998E-2</v>
      </c>
      <c r="AE2972" s="110"/>
    </row>
    <row r="2973" spans="13:31" x14ac:dyDescent="0.25">
      <c r="M2973" s="115">
        <v>47709</v>
      </c>
      <c r="N2973" s="123">
        <v>3.02501</v>
      </c>
      <c r="AB2973" s="108">
        <f t="shared" si="148"/>
        <v>47709</v>
      </c>
      <c r="AC2973" s="109">
        <f t="shared" si="147"/>
        <v>3.0250099999999999E-2</v>
      </c>
      <c r="AE2973" s="110"/>
    </row>
    <row r="2974" spans="13:31" x14ac:dyDescent="0.25">
      <c r="M2974" s="115">
        <v>47710</v>
      </c>
      <c r="N2974" s="123">
        <v>3.02501</v>
      </c>
      <c r="AB2974" s="108">
        <f t="shared" si="148"/>
        <v>47710</v>
      </c>
      <c r="AC2974" s="109">
        <f t="shared" si="147"/>
        <v>3.0250099999999999E-2</v>
      </c>
      <c r="AE2974" s="110"/>
    </row>
    <row r="2975" spans="13:31" x14ac:dyDescent="0.25">
      <c r="M2975" s="115">
        <v>47711</v>
      </c>
      <c r="N2975" s="123">
        <v>3.02501</v>
      </c>
      <c r="AB2975" s="108">
        <f t="shared" si="148"/>
        <v>47711</v>
      </c>
      <c r="AC2975" s="109">
        <f t="shared" si="147"/>
        <v>3.0250099999999999E-2</v>
      </c>
      <c r="AE2975" s="110"/>
    </row>
    <row r="2976" spans="13:31" x14ac:dyDescent="0.25">
      <c r="M2976" s="115">
        <v>47712</v>
      </c>
      <c r="N2976" s="123">
        <v>3.02501</v>
      </c>
      <c r="AB2976" s="108">
        <f t="shared" si="148"/>
        <v>47712</v>
      </c>
      <c r="AC2976" s="109">
        <f t="shared" si="147"/>
        <v>3.0250099999999999E-2</v>
      </c>
      <c r="AE2976" s="110"/>
    </row>
    <row r="2977" spans="13:31" x14ac:dyDescent="0.25">
      <c r="M2977" s="115">
        <v>47713</v>
      </c>
      <c r="N2977" s="123">
        <v>3.0253899999999998</v>
      </c>
      <c r="AB2977" s="108">
        <f t="shared" si="148"/>
        <v>47713</v>
      </c>
      <c r="AC2977" s="109">
        <f t="shared" si="147"/>
        <v>3.0253899999999997E-2</v>
      </c>
      <c r="AE2977" s="110"/>
    </row>
    <row r="2978" spans="13:31" x14ac:dyDescent="0.25">
      <c r="M2978" s="115">
        <v>47714</v>
      </c>
      <c r="N2978" s="123">
        <v>3.02501</v>
      </c>
      <c r="AB2978" s="108">
        <f t="shared" si="148"/>
        <v>47714</v>
      </c>
      <c r="AC2978" s="109">
        <f t="shared" si="147"/>
        <v>3.0250099999999999E-2</v>
      </c>
      <c r="AE2978" s="110"/>
    </row>
    <row r="2979" spans="13:31" x14ac:dyDescent="0.25">
      <c r="M2979" s="115">
        <v>47715</v>
      </c>
      <c r="N2979" s="123">
        <v>3.02501</v>
      </c>
      <c r="AB2979" s="108">
        <f t="shared" si="148"/>
        <v>47715</v>
      </c>
      <c r="AC2979" s="109">
        <f t="shared" si="147"/>
        <v>3.0250099999999999E-2</v>
      </c>
      <c r="AE2979" s="110"/>
    </row>
    <row r="2980" spans="13:31" x14ac:dyDescent="0.25">
      <c r="M2980" s="115">
        <v>47716</v>
      </c>
      <c r="N2980" s="123">
        <v>3.02501</v>
      </c>
      <c r="AB2980" s="108">
        <f t="shared" si="148"/>
        <v>47716</v>
      </c>
      <c r="AC2980" s="109">
        <f t="shared" si="147"/>
        <v>3.0250099999999999E-2</v>
      </c>
      <c r="AE2980" s="110"/>
    </row>
    <row r="2981" spans="13:31" x14ac:dyDescent="0.25">
      <c r="M2981" s="115">
        <v>47717</v>
      </c>
      <c r="N2981" s="123">
        <v>3.0252599999999998</v>
      </c>
      <c r="AB2981" s="108">
        <f t="shared" si="148"/>
        <v>47717</v>
      </c>
      <c r="AC2981" s="109">
        <f t="shared" si="147"/>
        <v>3.0252599999999998E-2</v>
      </c>
      <c r="AE2981" s="110"/>
    </row>
    <row r="2982" spans="13:31" x14ac:dyDescent="0.25">
      <c r="M2982" s="115">
        <v>47718</v>
      </c>
      <c r="N2982" s="123">
        <v>3.02501</v>
      </c>
      <c r="AB2982" s="108">
        <f t="shared" si="148"/>
        <v>47718</v>
      </c>
      <c r="AC2982" s="109">
        <f t="shared" si="147"/>
        <v>3.0250099999999999E-2</v>
      </c>
      <c r="AE2982" s="110"/>
    </row>
    <row r="2983" spans="13:31" x14ac:dyDescent="0.25">
      <c r="M2983" s="115">
        <v>47719</v>
      </c>
      <c r="N2983" s="123">
        <v>3.02501</v>
      </c>
      <c r="AB2983" s="108">
        <f t="shared" si="148"/>
        <v>47719</v>
      </c>
      <c r="AC2983" s="109">
        <f t="shared" si="147"/>
        <v>3.0250099999999999E-2</v>
      </c>
      <c r="AE2983" s="110"/>
    </row>
    <row r="2984" spans="13:31" x14ac:dyDescent="0.25">
      <c r="M2984" s="115">
        <v>47720</v>
      </c>
      <c r="N2984" s="123">
        <v>3.02501</v>
      </c>
      <c r="AB2984" s="108">
        <f t="shared" si="148"/>
        <v>47720</v>
      </c>
      <c r="AC2984" s="109">
        <f t="shared" si="147"/>
        <v>3.0250099999999999E-2</v>
      </c>
      <c r="AE2984" s="110"/>
    </row>
    <row r="2985" spans="13:31" x14ac:dyDescent="0.25">
      <c r="M2985" s="115">
        <v>47721</v>
      </c>
      <c r="N2985" s="123">
        <v>3.02501</v>
      </c>
      <c r="AB2985" s="108">
        <f t="shared" si="148"/>
        <v>47721</v>
      </c>
      <c r="AC2985" s="109">
        <f t="shared" si="147"/>
        <v>3.0250099999999999E-2</v>
      </c>
      <c r="AE2985" s="110"/>
    </row>
    <row r="2986" spans="13:31" x14ac:dyDescent="0.25">
      <c r="M2986" s="115">
        <v>47722</v>
      </c>
      <c r="N2986" s="123">
        <v>3.0252599999999998</v>
      </c>
      <c r="AB2986" s="108">
        <f t="shared" si="148"/>
        <v>47722</v>
      </c>
      <c r="AC2986" s="109">
        <f t="shared" si="147"/>
        <v>3.0252599999999998E-2</v>
      </c>
      <c r="AE2986" s="110"/>
    </row>
    <row r="2987" spans="13:31" x14ac:dyDescent="0.25">
      <c r="M2987" s="115">
        <v>47723</v>
      </c>
      <c r="N2987" s="123">
        <v>3.02501</v>
      </c>
      <c r="AB2987" s="108">
        <f t="shared" si="148"/>
        <v>47723</v>
      </c>
      <c r="AC2987" s="109">
        <f t="shared" si="147"/>
        <v>3.0250099999999999E-2</v>
      </c>
      <c r="AE2987" s="110"/>
    </row>
    <row r="2988" spans="13:31" x14ac:dyDescent="0.25">
      <c r="M2988" s="115">
        <v>47724</v>
      </c>
      <c r="N2988" s="123">
        <v>3.02501</v>
      </c>
      <c r="AB2988" s="108">
        <f t="shared" si="148"/>
        <v>47724</v>
      </c>
      <c r="AC2988" s="109">
        <f t="shared" si="147"/>
        <v>3.0250099999999999E-2</v>
      </c>
      <c r="AE2988" s="110"/>
    </row>
    <row r="2989" spans="13:31" x14ac:dyDescent="0.25">
      <c r="M2989" s="115">
        <v>47725</v>
      </c>
      <c r="N2989" s="123">
        <v>3.02501</v>
      </c>
      <c r="AB2989" s="108">
        <f t="shared" si="148"/>
        <v>47725</v>
      </c>
      <c r="AC2989" s="109">
        <f t="shared" si="147"/>
        <v>3.0250099999999999E-2</v>
      </c>
      <c r="AE2989" s="110"/>
    </row>
    <row r="2990" spans="13:31" x14ac:dyDescent="0.25">
      <c r="M2990" s="115">
        <v>47726</v>
      </c>
      <c r="N2990" s="123">
        <v>3.02501</v>
      </c>
      <c r="AB2990" s="108">
        <f t="shared" si="148"/>
        <v>47726</v>
      </c>
      <c r="AC2990" s="109">
        <f t="shared" si="147"/>
        <v>3.0250099999999999E-2</v>
      </c>
      <c r="AE2990" s="110"/>
    </row>
    <row r="2991" spans="13:31" x14ac:dyDescent="0.25">
      <c r="M2991" s="115">
        <v>47727</v>
      </c>
      <c r="N2991" s="123">
        <v>3.0253899999999998</v>
      </c>
      <c r="AB2991" s="108">
        <f t="shared" si="148"/>
        <v>47727</v>
      </c>
      <c r="AC2991" s="109">
        <f t="shared" si="147"/>
        <v>3.0253899999999997E-2</v>
      </c>
      <c r="AE2991" s="110"/>
    </row>
    <row r="2992" spans="13:31" x14ac:dyDescent="0.25">
      <c r="M2992" s="115">
        <v>47728</v>
      </c>
      <c r="N2992" s="123">
        <v>3.02501</v>
      </c>
      <c r="AB2992" s="108">
        <f t="shared" si="148"/>
        <v>47728</v>
      </c>
      <c r="AC2992" s="109">
        <f t="shared" si="147"/>
        <v>3.0250099999999999E-2</v>
      </c>
      <c r="AE2992" s="110"/>
    </row>
    <row r="2993" spans="13:31" x14ac:dyDescent="0.25">
      <c r="M2993" s="115">
        <v>47729</v>
      </c>
      <c r="N2993" s="123">
        <v>3.02501</v>
      </c>
      <c r="AB2993" s="108">
        <f t="shared" si="148"/>
        <v>47729</v>
      </c>
      <c r="AC2993" s="109">
        <f t="shared" si="147"/>
        <v>3.0250099999999999E-2</v>
      </c>
      <c r="AE2993" s="110"/>
    </row>
    <row r="2994" spans="13:31" x14ac:dyDescent="0.25">
      <c r="M2994" s="115">
        <v>47730</v>
      </c>
      <c r="N2994" s="123">
        <v>3.02501</v>
      </c>
      <c r="AB2994" s="108">
        <f t="shared" si="148"/>
        <v>47730</v>
      </c>
      <c r="AC2994" s="109">
        <f t="shared" si="147"/>
        <v>3.0250099999999999E-2</v>
      </c>
      <c r="AE2994" s="110"/>
    </row>
    <row r="2995" spans="13:31" x14ac:dyDescent="0.25">
      <c r="M2995" s="115">
        <v>47731</v>
      </c>
      <c r="N2995" s="123">
        <v>3.0252599999999998</v>
      </c>
      <c r="AB2995" s="108">
        <f t="shared" si="148"/>
        <v>47731</v>
      </c>
      <c r="AC2995" s="109">
        <f t="shared" si="147"/>
        <v>3.0252599999999998E-2</v>
      </c>
      <c r="AE2995" s="110"/>
    </row>
    <row r="2996" spans="13:31" x14ac:dyDescent="0.25">
      <c r="M2996" s="115">
        <v>47732</v>
      </c>
      <c r="N2996" s="123">
        <v>3.02501</v>
      </c>
      <c r="AB2996" s="108">
        <f t="shared" si="148"/>
        <v>47732</v>
      </c>
      <c r="AC2996" s="109">
        <f t="shared" si="147"/>
        <v>3.0250099999999999E-2</v>
      </c>
      <c r="AE2996" s="110"/>
    </row>
    <row r="2997" spans="13:31" x14ac:dyDescent="0.25">
      <c r="M2997" s="115">
        <v>47733</v>
      </c>
      <c r="N2997" s="123">
        <v>3.02501</v>
      </c>
      <c r="AB2997" s="108">
        <f t="shared" si="148"/>
        <v>47733</v>
      </c>
      <c r="AC2997" s="109">
        <f t="shared" si="147"/>
        <v>3.0250099999999999E-2</v>
      </c>
      <c r="AE2997" s="110"/>
    </row>
    <row r="2998" spans="13:31" x14ac:dyDescent="0.25">
      <c r="M2998" s="115">
        <v>47734</v>
      </c>
      <c r="N2998" s="123">
        <v>3.02501</v>
      </c>
      <c r="AB2998" s="108">
        <f t="shared" si="148"/>
        <v>47734</v>
      </c>
      <c r="AC2998" s="109">
        <f t="shared" si="147"/>
        <v>3.0250099999999999E-2</v>
      </c>
      <c r="AE2998" s="110"/>
    </row>
    <row r="2999" spans="13:31" x14ac:dyDescent="0.25">
      <c r="M2999" s="115">
        <v>47735</v>
      </c>
      <c r="N2999" s="123">
        <v>3.02501</v>
      </c>
      <c r="AB2999" s="108">
        <f t="shared" si="148"/>
        <v>47735</v>
      </c>
      <c r="AC2999" s="109">
        <f t="shared" si="147"/>
        <v>3.0250099999999999E-2</v>
      </c>
      <c r="AE2999" s="110"/>
    </row>
    <row r="3000" spans="13:31" x14ac:dyDescent="0.25">
      <c r="M3000" s="115">
        <v>47736</v>
      </c>
      <c r="N3000" s="123">
        <v>3.0252599999999998</v>
      </c>
      <c r="AB3000" s="108">
        <f t="shared" si="148"/>
        <v>47736</v>
      </c>
      <c r="AC3000" s="109">
        <f t="shared" si="147"/>
        <v>3.0252599999999998E-2</v>
      </c>
      <c r="AE3000" s="110"/>
    </row>
    <row r="3001" spans="13:31" x14ac:dyDescent="0.25">
      <c r="M3001" s="115">
        <v>47737</v>
      </c>
      <c r="N3001" s="123">
        <v>3.0251399999999999</v>
      </c>
      <c r="AB3001" s="108">
        <f t="shared" si="148"/>
        <v>47737</v>
      </c>
      <c r="AC3001" s="109">
        <f t="shared" si="147"/>
        <v>3.0251399999999998E-2</v>
      </c>
      <c r="AE3001" s="110"/>
    </row>
    <row r="3002" spans="13:31" x14ac:dyDescent="0.25">
      <c r="M3002" s="115">
        <v>47738</v>
      </c>
      <c r="N3002" s="123">
        <v>3.02501</v>
      </c>
      <c r="AB3002" s="108">
        <f t="shared" si="148"/>
        <v>47738</v>
      </c>
      <c r="AC3002" s="109">
        <f t="shared" si="147"/>
        <v>3.0250099999999999E-2</v>
      </c>
      <c r="AE3002" s="110"/>
    </row>
    <row r="3003" spans="13:31" x14ac:dyDescent="0.25">
      <c r="M3003" s="115">
        <v>47739</v>
      </c>
      <c r="N3003" s="123">
        <v>3.02501</v>
      </c>
      <c r="AB3003" s="108">
        <f t="shared" si="148"/>
        <v>47739</v>
      </c>
      <c r="AC3003" s="109">
        <f t="shared" si="147"/>
        <v>3.0250099999999999E-2</v>
      </c>
      <c r="AE3003" s="110"/>
    </row>
    <row r="3004" spans="13:31" x14ac:dyDescent="0.25">
      <c r="M3004" s="115">
        <v>47740</v>
      </c>
      <c r="N3004" s="123">
        <v>3.0188299999999999</v>
      </c>
      <c r="AB3004" s="108">
        <f t="shared" si="148"/>
        <v>47740</v>
      </c>
      <c r="AC3004" s="109">
        <f t="shared" si="147"/>
        <v>3.0188299999999998E-2</v>
      </c>
      <c r="AE3004" s="110"/>
    </row>
    <row r="3005" spans="13:31" x14ac:dyDescent="0.25">
      <c r="M3005" s="115">
        <v>47741</v>
      </c>
      <c r="N3005" s="123">
        <v>3.01858</v>
      </c>
      <c r="AB3005" s="108">
        <f t="shared" si="148"/>
        <v>47741</v>
      </c>
      <c r="AC3005" s="109">
        <f t="shared" si="147"/>
        <v>3.0185799999999999E-2</v>
      </c>
      <c r="AE3005" s="110"/>
    </row>
    <row r="3006" spans="13:31" x14ac:dyDescent="0.25">
      <c r="M3006" s="115">
        <v>47742</v>
      </c>
      <c r="N3006" s="123">
        <v>3.01858</v>
      </c>
      <c r="AB3006" s="108">
        <f t="shared" si="148"/>
        <v>47742</v>
      </c>
      <c r="AC3006" s="109">
        <f t="shared" si="147"/>
        <v>3.0185799999999999E-2</v>
      </c>
      <c r="AE3006" s="110"/>
    </row>
    <row r="3007" spans="13:31" x14ac:dyDescent="0.25">
      <c r="M3007" s="115">
        <v>47743</v>
      </c>
      <c r="N3007" s="123">
        <v>3.01858</v>
      </c>
      <c r="AB3007" s="108">
        <f t="shared" si="148"/>
        <v>47743</v>
      </c>
      <c r="AC3007" s="109">
        <f t="shared" si="147"/>
        <v>3.0185799999999999E-2</v>
      </c>
      <c r="AE3007" s="110"/>
    </row>
    <row r="3008" spans="13:31" x14ac:dyDescent="0.25">
      <c r="M3008" s="115">
        <v>47744</v>
      </c>
      <c r="N3008" s="123">
        <v>3.01858</v>
      </c>
      <c r="AB3008" s="108">
        <f t="shared" si="148"/>
        <v>47744</v>
      </c>
      <c r="AC3008" s="109">
        <f t="shared" si="147"/>
        <v>3.0185799999999999E-2</v>
      </c>
      <c r="AE3008" s="110"/>
    </row>
    <row r="3009" spans="13:31" x14ac:dyDescent="0.25">
      <c r="M3009" s="115">
        <v>47745</v>
      </c>
      <c r="N3009" s="123">
        <v>3.0188299999999999</v>
      </c>
      <c r="AB3009" s="108">
        <f t="shared" si="148"/>
        <v>47745</v>
      </c>
      <c r="AC3009" s="109">
        <f t="shared" si="147"/>
        <v>3.0188299999999998E-2</v>
      </c>
      <c r="AE3009" s="110"/>
    </row>
    <row r="3010" spans="13:31" x14ac:dyDescent="0.25">
      <c r="M3010" s="115">
        <v>47746</v>
      </c>
      <c r="N3010" s="123">
        <v>3.01858</v>
      </c>
      <c r="AB3010" s="108">
        <f t="shared" si="148"/>
        <v>47746</v>
      </c>
      <c r="AC3010" s="109">
        <f t="shared" si="147"/>
        <v>3.0185799999999999E-2</v>
      </c>
      <c r="AE3010" s="110"/>
    </row>
    <row r="3011" spans="13:31" x14ac:dyDescent="0.25">
      <c r="M3011" s="115">
        <v>47747</v>
      </c>
      <c r="N3011" s="123">
        <v>3.01858</v>
      </c>
      <c r="AB3011" s="108">
        <f t="shared" si="148"/>
        <v>47747</v>
      </c>
      <c r="AC3011" s="109">
        <f t="shared" si="147"/>
        <v>3.0185799999999999E-2</v>
      </c>
      <c r="AE3011" s="110"/>
    </row>
    <row r="3012" spans="13:31" x14ac:dyDescent="0.25">
      <c r="M3012" s="115">
        <v>47748</v>
      </c>
      <c r="N3012" s="123">
        <v>3.01858</v>
      </c>
      <c r="AB3012" s="108">
        <f t="shared" si="148"/>
        <v>47748</v>
      </c>
      <c r="AC3012" s="109">
        <f t="shared" si="147"/>
        <v>3.0185799999999999E-2</v>
      </c>
      <c r="AE3012" s="110"/>
    </row>
    <row r="3013" spans="13:31" x14ac:dyDescent="0.25">
      <c r="M3013" s="115">
        <v>47749</v>
      </c>
      <c r="N3013" s="123">
        <v>3.01858</v>
      </c>
      <c r="AB3013" s="108">
        <f t="shared" si="148"/>
        <v>47749</v>
      </c>
      <c r="AC3013" s="109">
        <f t="shared" si="147"/>
        <v>3.0185799999999999E-2</v>
      </c>
      <c r="AE3013" s="110"/>
    </row>
    <row r="3014" spans="13:31" x14ac:dyDescent="0.25">
      <c r="M3014" s="115">
        <v>47750</v>
      </c>
      <c r="N3014" s="123">
        <v>3.0188299999999999</v>
      </c>
      <c r="AB3014" s="108">
        <f t="shared" si="148"/>
        <v>47750</v>
      </c>
      <c r="AC3014" s="109">
        <f t="shared" si="147"/>
        <v>3.0188299999999998E-2</v>
      </c>
      <c r="AE3014" s="110"/>
    </row>
    <row r="3015" spans="13:31" x14ac:dyDescent="0.25">
      <c r="M3015" s="115">
        <v>47751</v>
      </c>
      <c r="N3015" s="123">
        <v>3.01858</v>
      </c>
      <c r="AB3015" s="108">
        <f t="shared" si="148"/>
        <v>47751</v>
      </c>
      <c r="AC3015" s="109">
        <f t="shared" ref="AC3015:AC3078" si="149">_xlfn.IFNA(VLOOKUP(AB3015,M:N,2,FALSE)/100,AC3014)</f>
        <v>3.0185799999999999E-2</v>
      </c>
      <c r="AE3015" s="110"/>
    </row>
    <row r="3016" spans="13:31" x14ac:dyDescent="0.25">
      <c r="M3016" s="115">
        <v>47752</v>
      </c>
      <c r="N3016" s="123">
        <v>3.01858</v>
      </c>
      <c r="AB3016" s="108">
        <f t="shared" ref="AB3016:AB3079" si="150">AB3015+1</f>
        <v>47752</v>
      </c>
      <c r="AC3016" s="109">
        <f t="shared" si="149"/>
        <v>3.0185799999999999E-2</v>
      </c>
      <c r="AE3016" s="110"/>
    </row>
    <row r="3017" spans="13:31" x14ac:dyDescent="0.25">
      <c r="M3017" s="115">
        <v>47753</v>
      </c>
      <c r="N3017" s="123">
        <v>3.01858</v>
      </c>
      <c r="AB3017" s="108">
        <f t="shared" si="150"/>
        <v>47753</v>
      </c>
      <c r="AC3017" s="109">
        <f t="shared" si="149"/>
        <v>3.0185799999999999E-2</v>
      </c>
      <c r="AE3017" s="110"/>
    </row>
    <row r="3018" spans="13:31" x14ac:dyDescent="0.25">
      <c r="M3018" s="115">
        <v>47754</v>
      </c>
      <c r="N3018" s="123">
        <v>3.01858</v>
      </c>
      <c r="AB3018" s="108">
        <f t="shared" si="150"/>
        <v>47754</v>
      </c>
      <c r="AC3018" s="109">
        <f t="shared" si="149"/>
        <v>3.0185799999999999E-2</v>
      </c>
      <c r="AE3018" s="110"/>
    </row>
    <row r="3019" spans="13:31" x14ac:dyDescent="0.25">
      <c r="M3019" s="115">
        <v>47755</v>
      </c>
      <c r="N3019" s="123">
        <v>3.0188299999999999</v>
      </c>
      <c r="AB3019" s="108">
        <f t="shared" si="150"/>
        <v>47755</v>
      </c>
      <c r="AC3019" s="109">
        <f t="shared" si="149"/>
        <v>3.0188299999999998E-2</v>
      </c>
      <c r="AE3019" s="110"/>
    </row>
    <row r="3020" spans="13:31" x14ac:dyDescent="0.25">
      <c r="M3020" s="115">
        <v>47756</v>
      </c>
      <c r="N3020" s="123">
        <v>3.01858</v>
      </c>
      <c r="AB3020" s="108">
        <f t="shared" si="150"/>
        <v>47756</v>
      </c>
      <c r="AC3020" s="109">
        <f t="shared" si="149"/>
        <v>3.0185799999999999E-2</v>
      </c>
      <c r="AE3020" s="110"/>
    </row>
    <row r="3021" spans="13:31" x14ac:dyDescent="0.25">
      <c r="M3021" s="115">
        <v>47757</v>
      </c>
      <c r="N3021" s="123">
        <v>3.01858</v>
      </c>
      <c r="AB3021" s="108">
        <f t="shared" si="150"/>
        <v>47757</v>
      </c>
      <c r="AC3021" s="109">
        <f t="shared" si="149"/>
        <v>3.0185799999999999E-2</v>
      </c>
      <c r="AE3021" s="110"/>
    </row>
    <row r="3022" spans="13:31" x14ac:dyDescent="0.25">
      <c r="M3022" s="115">
        <v>47758</v>
      </c>
      <c r="N3022" s="123">
        <v>3.01858</v>
      </c>
      <c r="AB3022" s="108">
        <f t="shared" si="150"/>
        <v>47758</v>
      </c>
      <c r="AC3022" s="109">
        <f t="shared" si="149"/>
        <v>3.0185799999999999E-2</v>
      </c>
      <c r="AE3022" s="110"/>
    </row>
    <row r="3023" spans="13:31" x14ac:dyDescent="0.25">
      <c r="M3023" s="115">
        <v>47759</v>
      </c>
      <c r="N3023" s="123">
        <v>3.01858</v>
      </c>
      <c r="AB3023" s="108">
        <f t="shared" si="150"/>
        <v>47759</v>
      </c>
      <c r="AC3023" s="109">
        <f t="shared" si="149"/>
        <v>3.0185799999999999E-2</v>
      </c>
      <c r="AE3023" s="110"/>
    </row>
    <row r="3024" spans="13:31" x14ac:dyDescent="0.25">
      <c r="M3024" s="115">
        <v>47760</v>
      </c>
      <c r="N3024" s="123">
        <v>3.0188299999999999</v>
      </c>
      <c r="AB3024" s="108">
        <f t="shared" si="150"/>
        <v>47760</v>
      </c>
      <c r="AC3024" s="109">
        <f t="shared" si="149"/>
        <v>3.0188299999999998E-2</v>
      </c>
      <c r="AE3024" s="110"/>
    </row>
    <row r="3025" spans="13:31" x14ac:dyDescent="0.25">
      <c r="M3025" s="115">
        <v>47761</v>
      </c>
      <c r="N3025" s="123">
        <v>3.01858</v>
      </c>
      <c r="AB3025" s="108">
        <f t="shared" si="150"/>
        <v>47761</v>
      </c>
      <c r="AC3025" s="109">
        <f t="shared" si="149"/>
        <v>3.0185799999999999E-2</v>
      </c>
      <c r="AE3025" s="110"/>
    </row>
    <row r="3026" spans="13:31" x14ac:dyDescent="0.25">
      <c r="M3026" s="115">
        <v>47762</v>
      </c>
      <c r="N3026" s="123">
        <v>3.01858</v>
      </c>
      <c r="AB3026" s="108">
        <f t="shared" si="150"/>
        <v>47762</v>
      </c>
      <c r="AC3026" s="109">
        <f t="shared" si="149"/>
        <v>3.0185799999999999E-2</v>
      </c>
      <c r="AE3026" s="110"/>
    </row>
    <row r="3027" spans="13:31" x14ac:dyDescent="0.25">
      <c r="M3027" s="115">
        <v>47763</v>
      </c>
      <c r="N3027" s="123">
        <v>3.01858</v>
      </c>
      <c r="AB3027" s="108">
        <f t="shared" si="150"/>
        <v>47763</v>
      </c>
      <c r="AC3027" s="109">
        <f t="shared" si="149"/>
        <v>3.0185799999999999E-2</v>
      </c>
      <c r="AE3027" s="110"/>
    </row>
    <row r="3028" spans="13:31" x14ac:dyDescent="0.25">
      <c r="M3028" s="115">
        <v>47764</v>
      </c>
      <c r="N3028" s="123">
        <v>3.01858</v>
      </c>
      <c r="AB3028" s="108">
        <f t="shared" si="150"/>
        <v>47764</v>
      </c>
      <c r="AC3028" s="109">
        <f t="shared" si="149"/>
        <v>3.0185799999999999E-2</v>
      </c>
      <c r="AE3028" s="110"/>
    </row>
    <row r="3029" spans="13:31" x14ac:dyDescent="0.25">
      <c r="M3029" s="115">
        <v>47765</v>
      </c>
      <c r="N3029" s="123">
        <v>3.0188299999999999</v>
      </c>
      <c r="AB3029" s="108">
        <f t="shared" si="150"/>
        <v>47765</v>
      </c>
      <c r="AC3029" s="109">
        <f t="shared" si="149"/>
        <v>3.0188299999999998E-2</v>
      </c>
      <c r="AE3029" s="110"/>
    </row>
    <row r="3030" spans="13:31" x14ac:dyDescent="0.25">
      <c r="M3030" s="115">
        <v>47766</v>
      </c>
      <c r="N3030" s="123">
        <v>3.01858</v>
      </c>
      <c r="AB3030" s="108">
        <f t="shared" si="150"/>
        <v>47766</v>
      </c>
      <c r="AC3030" s="109">
        <f t="shared" si="149"/>
        <v>3.0185799999999999E-2</v>
      </c>
      <c r="AE3030" s="110"/>
    </row>
    <row r="3031" spans="13:31" x14ac:dyDescent="0.25">
      <c r="M3031" s="115">
        <v>47767</v>
      </c>
      <c r="N3031" s="123">
        <v>3.01858</v>
      </c>
      <c r="AB3031" s="108">
        <f t="shared" si="150"/>
        <v>47767</v>
      </c>
      <c r="AC3031" s="109">
        <f t="shared" si="149"/>
        <v>3.0185799999999999E-2</v>
      </c>
      <c r="AE3031" s="110"/>
    </row>
    <row r="3032" spans="13:31" x14ac:dyDescent="0.25">
      <c r="M3032" s="115">
        <v>47768</v>
      </c>
      <c r="N3032" s="123">
        <v>3.01858</v>
      </c>
      <c r="AB3032" s="108">
        <f t="shared" si="150"/>
        <v>47768</v>
      </c>
      <c r="AC3032" s="109">
        <f t="shared" si="149"/>
        <v>3.0185799999999999E-2</v>
      </c>
      <c r="AE3032" s="110"/>
    </row>
    <row r="3033" spans="13:31" x14ac:dyDescent="0.25">
      <c r="M3033" s="115">
        <v>47769</v>
      </c>
      <c r="N3033" s="123">
        <v>3.01858</v>
      </c>
      <c r="AB3033" s="108">
        <f t="shared" si="150"/>
        <v>47769</v>
      </c>
      <c r="AC3033" s="109">
        <f t="shared" si="149"/>
        <v>3.0185799999999999E-2</v>
      </c>
      <c r="AE3033" s="110"/>
    </row>
    <row r="3034" spans="13:31" x14ac:dyDescent="0.25">
      <c r="M3034" s="115">
        <v>47770</v>
      </c>
      <c r="N3034" s="123">
        <v>3.0188299999999999</v>
      </c>
      <c r="AB3034" s="108">
        <f t="shared" si="150"/>
        <v>47770</v>
      </c>
      <c r="AC3034" s="109">
        <f t="shared" si="149"/>
        <v>3.0188299999999998E-2</v>
      </c>
      <c r="AE3034" s="110"/>
    </row>
    <row r="3035" spans="13:31" x14ac:dyDescent="0.25">
      <c r="M3035" s="115">
        <v>47771</v>
      </c>
      <c r="N3035" s="123">
        <v>3.01858</v>
      </c>
      <c r="AB3035" s="108">
        <f t="shared" si="150"/>
        <v>47771</v>
      </c>
      <c r="AC3035" s="109">
        <f t="shared" si="149"/>
        <v>3.0185799999999999E-2</v>
      </c>
      <c r="AE3035" s="110"/>
    </row>
    <row r="3036" spans="13:31" x14ac:dyDescent="0.25">
      <c r="M3036" s="115">
        <v>47772</v>
      </c>
      <c r="N3036" s="123">
        <v>3.01858</v>
      </c>
      <c r="AB3036" s="108">
        <f t="shared" si="150"/>
        <v>47772</v>
      </c>
      <c r="AC3036" s="109">
        <f t="shared" si="149"/>
        <v>3.0185799999999999E-2</v>
      </c>
      <c r="AE3036" s="110"/>
    </row>
    <row r="3037" spans="13:31" x14ac:dyDescent="0.25">
      <c r="M3037" s="115">
        <v>47773</v>
      </c>
      <c r="N3037" s="123">
        <v>3.01858</v>
      </c>
      <c r="AB3037" s="108">
        <f t="shared" si="150"/>
        <v>47773</v>
      </c>
      <c r="AC3037" s="109">
        <f t="shared" si="149"/>
        <v>3.0185799999999999E-2</v>
      </c>
      <c r="AE3037" s="110"/>
    </row>
    <row r="3038" spans="13:31" x14ac:dyDescent="0.25">
      <c r="M3038" s="115">
        <v>47774</v>
      </c>
      <c r="N3038" s="123">
        <v>3.01858</v>
      </c>
      <c r="AB3038" s="108">
        <f t="shared" si="150"/>
        <v>47774</v>
      </c>
      <c r="AC3038" s="109">
        <f t="shared" si="149"/>
        <v>3.0185799999999999E-2</v>
      </c>
      <c r="AE3038" s="110"/>
    </row>
    <row r="3039" spans="13:31" x14ac:dyDescent="0.25">
      <c r="M3039" s="115">
        <v>47775</v>
      </c>
      <c r="N3039" s="123">
        <v>3.0188299999999999</v>
      </c>
      <c r="AB3039" s="108">
        <f t="shared" si="150"/>
        <v>47775</v>
      </c>
      <c r="AC3039" s="109">
        <f t="shared" si="149"/>
        <v>3.0188299999999998E-2</v>
      </c>
      <c r="AE3039" s="110"/>
    </row>
    <row r="3040" spans="13:31" x14ac:dyDescent="0.25">
      <c r="M3040" s="115">
        <v>47776</v>
      </c>
      <c r="N3040" s="123">
        <v>3.01858</v>
      </c>
      <c r="AB3040" s="108">
        <f t="shared" si="150"/>
        <v>47776</v>
      </c>
      <c r="AC3040" s="109">
        <f t="shared" si="149"/>
        <v>3.0185799999999999E-2</v>
      </c>
      <c r="AE3040" s="110"/>
    </row>
    <row r="3041" spans="13:31" x14ac:dyDescent="0.25">
      <c r="M3041" s="115">
        <v>47777</v>
      </c>
      <c r="N3041" s="123">
        <v>3.01858</v>
      </c>
      <c r="AB3041" s="108">
        <f t="shared" si="150"/>
        <v>47777</v>
      </c>
      <c r="AC3041" s="109">
        <f t="shared" si="149"/>
        <v>3.0185799999999999E-2</v>
      </c>
      <c r="AE3041" s="110"/>
    </row>
    <row r="3042" spans="13:31" x14ac:dyDescent="0.25">
      <c r="M3042" s="115">
        <v>47778</v>
      </c>
      <c r="N3042" s="123">
        <v>3.01858</v>
      </c>
      <c r="AB3042" s="108">
        <f t="shared" si="150"/>
        <v>47778</v>
      </c>
      <c r="AC3042" s="109">
        <f t="shared" si="149"/>
        <v>3.0185799999999999E-2</v>
      </c>
      <c r="AE3042" s="110"/>
    </row>
    <row r="3043" spans="13:31" x14ac:dyDescent="0.25">
      <c r="M3043" s="115">
        <v>47779</v>
      </c>
      <c r="N3043" s="123">
        <v>3.01858</v>
      </c>
      <c r="AB3043" s="108">
        <f t="shared" si="150"/>
        <v>47779</v>
      </c>
      <c r="AC3043" s="109">
        <f t="shared" si="149"/>
        <v>3.0185799999999999E-2</v>
      </c>
      <c r="AE3043" s="110"/>
    </row>
    <row r="3044" spans="13:31" x14ac:dyDescent="0.25">
      <c r="M3044" s="115">
        <v>47780</v>
      </c>
      <c r="N3044" s="123">
        <v>3.0189599999999999</v>
      </c>
      <c r="AB3044" s="108">
        <f t="shared" si="150"/>
        <v>47780</v>
      </c>
      <c r="AC3044" s="109">
        <f t="shared" si="149"/>
        <v>3.0189599999999997E-2</v>
      </c>
      <c r="AE3044" s="110"/>
    </row>
    <row r="3045" spans="13:31" x14ac:dyDescent="0.25">
      <c r="M3045" s="115">
        <v>47781</v>
      </c>
      <c r="N3045" s="123">
        <v>3.01858</v>
      </c>
      <c r="AB3045" s="108">
        <f t="shared" si="150"/>
        <v>47781</v>
      </c>
      <c r="AC3045" s="109">
        <f t="shared" si="149"/>
        <v>3.0185799999999999E-2</v>
      </c>
      <c r="AE3045" s="110"/>
    </row>
    <row r="3046" spans="13:31" x14ac:dyDescent="0.25">
      <c r="M3046" s="115">
        <v>47782</v>
      </c>
      <c r="N3046" s="123">
        <v>3.01858</v>
      </c>
      <c r="AB3046" s="108">
        <f t="shared" si="150"/>
        <v>47782</v>
      </c>
      <c r="AC3046" s="109">
        <f t="shared" si="149"/>
        <v>3.0185799999999999E-2</v>
      </c>
      <c r="AE3046" s="110"/>
    </row>
    <row r="3047" spans="13:31" x14ac:dyDescent="0.25">
      <c r="M3047" s="115">
        <v>47783</v>
      </c>
      <c r="N3047" s="123">
        <v>3.01858</v>
      </c>
      <c r="AB3047" s="108">
        <f t="shared" si="150"/>
        <v>47783</v>
      </c>
      <c r="AC3047" s="109">
        <f t="shared" si="149"/>
        <v>3.0185799999999999E-2</v>
      </c>
      <c r="AE3047" s="110"/>
    </row>
    <row r="3048" spans="13:31" x14ac:dyDescent="0.25">
      <c r="M3048" s="115">
        <v>47784</v>
      </c>
      <c r="N3048" s="123">
        <v>3.0188299999999999</v>
      </c>
      <c r="AB3048" s="108">
        <f t="shared" si="150"/>
        <v>47784</v>
      </c>
      <c r="AC3048" s="109">
        <f t="shared" si="149"/>
        <v>3.0188299999999998E-2</v>
      </c>
      <c r="AE3048" s="110"/>
    </row>
    <row r="3049" spans="13:31" x14ac:dyDescent="0.25">
      <c r="M3049" s="115">
        <v>47785</v>
      </c>
      <c r="N3049" s="123">
        <v>3.01858</v>
      </c>
      <c r="AB3049" s="108">
        <f t="shared" si="150"/>
        <v>47785</v>
      </c>
      <c r="AC3049" s="109">
        <f t="shared" si="149"/>
        <v>3.0185799999999999E-2</v>
      </c>
      <c r="AE3049" s="110"/>
    </row>
    <row r="3050" spans="13:31" x14ac:dyDescent="0.25">
      <c r="M3050" s="115">
        <v>47786</v>
      </c>
      <c r="N3050" s="123">
        <v>3.01858</v>
      </c>
      <c r="AB3050" s="108">
        <f t="shared" si="150"/>
        <v>47786</v>
      </c>
      <c r="AC3050" s="109">
        <f t="shared" si="149"/>
        <v>3.0185799999999999E-2</v>
      </c>
      <c r="AE3050" s="110"/>
    </row>
    <row r="3051" spans="13:31" x14ac:dyDescent="0.25">
      <c r="M3051" s="115">
        <v>47787</v>
      </c>
      <c r="N3051" s="123">
        <v>3.01858</v>
      </c>
      <c r="AB3051" s="108">
        <f t="shared" si="150"/>
        <v>47787</v>
      </c>
      <c r="AC3051" s="109">
        <f t="shared" si="149"/>
        <v>3.0185799999999999E-2</v>
      </c>
      <c r="AE3051" s="110"/>
    </row>
    <row r="3052" spans="13:31" x14ac:dyDescent="0.25">
      <c r="M3052" s="115">
        <v>47788</v>
      </c>
      <c r="N3052" s="123">
        <v>3.01858</v>
      </c>
      <c r="AB3052" s="108">
        <f t="shared" si="150"/>
        <v>47788</v>
      </c>
      <c r="AC3052" s="109">
        <f t="shared" si="149"/>
        <v>3.0185799999999999E-2</v>
      </c>
      <c r="AE3052" s="110"/>
    </row>
    <row r="3053" spans="13:31" x14ac:dyDescent="0.25">
      <c r="M3053" s="115">
        <v>47789</v>
      </c>
      <c r="N3053" s="123">
        <v>3.0188299999999999</v>
      </c>
      <c r="AB3053" s="108">
        <f t="shared" si="150"/>
        <v>47789</v>
      </c>
      <c r="AC3053" s="109">
        <f t="shared" si="149"/>
        <v>3.0188299999999998E-2</v>
      </c>
      <c r="AE3053" s="110"/>
    </row>
    <row r="3054" spans="13:31" x14ac:dyDescent="0.25">
      <c r="M3054" s="115">
        <v>47790</v>
      </c>
      <c r="N3054" s="123">
        <v>3.01858</v>
      </c>
      <c r="AB3054" s="108">
        <f t="shared" si="150"/>
        <v>47790</v>
      </c>
      <c r="AC3054" s="109">
        <f t="shared" si="149"/>
        <v>3.0185799999999999E-2</v>
      </c>
      <c r="AE3054" s="110"/>
    </row>
    <row r="3055" spans="13:31" x14ac:dyDescent="0.25">
      <c r="M3055" s="115">
        <v>47791</v>
      </c>
      <c r="N3055" s="123">
        <v>3.01858</v>
      </c>
      <c r="AB3055" s="108">
        <f t="shared" si="150"/>
        <v>47791</v>
      </c>
      <c r="AC3055" s="109">
        <f t="shared" si="149"/>
        <v>3.0185799999999999E-2</v>
      </c>
      <c r="AE3055" s="110"/>
    </row>
    <row r="3056" spans="13:31" x14ac:dyDescent="0.25">
      <c r="M3056" s="115">
        <v>47792</v>
      </c>
      <c r="N3056" s="123">
        <v>3.01858</v>
      </c>
      <c r="AB3056" s="108">
        <f t="shared" si="150"/>
        <v>47792</v>
      </c>
      <c r="AC3056" s="109">
        <f t="shared" si="149"/>
        <v>3.0185799999999999E-2</v>
      </c>
      <c r="AE3056" s="110"/>
    </row>
    <row r="3057" spans="13:31" x14ac:dyDescent="0.25">
      <c r="M3057" s="115">
        <v>47793</v>
      </c>
      <c r="N3057" s="123">
        <v>3.01858</v>
      </c>
      <c r="AB3057" s="108">
        <f t="shared" si="150"/>
        <v>47793</v>
      </c>
      <c r="AC3057" s="109">
        <f t="shared" si="149"/>
        <v>3.0185799999999999E-2</v>
      </c>
      <c r="AE3057" s="110"/>
    </row>
    <row r="3058" spans="13:31" x14ac:dyDescent="0.25">
      <c r="M3058" s="115">
        <v>47794</v>
      </c>
      <c r="N3058" s="123">
        <v>3.0188299999999999</v>
      </c>
      <c r="AB3058" s="108">
        <f t="shared" si="150"/>
        <v>47794</v>
      </c>
      <c r="AC3058" s="109">
        <f t="shared" si="149"/>
        <v>3.0188299999999998E-2</v>
      </c>
      <c r="AE3058" s="110"/>
    </row>
    <row r="3059" spans="13:31" x14ac:dyDescent="0.25">
      <c r="M3059" s="115">
        <v>47795</v>
      </c>
      <c r="N3059" s="123">
        <v>3.01858</v>
      </c>
      <c r="AB3059" s="108">
        <f t="shared" si="150"/>
        <v>47795</v>
      </c>
      <c r="AC3059" s="109">
        <f t="shared" si="149"/>
        <v>3.0185799999999999E-2</v>
      </c>
      <c r="AE3059" s="110"/>
    </row>
    <row r="3060" spans="13:31" x14ac:dyDescent="0.25">
      <c r="M3060" s="115">
        <v>47796</v>
      </c>
      <c r="N3060" s="123">
        <v>3.01858</v>
      </c>
      <c r="AB3060" s="108">
        <f t="shared" si="150"/>
        <v>47796</v>
      </c>
      <c r="AC3060" s="109">
        <f t="shared" si="149"/>
        <v>3.0185799999999999E-2</v>
      </c>
      <c r="AE3060" s="110"/>
    </row>
    <row r="3061" spans="13:31" x14ac:dyDescent="0.25">
      <c r="M3061" s="115">
        <v>47797</v>
      </c>
      <c r="N3061" s="123">
        <v>3.01858</v>
      </c>
      <c r="AB3061" s="108">
        <f t="shared" si="150"/>
        <v>47797</v>
      </c>
      <c r="AC3061" s="109">
        <f t="shared" si="149"/>
        <v>3.0185799999999999E-2</v>
      </c>
      <c r="AE3061" s="110"/>
    </row>
    <row r="3062" spans="13:31" x14ac:dyDescent="0.25">
      <c r="M3062" s="115">
        <v>47798</v>
      </c>
      <c r="N3062" s="123">
        <v>3.01858</v>
      </c>
      <c r="AB3062" s="108">
        <f t="shared" si="150"/>
        <v>47798</v>
      </c>
      <c r="AC3062" s="109">
        <f t="shared" si="149"/>
        <v>3.0185799999999999E-2</v>
      </c>
      <c r="AE3062" s="110"/>
    </row>
    <row r="3063" spans="13:31" x14ac:dyDescent="0.25">
      <c r="M3063" s="115">
        <v>47799</v>
      </c>
      <c r="N3063" s="123">
        <v>3.0188299999999999</v>
      </c>
      <c r="AB3063" s="108">
        <f t="shared" si="150"/>
        <v>47799</v>
      </c>
      <c r="AC3063" s="109">
        <f t="shared" si="149"/>
        <v>3.0188299999999998E-2</v>
      </c>
      <c r="AE3063" s="110"/>
    </row>
    <row r="3064" spans="13:31" x14ac:dyDescent="0.25">
      <c r="M3064" s="115">
        <v>47800</v>
      </c>
      <c r="N3064" s="123">
        <v>3.01858</v>
      </c>
      <c r="AB3064" s="108">
        <f t="shared" si="150"/>
        <v>47800</v>
      </c>
      <c r="AC3064" s="109">
        <f t="shared" si="149"/>
        <v>3.0185799999999999E-2</v>
      </c>
      <c r="AE3064" s="110"/>
    </row>
    <row r="3065" spans="13:31" x14ac:dyDescent="0.25">
      <c r="M3065" s="115">
        <v>47801</v>
      </c>
      <c r="N3065" s="123">
        <v>3.01858</v>
      </c>
      <c r="AB3065" s="108">
        <f t="shared" si="150"/>
        <v>47801</v>
      </c>
      <c r="AC3065" s="109">
        <f t="shared" si="149"/>
        <v>3.0185799999999999E-2</v>
      </c>
      <c r="AE3065" s="110"/>
    </row>
    <row r="3066" spans="13:31" x14ac:dyDescent="0.25">
      <c r="M3066" s="115">
        <v>47802</v>
      </c>
      <c r="N3066" s="123">
        <v>3.01858</v>
      </c>
      <c r="AB3066" s="108">
        <f t="shared" si="150"/>
        <v>47802</v>
      </c>
      <c r="AC3066" s="109">
        <f t="shared" si="149"/>
        <v>3.0185799999999999E-2</v>
      </c>
      <c r="AE3066" s="110"/>
    </row>
    <row r="3067" spans="13:31" x14ac:dyDescent="0.25">
      <c r="M3067" s="115">
        <v>47803</v>
      </c>
      <c r="N3067" s="123">
        <v>3.01858</v>
      </c>
      <c r="AB3067" s="108">
        <f t="shared" si="150"/>
        <v>47803</v>
      </c>
      <c r="AC3067" s="109">
        <f t="shared" si="149"/>
        <v>3.0185799999999999E-2</v>
      </c>
      <c r="AE3067" s="110"/>
    </row>
    <row r="3068" spans="13:31" x14ac:dyDescent="0.25">
      <c r="M3068" s="115">
        <v>47804</v>
      </c>
      <c r="N3068" s="123">
        <v>3.0189599999999999</v>
      </c>
      <c r="AB3068" s="108">
        <f t="shared" si="150"/>
        <v>47804</v>
      </c>
      <c r="AC3068" s="109">
        <f t="shared" si="149"/>
        <v>3.0189599999999997E-2</v>
      </c>
      <c r="AE3068" s="110"/>
    </row>
    <row r="3069" spans="13:31" x14ac:dyDescent="0.25">
      <c r="M3069" s="115">
        <v>47805</v>
      </c>
      <c r="N3069" s="123">
        <v>3.01858</v>
      </c>
      <c r="AB3069" s="108">
        <f t="shared" si="150"/>
        <v>47805</v>
      </c>
      <c r="AC3069" s="109">
        <f t="shared" si="149"/>
        <v>3.0185799999999999E-2</v>
      </c>
      <c r="AE3069" s="110"/>
    </row>
    <row r="3070" spans="13:31" x14ac:dyDescent="0.25">
      <c r="M3070" s="115">
        <v>47806</v>
      </c>
      <c r="N3070" s="123">
        <v>3.01858</v>
      </c>
      <c r="AB3070" s="108">
        <f t="shared" si="150"/>
        <v>47806</v>
      </c>
      <c r="AC3070" s="109">
        <f t="shared" si="149"/>
        <v>3.0185799999999999E-2</v>
      </c>
      <c r="AE3070" s="110"/>
    </row>
    <row r="3071" spans="13:31" x14ac:dyDescent="0.25">
      <c r="M3071" s="115">
        <v>47807</v>
      </c>
      <c r="N3071" s="123">
        <v>3.01858</v>
      </c>
      <c r="AB3071" s="108">
        <f t="shared" si="150"/>
        <v>47807</v>
      </c>
      <c r="AC3071" s="109">
        <f t="shared" si="149"/>
        <v>3.0185799999999999E-2</v>
      </c>
      <c r="AE3071" s="110"/>
    </row>
    <row r="3072" spans="13:31" x14ac:dyDescent="0.25">
      <c r="M3072" s="115">
        <v>47808</v>
      </c>
      <c r="N3072" s="123">
        <v>3.0188299999999999</v>
      </c>
      <c r="AB3072" s="108">
        <f t="shared" si="150"/>
        <v>47808</v>
      </c>
      <c r="AC3072" s="109">
        <f t="shared" si="149"/>
        <v>3.0188299999999998E-2</v>
      </c>
      <c r="AE3072" s="110"/>
    </row>
    <row r="3073" spans="13:31" x14ac:dyDescent="0.25">
      <c r="M3073" s="115">
        <v>47809</v>
      </c>
      <c r="N3073" s="123">
        <v>3.01858</v>
      </c>
      <c r="AB3073" s="108">
        <f t="shared" si="150"/>
        <v>47809</v>
      </c>
      <c r="AC3073" s="109">
        <f t="shared" si="149"/>
        <v>3.0185799999999999E-2</v>
      </c>
      <c r="AE3073" s="110"/>
    </row>
    <row r="3074" spans="13:31" x14ac:dyDescent="0.25">
      <c r="M3074" s="115">
        <v>47810</v>
      </c>
      <c r="N3074" s="123">
        <v>3.01858</v>
      </c>
      <c r="AB3074" s="108">
        <f t="shared" si="150"/>
        <v>47810</v>
      </c>
      <c r="AC3074" s="109">
        <f t="shared" si="149"/>
        <v>3.0185799999999999E-2</v>
      </c>
      <c r="AE3074" s="110"/>
    </row>
    <row r="3075" spans="13:31" x14ac:dyDescent="0.25">
      <c r="M3075" s="115">
        <v>47811</v>
      </c>
      <c r="N3075" s="123">
        <v>3.01858</v>
      </c>
      <c r="AB3075" s="108">
        <f t="shared" si="150"/>
        <v>47811</v>
      </c>
      <c r="AC3075" s="109">
        <f t="shared" si="149"/>
        <v>3.0185799999999999E-2</v>
      </c>
      <c r="AE3075" s="110"/>
    </row>
    <row r="3076" spans="13:31" x14ac:dyDescent="0.25">
      <c r="M3076" s="115">
        <v>47812</v>
      </c>
      <c r="N3076" s="123">
        <v>3.01858</v>
      </c>
      <c r="AB3076" s="108">
        <f t="shared" si="150"/>
        <v>47812</v>
      </c>
      <c r="AC3076" s="109">
        <f t="shared" si="149"/>
        <v>3.0185799999999999E-2</v>
      </c>
      <c r="AE3076" s="110"/>
    </row>
    <row r="3077" spans="13:31" x14ac:dyDescent="0.25">
      <c r="M3077" s="115">
        <v>47813</v>
      </c>
      <c r="N3077" s="123">
        <v>3.0188299999999999</v>
      </c>
      <c r="AB3077" s="108">
        <f t="shared" si="150"/>
        <v>47813</v>
      </c>
      <c r="AC3077" s="109">
        <f t="shared" si="149"/>
        <v>3.0188299999999998E-2</v>
      </c>
      <c r="AE3077" s="110"/>
    </row>
    <row r="3078" spans="13:31" x14ac:dyDescent="0.25">
      <c r="M3078" s="115">
        <v>47814</v>
      </c>
      <c r="N3078" s="123">
        <v>3.01858</v>
      </c>
      <c r="AB3078" s="108">
        <f t="shared" si="150"/>
        <v>47814</v>
      </c>
      <c r="AC3078" s="109">
        <f t="shared" si="149"/>
        <v>3.0185799999999999E-2</v>
      </c>
      <c r="AE3078" s="110"/>
    </row>
    <row r="3079" spans="13:31" x14ac:dyDescent="0.25">
      <c r="M3079" s="115">
        <v>47815</v>
      </c>
      <c r="N3079" s="123">
        <v>3.01858</v>
      </c>
      <c r="AB3079" s="108">
        <f t="shared" si="150"/>
        <v>47815</v>
      </c>
      <c r="AC3079" s="109">
        <f t="shared" ref="AC3079:AC3142" si="151">_xlfn.IFNA(VLOOKUP(AB3079,M:N,2,FALSE)/100,AC3078)</f>
        <v>3.0185799999999999E-2</v>
      </c>
      <c r="AE3079" s="110"/>
    </row>
    <row r="3080" spans="13:31" x14ac:dyDescent="0.25">
      <c r="M3080" s="115">
        <v>47816</v>
      </c>
      <c r="N3080" s="123">
        <v>3.01858</v>
      </c>
      <c r="AB3080" s="108">
        <f t="shared" ref="AB3080:AB3143" si="152">AB3079+1</f>
        <v>47816</v>
      </c>
      <c r="AC3080" s="109">
        <f t="shared" si="151"/>
        <v>3.0185799999999999E-2</v>
      </c>
      <c r="AE3080" s="110"/>
    </row>
    <row r="3081" spans="13:31" x14ac:dyDescent="0.25">
      <c r="M3081" s="115">
        <v>47817</v>
      </c>
      <c r="N3081" s="123">
        <v>3.01858</v>
      </c>
      <c r="AB3081" s="108">
        <f t="shared" si="152"/>
        <v>47817</v>
      </c>
      <c r="AC3081" s="109">
        <f t="shared" si="151"/>
        <v>3.0185799999999999E-2</v>
      </c>
      <c r="AE3081" s="110"/>
    </row>
    <row r="3082" spans="13:31" x14ac:dyDescent="0.25">
      <c r="M3082" s="115">
        <v>47818</v>
      </c>
      <c r="N3082" s="123">
        <v>3.0188299999999999</v>
      </c>
      <c r="AB3082" s="108">
        <f t="shared" si="152"/>
        <v>47818</v>
      </c>
      <c r="AC3082" s="109">
        <f t="shared" si="151"/>
        <v>3.0188299999999998E-2</v>
      </c>
      <c r="AE3082" s="110"/>
    </row>
    <row r="3083" spans="13:31" x14ac:dyDescent="0.25">
      <c r="M3083" s="115">
        <v>47819</v>
      </c>
      <c r="N3083" s="123">
        <v>3.01858</v>
      </c>
      <c r="AB3083" s="108">
        <f t="shared" si="152"/>
        <v>47819</v>
      </c>
      <c r="AC3083" s="109">
        <f t="shared" si="151"/>
        <v>3.0185799999999999E-2</v>
      </c>
      <c r="AE3083" s="110"/>
    </row>
    <row r="3084" spans="13:31" x14ac:dyDescent="0.25">
      <c r="M3084" s="115">
        <v>47820</v>
      </c>
      <c r="N3084" s="123">
        <v>3.01858</v>
      </c>
      <c r="AB3084" s="108">
        <f t="shared" si="152"/>
        <v>47820</v>
      </c>
      <c r="AC3084" s="109">
        <f t="shared" si="151"/>
        <v>3.0185799999999999E-2</v>
      </c>
      <c r="AE3084" s="110"/>
    </row>
    <row r="3085" spans="13:31" x14ac:dyDescent="0.25">
      <c r="M3085" s="115">
        <v>47821</v>
      </c>
      <c r="N3085" s="123">
        <v>3.01858</v>
      </c>
      <c r="AB3085" s="108">
        <f t="shared" si="152"/>
        <v>47821</v>
      </c>
      <c r="AC3085" s="109">
        <f t="shared" si="151"/>
        <v>3.0185799999999999E-2</v>
      </c>
      <c r="AE3085" s="110"/>
    </row>
    <row r="3086" spans="13:31" x14ac:dyDescent="0.25">
      <c r="M3086" s="115">
        <v>47822</v>
      </c>
      <c r="N3086" s="123">
        <v>3.01858</v>
      </c>
      <c r="AB3086" s="108">
        <f t="shared" si="152"/>
        <v>47822</v>
      </c>
      <c r="AC3086" s="109">
        <f t="shared" si="151"/>
        <v>3.0185799999999999E-2</v>
      </c>
      <c r="AE3086" s="110"/>
    </row>
    <row r="3087" spans="13:31" x14ac:dyDescent="0.25">
      <c r="M3087" s="115">
        <v>47823</v>
      </c>
      <c r="N3087" s="123">
        <v>3.0188299999999999</v>
      </c>
      <c r="AB3087" s="108">
        <f t="shared" si="152"/>
        <v>47823</v>
      </c>
      <c r="AC3087" s="109">
        <f t="shared" si="151"/>
        <v>3.0188299999999998E-2</v>
      </c>
      <c r="AE3087" s="110"/>
    </row>
    <row r="3088" spans="13:31" x14ac:dyDescent="0.25">
      <c r="M3088" s="115">
        <v>47824</v>
      </c>
      <c r="N3088" s="123">
        <v>3.01858</v>
      </c>
      <c r="AB3088" s="108">
        <f t="shared" si="152"/>
        <v>47824</v>
      </c>
      <c r="AC3088" s="109">
        <f t="shared" si="151"/>
        <v>3.0185799999999999E-2</v>
      </c>
      <c r="AE3088" s="110"/>
    </row>
    <row r="3089" spans="13:31" x14ac:dyDescent="0.25">
      <c r="M3089" s="115">
        <v>47825</v>
      </c>
      <c r="N3089" s="123">
        <v>3.01858</v>
      </c>
      <c r="AB3089" s="108">
        <f t="shared" si="152"/>
        <v>47825</v>
      </c>
      <c r="AC3089" s="109">
        <f t="shared" si="151"/>
        <v>3.0185799999999999E-2</v>
      </c>
      <c r="AE3089" s="110"/>
    </row>
    <row r="3090" spans="13:31" x14ac:dyDescent="0.25">
      <c r="M3090" s="115">
        <v>47826</v>
      </c>
      <c r="N3090" s="123">
        <v>3.01858</v>
      </c>
      <c r="AB3090" s="108">
        <f t="shared" si="152"/>
        <v>47826</v>
      </c>
      <c r="AC3090" s="109">
        <f t="shared" si="151"/>
        <v>3.0185799999999999E-2</v>
      </c>
      <c r="AE3090" s="110"/>
    </row>
    <row r="3091" spans="13:31" x14ac:dyDescent="0.25">
      <c r="M3091" s="115">
        <v>47827</v>
      </c>
      <c r="N3091" s="123">
        <v>3.01858</v>
      </c>
      <c r="AB3091" s="108">
        <f t="shared" si="152"/>
        <v>47827</v>
      </c>
      <c r="AC3091" s="109">
        <f t="shared" si="151"/>
        <v>3.0185799999999999E-2</v>
      </c>
      <c r="AE3091" s="110"/>
    </row>
    <row r="3092" spans="13:31" x14ac:dyDescent="0.25">
      <c r="M3092" s="115">
        <v>47828</v>
      </c>
      <c r="N3092" s="123">
        <v>3.0188299999999999</v>
      </c>
      <c r="AB3092" s="108">
        <f t="shared" si="152"/>
        <v>47828</v>
      </c>
      <c r="AC3092" s="109">
        <f t="shared" si="151"/>
        <v>3.0188299999999998E-2</v>
      </c>
      <c r="AE3092" s="110"/>
    </row>
    <row r="3093" spans="13:31" x14ac:dyDescent="0.25">
      <c r="M3093" s="115">
        <v>47829</v>
      </c>
      <c r="N3093" s="123">
        <v>3.01858</v>
      </c>
      <c r="AB3093" s="108">
        <f t="shared" si="152"/>
        <v>47829</v>
      </c>
      <c r="AC3093" s="109">
        <f t="shared" si="151"/>
        <v>3.0185799999999999E-2</v>
      </c>
      <c r="AE3093" s="110"/>
    </row>
    <row r="3094" spans="13:31" x14ac:dyDescent="0.25">
      <c r="M3094" s="115">
        <v>47830</v>
      </c>
      <c r="N3094" s="123">
        <v>3.01858</v>
      </c>
      <c r="AB3094" s="108">
        <f t="shared" si="152"/>
        <v>47830</v>
      </c>
      <c r="AC3094" s="109">
        <f t="shared" si="151"/>
        <v>3.0185799999999999E-2</v>
      </c>
      <c r="AE3094" s="110"/>
    </row>
    <row r="3095" spans="13:31" x14ac:dyDescent="0.25">
      <c r="M3095" s="115">
        <v>47831</v>
      </c>
      <c r="N3095" s="123">
        <v>3.01858</v>
      </c>
      <c r="AB3095" s="108">
        <f t="shared" si="152"/>
        <v>47831</v>
      </c>
      <c r="AC3095" s="109">
        <f t="shared" si="151"/>
        <v>3.0185799999999999E-2</v>
      </c>
      <c r="AE3095" s="110"/>
    </row>
    <row r="3096" spans="13:31" x14ac:dyDescent="0.25">
      <c r="M3096" s="115">
        <v>47832</v>
      </c>
      <c r="N3096" s="123">
        <v>3.01858</v>
      </c>
      <c r="AB3096" s="108">
        <f t="shared" si="152"/>
        <v>47832</v>
      </c>
      <c r="AC3096" s="109">
        <f t="shared" si="151"/>
        <v>3.0185799999999999E-2</v>
      </c>
      <c r="AE3096" s="110"/>
    </row>
    <row r="3097" spans="13:31" x14ac:dyDescent="0.25">
      <c r="M3097" s="115">
        <v>47833</v>
      </c>
      <c r="N3097" s="123">
        <v>3.0188299999999999</v>
      </c>
      <c r="AB3097" s="108">
        <f t="shared" si="152"/>
        <v>47833</v>
      </c>
      <c r="AC3097" s="109">
        <f t="shared" si="151"/>
        <v>3.0188299999999998E-2</v>
      </c>
      <c r="AE3097" s="110"/>
    </row>
    <row r="3098" spans="13:31" x14ac:dyDescent="0.25">
      <c r="M3098" s="115">
        <v>47834</v>
      </c>
      <c r="N3098" s="123">
        <v>3.01858</v>
      </c>
      <c r="AB3098" s="108">
        <f t="shared" si="152"/>
        <v>47834</v>
      </c>
      <c r="AC3098" s="109">
        <f t="shared" si="151"/>
        <v>3.0185799999999999E-2</v>
      </c>
      <c r="AE3098" s="110"/>
    </row>
    <row r="3099" spans="13:31" x14ac:dyDescent="0.25">
      <c r="M3099" s="115">
        <v>47835</v>
      </c>
      <c r="N3099" s="123">
        <v>3.01858</v>
      </c>
      <c r="AB3099" s="108">
        <f t="shared" si="152"/>
        <v>47835</v>
      </c>
      <c r="AC3099" s="109">
        <f t="shared" si="151"/>
        <v>3.0185799999999999E-2</v>
      </c>
      <c r="AE3099" s="110"/>
    </row>
    <row r="3100" spans="13:31" x14ac:dyDescent="0.25">
      <c r="M3100" s="115">
        <v>47836</v>
      </c>
      <c r="N3100" s="123">
        <v>3.0186999999999999</v>
      </c>
      <c r="AB3100" s="108">
        <f t="shared" si="152"/>
        <v>47836</v>
      </c>
      <c r="AC3100" s="109">
        <f t="shared" si="151"/>
        <v>3.0186999999999999E-2</v>
      </c>
      <c r="AE3100" s="110"/>
    </row>
    <row r="3101" spans="13:31" x14ac:dyDescent="0.25">
      <c r="M3101" s="115">
        <v>47837</v>
      </c>
      <c r="N3101" s="123">
        <v>3.0188299999999999</v>
      </c>
      <c r="AB3101" s="108">
        <f t="shared" si="152"/>
        <v>47837</v>
      </c>
      <c r="AC3101" s="109">
        <f t="shared" si="151"/>
        <v>3.0188299999999998E-2</v>
      </c>
      <c r="AE3101" s="110"/>
    </row>
    <row r="3102" spans="13:31" x14ac:dyDescent="0.25">
      <c r="M3102" s="115">
        <v>47838</v>
      </c>
      <c r="N3102" s="123">
        <v>3.01858</v>
      </c>
      <c r="AB3102" s="108">
        <f t="shared" si="152"/>
        <v>47838</v>
      </c>
      <c r="AC3102" s="109">
        <f t="shared" si="151"/>
        <v>3.0185799999999999E-2</v>
      </c>
      <c r="AE3102" s="110"/>
    </row>
    <row r="3103" spans="13:31" x14ac:dyDescent="0.25">
      <c r="M3103" s="115">
        <v>47839</v>
      </c>
      <c r="N3103" s="123">
        <v>3.01858</v>
      </c>
      <c r="AB3103" s="108">
        <f t="shared" si="152"/>
        <v>47839</v>
      </c>
      <c r="AC3103" s="109">
        <f t="shared" si="151"/>
        <v>3.0185799999999999E-2</v>
      </c>
      <c r="AE3103" s="110"/>
    </row>
    <row r="3104" spans="13:31" x14ac:dyDescent="0.25">
      <c r="M3104" s="115">
        <v>47840</v>
      </c>
      <c r="N3104" s="123">
        <v>3.01858</v>
      </c>
      <c r="AB3104" s="108">
        <f t="shared" si="152"/>
        <v>47840</v>
      </c>
      <c r="AC3104" s="109">
        <f t="shared" si="151"/>
        <v>3.0185799999999999E-2</v>
      </c>
      <c r="AE3104" s="110"/>
    </row>
    <row r="3105" spans="13:31" x14ac:dyDescent="0.25">
      <c r="M3105" s="115">
        <v>47841</v>
      </c>
      <c r="N3105" s="123">
        <v>3.01858</v>
      </c>
      <c r="AB3105" s="108">
        <f t="shared" si="152"/>
        <v>47841</v>
      </c>
      <c r="AC3105" s="109">
        <f t="shared" si="151"/>
        <v>3.0185799999999999E-2</v>
      </c>
      <c r="AE3105" s="110"/>
    </row>
    <row r="3106" spans="13:31" x14ac:dyDescent="0.25">
      <c r="M3106" s="115">
        <v>47842</v>
      </c>
      <c r="N3106" s="123">
        <v>3.0188299999999999</v>
      </c>
      <c r="AB3106" s="108">
        <f t="shared" si="152"/>
        <v>47842</v>
      </c>
      <c r="AC3106" s="109">
        <f t="shared" si="151"/>
        <v>3.0188299999999998E-2</v>
      </c>
      <c r="AE3106" s="110"/>
    </row>
    <row r="3107" spans="13:31" x14ac:dyDescent="0.25">
      <c r="M3107" s="115">
        <v>47843</v>
      </c>
      <c r="N3107" s="123">
        <v>3.01858</v>
      </c>
      <c r="AB3107" s="108">
        <f t="shared" si="152"/>
        <v>47843</v>
      </c>
      <c r="AC3107" s="109">
        <f t="shared" si="151"/>
        <v>3.0185799999999999E-2</v>
      </c>
      <c r="AE3107" s="110"/>
    </row>
    <row r="3108" spans="13:31" x14ac:dyDescent="0.25">
      <c r="M3108" s="115">
        <v>47844</v>
      </c>
      <c r="N3108" s="123">
        <v>3.01858</v>
      </c>
      <c r="AB3108" s="108">
        <f t="shared" si="152"/>
        <v>47844</v>
      </c>
      <c r="AC3108" s="109">
        <f t="shared" si="151"/>
        <v>3.0185799999999999E-2</v>
      </c>
      <c r="AE3108" s="110"/>
    </row>
    <row r="3109" spans="13:31" x14ac:dyDescent="0.25">
      <c r="M3109" s="115">
        <v>47845</v>
      </c>
      <c r="N3109" s="123">
        <v>3.01858</v>
      </c>
      <c r="AB3109" s="108">
        <f t="shared" si="152"/>
        <v>47845</v>
      </c>
      <c r="AC3109" s="109">
        <f t="shared" si="151"/>
        <v>3.0185799999999999E-2</v>
      </c>
      <c r="AE3109" s="110"/>
    </row>
    <row r="3110" spans="13:31" x14ac:dyDescent="0.25">
      <c r="M3110" s="115">
        <v>47846</v>
      </c>
      <c r="N3110" s="123">
        <v>3.01858</v>
      </c>
      <c r="AB3110" s="108">
        <f t="shared" si="152"/>
        <v>47846</v>
      </c>
      <c r="AC3110" s="109">
        <f t="shared" si="151"/>
        <v>3.0185799999999999E-2</v>
      </c>
      <c r="AE3110" s="110"/>
    </row>
    <row r="3111" spans="13:31" x14ac:dyDescent="0.25">
      <c r="M3111" s="115">
        <v>47847</v>
      </c>
      <c r="N3111" s="123">
        <v>3.0188299999999999</v>
      </c>
      <c r="AB3111" s="108">
        <f t="shared" si="152"/>
        <v>47847</v>
      </c>
      <c r="AC3111" s="109">
        <f t="shared" si="151"/>
        <v>3.0188299999999998E-2</v>
      </c>
      <c r="AE3111" s="110"/>
    </row>
    <row r="3112" spans="13:31" x14ac:dyDescent="0.25">
      <c r="M3112" s="115">
        <v>47848</v>
      </c>
      <c r="N3112" s="123">
        <v>3.01858</v>
      </c>
      <c r="AB3112" s="108">
        <f t="shared" si="152"/>
        <v>47848</v>
      </c>
      <c r="AC3112" s="109">
        <f t="shared" si="151"/>
        <v>3.0185799999999999E-2</v>
      </c>
      <c r="AE3112" s="110"/>
    </row>
    <row r="3113" spans="13:31" x14ac:dyDescent="0.25">
      <c r="M3113" s="115">
        <v>47849</v>
      </c>
      <c r="N3113" s="123">
        <v>3.01858</v>
      </c>
      <c r="AB3113" s="108">
        <f t="shared" si="152"/>
        <v>47849</v>
      </c>
      <c r="AC3113" s="109">
        <f t="shared" si="151"/>
        <v>3.0185799999999999E-2</v>
      </c>
      <c r="AE3113" s="110"/>
    </row>
    <row r="3114" spans="13:31" x14ac:dyDescent="0.25">
      <c r="M3114" s="115">
        <v>47850</v>
      </c>
      <c r="N3114" s="123">
        <v>3.01858</v>
      </c>
      <c r="AB3114" s="108">
        <f t="shared" si="152"/>
        <v>47850</v>
      </c>
      <c r="AC3114" s="109">
        <f t="shared" si="151"/>
        <v>3.0185799999999999E-2</v>
      </c>
      <c r="AE3114" s="110"/>
    </row>
    <row r="3115" spans="13:31" x14ac:dyDescent="0.25">
      <c r="M3115" s="115">
        <v>47851</v>
      </c>
      <c r="N3115" s="123">
        <v>3.01858</v>
      </c>
      <c r="AB3115" s="108">
        <f t="shared" si="152"/>
        <v>47851</v>
      </c>
      <c r="AC3115" s="109">
        <f t="shared" si="151"/>
        <v>3.0185799999999999E-2</v>
      </c>
      <c r="AE3115" s="110"/>
    </row>
    <row r="3116" spans="13:31" x14ac:dyDescent="0.25">
      <c r="M3116" s="115">
        <v>47852</v>
      </c>
      <c r="N3116" s="123">
        <v>3.0188299999999999</v>
      </c>
      <c r="AB3116" s="108">
        <f t="shared" si="152"/>
        <v>47852</v>
      </c>
      <c r="AC3116" s="109">
        <f t="shared" si="151"/>
        <v>3.0188299999999998E-2</v>
      </c>
      <c r="AE3116" s="110"/>
    </row>
    <row r="3117" spans="13:31" x14ac:dyDescent="0.25">
      <c r="M3117" s="115">
        <v>47853</v>
      </c>
      <c r="N3117" s="123">
        <v>3.01858</v>
      </c>
      <c r="AB3117" s="108">
        <f t="shared" si="152"/>
        <v>47853</v>
      </c>
      <c r="AC3117" s="109">
        <f t="shared" si="151"/>
        <v>3.0185799999999999E-2</v>
      </c>
      <c r="AE3117" s="110"/>
    </row>
    <row r="3118" spans="13:31" x14ac:dyDescent="0.25">
      <c r="M3118" s="115">
        <v>47854</v>
      </c>
      <c r="N3118" s="123">
        <v>3.01858</v>
      </c>
      <c r="AB3118" s="108">
        <f t="shared" si="152"/>
        <v>47854</v>
      </c>
      <c r="AC3118" s="109">
        <f t="shared" si="151"/>
        <v>3.0185799999999999E-2</v>
      </c>
      <c r="AE3118" s="110"/>
    </row>
    <row r="3119" spans="13:31" x14ac:dyDescent="0.25">
      <c r="M3119" s="115">
        <v>47855</v>
      </c>
      <c r="N3119" s="123">
        <v>3.01858</v>
      </c>
      <c r="AB3119" s="108">
        <f t="shared" si="152"/>
        <v>47855</v>
      </c>
      <c r="AC3119" s="109">
        <f t="shared" si="151"/>
        <v>3.0185799999999999E-2</v>
      </c>
      <c r="AE3119" s="110"/>
    </row>
    <row r="3120" spans="13:31" x14ac:dyDescent="0.25">
      <c r="M3120" s="115">
        <v>47856</v>
      </c>
      <c r="N3120" s="123">
        <v>3.01858</v>
      </c>
      <c r="AB3120" s="108">
        <f t="shared" si="152"/>
        <v>47856</v>
      </c>
      <c r="AC3120" s="109">
        <f t="shared" si="151"/>
        <v>3.0185799999999999E-2</v>
      </c>
      <c r="AE3120" s="110"/>
    </row>
    <row r="3121" spans="13:31" x14ac:dyDescent="0.25">
      <c r="M3121" s="115">
        <v>47857</v>
      </c>
      <c r="N3121" s="123">
        <v>3.0189599999999999</v>
      </c>
      <c r="AB3121" s="108">
        <f t="shared" si="152"/>
        <v>47857</v>
      </c>
      <c r="AC3121" s="109">
        <f t="shared" si="151"/>
        <v>3.0189599999999997E-2</v>
      </c>
      <c r="AE3121" s="110"/>
    </row>
    <row r="3122" spans="13:31" x14ac:dyDescent="0.25">
      <c r="M3122" s="115">
        <v>47858</v>
      </c>
      <c r="N3122" s="123">
        <v>3.01858</v>
      </c>
      <c r="AB3122" s="108">
        <f t="shared" si="152"/>
        <v>47858</v>
      </c>
      <c r="AC3122" s="109">
        <f t="shared" si="151"/>
        <v>3.0185799999999999E-2</v>
      </c>
      <c r="AE3122" s="110"/>
    </row>
    <row r="3123" spans="13:31" x14ac:dyDescent="0.25">
      <c r="M3123" s="115">
        <v>47859</v>
      </c>
      <c r="N3123" s="123">
        <v>3.01858</v>
      </c>
      <c r="AB3123" s="108">
        <f t="shared" si="152"/>
        <v>47859</v>
      </c>
      <c r="AC3123" s="109">
        <f t="shared" si="151"/>
        <v>3.0185799999999999E-2</v>
      </c>
      <c r="AE3123" s="110"/>
    </row>
    <row r="3124" spans="13:31" x14ac:dyDescent="0.25">
      <c r="M3124" s="115">
        <v>47860</v>
      </c>
      <c r="N3124" s="123">
        <v>3.01858</v>
      </c>
      <c r="AB3124" s="108">
        <f t="shared" si="152"/>
        <v>47860</v>
      </c>
      <c r="AC3124" s="109">
        <f t="shared" si="151"/>
        <v>3.0185799999999999E-2</v>
      </c>
      <c r="AE3124" s="110"/>
    </row>
    <row r="3125" spans="13:31" x14ac:dyDescent="0.25">
      <c r="M3125" s="115">
        <v>47861</v>
      </c>
      <c r="N3125" s="123">
        <v>3.0189599999999999</v>
      </c>
      <c r="AB3125" s="108">
        <f t="shared" si="152"/>
        <v>47861</v>
      </c>
      <c r="AC3125" s="109">
        <f t="shared" si="151"/>
        <v>3.0189599999999997E-2</v>
      </c>
      <c r="AE3125" s="110"/>
    </row>
    <row r="3126" spans="13:31" x14ac:dyDescent="0.25">
      <c r="M3126" s="115">
        <v>47862</v>
      </c>
      <c r="N3126" s="123">
        <v>3.01858</v>
      </c>
      <c r="AB3126" s="108">
        <f t="shared" si="152"/>
        <v>47862</v>
      </c>
      <c r="AC3126" s="109">
        <f t="shared" si="151"/>
        <v>3.0185799999999999E-2</v>
      </c>
      <c r="AE3126" s="110"/>
    </row>
    <row r="3127" spans="13:31" x14ac:dyDescent="0.25">
      <c r="M3127" s="115">
        <v>47863</v>
      </c>
      <c r="N3127" s="123">
        <v>3.01858</v>
      </c>
      <c r="AB3127" s="108">
        <f t="shared" si="152"/>
        <v>47863</v>
      </c>
      <c r="AC3127" s="109">
        <f t="shared" si="151"/>
        <v>3.0185799999999999E-2</v>
      </c>
      <c r="AE3127" s="110"/>
    </row>
    <row r="3128" spans="13:31" x14ac:dyDescent="0.25">
      <c r="M3128" s="115">
        <v>47864</v>
      </c>
      <c r="N3128" s="123">
        <v>3.01858</v>
      </c>
      <c r="AB3128" s="108">
        <f t="shared" si="152"/>
        <v>47864</v>
      </c>
      <c r="AC3128" s="109">
        <f t="shared" si="151"/>
        <v>3.0185799999999999E-2</v>
      </c>
      <c r="AE3128" s="110"/>
    </row>
    <row r="3129" spans="13:31" x14ac:dyDescent="0.25">
      <c r="M3129" s="115">
        <v>47865</v>
      </c>
      <c r="N3129" s="123">
        <v>3.0188299999999999</v>
      </c>
      <c r="AB3129" s="108">
        <f t="shared" si="152"/>
        <v>47865</v>
      </c>
      <c r="AC3129" s="109">
        <f t="shared" si="151"/>
        <v>3.0188299999999998E-2</v>
      </c>
      <c r="AE3129" s="110"/>
    </row>
    <row r="3130" spans="13:31" x14ac:dyDescent="0.25">
      <c r="M3130" s="115">
        <v>47866</v>
      </c>
      <c r="N3130" s="123">
        <v>3.01858</v>
      </c>
      <c r="AB3130" s="108">
        <f t="shared" si="152"/>
        <v>47866</v>
      </c>
      <c r="AC3130" s="109">
        <f t="shared" si="151"/>
        <v>3.0185799999999999E-2</v>
      </c>
      <c r="AE3130" s="110"/>
    </row>
    <row r="3131" spans="13:31" x14ac:dyDescent="0.25">
      <c r="M3131" s="115">
        <v>47867</v>
      </c>
      <c r="N3131" s="123">
        <v>3.01858</v>
      </c>
      <c r="AB3131" s="108">
        <f t="shared" si="152"/>
        <v>47867</v>
      </c>
      <c r="AC3131" s="109">
        <f t="shared" si="151"/>
        <v>3.0185799999999999E-2</v>
      </c>
      <c r="AE3131" s="110"/>
    </row>
    <row r="3132" spans="13:31" x14ac:dyDescent="0.25">
      <c r="M3132" s="115">
        <v>47868</v>
      </c>
      <c r="N3132" s="123">
        <v>3.01858</v>
      </c>
      <c r="AB3132" s="108">
        <f t="shared" si="152"/>
        <v>47868</v>
      </c>
      <c r="AC3132" s="109">
        <f t="shared" si="151"/>
        <v>3.0185799999999999E-2</v>
      </c>
      <c r="AE3132" s="110"/>
    </row>
    <row r="3133" spans="13:31" x14ac:dyDescent="0.25">
      <c r="M3133" s="115">
        <v>47869</v>
      </c>
      <c r="N3133" s="123">
        <v>3.01858</v>
      </c>
      <c r="AB3133" s="108">
        <f t="shared" si="152"/>
        <v>47869</v>
      </c>
      <c r="AC3133" s="109">
        <f t="shared" si="151"/>
        <v>3.0185799999999999E-2</v>
      </c>
      <c r="AE3133" s="110"/>
    </row>
    <row r="3134" spans="13:31" x14ac:dyDescent="0.25">
      <c r="M3134" s="115">
        <v>47870</v>
      </c>
      <c r="N3134" s="123">
        <v>3.0189599999999999</v>
      </c>
      <c r="AB3134" s="108">
        <f t="shared" si="152"/>
        <v>47870</v>
      </c>
      <c r="AC3134" s="109">
        <f t="shared" si="151"/>
        <v>3.0189599999999997E-2</v>
      </c>
      <c r="AE3134" s="110"/>
    </row>
    <row r="3135" spans="13:31" x14ac:dyDescent="0.25">
      <c r="M3135" s="115">
        <v>47871</v>
      </c>
      <c r="N3135" s="123">
        <v>3.01858</v>
      </c>
      <c r="AB3135" s="108">
        <f t="shared" si="152"/>
        <v>47871</v>
      </c>
      <c r="AC3135" s="109">
        <f t="shared" si="151"/>
        <v>3.0185799999999999E-2</v>
      </c>
      <c r="AE3135" s="110"/>
    </row>
    <row r="3136" spans="13:31" x14ac:dyDescent="0.25">
      <c r="M3136" s="115">
        <v>47872</v>
      </c>
      <c r="N3136" s="123">
        <v>3.01858</v>
      </c>
      <c r="AB3136" s="108">
        <f t="shared" si="152"/>
        <v>47872</v>
      </c>
      <c r="AC3136" s="109">
        <f t="shared" si="151"/>
        <v>3.0185799999999999E-2</v>
      </c>
      <c r="AE3136" s="110"/>
    </row>
    <row r="3137" spans="13:31" x14ac:dyDescent="0.25">
      <c r="M3137" s="115">
        <v>47873</v>
      </c>
      <c r="N3137" s="123">
        <v>3.01858</v>
      </c>
      <c r="AB3137" s="108">
        <f t="shared" si="152"/>
        <v>47873</v>
      </c>
      <c r="AC3137" s="109">
        <f t="shared" si="151"/>
        <v>3.0185799999999999E-2</v>
      </c>
      <c r="AE3137" s="110"/>
    </row>
    <row r="3138" spans="13:31" x14ac:dyDescent="0.25">
      <c r="M3138" s="115">
        <v>47874</v>
      </c>
      <c r="N3138" s="123">
        <v>3.0188299999999999</v>
      </c>
      <c r="AB3138" s="108">
        <f t="shared" si="152"/>
        <v>47874</v>
      </c>
      <c r="AC3138" s="109">
        <f t="shared" si="151"/>
        <v>3.0188299999999998E-2</v>
      </c>
      <c r="AE3138" s="110"/>
    </row>
    <row r="3139" spans="13:31" x14ac:dyDescent="0.25">
      <c r="M3139" s="115">
        <v>47875</v>
      </c>
      <c r="N3139" s="123">
        <v>3.01858</v>
      </c>
      <c r="AB3139" s="108">
        <f t="shared" si="152"/>
        <v>47875</v>
      </c>
      <c r="AC3139" s="109">
        <f t="shared" si="151"/>
        <v>3.0185799999999999E-2</v>
      </c>
      <c r="AE3139" s="110"/>
    </row>
    <row r="3140" spans="13:31" x14ac:dyDescent="0.25">
      <c r="M3140" s="115">
        <v>47876</v>
      </c>
      <c r="N3140" s="123">
        <v>3.01858</v>
      </c>
      <c r="AB3140" s="108">
        <f t="shared" si="152"/>
        <v>47876</v>
      </c>
      <c r="AC3140" s="109">
        <f t="shared" si="151"/>
        <v>3.0185799999999999E-2</v>
      </c>
      <c r="AE3140" s="110"/>
    </row>
    <row r="3141" spans="13:31" x14ac:dyDescent="0.25">
      <c r="M3141" s="115">
        <v>47877</v>
      </c>
      <c r="N3141" s="123">
        <v>3.01858</v>
      </c>
      <c r="AB3141" s="108">
        <f t="shared" si="152"/>
        <v>47877</v>
      </c>
      <c r="AC3141" s="109">
        <f t="shared" si="151"/>
        <v>3.0185799999999999E-2</v>
      </c>
      <c r="AE3141" s="110"/>
    </row>
    <row r="3142" spans="13:31" x14ac:dyDescent="0.25">
      <c r="M3142" s="115">
        <v>47878</v>
      </c>
      <c r="N3142" s="123">
        <v>3.01858</v>
      </c>
      <c r="AB3142" s="108">
        <f t="shared" si="152"/>
        <v>47878</v>
      </c>
      <c r="AC3142" s="109">
        <f t="shared" si="151"/>
        <v>3.0185799999999999E-2</v>
      </c>
      <c r="AE3142" s="110"/>
    </row>
    <row r="3143" spans="13:31" x14ac:dyDescent="0.25">
      <c r="M3143" s="115">
        <v>47879</v>
      </c>
      <c r="N3143" s="123">
        <v>3.0188299999999999</v>
      </c>
      <c r="AB3143" s="108">
        <f t="shared" si="152"/>
        <v>47879</v>
      </c>
      <c r="AC3143" s="109">
        <f t="shared" ref="AC3143:AC3206" si="153">_xlfn.IFNA(VLOOKUP(AB3143,M:N,2,FALSE)/100,AC3142)</f>
        <v>3.0188299999999998E-2</v>
      </c>
      <c r="AE3143" s="110"/>
    </row>
    <row r="3144" spans="13:31" x14ac:dyDescent="0.25">
      <c r="M3144" s="115">
        <v>47880</v>
      </c>
      <c r="N3144" s="123">
        <v>3.01858</v>
      </c>
      <c r="AB3144" s="108">
        <f t="shared" ref="AB3144:AB3207" si="154">AB3143+1</f>
        <v>47880</v>
      </c>
      <c r="AC3144" s="109">
        <f t="shared" si="153"/>
        <v>3.0185799999999999E-2</v>
      </c>
      <c r="AE3144" s="110"/>
    </row>
    <row r="3145" spans="13:31" x14ac:dyDescent="0.25">
      <c r="M3145" s="115">
        <v>47881</v>
      </c>
      <c r="N3145" s="123">
        <v>3.01858</v>
      </c>
      <c r="AB3145" s="108">
        <f t="shared" si="154"/>
        <v>47881</v>
      </c>
      <c r="AC3145" s="109">
        <f t="shared" si="153"/>
        <v>3.0185799999999999E-2</v>
      </c>
      <c r="AE3145" s="110"/>
    </row>
    <row r="3146" spans="13:31" x14ac:dyDescent="0.25">
      <c r="M3146" s="115">
        <v>47882</v>
      </c>
      <c r="N3146" s="123">
        <v>3.01858</v>
      </c>
      <c r="AB3146" s="108">
        <f t="shared" si="154"/>
        <v>47882</v>
      </c>
      <c r="AC3146" s="109">
        <f t="shared" si="153"/>
        <v>3.0185799999999999E-2</v>
      </c>
      <c r="AE3146" s="110"/>
    </row>
    <row r="3147" spans="13:31" x14ac:dyDescent="0.25">
      <c r="M3147" s="115">
        <v>47883</v>
      </c>
      <c r="N3147" s="123">
        <v>3.01858</v>
      </c>
      <c r="AB3147" s="108">
        <f t="shared" si="154"/>
        <v>47883</v>
      </c>
      <c r="AC3147" s="109">
        <f t="shared" si="153"/>
        <v>3.0185799999999999E-2</v>
      </c>
      <c r="AE3147" s="110"/>
    </row>
    <row r="3148" spans="13:31" x14ac:dyDescent="0.25">
      <c r="M3148" s="115">
        <v>47884</v>
      </c>
      <c r="N3148" s="123">
        <v>3.0188299999999999</v>
      </c>
      <c r="AB3148" s="108">
        <f t="shared" si="154"/>
        <v>47884</v>
      </c>
      <c r="AC3148" s="109">
        <f t="shared" si="153"/>
        <v>3.0188299999999998E-2</v>
      </c>
      <c r="AE3148" s="110"/>
    </row>
    <row r="3149" spans="13:31" x14ac:dyDescent="0.25">
      <c r="M3149" s="115">
        <v>47885</v>
      </c>
      <c r="N3149" s="123">
        <v>3.01858</v>
      </c>
      <c r="AB3149" s="108">
        <f t="shared" si="154"/>
        <v>47885</v>
      </c>
      <c r="AC3149" s="109">
        <f t="shared" si="153"/>
        <v>3.0185799999999999E-2</v>
      </c>
      <c r="AE3149" s="110"/>
    </row>
    <row r="3150" spans="13:31" x14ac:dyDescent="0.25">
      <c r="M3150" s="115">
        <v>47886</v>
      </c>
      <c r="N3150" s="123">
        <v>3.01858</v>
      </c>
      <c r="AB3150" s="108">
        <f t="shared" si="154"/>
        <v>47886</v>
      </c>
      <c r="AC3150" s="109">
        <f t="shared" si="153"/>
        <v>3.0185799999999999E-2</v>
      </c>
      <c r="AE3150" s="110"/>
    </row>
    <row r="3151" spans="13:31" x14ac:dyDescent="0.25">
      <c r="M3151" s="115">
        <v>47887</v>
      </c>
      <c r="N3151" s="123">
        <v>3.01858</v>
      </c>
      <c r="AB3151" s="108">
        <f t="shared" si="154"/>
        <v>47887</v>
      </c>
      <c r="AC3151" s="109">
        <f t="shared" si="153"/>
        <v>3.0185799999999999E-2</v>
      </c>
      <c r="AE3151" s="110"/>
    </row>
    <row r="3152" spans="13:31" x14ac:dyDescent="0.25">
      <c r="M3152" s="115">
        <v>47888</v>
      </c>
      <c r="N3152" s="123">
        <v>3.01858</v>
      </c>
      <c r="AB3152" s="108">
        <f t="shared" si="154"/>
        <v>47888</v>
      </c>
      <c r="AC3152" s="109">
        <f t="shared" si="153"/>
        <v>3.0185799999999999E-2</v>
      </c>
      <c r="AE3152" s="110"/>
    </row>
    <row r="3153" spans="13:31" x14ac:dyDescent="0.25">
      <c r="M3153" s="115">
        <v>47889</v>
      </c>
      <c r="N3153" s="123">
        <v>3.0188299999999999</v>
      </c>
      <c r="AB3153" s="108">
        <f t="shared" si="154"/>
        <v>47889</v>
      </c>
      <c r="AC3153" s="109">
        <f t="shared" si="153"/>
        <v>3.0188299999999998E-2</v>
      </c>
      <c r="AE3153" s="110"/>
    </row>
    <row r="3154" spans="13:31" x14ac:dyDescent="0.25">
      <c r="M3154" s="115">
        <v>47890</v>
      </c>
      <c r="N3154" s="123">
        <v>3.01858</v>
      </c>
      <c r="AB3154" s="108">
        <f t="shared" si="154"/>
        <v>47890</v>
      </c>
      <c r="AC3154" s="109">
        <f t="shared" si="153"/>
        <v>3.0185799999999999E-2</v>
      </c>
      <c r="AE3154" s="110"/>
    </row>
    <row r="3155" spans="13:31" x14ac:dyDescent="0.25">
      <c r="M3155" s="115">
        <v>47891</v>
      </c>
      <c r="N3155" s="123">
        <v>3.01858</v>
      </c>
      <c r="AB3155" s="108">
        <f t="shared" si="154"/>
        <v>47891</v>
      </c>
      <c r="AC3155" s="109">
        <f t="shared" si="153"/>
        <v>3.0185799999999999E-2</v>
      </c>
      <c r="AE3155" s="110"/>
    </row>
    <row r="3156" spans="13:31" x14ac:dyDescent="0.25">
      <c r="M3156" s="115">
        <v>47892</v>
      </c>
      <c r="N3156" s="123">
        <v>3.01858</v>
      </c>
      <c r="AB3156" s="108">
        <f t="shared" si="154"/>
        <v>47892</v>
      </c>
      <c r="AC3156" s="109">
        <f t="shared" si="153"/>
        <v>3.0185799999999999E-2</v>
      </c>
      <c r="AE3156" s="110"/>
    </row>
    <row r="3157" spans="13:31" x14ac:dyDescent="0.25">
      <c r="M3157" s="115">
        <v>47893</v>
      </c>
      <c r="N3157" s="123">
        <v>3.01858</v>
      </c>
      <c r="AB3157" s="108">
        <f t="shared" si="154"/>
        <v>47893</v>
      </c>
      <c r="AC3157" s="109">
        <f t="shared" si="153"/>
        <v>3.0185799999999999E-2</v>
      </c>
      <c r="AE3157" s="110"/>
    </row>
    <row r="3158" spans="13:31" x14ac:dyDescent="0.25">
      <c r="M3158" s="115">
        <v>47894</v>
      </c>
      <c r="N3158" s="123">
        <v>3.0189599999999999</v>
      </c>
      <c r="AB3158" s="108">
        <f t="shared" si="154"/>
        <v>47894</v>
      </c>
      <c r="AC3158" s="109">
        <f t="shared" si="153"/>
        <v>3.0189599999999997E-2</v>
      </c>
      <c r="AE3158" s="110"/>
    </row>
    <row r="3159" spans="13:31" x14ac:dyDescent="0.25">
      <c r="M3159" s="115">
        <v>47895</v>
      </c>
      <c r="N3159" s="123">
        <v>3.01858</v>
      </c>
      <c r="AB3159" s="108">
        <f t="shared" si="154"/>
        <v>47895</v>
      </c>
      <c r="AC3159" s="109">
        <f t="shared" si="153"/>
        <v>3.0185799999999999E-2</v>
      </c>
      <c r="AE3159" s="110"/>
    </row>
    <row r="3160" spans="13:31" x14ac:dyDescent="0.25">
      <c r="M3160" s="115">
        <v>47896</v>
      </c>
      <c r="N3160" s="123">
        <v>3.01858</v>
      </c>
      <c r="AB3160" s="108">
        <f t="shared" si="154"/>
        <v>47896</v>
      </c>
      <c r="AC3160" s="109">
        <f t="shared" si="153"/>
        <v>3.0185799999999999E-2</v>
      </c>
      <c r="AE3160" s="110"/>
    </row>
    <row r="3161" spans="13:31" x14ac:dyDescent="0.25">
      <c r="M3161" s="115">
        <v>47897</v>
      </c>
      <c r="N3161" s="123">
        <v>3.01858</v>
      </c>
      <c r="AB3161" s="108">
        <f t="shared" si="154"/>
        <v>47897</v>
      </c>
      <c r="AC3161" s="109">
        <f t="shared" si="153"/>
        <v>3.0185799999999999E-2</v>
      </c>
      <c r="AE3161" s="110"/>
    </row>
    <row r="3162" spans="13:31" x14ac:dyDescent="0.25">
      <c r="M3162" s="115">
        <v>47898</v>
      </c>
      <c r="N3162" s="123">
        <v>3.0188299999999999</v>
      </c>
      <c r="AB3162" s="108">
        <f t="shared" si="154"/>
        <v>47898</v>
      </c>
      <c r="AC3162" s="109">
        <f t="shared" si="153"/>
        <v>3.0188299999999998E-2</v>
      </c>
      <c r="AE3162" s="110"/>
    </row>
    <row r="3163" spans="13:31" x14ac:dyDescent="0.25">
      <c r="M3163" s="115">
        <v>47899</v>
      </c>
      <c r="N3163" s="123">
        <v>3.01858</v>
      </c>
      <c r="AB3163" s="108">
        <f t="shared" si="154"/>
        <v>47899</v>
      </c>
      <c r="AC3163" s="109">
        <f t="shared" si="153"/>
        <v>3.0185799999999999E-2</v>
      </c>
      <c r="AE3163" s="110"/>
    </row>
    <row r="3164" spans="13:31" x14ac:dyDescent="0.25">
      <c r="M3164" s="115">
        <v>47900</v>
      </c>
      <c r="N3164" s="123">
        <v>3.01858</v>
      </c>
      <c r="AB3164" s="108">
        <f t="shared" si="154"/>
        <v>47900</v>
      </c>
      <c r="AC3164" s="109">
        <f t="shared" si="153"/>
        <v>3.0185799999999999E-2</v>
      </c>
      <c r="AE3164" s="110"/>
    </row>
    <row r="3165" spans="13:31" x14ac:dyDescent="0.25">
      <c r="M3165" s="115">
        <v>47901</v>
      </c>
      <c r="N3165" s="123">
        <v>3.01858</v>
      </c>
      <c r="AB3165" s="108">
        <f t="shared" si="154"/>
        <v>47901</v>
      </c>
      <c r="AC3165" s="109">
        <f t="shared" si="153"/>
        <v>3.0185799999999999E-2</v>
      </c>
      <c r="AE3165" s="110"/>
    </row>
    <row r="3166" spans="13:31" x14ac:dyDescent="0.25">
      <c r="M3166" s="115">
        <v>47902</v>
      </c>
      <c r="N3166" s="123">
        <v>3.01858</v>
      </c>
      <c r="AB3166" s="108">
        <f t="shared" si="154"/>
        <v>47902</v>
      </c>
      <c r="AC3166" s="109">
        <f t="shared" si="153"/>
        <v>3.0185799999999999E-2</v>
      </c>
      <c r="AE3166" s="110"/>
    </row>
    <row r="3167" spans="13:31" x14ac:dyDescent="0.25">
      <c r="M3167" s="115">
        <v>47903</v>
      </c>
      <c r="N3167" s="123">
        <v>3.0188299999999999</v>
      </c>
      <c r="AB3167" s="108">
        <f t="shared" si="154"/>
        <v>47903</v>
      </c>
      <c r="AC3167" s="109">
        <f t="shared" si="153"/>
        <v>3.0188299999999998E-2</v>
      </c>
      <c r="AE3167" s="110"/>
    </row>
    <row r="3168" spans="13:31" x14ac:dyDescent="0.25">
      <c r="M3168" s="115">
        <v>47904</v>
      </c>
      <c r="N3168" s="123">
        <v>3.01858</v>
      </c>
      <c r="AB3168" s="108">
        <f t="shared" si="154"/>
        <v>47904</v>
      </c>
      <c r="AC3168" s="109">
        <f t="shared" si="153"/>
        <v>3.0185799999999999E-2</v>
      </c>
      <c r="AE3168" s="110"/>
    </row>
    <row r="3169" spans="13:31" x14ac:dyDescent="0.25">
      <c r="M3169" s="115">
        <v>47905</v>
      </c>
      <c r="N3169" s="123">
        <v>3.01858</v>
      </c>
      <c r="AB3169" s="108">
        <f t="shared" si="154"/>
        <v>47905</v>
      </c>
      <c r="AC3169" s="109">
        <f t="shared" si="153"/>
        <v>3.0185799999999999E-2</v>
      </c>
      <c r="AE3169" s="110"/>
    </row>
    <row r="3170" spans="13:31" x14ac:dyDescent="0.25">
      <c r="M3170" s="115">
        <v>47906</v>
      </c>
      <c r="N3170" s="123">
        <v>3.01858</v>
      </c>
      <c r="AB3170" s="108">
        <f t="shared" si="154"/>
        <v>47906</v>
      </c>
      <c r="AC3170" s="109">
        <f t="shared" si="153"/>
        <v>3.0185799999999999E-2</v>
      </c>
      <c r="AE3170" s="110"/>
    </row>
    <row r="3171" spans="13:31" x14ac:dyDescent="0.25">
      <c r="M3171" s="115">
        <v>47907</v>
      </c>
      <c r="N3171" s="123">
        <v>3.01858</v>
      </c>
      <c r="AB3171" s="108">
        <f t="shared" si="154"/>
        <v>47907</v>
      </c>
      <c r="AC3171" s="109">
        <f t="shared" si="153"/>
        <v>3.0185799999999999E-2</v>
      </c>
      <c r="AE3171" s="110"/>
    </row>
    <row r="3172" spans="13:31" x14ac:dyDescent="0.25">
      <c r="M3172" s="115">
        <v>47908</v>
      </c>
      <c r="N3172" s="123">
        <v>3.0188299999999999</v>
      </c>
      <c r="AB3172" s="108">
        <f t="shared" si="154"/>
        <v>47908</v>
      </c>
      <c r="AC3172" s="109">
        <f t="shared" si="153"/>
        <v>3.0188299999999998E-2</v>
      </c>
      <c r="AE3172" s="110"/>
    </row>
    <row r="3173" spans="13:31" x14ac:dyDescent="0.25">
      <c r="M3173" s="115">
        <v>47909</v>
      </c>
      <c r="N3173" s="123">
        <v>3.01858</v>
      </c>
      <c r="AB3173" s="108">
        <f t="shared" si="154"/>
        <v>47909</v>
      </c>
      <c r="AC3173" s="109">
        <f t="shared" si="153"/>
        <v>3.0185799999999999E-2</v>
      </c>
      <c r="AE3173" s="110"/>
    </row>
    <row r="3174" spans="13:31" x14ac:dyDescent="0.25">
      <c r="M3174" s="115">
        <v>47910</v>
      </c>
      <c r="N3174" s="123">
        <v>3.01858</v>
      </c>
      <c r="AB3174" s="108">
        <f t="shared" si="154"/>
        <v>47910</v>
      </c>
      <c r="AC3174" s="109">
        <f t="shared" si="153"/>
        <v>3.0185799999999999E-2</v>
      </c>
      <c r="AE3174" s="110"/>
    </row>
    <row r="3175" spans="13:31" x14ac:dyDescent="0.25">
      <c r="M3175" s="115">
        <v>47911</v>
      </c>
      <c r="N3175" s="123">
        <v>3.01858</v>
      </c>
      <c r="AB3175" s="108">
        <f t="shared" si="154"/>
        <v>47911</v>
      </c>
      <c r="AC3175" s="109">
        <f t="shared" si="153"/>
        <v>3.0185799999999999E-2</v>
      </c>
      <c r="AE3175" s="110"/>
    </row>
    <row r="3176" spans="13:31" x14ac:dyDescent="0.25">
      <c r="M3176" s="115">
        <v>47912</v>
      </c>
      <c r="N3176" s="123">
        <v>3.01858</v>
      </c>
      <c r="AB3176" s="108">
        <f t="shared" si="154"/>
        <v>47912</v>
      </c>
      <c r="AC3176" s="109">
        <f t="shared" si="153"/>
        <v>3.0185799999999999E-2</v>
      </c>
      <c r="AE3176" s="110"/>
    </row>
    <row r="3177" spans="13:31" x14ac:dyDescent="0.25">
      <c r="M3177" s="115">
        <v>47913</v>
      </c>
      <c r="N3177" s="123">
        <v>3.0188299999999999</v>
      </c>
      <c r="AB3177" s="108">
        <f t="shared" si="154"/>
        <v>47913</v>
      </c>
      <c r="AC3177" s="109">
        <f t="shared" si="153"/>
        <v>3.0188299999999998E-2</v>
      </c>
      <c r="AE3177" s="110"/>
    </row>
    <row r="3178" spans="13:31" x14ac:dyDescent="0.25">
      <c r="M3178" s="115">
        <v>47914</v>
      </c>
      <c r="N3178" s="123">
        <v>3.01858</v>
      </c>
      <c r="AB3178" s="108">
        <f t="shared" si="154"/>
        <v>47914</v>
      </c>
      <c r="AC3178" s="109">
        <f t="shared" si="153"/>
        <v>3.0185799999999999E-2</v>
      </c>
      <c r="AE3178" s="110"/>
    </row>
    <row r="3179" spans="13:31" x14ac:dyDescent="0.25">
      <c r="M3179" s="115">
        <v>47915</v>
      </c>
      <c r="N3179" s="123">
        <v>3.01858</v>
      </c>
      <c r="AB3179" s="108">
        <f t="shared" si="154"/>
        <v>47915</v>
      </c>
      <c r="AC3179" s="109">
        <f t="shared" si="153"/>
        <v>3.0185799999999999E-2</v>
      </c>
      <c r="AE3179" s="110"/>
    </row>
    <row r="3180" spans="13:31" x14ac:dyDescent="0.25">
      <c r="M3180" s="115">
        <v>47916</v>
      </c>
      <c r="N3180" s="123">
        <v>3.01858</v>
      </c>
      <c r="AB3180" s="108">
        <f t="shared" si="154"/>
        <v>47916</v>
      </c>
      <c r="AC3180" s="109">
        <f t="shared" si="153"/>
        <v>3.0185799999999999E-2</v>
      </c>
      <c r="AE3180" s="110"/>
    </row>
    <row r="3181" spans="13:31" x14ac:dyDescent="0.25">
      <c r="M3181" s="115">
        <v>47917</v>
      </c>
      <c r="N3181" s="123">
        <v>3.0189599999999999</v>
      </c>
      <c r="AB3181" s="108">
        <f t="shared" si="154"/>
        <v>47917</v>
      </c>
      <c r="AC3181" s="109">
        <f t="shared" si="153"/>
        <v>3.0189599999999997E-2</v>
      </c>
      <c r="AE3181" s="110"/>
    </row>
    <row r="3182" spans="13:31" x14ac:dyDescent="0.25">
      <c r="M3182" s="115">
        <v>47918</v>
      </c>
      <c r="N3182" s="123">
        <v>3.01858</v>
      </c>
      <c r="AB3182" s="108">
        <f t="shared" si="154"/>
        <v>47918</v>
      </c>
      <c r="AC3182" s="109">
        <f t="shared" si="153"/>
        <v>3.0185799999999999E-2</v>
      </c>
      <c r="AE3182" s="110"/>
    </row>
    <row r="3183" spans="13:31" x14ac:dyDescent="0.25">
      <c r="M3183" s="115">
        <v>47919</v>
      </c>
      <c r="N3183" s="123">
        <v>3.01858</v>
      </c>
      <c r="AB3183" s="108">
        <f t="shared" si="154"/>
        <v>47919</v>
      </c>
      <c r="AC3183" s="109">
        <f t="shared" si="153"/>
        <v>3.0185799999999999E-2</v>
      </c>
      <c r="AE3183" s="110"/>
    </row>
    <row r="3184" spans="13:31" x14ac:dyDescent="0.25">
      <c r="M3184" s="115">
        <v>47920</v>
      </c>
      <c r="N3184" s="123">
        <v>3.01858</v>
      </c>
      <c r="AB3184" s="108">
        <f t="shared" si="154"/>
        <v>47920</v>
      </c>
      <c r="AC3184" s="109">
        <f t="shared" si="153"/>
        <v>3.0185799999999999E-2</v>
      </c>
      <c r="AE3184" s="110"/>
    </row>
    <row r="3185" spans="13:31" x14ac:dyDescent="0.25">
      <c r="M3185" s="115">
        <v>47921</v>
      </c>
      <c r="N3185" s="123">
        <v>3.01858</v>
      </c>
      <c r="AB3185" s="108">
        <f t="shared" si="154"/>
        <v>47921</v>
      </c>
      <c r="AC3185" s="109">
        <f t="shared" si="153"/>
        <v>3.0185799999999999E-2</v>
      </c>
      <c r="AE3185" s="110"/>
    </row>
    <row r="3186" spans="13:31" x14ac:dyDescent="0.25">
      <c r="M3186" s="115">
        <v>47922</v>
      </c>
      <c r="N3186" s="123">
        <v>3.0188299999999999</v>
      </c>
      <c r="AB3186" s="108">
        <f t="shared" si="154"/>
        <v>47922</v>
      </c>
      <c r="AC3186" s="109">
        <f t="shared" si="153"/>
        <v>3.0188299999999998E-2</v>
      </c>
      <c r="AE3186" s="110"/>
    </row>
    <row r="3187" spans="13:31" x14ac:dyDescent="0.25">
      <c r="M3187" s="115">
        <v>47923</v>
      </c>
      <c r="N3187" s="123">
        <v>3.01858</v>
      </c>
      <c r="AB3187" s="108">
        <f t="shared" si="154"/>
        <v>47923</v>
      </c>
      <c r="AC3187" s="109">
        <f t="shared" si="153"/>
        <v>3.0185799999999999E-2</v>
      </c>
      <c r="AE3187" s="110"/>
    </row>
    <row r="3188" spans="13:31" x14ac:dyDescent="0.25">
      <c r="M3188" s="115">
        <v>47924</v>
      </c>
      <c r="N3188" s="123">
        <v>3.01858</v>
      </c>
      <c r="AB3188" s="108">
        <f t="shared" si="154"/>
        <v>47924</v>
      </c>
      <c r="AC3188" s="109">
        <f t="shared" si="153"/>
        <v>3.0185799999999999E-2</v>
      </c>
      <c r="AE3188" s="110"/>
    </row>
    <row r="3189" spans="13:31" x14ac:dyDescent="0.25">
      <c r="M3189" s="115">
        <v>47925</v>
      </c>
      <c r="N3189" s="123">
        <v>3.01858</v>
      </c>
      <c r="AB3189" s="108">
        <f t="shared" si="154"/>
        <v>47925</v>
      </c>
      <c r="AC3189" s="109">
        <f t="shared" si="153"/>
        <v>3.0185799999999999E-2</v>
      </c>
      <c r="AE3189" s="110"/>
    </row>
    <row r="3190" spans="13:31" x14ac:dyDescent="0.25">
      <c r="M3190" s="115">
        <v>47926</v>
      </c>
      <c r="N3190" s="123">
        <v>3.01858</v>
      </c>
      <c r="AB3190" s="108">
        <f t="shared" si="154"/>
        <v>47926</v>
      </c>
      <c r="AC3190" s="109">
        <f t="shared" si="153"/>
        <v>3.0185799999999999E-2</v>
      </c>
      <c r="AE3190" s="110"/>
    </row>
    <row r="3191" spans="13:31" x14ac:dyDescent="0.25">
      <c r="M3191" s="115">
        <v>47927</v>
      </c>
      <c r="N3191" s="123">
        <v>3.0188299999999999</v>
      </c>
      <c r="AB3191" s="108">
        <f t="shared" si="154"/>
        <v>47927</v>
      </c>
      <c r="AC3191" s="109">
        <f t="shared" si="153"/>
        <v>3.0188299999999998E-2</v>
      </c>
      <c r="AE3191" s="110"/>
    </row>
    <row r="3192" spans="13:31" x14ac:dyDescent="0.25">
      <c r="M3192" s="115">
        <v>47928</v>
      </c>
      <c r="N3192" s="123">
        <v>3.01858</v>
      </c>
      <c r="AB3192" s="108">
        <f t="shared" si="154"/>
        <v>47928</v>
      </c>
      <c r="AC3192" s="109">
        <f t="shared" si="153"/>
        <v>3.0185799999999999E-2</v>
      </c>
      <c r="AE3192" s="110"/>
    </row>
    <row r="3193" spans="13:31" x14ac:dyDescent="0.25">
      <c r="M3193" s="115">
        <v>47929</v>
      </c>
      <c r="N3193" s="123">
        <v>3.01858</v>
      </c>
      <c r="AB3193" s="108">
        <f t="shared" si="154"/>
        <v>47929</v>
      </c>
      <c r="AC3193" s="109">
        <f t="shared" si="153"/>
        <v>3.0185799999999999E-2</v>
      </c>
      <c r="AE3193" s="110"/>
    </row>
    <row r="3194" spans="13:31" x14ac:dyDescent="0.25">
      <c r="M3194" s="115">
        <v>47930</v>
      </c>
      <c r="N3194" s="123">
        <v>3.01858</v>
      </c>
      <c r="AB3194" s="108">
        <f t="shared" si="154"/>
        <v>47930</v>
      </c>
      <c r="AC3194" s="109">
        <f t="shared" si="153"/>
        <v>3.0185799999999999E-2</v>
      </c>
      <c r="AE3194" s="110"/>
    </row>
    <row r="3195" spans="13:31" x14ac:dyDescent="0.25">
      <c r="M3195" s="115">
        <v>47931</v>
      </c>
      <c r="N3195" s="123">
        <v>3.01858</v>
      </c>
      <c r="AB3195" s="108">
        <f t="shared" si="154"/>
        <v>47931</v>
      </c>
      <c r="AC3195" s="109">
        <f t="shared" si="153"/>
        <v>3.0185799999999999E-2</v>
      </c>
      <c r="AE3195" s="110"/>
    </row>
    <row r="3196" spans="13:31" x14ac:dyDescent="0.25">
      <c r="M3196" s="115">
        <v>47932</v>
      </c>
      <c r="N3196" s="123">
        <v>3.0188299999999999</v>
      </c>
      <c r="AB3196" s="108">
        <f t="shared" si="154"/>
        <v>47932</v>
      </c>
      <c r="AC3196" s="109">
        <f t="shared" si="153"/>
        <v>3.0188299999999998E-2</v>
      </c>
      <c r="AE3196" s="110"/>
    </row>
    <row r="3197" spans="13:31" x14ac:dyDescent="0.25">
      <c r="M3197" s="115">
        <v>47933</v>
      </c>
      <c r="N3197" s="123">
        <v>3.01858</v>
      </c>
      <c r="AB3197" s="108">
        <f t="shared" si="154"/>
        <v>47933</v>
      </c>
      <c r="AC3197" s="109">
        <f t="shared" si="153"/>
        <v>3.0185799999999999E-2</v>
      </c>
      <c r="AE3197" s="110"/>
    </row>
    <row r="3198" spans="13:31" x14ac:dyDescent="0.25">
      <c r="M3198" s="115">
        <v>47934</v>
      </c>
      <c r="N3198" s="123">
        <v>3.01858</v>
      </c>
      <c r="AB3198" s="108">
        <f t="shared" si="154"/>
        <v>47934</v>
      </c>
      <c r="AC3198" s="109">
        <f t="shared" si="153"/>
        <v>3.0185799999999999E-2</v>
      </c>
      <c r="AE3198" s="110"/>
    </row>
    <row r="3199" spans="13:31" x14ac:dyDescent="0.25">
      <c r="M3199" s="115">
        <v>47935</v>
      </c>
      <c r="N3199" s="123">
        <v>3.01858</v>
      </c>
      <c r="AB3199" s="108">
        <f t="shared" si="154"/>
        <v>47935</v>
      </c>
      <c r="AC3199" s="109">
        <f t="shared" si="153"/>
        <v>3.0185799999999999E-2</v>
      </c>
      <c r="AE3199" s="110"/>
    </row>
    <row r="3200" spans="13:31" x14ac:dyDescent="0.25">
      <c r="M3200" s="115">
        <v>47936</v>
      </c>
      <c r="N3200" s="123">
        <v>3.01858</v>
      </c>
      <c r="AB3200" s="108">
        <f t="shared" si="154"/>
        <v>47936</v>
      </c>
      <c r="AC3200" s="109">
        <f t="shared" si="153"/>
        <v>3.0185799999999999E-2</v>
      </c>
      <c r="AE3200" s="110"/>
    </row>
    <row r="3201" spans="13:31" x14ac:dyDescent="0.25">
      <c r="M3201" s="115">
        <v>47937</v>
      </c>
      <c r="N3201" s="123">
        <v>3.0188299999999999</v>
      </c>
      <c r="AB3201" s="108">
        <f t="shared" si="154"/>
        <v>47937</v>
      </c>
      <c r="AC3201" s="109">
        <f t="shared" si="153"/>
        <v>3.0188299999999998E-2</v>
      </c>
      <c r="AE3201" s="110"/>
    </row>
    <row r="3202" spans="13:31" x14ac:dyDescent="0.25">
      <c r="M3202" s="115">
        <v>47938</v>
      </c>
      <c r="N3202" s="123">
        <v>3.01858</v>
      </c>
      <c r="AB3202" s="108">
        <f t="shared" si="154"/>
        <v>47938</v>
      </c>
      <c r="AC3202" s="109">
        <f t="shared" si="153"/>
        <v>3.0185799999999999E-2</v>
      </c>
      <c r="AE3202" s="110"/>
    </row>
    <row r="3203" spans="13:31" x14ac:dyDescent="0.25">
      <c r="M3203" s="115">
        <v>47939</v>
      </c>
      <c r="N3203" s="123">
        <v>3.01858</v>
      </c>
      <c r="AB3203" s="108">
        <f t="shared" si="154"/>
        <v>47939</v>
      </c>
      <c r="AC3203" s="109">
        <f t="shared" si="153"/>
        <v>3.0185799999999999E-2</v>
      </c>
      <c r="AE3203" s="110"/>
    </row>
    <row r="3204" spans="13:31" x14ac:dyDescent="0.25">
      <c r="M3204" s="115">
        <v>47940</v>
      </c>
      <c r="N3204" s="123">
        <v>3.01858</v>
      </c>
      <c r="AB3204" s="108">
        <f t="shared" si="154"/>
        <v>47940</v>
      </c>
      <c r="AC3204" s="109">
        <f t="shared" si="153"/>
        <v>3.0185799999999999E-2</v>
      </c>
      <c r="AE3204" s="110"/>
    </row>
    <row r="3205" spans="13:31" x14ac:dyDescent="0.25">
      <c r="M3205" s="115">
        <v>47941</v>
      </c>
      <c r="N3205" s="123">
        <v>3.01858</v>
      </c>
      <c r="AB3205" s="108">
        <f t="shared" si="154"/>
        <v>47941</v>
      </c>
      <c r="AC3205" s="109">
        <f t="shared" si="153"/>
        <v>3.0185799999999999E-2</v>
      </c>
      <c r="AE3205" s="110"/>
    </row>
    <row r="3206" spans="13:31" x14ac:dyDescent="0.25">
      <c r="M3206" s="115">
        <v>47942</v>
      </c>
      <c r="N3206" s="123">
        <v>3.0188299999999999</v>
      </c>
      <c r="AB3206" s="108">
        <f t="shared" si="154"/>
        <v>47942</v>
      </c>
      <c r="AC3206" s="109">
        <f t="shared" si="153"/>
        <v>3.0188299999999998E-2</v>
      </c>
      <c r="AE3206" s="110"/>
    </row>
    <row r="3207" spans="13:31" x14ac:dyDescent="0.25">
      <c r="M3207" s="115">
        <v>47943</v>
      </c>
      <c r="N3207" s="123">
        <v>3.01858</v>
      </c>
      <c r="AB3207" s="108">
        <f t="shared" si="154"/>
        <v>47943</v>
      </c>
      <c r="AC3207" s="109">
        <f t="shared" ref="AC3207:AC3270" si="155">_xlfn.IFNA(VLOOKUP(AB3207,M:N,2,FALSE)/100,AC3206)</f>
        <v>3.0185799999999999E-2</v>
      </c>
      <c r="AE3207" s="110"/>
    </row>
    <row r="3208" spans="13:31" x14ac:dyDescent="0.25">
      <c r="M3208" s="115">
        <v>47944</v>
      </c>
      <c r="N3208" s="123">
        <v>3.01858</v>
      </c>
      <c r="AB3208" s="108">
        <f t="shared" ref="AB3208:AB3271" si="156">AB3207+1</f>
        <v>47944</v>
      </c>
      <c r="AC3208" s="109">
        <f t="shared" si="155"/>
        <v>3.0185799999999999E-2</v>
      </c>
      <c r="AE3208" s="110"/>
    </row>
    <row r="3209" spans="13:31" x14ac:dyDescent="0.25">
      <c r="M3209" s="115">
        <v>47945</v>
      </c>
      <c r="N3209" s="123">
        <v>3.01858</v>
      </c>
      <c r="AB3209" s="108">
        <f t="shared" si="156"/>
        <v>47945</v>
      </c>
      <c r="AC3209" s="109">
        <f t="shared" si="155"/>
        <v>3.0185799999999999E-2</v>
      </c>
      <c r="AE3209" s="110"/>
    </row>
    <row r="3210" spans="13:31" x14ac:dyDescent="0.25">
      <c r="M3210" s="115">
        <v>47946</v>
      </c>
      <c r="N3210" s="123">
        <v>3.01858</v>
      </c>
      <c r="AB3210" s="108">
        <f t="shared" si="156"/>
        <v>47946</v>
      </c>
      <c r="AC3210" s="109">
        <f t="shared" si="155"/>
        <v>3.0185799999999999E-2</v>
      </c>
      <c r="AE3210" s="110"/>
    </row>
    <row r="3211" spans="13:31" x14ac:dyDescent="0.25">
      <c r="M3211" s="115">
        <v>47947</v>
      </c>
      <c r="N3211" s="123">
        <v>3.0188299999999999</v>
      </c>
      <c r="AB3211" s="108">
        <f t="shared" si="156"/>
        <v>47947</v>
      </c>
      <c r="AC3211" s="109">
        <f t="shared" si="155"/>
        <v>3.0188299999999998E-2</v>
      </c>
      <c r="AE3211" s="110"/>
    </row>
    <row r="3212" spans="13:31" x14ac:dyDescent="0.25">
      <c r="M3212" s="115">
        <v>47948</v>
      </c>
      <c r="N3212" s="123">
        <v>3.01858</v>
      </c>
      <c r="AB3212" s="108">
        <f t="shared" si="156"/>
        <v>47948</v>
      </c>
      <c r="AC3212" s="109">
        <f t="shared" si="155"/>
        <v>3.0185799999999999E-2</v>
      </c>
      <c r="AE3212" s="110"/>
    </row>
    <row r="3213" spans="13:31" x14ac:dyDescent="0.25">
      <c r="M3213" s="115">
        <v>47949</v>
      </c>
      <c r="N3213" s="123">
        <v>3.01858</v>
      </c>
      <c r="AB3213" s="108">
        <f t="shared" si="156"/>
        <v>47949</v>
      </c>
      <c r="AC3213" s="109">
        <f t="shared" si="155"/>
        <v>3.0185799999999999E-2</v>
      </c>
      <c r="AE3213" s="110"/>
    </row>
    <row r="3214" spans="13:31" x14ac:dyDescent="0.25">
      <c r="M3214" s="115">
        <v>47950</v>
      </c>
      <c r="N3214" s="123">
        <v>3.01858</v>
      </c>
      <c r="AB3214" s="108">
        <f t="shared" si="156"/>
        <v>47950</v>
      </c>
      <c r="AC3214" s="109">
        <f t="shared" si="155"/>
        <v>3.0185799999999999E-2</v>
      </c>
      <c r="AE3214" s="110"/>
    </row>
    <row r="3215" spans="13:31" x14ac:dyDescent="0.25">
      <c r="M3215" s="115">
        <v>47951</v>
      </c>
      <c r="N3215" s="123">
        <v>3.01858</v>
      </c>
      <c r="AB3215" s="108">
        <f t="shared" si="156"/>
        <v>47951</v>
      </c>
      <c r="AC3215" s="109">
        <f t="shared" si="155"/>
        <v>3.0185799999999999E-2</v>
      </c>
      <c r="AE3215" s="110"/>
    </row>
    <row r="3216" spans="13:31" x14ac:dyDescent="0.25">
      <c r="M3216" s="115">
        <v>47952</v>
      </c>
      <c r="N3216" s="123">
        <v>3.0188299999999999</v>
      </c>
      <c r="AB3216" s="108">
        <f t="shared" si="156"/>
        <v>47952</v>
      </c>
      <c r="AC3216" s="109">
        <f t="shared" si="155"/>
        <v>3.0188299999999998E-2</v>
      </c>
      <c r="AE3216" s="110"/>
    </row>
    <row r="3217" spans="13:31" x14ac:dyDescent="0.25">
      <c r="M3217" s="115">
        <v>47953</v>
      </c>
      <c r="N3217" s="123">
        <v>3.01858</v>
      </c>
      <c r="AB3217" s="108">
        <f t="shared" si="156"/>
        <v>47953</v>
      </c>
      <c r="AC3217" s="109">
        <f t="shared" si="155"/>
        <v>3.0185799999999999E-2</v>
      </c>
      <c r="AE3217" s="110"/>
    </row>
    <row r="3218" spans="13:31" x14ac:dyDescent="0.25">
      <c r="M3218" s="115">
        <v>47954</v>
      </c>
      <c r="N3218" s="123">
        <v>3.01858</v>
      </c>
      <c r="AB3218" s="108">
        <f t="shared" si="156"/>
        <v>47954</v>
      </c>
      <c r="AC3218" s="109">
        <f t="shared" si="155"/>
        <v>3.0185799999999999E-2</v>
      </c>
      <c r="AE3218" s="110"/>
    </row>
    <row r="3219" spans="13:31" x14ac:dyDescent="0.25">
      <c r="M3219" s="115">
        <v>47955</v>
      </c>
      <c r="N3219" s="123">
        <v>3.01858</v>
      </c>
      <c r="AB3219" s="108">
        <f t="shared" si="156"/>
        <v>47955</v>
      </c>
      <c r="AC3219" s="109">
        <f t="shared" si="155"/>
        <v>3.0185799999999999E-2</v>
      </c>
      <c r="AE3219" s="110"/>
    </row>
    <row r="3220" spans="13:31" x14ac:dyDescent="0.25">
      <c r="M3220" s="115">
        <v>47956</v>
      </c>
      <c r="N3220" s="123">
        <v>3.01858</v>
      </c>
      <c r="AB3220" s="108">
        <f t="shared" si="156"/>
        <v>47956</v>
      </c>
      <c r="AC3220" s="109">
        <f t="shared" si="155"/>
        <v>3.0185799999999999E-2</v>
      </c>
      <c r="AE3220" s="110"/>
    </row>
    <row r="3221" spans="13:31" x14ac:dyDescent="0.25">
      <c r="M3221" s="115">
        <v>47957</v>
      </c>
      <c r="N3221" s="123">
        <v>3.0188299999999999</v>
      </c>
      <c r="AB3221" s="108">
        <f t="shared" si="156"/>
        <v>47957</v>
      </c>
      <c r="AC3221" s="109">
        <f t="shared" si="155"/>
        <v>3.0188299999999998E-2</v>
      </c>
      <c r="AE3221" s="110"/>
    </row>
    <row r="3222" spans="13:31" x14ac:dyDescent="0.25">
      <c r="M3222" s="115">
        <v>47958</v>
      </c>
      <c r="N3222" s="123">
        <v>3.01858</v>
      </c>
      <c r="AB3222" s="108">
        <f t="shared" si="156"/>
        <v>47958</v>
      </c>
      <c r="AC3222" s="109">
        <f t="shared" si="155"/>
        <v>3.0185799999999999E-2</v>
      </c>
      <c r="AE3222" s="110"/>
    </row>
    <row r="3223" spans="13:31" x14ac:dyDescent="0.25">
      <c r="M3223" s="115">
        <v>47959</v>
      </c>
      <c r="N3223" s="123">
        <v>3.01858</v>
      </c>
      <c r="AB3223" s="108">
        <f t="shared" si="156"/>
        <v>47959</v>
      </c>
      <c r="AC3223" s="109">
        <f t="shared" si="155"/>
        <v>3.0185799999999999E-2</v>
      </c>
      <c r="AE3223" s="110"/>
    </row>
    <row r="3224" spans="13:31" x14ac:dyDescent="0.25">
      <c r="M3224" s="115">
        <v>47960</v>
      </c>
      <c r="N3224" s="123">
        <v>3.01858</v>
      </c>
      <c r="AB3224" s="108">
        <f t="shared" si="156"/>
        <v>47960</v>
      </c>
      <c r="AC3224" s="109">
        <f t="shared" si="155"/>
        <v>3.0185799999999999E-2</v>
      </c>
      <c r="AE3224" s="110"/>
    </row>
    <row r="3225" spans="13:31" x14ac:dyDescent="0.25">
      <c r="M3225" s="115">
        <v>47961</v>
      </c>
      <c r="N3225" s="123">
        <v>3.01858</v>
      </c>
      <c r="AB3225" s="108">
        <f t="shared" si="156"/>
        <v>47961</v>
      </c>
      <c r="AC3225" s="109">
        <f t="shared" si="155"/>
        <v>3.0185799999999999E-2</v>
      </c>
      <c r="AE3225" s="110"/>
    </row>
    <row r="3226" spans="13:31" x14ac:dyDescent="0.25">
      <c r="M3226" s="115">
        <v>47962</v>
      </c>
      <c r="N3226" s="123">
        <v>3.0189599999999999</v>
      </c>
      <c r="AB3226" s="108">
        <f t="shared" si="156"/>
        <v>47962</v>
      </c>
      <c r="AC3226" s="109">
        <f t="shared" si="155"/>
        <v>3.0189599999999997E-2</v>
      </c>
      <c r="AE3226" s="110"/>
    </row>
    <row r="3227" spans="13:31" x14ac:dyDescent="0.25">
      <c r="M3227" s="115">
        <v>47963</v>
      </c>
      <c r="N3227" s="123">
        <v>3.01858</v>
      </c>
      <c r="AB3227" s="108">
        <f t="shared" si="156"/>
        <v>47963</v>
      </c>
      <c r="AC3227" s="109">
        <f t="shared" si="155"/>
        <v>3.0185799999999999E-2</v>
      </c>
      <c r="AE3227" s="110"/>
    </row>
    <row r="3228" spans="13:31" x14ac:dyDescent="0.25">
      <c r="M3228" s="115">
        <v>47964</v>
      </c>
      <c r="N3228" s="123">
        <v>3.01858</v>
      </c>
      <c r="AB3228" s="108">
        <f t="shared" si="156"/>
        <v>47964</v>
      </c>
      <c r="AC3228" s="109">
        <f t="shared" si="155"/>
        <v>3.0185799999999999E-2</v>
      </c>
      <c r="AE3228" s="110"/>
    </row>
    <row r="3229" spans="13:31" x14ac:dyDescent="0.25">
      <c r="M3229" s="115">
        <v>47965</v>
      </c>
      <c r="N3229" s="123">
        <v>3.01858</v>
      </c>
      <c r="AB3229" s="108">
        <f t="shared" si="156"/>
        <v>47965</v>
      </c>
      <c r="AC3229" s="109">
        <f t="shared" si="155"/>
        <v>3.0185799999999999E-2</v>
      </c>
      <c r="AE3229" s="110"/>
    </row>
    <row r="3230" spans="13:31" x14ac:dyDescent="0.25">
      <c r="M3230" s="115">
        <v>47966</v>
      </c>
      <c r="N3230" s="123">
        <v>3.0188299999999999</v>
      </c>
      <c r="AB3230" s="108">
        <f t="shared" si="156"/>
        <v>47966</v>
      </c>
      <c r="AC3230" s="109">
        <f t="shared" si="155"/>
        <v>3.0188299999999998E-2</v>
      </c>
      <c r="AE3230" s="110"/>
    </row>
    <row r="3231" spans="13:31" x14ac:dyDescent="0.25">
      <c r="M3231" s="115">
        <v>47967</v>
      </c>
      <c r="N3231" s="123">
        <v>3.01858</v>
      </c>
      <c r="AB3231" s="108">
        <f t="shared" si="156"/>
        <v>47967</v>
      </c>
      <c r="AC3231" s="109">
        <f t="shared" si="155"/>
        <v>3.0185799999999999E-2</v>
      </c>
      <c r="AE3231" s="110"/>
    </row>
    <row r="3232" spans="13:31" x14ac:dyDescent="0.25">
      <c r="M3232" s="115">
        <v>47968</v>
      </c>
      <c r="N3232" s="123">
        <v>3.01858</v>
      </c>
      <c r="AB3232" s="108">
        <f t="shared" si="156"/>
        <v>47968</v>
      </c>
      <c r="AC3232" s="109">
        <f t="shared" si="155"/>
        <v>3.0185799999999999E-2</v>
      </c>
      <c r="AE3232" s="110"/>
    </row>
    <row r="3233" spans="13:31" x14ac:dyDescent="0.25">
      <c r="M3233" s="115">
        <v>47969</v>
      </c>
      <c r="N3233" s="123">
        <v>3.01858</v>
      </c>
      <c r="AB3233" s="108">
        <f t="shared" si="156"/>
        <v>47969</v>
      </c>
      <c r="AC3233" s="109">
        <f t="shared" si="155"/>
        <v>3.0185799999999999E-2</v>
      </c>
      <c r="AE3233" s="110"/>
    </row>
    <row r="3234" spans="13:31" x14ac:dyDescent="0.25">
      <c r="M3234" s="115">
        <v>47970</v>
      </c>
      <c r="N3234" s="123">
        <v>3.01858</v>
      </c>
      <c r="AB3234" s="108">
        <f t="shared" si="156"/>
        <v>47970</v>
      </c>
      <c r="AC3234" s="109">
        <f t="shared" si="155"/>
        <v>3.0185799999999999E-2</v>
      </c>
      <c r="AE3234" s="110"/>
    </row>
    <row r="3235" spans="13:31" x14ac:dyDescent="0.25">
      <c r="M3235" s="115">
        <v>47971</v>
      </c>
      <c r="N3235" s="123">
        <v>3.0188299999999999</v>
      </c>
      <c r="AB3235" s="108">
        <f t="shared" si="156"/>
        <v>47971</v>
      </c>
      <c r="AC3235" s="109">
        <f t="shared" si="155"/>
        <v>3.0188299999999998E-2</v>
      </c>
      <c r="AE3235" s="110"/>
    </row>
    <row r="3236" spans="13:31" x14ac:dyDescent="0.25">
      <c r="M3236" s="115">
        <v>47972</v>
      </c>
      <c r="N3236" s="123">
        <v>3.01858</v>
      </c>
      <c r="AB3236" s="108">
        <f t="shared" si="156"/>
        <v>47972</v>
      </c>
      <c r="AC3236" s="109">
        <f t="shared" si="155"/>
        <v>3.0185799999999999E-2</v>
      </c>
      <c r="AE3236" s="110"/>
    </row>
    <row r="3237" spans="13:31" x14ac:dyDescent="0.25">
      <c r="M3237" s="115">
        <v>47973</v>
      </c>
      <c r="N3237" s="123">
        <v>3.01858</v>
      </c>
      <c r="AB3237" s="108">
        <f t="shared" si="156"/>
        <v>47973</v>
      </c>
      <c r="AC3237" s="109">
        <f t="shared" si="155"/>
        <v>3.0185799999999999E-2</v>
      </c>
      <c r="AE3237" s="110"/>
    </row>
    <row r="3238" spans="13:31" x14ac:dyDescent="0.25">
      <c r="M3238" s="115">
        <v>47974</v>
      </c>
      <c r="N3238" s="123">
        <v>3.01858</v>
      </c>
      <c r="AB3238" s="108">
        <f t="shared" si="156"/>
        <v>47974</v>
      </c>
      <c r="AC3238" s="109">
        <f t="shared" si="155"/>
        <v>3.0185799999999999E-2</v>
      </c>
      <c r="AE3238" s="110"/>
    </row>
    <row r="3239" spans="13:31" x14ac:dyDescent="0.25">
      <c r="M3239" s="115">
        <v>47975</v>
      </c>
      <c r="N3239" s="123">
        <v>3.01858</v>
      </c>
      <c r="AB3239" s="108">
        <f t="shared" si="156"/>
        <v>47975</v>
      </c>
      <c r="AC3239" s="109">
        <f t="shared" si="155"/>
        <v>3.0185799999999999E-2</v>
      </c>
      <c r="AE3239" s="110"/>
    </row>
    <row r="3240" spans="13:31" x14ac:dyDescent="0.25">
      <c r="M3240" s="115">
        <v>47976</v>
      </c>
      <c r="N3240" s="123">
        <v>3.0188299999999999</v>
      </c>
      <c r="AB3240" s="108">
        <f t="shared" si="156"/>
        <v>47976</v>
      </c>
      <c r="AC3240" s="109">
        <f t="shared" si="155"/>
        <v>3.0188299999999998E-2</v>
      </c>
      <c r="AE3240" s="110"/>
    </row>
    <row r="3241" spans="13:31" x14ac:dyDescent="0.25">
      <c r="M3241" s="115">
        <v>47977</v>
      </c>
      <c r="N3241" s="123">
        <v>3.0186999999999999</v>
      </c>
      <c r="AB3241" s="108">
        <f t="shared" si="156"/>
        <v>47977</v>
      </c>
      <c r="AC3241" s="109">
        <f t="shared" si="155"/>
        <v>3.0186999999999999E-2</v>
      </c>
      <c r="AE3241" s="110"/>
    </row>
    <row r="3242" spans="13:31" x14ac:dyDescent="0.25">
      <c r="M3242" s="115">
        <v>47978</v>
      </c>
      <c r="N3242" s="123">
        <v>3.01858</v>
      </c>
      <c r="AB3242" s="108">
        <f t="shared" si="156"/>
        <v>47978</v>
      </c>
      <c r="AC3242" s="109">
        <f t="shared" si="155"/>
        <v>3.0185799999999999E-2</v>
      </c>
      <c r="AE3242" s="110"/>
    </row>
    <row r="3243" spans="13:31" x14ac:dyDescent="0.25">
      <c r="M3243" s="115">
        <v>47979</v>
      </c>
      <c r="N3243" s="123">
        <v>3.01858</v>
      </c>
      <c r="AB3243" s="108">
        <f t="shared" si="156"/>
        <v>47979</v>
      </c>
      <c r="AC3243" s="109">
        <f t="shared" si="155"/>
        <v>3.0185799999999999E-2</v>
      </c>
      <c r="AE3243" s="110"/>
    </row>
    <row r="3244" spans="13:31" x14ac:dyDescent="0.25">
      <c r="M3244" s="115">
        <v>47980</v>
      </c>
      <c r="N3244" s="123">
        <v>3.0188299999999999</v>
      </c>
      <c r="AB3244" s="108">
        <f t="shared" si="156"/>
        <v>47980</v>
      </c>
      <c r="AC3244" s="109">
        <f t="shared" si="155"/>
        <v>3.0188299999999998E-2</v>
      </c>
      <c r="AE3244" s="110"/>
    </row>
    <row r="3245" spans="13:31" x14ac:dyDescent="0.25">
      <c r="M3245" s="115">
        <v>47981</v>
      </c>
      <c r="N3245" s="123">
        <v>3.01858</v>
      </c>
      <c r="AB3245" s="108">
        <f t="shared" si="156"/>
        <v>47981</v>
      </c>
      <c r="AC3245" s="109">
        <f t="shared" si="155"/>
        <v>3.0185799999999999E-2</v>
      </c>
      <c r="AE3245" s="110"/>
    </row>
    <row r="3246" spans="13:31" x14ac:dyDescent="0.25">
      <c r="M3246" s="115">
        <v>47982</v>
      </c>
      <c r="N3246" s="123">
        <v>3.01858</v>
      </c>
      <c r="AB3246" s="108">
        <f t="shared" si="156"/>
        <v>47982</v>
      </c>
      <c r="AC3246" s="109">
        <f t="shared" si="155"/>
        <v>3.0185799999999999E-2</v>
      </c>
      <c r="AE3246" s="110"/>
    </row>
    <row r="3247" spans="13:31" x14ac:dyDescent="0.25">
      <c r="M3247" s="115">
        <v>47983</v>
      </c>
      <c r="N3247" s="123">
        <v>3.01858</v>
      </c>
      <c r="AB3247" s="108">
        <f t="shared" si="156"/>
        <v>47983</v>
      </c>
      <c r="AC3247" s="109">
        <f t="shared" si="155"/>
        <v>3.0185799999999999E-2</v>
      </c>
      <c r="AE3247" s="110"/>
    </row>
    <row r="3248" spans="13:31" x14ac:dyDescent="0.25">
      <c r="M3248" s="115">
        <v>47984</v>
      </c>
      <c r="N3248" s="123">
        <v>3.01858</v>
      </c>
      <c r="AB3248" s="108">
        <f t="shared" si="156"/>
        <v>47984</v>
      </c>
      <c r="AC3248" s="109">
        <f t="shared" si="155"/>
        <v>3.0185799999999999E-2</v>
      </c>
      <c r="AE3248" s="110"/>
    </row>
    <row r="3249" spans="13:31" x14ac:dyDescent="0.25">
      <c r="M3249" s="115">
        <v>47985</v>
      </c>
      <c r="N3249" s="123">
        <v>3.0188299999999999</v>
      </c>
      <c r="AB3249" s="108">
        <f t="shared" si="156"/>
        <v>47985</v>
      </c>
      <c r="AC3249" s="109">
        <f t="shared" si="155"/>
        <v>3.0188299999999998E-2</v>
      </c>
      <c r="AE3249" s="110"/>
    </row>
    <row r="3250" spans="13:31" x14ac:dyDescent="0.25">
      <c r="M3250" s="115">
        <v>47986</v>
      </c>
      <c r="N3250" s="123">
        <v>3.01858</v>
      </c>
      <c r="AB3250" s="108">
        <f t="shared" si="156"/>
        <v>47986</v>
      </c>
      <c r="AC3250" s="109">
        <f t="shared" si="155"/>
        <v>3.0185799999999999E-2</v>
      </c>
      <c r="AE3250" s="110"/>
    </row>
    <row r="3251" spans="13:31" x14ac:dyDescent="0.25">
      <c r="M3251" s="115">
        <v>47987</v>
      </c>
      <c r="N3251" s="123">
        <v>3.0186999999999999</v>
      </c>
      <c r="AB3251" s="108">
        <f t="shared" si="156"/>
        <v>47987</v>
      </c>
      <c r="AC3251" s="109">
        <f t="shared" si="155"/>
        <v>3.0186999999999999E-2</v>
      </c>
      <c r="AE3251" s="110"/>
    </row>
    <row r="3252" spans="13:31" x14ac:dyDescent="0.25">
      <c r="M3252" s="115">
        <v>47988</v>
      </c>
      <c r="N3252" s="123">
        <v>3.01858</v>
      </c>
      <c r="AB3252" s="108">
        <f t="shared" si="156"/>
        <v>47988</v>
      </c>
      <c r="AC3252" s="109">
        <f t="shared" si="155"/>
        <v>3.0185799999999999E-2</v>
      </c>
      <c r="AE3252" s="110"/>
    </row>
    <row r="3253" spans="13:31" x14ac:dyDescent="0.25">
      <c r="M3253" s="115">
        <v>47989</v>
      </c>
      <c r="N3253" s="123">
        <v>3.0188299999999999</v>
      </c>
      <c r="AB3253" s="108">
        <f t="shared" si="156"/>
        <v>47989</v>
      </c>
      <c r="AC3253" s="109">
        <f t="shared" si="155"/>
        <v>3.0188299999999998E-2</v>
      </c>
      <c r="AE3253" s="110"/>
    </row>
    <row r="3254" spans="13:31" x14ac:dyDescent="0.25">
      <c r="M3254" s="115">
        <v>47990</v>
      </c>
      <c r="N3254" s="123">
        <v>3.01858</v>
      </c>
      <c r="AB3254" s="108">
        <f t="shared" si="156"/>
        <v>47990</v>
      </c>
      <c r="AC3254" s="109">
        <f t="shared" si="155"/>
        <v>3.0185799999999999E-2</v>
      </c>
      <c r="AE3254" s="110"/>
    </row>
    <row r="3255" spans="13:31" x14ac:dyDescent="0.25">
      <c r="M3255" s="115">
        <v>47991</v>
      </c>
      <c r="N3255" s="123">
        <v>3.01858</v>
      </c>
      <c r="AB3255" s="108">
        <f t="shared" si="156"/>
        <v>47991</v>
      </c>
      <c r="AC3255" s="109">
        <f t="shared" si="155"/>
        <v>3.0185799999999999E-2</v>
      </c>
      <c r="AE3255" s="110"/>
    </row>
    <row r="3256" spans="13:31" x14ac:dyDescent="0.25">
      <c r="M3256" s="115">
        <v>47992</v>
      </c>
      <c r="N3256" s="123">
        <v>3.01858</v>
      </c>
      <c r="AB3256" s="108">
        <f t="shared" si="156"/>
        <v>47992</v>
      </c>
      <c r="AC3256" s="109">
        <f t="shared" si="155"/>
        <v>3.0185799999999999E-2</v>
      </c>
      <c r="AE3256" s="110"/>
    </row>
    <row r="3257" spans="13:31" x14ac:dyDescent="0.25">
      <c r="M3257" s="115">
        <v>47993</v>
      </c>
      <c r="N3257" s="123">
        <v>3.01858</v>
      </c>
      <c r="AB3257" s="108">
        <f t="shared" si="156"/>
        <v>47993</v>
      </c>
      <c r="AC3257" s="109">
        <f t="shared" si="155"/>
        <v>3.0185799999999999E-2</v>
      </c>
      <c r="AE3257" s="110"/>
    </row>
    <row r="3258" spans="13:31" x14ac:dyDescent="0.25">
      <c r="M3258" s="115">
        <v>47994</v>
      </c>
      <c r="N3258" s="123">
        <v>3.0188299999999999</v>
      </c>
      <c r="AB3258" s="108">
        <f t="shared" si="156"/>
        <v>47994</v>
      </c>
      <c r="AC3258" s="109">
        <f t="shared" si="155"/>
        <v>3.0188299999999998E-2</v>
      </c>
      <c r="AE3258" s="110"/>
    </row>
    <row r="3259" spans="13:31" x14ac:dyDescent="0.25">
      <c r="M3259" s="115">
        <v>47995</v>
      </c>
      <c r="N3259" s="123">
        <v>3.01858</v>
      </c>
      <c r="AB3259" s="108">
        <f t="shared" si="156"/>
        <v>47995</v>
      </c>
      <c r="AC3259" s="109">
        <f t="shared" si="155"/>
        <v>3.0185799999999999E-2</v>
      </c>
      <c r="AE3259" s="110"/>
    </row>
    <row r="3260" spans="13:31" x14ac:dyDescent="0.25">
      <c r="M3260" s="115">
        <v>47996</v>
      </c>
      <c r="N3260" s="123">
        <v>3.01858</v>
      </c>
      <c r="AB3260" s="108">
        <f t="shared" si="156"/>
        <v>47996</v>
      </c>
      <c r="AC3260" s="109">
        <f t="shared" si="155"/>
        <v>3.0185799999999999E-2</v>
      </c>
      <c r="AE3260" s="110"/>
    </row>
    <row r="3261" spans="13:31" x14ac:dyDescent="0.25">
      <c r="M3261" s="115">
        <v>47997</v>
      </c>
      <c r="N3261" s="123">
        <v>3.01858</v>
      </c>
      <c r="AB3261" s="108">
        <f t="shared" si="156"/>
        <v>47997</v>
      </c>
      <c r="AC3261" s="109">
        <f t="shared" si="155"/>
        <v>3.0185799999999999E-2</v>
      </c>
      <c r="AE3261" s="110"/>
    </row>
    <row r="3262" spans="13:31" x14ac:dyDescent="0.25">
      <c r="M3262" s="115">
        <v>47998</v>
      </c>
      <c r="N3262" s="123">
        <v>3.01858</v>
      </c>
      <c r="AB3262" s="108">
        <f t="shared" si="156"/>
        <v>47998</v>
      </c>
      <c r="AC3262" s="109">
        <f t="shared" si="155"/>
        <v>3.0185799999999999E-2</v>
      </c>
      <c r="AE3262" s="110"/>
    </row>
    <row r="3263" spans="13:31" x14ac:dyDescent="0.25">
      <c r="M3263" s="115">
        <v>47999</v>
      </c>
      <c r="N3263" s="123">
        <v>3.0188299999999999</v>
      </c>
      <c r="AB3263" s="108">
        <f t="shared" si="156"/>
        <v>47999</v>
      </c>
      <c r="AC3263" s="109">
        <f t="shared" si="155"/>
        <v>3.0188299999999998E-2</v>
      </c>
      <c r="AE3263" s="110"/>
    </row>
    <row r="3264" spans="13:31" x14ac:dyDescent="0.25">
      <c r="M3264" s="115">
        <v>48000</v>
      </c>
      <c r="N3264" s="123">
        <v>3.01858</v>
      </c>
      <c r="AB3264" s="108">
        <f t="shared" si="156"/>
        <v>48000</v>
      </c>
      <c r="AC3264" s="109">
        <f t="shared" si="155"/>
        <v>3.0185799999999999E-2</v>
      </c>
      <c r="AE3264" s="110"/>
    </row>
    <row r="3265" spans="13:31" x14ac:dyDescent="0.25">
      <c r="M3265" s="115">
        <v>48001</v>
      </c>
      <c r="N3265" s="123">
        <v>3.01858</v>
      </c>
      <c r="AB3265" s="108">
        <f t="shared" si="156"/>
        <v>48001</v>
      </c>
      <c r="AC3265" s="109">
        <f t="shared" si="155"/>
        <v>3.0185799999999999E-2</v>
      </c>
      <c r="AE3265" s="110"/>
    </row>
    <row r="3266" spans="13:31" x14ac:dyDescent="0.25">
      <c r="M3266" s="115">
        <v>48002</v>
      </c>
      <c r="N3266" s="123">
        <v>3.01858</v>
      </c>
      <c r="AB3266" s="108">
        <f t="shared" si="156"/>
        <v>48002</v>
      </c>
      <c r="AC3266" s="109">
        <f t="shared" si="155"/>
        <v>3.0185799999999999E-2</v>
      </c>
      <c r="AE3266" s="110"/>
    </row>
    <row r="3267" spans="13:31" x14ac:dyDescent="0.25">
      <c r="M3267" s="115">
        <v>48003</v>
      </c>
      <c r="N3267" s="123">
        <v>3.01858</v>
      </c>
      <c r="AB3267" s="108">
        <f t="shared" si="156"/>
        <v>48003</v>
      </c>
      <c r="AC3267" s="109">
        <f t="shared" si="155"/>
        <v>3.0185799999999999E-2</v>
      </c>
      <c r="AE3267" s="110"/>
    </row>
    <row r="3268" spans="13:31" x14ac:dyDescent="0.25">
      <c r="M3268" s="115">
        <v>48004</v>
      </c>
      <c r="N3268" s="123">
        <v>3.0188299999999999</v>
      </c>
      <c r="AB3268" s="108">
        <f t="shared" si="156"/>
        <v>48004</v>
      </c>
      <c r="AC3268" s="109">
        <f t="shared" si="155"/>
        <v>3.0188299999999998E-2</v>
      </c>
      <c r="AE3268" s="110"/>
    </row>
    <row r="3269" spans="13:31" x14ac:dyDescent="0.25">
      <c r="M3269" s="115">
        <v>48005</v>
      </c>
      <c r="N3269" s="123">
        <v>3.01858</v>
      </c>
      <c r="AB3269" s="108">
        <f t="shared" si="156"/>
        <v>48005</v>
      </c>
      <c r="AC3269" s="109">
        <f t="shared" si="155"/>
        <v>3.0185799999999999E-2</v>
      </c>
      <c r="AE3269" s="110"/>
    </row>
    <row r="3270" spans="13:31" x14ac:dyDescent="0.25">
      <c r="M3270" s="115">
        <v>48006</v>
      </c>
      <c r="N3270" s="123">
        <v>3.01858</v>
      </c>
      <c r="AB3270" s="108">
        <f t="shared" si="156"/>
        <v>48006</v>
      </c>
      <c r="AC3270" s="109">
        <f t="shared" si="155"/>
        <v>3.0185799999999999E-2</v>
      </c>
      <c r="AE3270" s="110"/>
    </row>
    <row r="3271" spans="13:31" x14ac:dyDescent="0.25">
      <c r="M3271" s="115">
        <v>48007</v>
      </c>
      <c r="N3271" s="123">
        <v>3.01858</v>
      </c>
      <c r="AB3271" s="108">
        <f t="shared" si="156"/>
        <v>48007</v>
      </c>
      <c r="AC3271" s="109">
        <f t="shared" ref="AC3271:AC3334" si="157">_xlfn.IFNA(VLOOKUP(AB3271,M:N,2,FALSE)/100,AC3270)</f>
        <v>3.0185799999999999E-2</v>
      </c>
      <c r="AE3271" s="110"/>
    </row>
    <row r="3272" spans="13:31" x14ac:dyDescent="0.25">
      <c r="M3272" s="115">
        <v>48008</v>
      </c>
      <c r="N3272" s="123">
        <v>3.01858</v>
      </c>
      <c r="AB3272" s="108">
        <f t="shared" ref="AB3272:AB3335" si="158">AB3271+1</f>
        <v>48008</v>
      </c>
      <c r="AC3272" s="109">
        <f t="shared" si="157"/>
        <v>3.0185799999999999E-2</v>
      </c>
      <c r="AE3272" s="110"/>
    </row>
    <row r="3273" spans="13:31" x14ac:dyDescent="0.25">
      <c r="M3273" s="115">
        <v>48009</v>
      </c>
      <c r="N3273" s="123">
        <v>3.0188299999999999</v>
      </c>
      <c r="AB3273" s="108">
        <f t="shared" si="158"/>
        <v>48009</v>
      </c>
      <c r="AC3273" s="109">
        <f t="shared" si="157"/>
        <v>3.0188299999999998E-2</v>
      </c>
      <c r="AE3273" s="110"/>
    </row>
    <row r="3274" spans="13:31" x14ac:dyDescent="0.25">
      <c r="M3274" s="115">
        <v>48010</v>
      </c>
      <c r="N3274" s="123">
        <v>3.01858</v>
      </c>
      <c r="AB3274" s="108">
        <f t="shared" si="158"/>
        <v>48010</v>
      </c>
      <c r="AC3274" s="109">
        <f t="shared" si="157"/>
        <v>3.0185799999999999E-2</v>
      </c>
      <c r="AE3274" s="110"/>
    </row>
    <row r="3275" spans="13:31" x14ac:dyDescent="0.25">
      <c r="M3275" s="115">
        <v>48011</v>
      </c>
      <c r="N3275" s="123">
        <v>3.01858</v>
      </c>
      <c r="AB3275" s="108">
        <f t="shared" si="158"/>
        <v>48011</v>
      </c>
      <c r="AC3275" s="109">
        <f t="shared" si="157"/>
        <v>3.0185799999999999E-2</v>
      </c>
      <c r="AE3275" s="110"/>
    </row>
    <row r="3276" spans="13:31" x14ac:dyDescent="0.25">
      <c r="M3276" s="115">
        <v>48012</v>
      </c>
      <c r="N3276" s="123">
        <v>3.01858</v>
      </c>
      <c r="AB3276" s="108">
        <f t="shared" si="158"/>
        <v>48012</v>
      </c>
      <c r="AC3276" s="109">
        <f t="shared" si="157"/>
        <v>3.0185799999999999E-2</v>
      </c>
      <c r="AE3276" s="110"/>
    </row>
    <row r="3277" spans="13:31" x14ac:dyDescent="0.25">
      <c r="M3277" s="115">
        <v>48013</v>
      </c>
      <c r="N3277" s="123">
        <v>3.01858</v>
      </c>
      <c r="AB3277" s="108">
        <f t="shared" si="158"/>
        <v>48013</v>
      </c>
      <c r="AC3277" s="109">
        <f t="shared" si="157"/>
        <v>3.0185799999999999E-2</v>
      </c>
      <c r="AE3277" s="110"/>
    </row>
    <row r="3278" spans="13:31" x14ac:dyDescent="0.25">
      <c r="M3278" s="115">
        <v>48014</v>
      </c>
      <c r="N3278" s="123">
        <v>3.0188299999999999</v>
      </c>
      <c r="AB3278" s="108">
        <f t="shared" si="158"/>
        <v>48014</v>
      </c>
      <c r="AC3278" s="109">
        <f t="shared" si="157"/>
        <v>3.0188299999999998E-2</v>
      </c>
      <c r="AE3278" s="110"/>
    </row>
    <row r="3279" spans="13:31" x14ac:dyDescent="0.25">
      <c r="M3279" s="115">
        <v>48015</v>
      </c>
      <c r="N3279" s="123">
        <v>3.01858</v>
      </c>
      <c r="AB3279" s="108">
        <f t="shared" si="158"/>
        <v>48015</v>
      </c>
      <c r="AC3279" s="109">
        <f t="shared" si="157"/>
        <v>3.0185799999999999E-2</v>
      </c>
      <c r="AE3279" s="110"/>
    </row>
    <row r="3280" spans="13:31" x14ac:dyDescent="0.25">
      <c r="M3280" s="115">
        <v>48016</v>
      </c>
      <c r="N3280" s="123">
        <v>3.01858</v>
      </c>
      <c r="AB3280" s="108">
        <f t="shared" si="158"/>
        <v>48016</v>
      </c>
      <c r="AC3280" s="109">
        <f t="shared" si="157"/>
        <v>3.0185799999999999E-2</v>
      </c>
      <c r="AE3280" s="110"/>
    </row>
    <row r="3281" spans="13:31" x14ac:dyDescent="0.25">
      <c r="M3281" s="115">
        <v>48017</v>
      </c>
      <c r="N3281" s="123">
        <v>3.01858</v>
      </c>
      <c r="AB3281" s="108">
        <f t="shared" si="158"/>
        <v>48017</v>
      </c>
      <c r="AC3281" s="109">
        <f t="shared" si="157"/>
        <v>3.0185799999999999E-2</v>
      </c>
      <c r="AE3281" s="110"/>
    </row>
    <row r="3282" spans="13:31" x14ac:dyDescent="0.25">
      <c r="M3282" s="115">
        <v>48018</v>
      </c>
      <c r="N3282" s="123">
        <v>3.01858</v>
      </c>
      <c r="AB3282" s="108">
        <f t="shared" si="158"/>
        <v>48018</v>
      </c>
      <c r="AC3282" s="109">
        <f t="shared" si="157"/>
        <v>3.0185799999999999E-2</v>
      </c>
      <c r="AE3282" s="110"/>
    </row>
    <row r="3283" spans="13:31" x14ac:dyDescent="0.25">
      <c r="M3283" s="115">
        <v>48019</v>
      </c>
      <c r="N3283" s="123">
        <v>3.0188299999999999</v>
      </c>
      <c r="AB3283" s="108">
        <f t="shared" si="158"/>
        <v>48019</v>
      </c>
      <c r="AC3283" s="109">
        <f t="shared" si="157"/>
        <v>3.0188299999999998E-2</v>
      </c>
      <c r="AE3283" s="110"/>
    </row>
    <row r="3284" spans="13:31" x14ac:dyDescent="0.25">
      <c r="M3284" s="115">
        <v>48020</v>
      </c>
      <c r="N3284" s="123">
        <v>3.01858</v>
      </c>
      <c r="AB3284" s="108">
        <f t="shared" si="158"/>
        <v>48020</v>
      </c>
      <c r="AC3284" s="109">
        <f t="shared" si="157"/>
        <v>3.0185799999999999E-2</v>
      </c>
      <c r="AE3284" s="110"/>
    </row>
    <row r="3285" spans="13:31" x14ac:dyDescent="0.25">
      <c r="M3285" s="115">
        <v>48021</v>
      </c>
      <c r="N3285" s="123">
        <v>3.01858</v>
      </c>
      <c r="AB3285" s="108">
        <f t="shared" si="158"/>
        <v>48021</v>
      </c>
      <c r="AC3285" s="109">
        <f t="shared" si="157"/>
        <v>3.0185799999999999E-2</v>
      </c>
      <c r="AE3285" s="110"/>
    </row>
    <row r="3286" spans="13:31" x14ac:dyDescent="0.25">
      <c r="M3286" s="115">
        <v>48022</v>
      </c>
      <c r="N3286" s="123">
        <v>3.01858</v>
      </c>
      <c r="AB3286" s="108">
        <f t="shared" si="158"/>
        <v>48022</v>
      </c>
      <c r="AC3286" s="109">
        <f t="shared" si="157"/>
        <v>3.0185799999999999E-2</v>
      </c>
      <c r="AE3286" s="110"/>
    </row>
    <row r="3287" spans="13:31" x14ac:dyDescent="0.25">
      <c r="M3287" s="115">
        <v>48023</v>
      </c>
      <c r="N3287" s="123">
        <v>3.01858</v>
      </c>
      <c r="AB3287" s="108">
        <f t="shared" si="158"/>
        <v>48023</v>
      </c>
      <c r="AC3287" s="109">
        <f t="shared" si="157"/>
        <v>3.0185799999999999E-2</v>
      </c>
      <c r="AE3287" s="110"/>
    </row>
    <row r="3288" spans="13:31" x14ac:dyDescent="0.25">
      <c r="M3288" s="115">
        <v>48024</v>
      </c>
      <c r="N3288" s="123">
        <v>3.0188299999999999</v>
      </c>
      <c r="AB3288" s="108">
        <f t="shared" si="158"/>
        <v>48024</v>
      </c>
      <c r="AC3288" s="109">
        <f t="shared" si="157"/>
        <v>3.0188299999999998E-2</v>
      </c>
      <c r="AE3288" s="110"/>
    </row>
    <row r="3289" spans="13:31" x14ac:dyDescent="0.25">
      <c r="M3289" s="115">
        <v>48025</v>
      </c>
      <c r="N3289" s="123">
        <v>3.01858</v>
      </c>
      <c r="AB3289" s="108">
        <f t="shared" si="158"/>
        <v>48025</v>
      </c>
      <c r="AC3289" s="109">
        <f t="shared" si="157"/>
        <v>3.0185799999999999E-2</v>
      </c>
      <c r="AE3289" s="110"/>
    </row>
    <row r="3290" spans="13:31" x14ac:dyDescent="0.25">
      <c r="M3290" s="115">
        <v>48026</v>
      </c>
      <c r="N3290" s="123">
        <v>3.01858</v>
      </c>
      <c r="AB3290" s="108">
        <f t="shared" si="158"/>
        <v>48026</v>
      </c>
      <c r="AC3290" s="109">
        <f t="shared" si="157"/>
        <v>3.0185799999999999E-2</v>
      </c>
      <c r="AE3290" s="110"/>
    </row>
    <row r="3291" spans="13:31" x14ac:dyDescent="0.25">
      <c r="M3291" s="115">
        <v>48027</v>
      </c>
      <c r="N3291" s="123">
        <v>3.01858</v>
      </c>
      <c r="AB3291" s="108">
        <f t="shared" si="158"/>
        <v>48027</v>
      </c>
      <c r="AC3291" s="109">
        <f t="shared" si="157"/>
        <v>3.0185799999999999E-2</v>
      </c>
      <c r="AE3291" s="110"/>
    </row>
    <row r="3292" spans="13:31" x14ac:dyDescent="0.25">
      <c r="M3292" s="115">
        <v>48028</v>
      </c>
      <c r="N3292" s="123">
        <v>3.01858</v>
      </c>
      <c r="AB3292" s="108">
        <f t="shared" si="158"/>
        <v>48028</v>
      </c>
      <c r="AC3292" s="109">
        <f t="shared" si="157"/>
        <v>3.0185799999999999E-2</v>
      </c>
      <c r="AE3292" s="110"/>
    </row>
    <row r="3293" spans="13:31" x14ac:dyDescent="0.25">
      <c r="M3293" s="115">
        <v>48029</v>
      </c>
      <c r="N3293" s="123">
        <v>3.0189599999999999</v>
      </c>
      <c r="AB3293" s="108">
        <f t="shared" si="158"/>
        <v>48029</v>
      </c>
      <c r="AC3293" s="109">
        <f t="shared" si="157"/>
        <v>3.0189599999999997E-2</v>
      </c>
      <c r="AE3293" s="110"/>
    </row>
    <row r="3294" spans="13:31" x14ac:dyDescent="0.25">
      <c r="M3294" s="115">
        <v>48030</v>
      </c>
      <c r="N3294" s="123">
        <v>3.01858</v>
      </c>
      <c r="AB3294" s="108">
        <f t="shared" si="158"/>
        <v>48030</v>
      </c>
      <c r="AC3294" s="109">
        <f t="shared" si="157"/>
        <v>3.0185799999999999E-2</v>
      </c>
      <c r="AE3294" s="110"/>
    </row>
    <row r="3295" spans="13:31" x14ac:dyDescent="0.25">
      <c r="M3295" s="115">
        <v>48031</v>
      </c>
      <c r="N3295" s="123">
        <v>3.01858</v>
      </c>
      <c r="AB3295" s="108">
        <f t="shared" si="158"/>
        <v>48031</v>
      </c>
      <c r="AC3295" s="109">
        <f t="shared" si="157"/>
        <v>3.0185799999999999E-2</v>
      </c>
      <c r="AE3295" s="110"/>
    </row>
    <row r="3296" spans="13:31" x14ac:dyDescent="0.25">
      <c r="M3296" s="115">
        <v>48032</v>
      </c>
      <c r="N3296" s="123">
        <v>3.01858</v>
      </c>
      <c r="AB3296" s="108">
        <f t="shared" si="158"/>
        <v>48032</v>
      </c>
      <c r="AC3296" s="109">
        <f t="shared" si="157"/>
        <v>3.0185799999999999E-2</v>
      </c>
      <c r="AE3296" s="110"/>
    </row>
    <row r="3297" spans="13:31" x14ac:dyDescent="0.25">
      <c r="M3297" s="115">
        <v>48033</v>
      </c>
      <c r="N3297" s="123">
        <v>3.0188299999999999</v>
      </c>
      <c r="AB3297" s="108">
        <f t="shared" si="158"/>
        <v>48033</v>
      </c>
      <c r="AC3297" s="109">
        <f t="shared" si="157"/>
        <v>3.0188299999999998E-2</v>
      </c>
      <c r="AE3297" s="110"/>
    </row>
    <row r="3298" spans="13:31" x14ac:dyDescent="0.25">
      <c r="M3298" s="115">
        <v>48034</v>
      </c>
      <c r="N3298" s="123">
        <v>3.01858</v>
      </c>
      <c r="AB3298" s="108">
        <f t="shared" si="158"/>
        <v>48034</v>
      </c>
      <c r="AC3298" s="109">
        <f t="shared" si="157"/>
        <v>3.0185799999999999E-2</v>
      </c>
      <c r="AE3298" s="110"/>
    </row>
    <row r="3299" spans="13:31" x14ac:dyDescent="0.25">
      <c r="M3299" s="115">
        <v>48035</v>
      </c>
      <c r="N3299" s="123">
        <v>3.01858</v>
      </c>
      <c r="AB3299" s="108">
        <f t="shared" si="158"/>
        <v>48035</v>
      </c>
      <c r="AC3299" s="109">
        <f t="shared" si="157"/>
        <v>3.0185799999999999E-2</v>
      </c>
      <c r="AE3299" s="110"/>
    </row>
    <row r="3300" spans="13:31" x14ac:dyDescent="0.25">
      <c r="M3300" s="115">
        <v>48036</v>
      </c>
      <c r="N3300" s="123">
        <v>3.01858</v>
      </c>
      <c r="AB3300" s="108">
        <f t="shared" si="158"/>
        <v>48036</v>
      </c>
      <c r="AC3300" s="109">
        <f t="shared" si="157"/>
        <v>3.0185799999999999E-2</v>
      </c>
      <c r="AE3300" s="110"/>
    </row>
    <row r="3301" spans="13:31" x14ac:dyDescent="0.25">
      <c r="M3301" s="115">
        <v>48037</v>
      </c>
      <c r="N3301" s="123">
        <v>3.01858</v>
      </c>
      <c r="AB3301" s="108">
        <f t="shared" si="158"/>
        <v>48037</v>
      </c>
      <c r="AC3301" s="109">
        <f t="shared" si="157"/>
        <v>3.0185799999999999E-2</v>
      </c>
      <c r="AE3301" s="110"/>
    </row>
    <row r="3302" spans="13:31" x14ac:dyDescent="0.25">
      <c r="M3302" s="115">
        <v>48038</v>
      </c>
      <c r="N3302" s="123">
        <v>3.0188299999999999</v>
      </c>
      <c r="AB3302" s="108">
        <f t="shared" si="158"/>
        <v>48038</v>
      </c>
      <c r="AC3302" s="109">
        <f t="shared" si="157"/>
        <v>3.0188299999999998E-2</v>
      </c>
      <c r="AE3302" s="110"/>
    </row>
    <row r="3303" spans="13:31" x14ac:dyDescent="0.25">
      <c r="M3303" s="115">
        <v>48039</v>
      </c>
      <c r="N3303" s="123">
        <v>3.01858</v>
      </c>
      <c r="AB3303" s="108">
        <f t="shared" si="158"/>
        <v>48039</v>
      </c>
      <c r="AC3303" s="109">
        <f t="shared" si="157"/>
        <v>3.0185799999999999E-2</v>
      </c>
      <c r="AE3303" s="110"/>
    </row>
    <row r="3304" spans="13:31" x14ac:dyDescent="0.25">
      <c r="M3304" s="115">
        <v>48040</v>
      </c>
      <c r="N3304" s="123">
        <v>3.01858</v>
      </c>
      <c r="AB3304" s="108">
        <f t="shared" si="158"/>
        <v>48040</v>
      </c>
      <c r="AC3304" s="109">
        <f t="shared" si="157"/>
        <v>3.0185799999999999E-2</v>
      </c>
      <c r="AE3304" s="110"/>
    </row>
    <row r="3305" spans="13:31" x14ac:dyDescent="0.25">
      <c r="M3305" s="115">
        <v>48041</v>
      </c>
      <c r="N3305" s="123">
        <v>3.01858</v>
      </c>
      <c r="AB3305" s="108">
        <f t="shared" si="158"/>
        <v>48041</v>
      </c>
      <c r="AC3305" s="109">
        <f t="shared" si="157"/>
        <v>3.0185799999999999E-2</v>
      </c>
      <c r="AE3305" s="110"/>
    </row>
    <row r="3306" spans="13:31" x14ac:dyDescent="0.25">
      <c r="M3306" s="115">
        <v>48042</v>
      </c>
      <c r="N3306" s="123">
        <v>3.01858</v>
      </c>
      <c r="AB3306" s="108">
        <f t="shared" si="158"/>
        <v>48042</v>
      </c>
      <c r="AC3306" s="109">
        <f t="shared" si="157"/>
        <v>3.0185799999999999E-2</v>
      </c>
      <c r="AE3306" s="110"/>
    </row>
    <row r="3307" spans="13:31" x14ac:dyDescent="0.25">
      <c r="M3307" s="115">
        <v>48043</v>
      </c>
      <c r="N3307" s="123">
        <v>3.0188299999999999</v>
      </c>
      <c r="AB3307" s="108">
        <f t="shared" si="158"/>
        <v>48043</v>
      </c>
      <c r="AC3307" s="109">
        <f t="shared" si="157"/>
        <v>3.0188299999999998E-2</v>
      </c>
      <c r="AE3307" s="110"/>
    </row>
    <row r="3308" spans="13:31" x14ac:dyDescent="0.25">
      <c r="M3308" s="115">
        <v>48044</v>
      </c>
      <c r="N3308" s="123">
        <v>3.01858</v>
      </c>
      <c r="AB3308" s="108">
        <f t="shared" si="158"/>
        <v>48044</v>
      </c>
      <c r="AC3308" s="109">
        <f t="shared" si="157"/>
        <v>3.0185799999999999E-2</v>
      </c>
      <c r="AE3308" s="110"/>
    </row>
    <row r="3309" spans="13:31" x14ac:dyDescent="0.25">
      <c r="M3309" s="115">
        <v>48045</v>
      </c>
      <c r="N3309" s="123">
        <v>3.01858</v>
      </c>
      <c r="AB3309" s="108">
        <f t="shared" si="158"/>
        <v>48045</v>
      </c>
      <c r="AC3309" s="109">
        <f t="shared" si="157"/>
        <v>3.0185799999999999E-2</v>
      </c>
      <c r="AE3309" s="110"/>
    </row>
    <row r="3310" spans="13:31" x14ac:dyDescent="0.25">
      <c r="M3310" s="115">
        <v>48046</v>
      </c>
      <c r="N3310" s="123">
        <v>3.01858</v>
      </c>
      <c r="AB3310" s="108">
        <f t="shared" si="158"/>
        <v>48046</v>
      </c>
      <c r="AC3310" s="109">
        <f t="shared" si="157"/>
        <v>3.0185799999999999E-2</v>
      </c>
      <c r="AE3310" s="110"/>
    </row>
    <row r="3311" spans="13:31" x14ac:dyDescent="0.25">
      <c r="M3311" s="115">
        <v>48047</v>
      </c>
      <c r="N3311" s="123">
        <v>3.01858</v>
      </c>
      <c r="AB3311" s="108">
        <f t="shared" si="158"/>
        <v>48047</v>
      </c>
      <c r="AC3311" s="109">
        <f t="shared" si="157"/>
        <v>3.0185799999999999E-2</v>
      </c>
      <c r="AE3311" s="110"/>
    </row>
    <row r="3312" spans="13:31" x14ac:dyDescent="0.25">
      <c r="M3312" s="115">
        <v>48048</v>
      </c>
      <c r="N3312" s="123">
        <v>3.0188299999999999</v>
      </c>
      <c r="AB3312" s="108">
        <f t="shared" si="158"/>
        <v>48048</v>
      </c>
      <c r="AC3312" s="109">
        <f t="shared" si="157"/>
        <v>3.0188299999999998E-2</v>
      </c>
      <c r="AE3312" s="110"/>
    </row>
    <row r="3313" spans="13:31" x14ac:dyDescent="0.25">
      <c r="M3313" s="115">
        <v>48049</v>
      </c>
      <c r="N3313" s="123">
        <v>3.01858</v>
      </c>
      <c r="AB3313" s="108">
        <f t="shared" si="158"/>
        <v>48049</v>
      </c>
      <c r="AC3313" s="109">
        <f t="shared" si="157"/>
        <v>3.0185799999999999E-2</v>
      </c>
      <c r="AE3313" s="110"/>
    </row>
    <row r="3314" spans="13:31" x14ac:dyDescent="0.25">
      <c r="M3314" s="115">
        <v>48050</v>
      </c>
      <c r="N3314" s="123">
        <v>3.01858</v>
      </c>
      <c r="AB3314" s="108">
        <f t="shared" si="158"/>
        <v>48050</v>
      </c>
      <c r="AC3314" s="109">
        <f t="shared" si="157"/>
        <v>3.0185799999999999E-2</v>
      </c>
      <c r="AE3314" s="110"/>
    </row>
    <row r="3315" spans="13:31" x14ac:dyDescent="0.25">
      <c r="M3315" s="115">
        <v>48051</v>
      </c>
      <c r="N3315" s="123">
        <v>3.01858</v>
      </c>
      <c r="AB3315" s="108">
        <f t="shared" si="158"/>
        <v>48051</v>
      </c>
      <c r="AC3315" s="109">
        <f t="shared" si="157"/>
        <v>3.0185799999999999E-2</v>
      </c>
      <c r="AE3315" s="110"/>
    </row>
    <row r="3316" spans="13:31" x14ac:dyDescent="0.25">
      <c r="M3316" s="115">
        <v>48052</v>
      </c>
      <c r="N3316" s="123">
        <v>3.01858</v>
      </c>
      <c r="AB3316" s="108">
        <f t="shared" si="158"/>
        <v>48052</v>
      </c>
      <c r="AC3316" s="109">
        <f t="shared" si="157"/>
        <v>3.0185799999999999E-2</v>
      </c>
      <c r="AE3316" s="110"/>
    </row>
    <row r="3317" spans="13:31" x14ac:dyDescent="0.25">
      <c r="M3317" s="115">
        <v>48053</v>
      </c>
      <c r="N3317" s="123">
        <v>3.0189599999999999</v>
      </c>
      <c r="AB3317" s="108">
        <f t="shared" si="158"/>
        <v>48053</v>
      </c>
      <c r="AC3317" s="109">
        <f t="shared" si="157"/>
        <v>3.0189599999999997E-2</v>
      </c>
      <c r="AE3317" s="110"/>
    </row>
    <row r="3318" spans="13:31" x14ac:dyDescent="0.25">
      <c r="M3318" s="115">
        <v>48054</v>
      </c>
      <c r="N3318" s="123">
        <v>3.01858</v>
      </c>
      <c r="AB3318" s="108">
        <f t="shared" si="158"/>
        <v>48054</v>
      </c>
      <c r="AC3318" s="109">
        <f t="shared" si="157"/>
        <v>3.0185799999999999E-2</v>
      </c>
      <c r="AE3318" s="110"/>
    </row>
    <row r="3319" spans="13:31" x14ac:dyDescent="0.25">
      <c r="M3319" s="115">
        <v>48055</v>
      </c>
      <c r="N3319" s="123">
        <v>3.01858</v>
      </c>
      <c r="AB3319" s="108">
        <f t="shared" si="158"/>
        <v>48055</v>
      </c>
      <c r="AC3319" s="109">
        <f t="shared" si="157"/>
        <v>3.0185799999999999E-2</v>
      </c>
      <c r="AE3319" s="110"/>
    </row>
    <row r="3320" spans="13:31" x14ac:dyDescent="0.25">
      <c r="M3320" s="115">
        <v>48056</v>
      </c>
      <c r="N3320" s="123">
        <v>3.01858</v>
      </c>
      <c r="AB3320" s="108">
        <f t="shared" si="158"/>
        <v>48056</v>
      </c>
      <c r="AC3320" s="109">
        <f t="shared" si="157"/>
        <v>3.0185799999999999E-2</v>
      </c>
      <c r="AE3320" s="110"/>
    </row>
    <row r="3321" spans="13:31" x14ac:dyDescent="0.25">
      <c r="M3321" s="115">
        <v>48057</v>
      </c>
      <c r="N3321" s="123">
        <v>3.0188299999999999</v>
      </c>
      <c r="AB3321" s="108">
        <f t="shared" si="158"/>
        <v>48057</v>
      </c>
      <c r="AC3321" s="109">
        <f t="shared" si="157"/>
        <v>3.0188299999999998E-2</v>
      </c>
      <c r="AE3321" s="110"/>
    </row>
    <row r="3322" spans="13:31" x14ac:dyDescent="0.25">
      <c r="M3322" s="115">
        <v>48058</v>
      </c>
      <c r="N3322" s="123">
        <v>3.01858</v>
      </c>
      <c r="AB3322" s="108">
        <f t="shared" si="158"/>
        <v>48058</v>
      </c>
      <c r="AC3322" s="109">
        <f t="shared" si="157"/>
        <v>3.0185799999999999E-2</v>
      </c>
      <c r="AE3322" s="110"/>
    </row>
    <row r="3323" spans="13:31" x14ac:dyDescent="0.25">
      <c r="M3323" s="115">
        <v>48059</v>
      </c>
      <c r="N3323" s="123">
        <v>3.01858</v>
      </c>
      <c r="AB3323" s="108">
        <f t="shared" si="158"/>
        <v>48059</v>
      </c>
      <c r="AC3323" s="109">
        <f t="shared" si="157"/>
        <v>3.0185799999999999E-2</v>
      </c>
      <c r="AE3323" s="110"/>
    </row>
    <row r="3324" spans="13:31" x14ac:dyDescent="0.25">
      <c r="M3324" s="115">
        <v>48060</v>
      </c>
      <c r="N3324" s="123">
        <v>3.01858</v>
      </c>
      <c r="AB3324" s="108">
        <f t="shared" si="158"/>
        <v>48060</v>
      </c>
      <c r="AC3324" s="109">
        <f t="shared" si="157"/>
        <v>3.0185799999999999E-2</v>
      </c>
      <c r="AE3324" s="110"/>
    </row>
    <row r="3325" spans="13:31" x14ac:dyDescent="0.25">
      <c r="M3325" s="115">
        <v>48061</v>
      </c>
      <c r="N3325" s="123">
        <v>3.01858</v>
      </c>
      <c r="AB3325" s="108">
        <f t="shared" si="158"/>
        <v>48061</v>
      </c>
      <c r="AC3325" s="109">
        <f t="shared" si="157"/>
        <v>3.0185799999999999E-2</v>
      </c>
      <c r="AE3325" s="110"/>
    </row>
    <row r="3326" spans="13:31" x14ac:dyDescent="0.25">
      <c r="M3326" s="115">
        <v>48062</v>
      </c>
      <c r="N3326" s="123">
        <v>3.0188299999999999</v>
      </c>
      <c r="AB3326" s="108">
        <f t="shared" si="158"/>
        <v>48062</v>
      </c>
      <c r="AC3326" s="109">
        <f t="shared" si="157"/>
        <v>3.0188299999999998E-2</v>
      </c>
      <c r="AE3326" s="110"/>
    </row>
    <row r="3327" spans="13:31" x14ac:dyDescent="0.25">
      <c r="M3327" s="115">
        <v>48063</v>
      </c>
      <c r="N3327" s="123">
        <v>3.01858</v>
      </c>
      <c r="AB3327" s="108">
        <f t="shared" si="158"/>
        <v>48063</v>
      </c>
      <c r="AC3327" s="109">
        <f t="shared" si="157"/>
        <v>3.0185799999999999E-2</v>
      </c>
      <c r="AE3327" s="110"/>
    </row>
    <row r="3328" spans="13:31" x14ac:dyDescent="0.25">
      <c r="M3328" s="115">
        <v>48064</v>
      </c>
      <c r="N3328" s="123">
        <v>3.01858</v>
      </c>
      <c r="AB3328" s="108">
        <f t="shared" si="158"/>
        <v>48064</v>
      </c>
      <c r="AC3328" s="109">
        <f t="shared" si="157"/>
        <v>3.0185799999999999E-2</v>
      </c>
      <c r="AE3328" s="110"/>
    </row>
    <row r="3329" spans="13:31" x14ac:dyDescent="0.25">
      <c r="M3329" s="115">
        <v>48065</v>
      </c>
      <c r="N3329" s="123">
        <v>3.01858</v>
      </c>
      <c r="AB3329" s="108">
        <f t="shared" si="158"/>
        <v>48065</v>
      </c>
      <c r="AC3329" s="109">
        <f t="shared" si="157"/>
        <v>3.0185799999999999E-2</v>
      </c>
      <c r="AE3329" s="110"/>
    </row>
    <row r="3330" spans="13:31" x14ac:dyDescent="0.25">
      <c r="M3330" s="115">
        <v>48066</v>
      </c>
      <c r="N3330" s="123">
        <v>3.01858</v>
      </c>
      <c r="AB3330" s="108">
        <f t="shared" si="158"/>
        <v>48066</v>
      </c>
      <c r="AC3330" s="109">
        <f t="shared" si="157"/>
        <v>3.0185799999999999E-2</v>
      </c>
      <c r="AE3330" s="110"/>
    </row>
    <row r="3331" spans="13:31" x14ac:dyDescent="0.25">
      <c r="M3331" s="115">
        <v>48067</v>
      </c>
      <c r="N3331" s="123">
        <v>3.0188299999999999</v>
      </c>
      <c r="AB3331" s="108">
        <f t="shared" si="158"/>
        <v>48067</v>
      </c>
      <c r="AC3331" s="109">
        <f t="shared" si="157"/>
        <v>3.0188299999999998E-2</v>
      </c>
      <c r="AE3331" s="110"/>
    </row>
    <row r="3332" spans="13:31" x14ac:dyDescent="0.25">
      <c r="M3332" s="115">
        <v>48068</v>
      </c>
      <c r="N3332" s="123">
        <v>3.01858</v>
      </c>
      <c r="AB3332" s="108">
        <f t="shared" si="158"/>
        <v>48068</v>
      </c>
      <c r="AC3332" s="109">
        <f t="shared" si="157"/>
        <v>3.0185799999999999E-2</v>
      </c>
      <c r="AE3332" s="110"/>
    </row>
    <row r="3333" spans="13:31" x14ac:dyDescent="0.25">
      <c r="M3333" s="115">
        <v>48069</v>
      </c>
      <c r="N3333" s="123">
        <v>3.01858</v>
      </c>
      <c r="AB3333" s="108">
        <f t="shared" si="158"/>
        <v>48069</v>
      </c>
      <c r="AC3333" s="109">
        <f t="shared" si="157"/>
        <v>3.0185799999999999E-2</v>
      </c>
      <c r="AE3333" s="110"/>
    </row>
    <row r="3334" spans="13:31" x14ac:dyDescent="0.25">
      <c r="M3334" s="115">
        <v>48070</v>
      </c>
      <c r="N3334" s="123">
        <v>3.01858</v>
      </c>
      <c r="AB3334" s="108">
        <f t="shared" si="158"/>
        <v>48070</v>
      </c>
      <c r="AC3334" s="109">
        <f t="shared" si="157"/>
        <v>3.0185799999999999E-2</v>
      </c>
      <c r="AE3334" s="110"/>
    </row>
    <row r="3335" spans="13:31" x14ac:dyDescent="0.25">
      <c r="M3335" s="115">
        <v>48071</v>
      </c>
      <c r="N3335" s="123">
        <v>3.01858</v>
      </c>
      <c r="AB3335" s="108">
        <f t="shared" si="158"/>
        <v>48071</v>
      </c>
      <c r="AC3335" s="109">
        <f t="shared" ref="AC3335:AC3398" si="159">_xlfn.IFNA(VLOOKUP(AB3335,M:N,2,FALSE)/100,AC3334)</f>
        <v>3.0185799999999999E-2</v>
      </c>
      <c r="AE3335" s="110"/>
    </row>
    <row r="3336" spans="13:31" x14ac:dyDescent="0.25">
      <c r="M3336" s="115">
        <v>48072</v>
      </c>
      <c r="N3336" s="123">
        <v>3.0188299999999999</v>
      </c>
      <c r="AB3336" s="108">
        <f t="shared" ref="AB3336:AB3399" si="160">AB3335+1</f>
        <v>48072</v>
      </c>
      <c r="AC3336" s="109">
        <f t="shared" si="159"/>
        <v>3.0188299999999998E-2</v>
      </c>
      <c r="AE3336" s="110"/>
    </row>
    <row r="3337" spans="13:31" x14ac:dyDescent="0.25">
      <c r="M3337" s="115">
        <v>48073</v>
      </c>
      <c r="N3337" s="123">
        <v>3.01858</v>
      </c>
      <c r="AB3337" s="108">
        <f t="shared" si="160"/>
        <v>48073</v>
      </c>
      <c r="AC3337" s="109">
        <f t="shared" si="159"/>
        <v>3.0185799999999999E-2</v>
      </c>
      <c r="AE3337" s="110"/>
    </row>
    <row r="3338" spans="13:31" x14ac:dyDescent="0.25">
      <c r="M3338" s="115">
        <v>48074</v>
      </c>
      <c r="N3338" s="123">
        <v>3.01858</v>
      </c>
      <c r="AB3338" s="108">
        <f t="shared" si="160"/>
        <v>48074</v>
      </c>
      <c r="AC3338" s="109">
        <f t="shared" si="159"/>
        <v>3.0185799999999999E-2</v>
      </c>
      <c r="AE3338" s="110"/>
    </row>
    <row r="3339" spans="13:31" x14ac:dyDescent="0.25">
      <c r="M3339" s="115">
        <v>48075</v>
      </c>
      <c r="N3339" s="123">
        <v>3.01858</v>
      </c>
      <c r="AB3339" s="108">
        <f t="shared" si="160"/>
        <v>48075</v>
      </c>
      <c r="AC3339" s="109">
        <f t="shared" si="159"/>
        <v>3.0185799999999999E-2</v>
      </c>
      <c r="AE3339" s="110"/>
    </row>
    <row r="3340" spans="13:31" x14ac:dyDescent="0.25">
      <c r="M3340" s="115">
        <v>48076</v>
      </c>
      <c r="N3340" s="123">
        <v>3.01858</v>
      </c>
      <c r="AB3340" s="108">
        <f t="shared" si="160"/>
        <v>48076</v>
      </c>
      <c r="AC3340" s="109">
        <f t="shared" si="159"/>
        <v>3.0185799999999999E-2</v>
      </c>
      <c r="AE3340" s="110"/>
    </row>
    <row r="3341" spans="13:31" x14ac:dyDescent="0.25">
      <c r="M3341" s="115">
        <v>48077</v>
      </c>
      <c r="N3341" s="123">
        <v>3.0189599999999999</v>
      </c>
      <c r="AB3341" s="108">
        <f t="shared" si="160"/>
        <v>48077</v>
      </c>
      <c r="AC3341" s="109">
        <f t="shared" si="159"/>
        <v>3.0189599999999997E-2</v>
      </c>
      <c r="AE3341" s="110"/>
    </row>
    <row r="3342" spans="13:31" x14ac:dyDescent="0.25">
      <c r="M3342" s="115">
        <v>48078</v>
      </c>
      <c r="N3342" s="123">
        <v>3.01858</v>
      </c>
      <c r="AB3342" s="108">
        <f t="shared" si="160"/>
        <v>48078</v>
      </c>
      <c r="AC3342" s="109">
        <f t="shared" si="159"/>
        <v>3.0185799999999999E-2</v>
      </c>
      <c r="AE3342" s="110"/>
    </row>
    <row r="3343" spans="13:31" x14ac:dyDescent="0.25">
      <c r="M3343" s="115">
        <v>48079</v>
      </c>
      <c r="N3343" s="123">
        <v>3.01858</v>
      </c>
      <c r="AB3343" s="108">
        <f t="shared" si="160"/>
        <v>48079</v>
      </c>
      <c r="AC3343" s="109">
        <f t="shared" si="159"/>
        <v>3.0185799999999999E-2</v>
      </c>
      <c r="AE3343" s="110"/>
    </row>
    <row r="3344" spans="13:31" x14ac:dyDescent="0.25">
      <c r="M3344" s="115">
        <v>48080</v>
      </c>
      <c r="N3344" s="123">
        <v>3.01858</v>
      </c>
      <c r="AB3344" s="108">
        <f t="shared" si="160"/>
        <v>48080</v>
      </c>
      <c r="AC3344" s="109">
        <f t="shared" si="159"/>
        <v>3.0185799999999999E-2</v>
      </c>
      <c r="AE3344" s="110"/>
    </row>
    <row r="3345" spans="13:31" x14ac:dyDescent="0.25">
      <c r="M3345" s="115">
        <v>48081</v>
      </c>
      <c r="N3345" s="123">
        <v>3.0188299999999999</v>
      </c>
      <c r="AB3345" s="108">
        <f t="shared" si="160"/>
        <v>48081</v>
      </c>
      <c r="AC3345" s="109">
        <f t="shared" si="159"/>
        <v>3.0188299999999998E-2</v>
      </c>
      <c r="AE3345" s="110"/>
    </row>
    <row r="3346" spans="13:31" x14ac:dyDescent="0.25">
      <c r="M3346" s="115">
        <v>48082</v>
      </c>
      <c r="N3346" s="123">
        <v>3.01858</v>
      </c>
      <c r="AB3346" s="108">
        <f t="shared" si="160"/>
        <v>48082</v>
      </c>
      <c r="AC3346" s="109">
        <f t="shared" si="159"/>
        <v>3.0185799999999999E-2</v>
      </c>
      <c r="AE3346" s="110"/>
    </row>
    <row r="3347" spans="13:31" x14ac:dyDescent="0.25">
      <c r="M3347" s="115">
        <v>48083</v>
      </c>
      <c r="N3347" s="123">
        <v>3.01858</v>
      </c>
      <c r="AB3347" s="108">
        <f t="shared" si="160"/>
        <v>48083</v>
      </c>
      <c r="AC3347" s="109">
        <f t="shared" si="159"/>
        <v>3.0185799999999999E-2</v>
      </c>
      <c r="AE3347" s="110"/>
    </row>
    <row r="3348" spans="13:31" x14ac:dyDescent="0.25">
      <c r="M3348" s="115">
        <v>48084</v>
      </c>
      <c r="N3348" s="123">
        <v>3.0186999999999999</v>
      </c>
      <c r="AB3348" s="108">
        <f t="shared" si="160"/>
        <v>48084</v>
      </c>
      <c r="AC3348" s="109">
        <f t="shared" si="159"/>
        <v>3.0186999999999999E-2</v>
      </c>
      <c r="AE3348" s="110"/>
    </row>
    <row r="3349" spans="13:31" x14ac:dyDescent="0.25">
      <c r="M3349" s="115">
        <v>48085</v>
      </c>
      <c r="N3349" s="123">
        <v>3.0188299999999999</v>
      </c>
      <c r="AB3349" s="108">
        <f t="shared" si="160"/>
        <v>48085</v>
      </c>
      <c r="AC3349" s="109">
        <f t="shared" si="159"/>
        <v>3.0188299999999998E-2</v>
      </c>
      <c r="AE3349" s="110"/>
    </row>
    <row r="3350" spans="13:31" x14ac:dyDescent="0.25">
      <c r="M3350" s="115">
        <v>48086</v>
      </c>
      <c r="N3350" s="123">
        <v>3.01858</v>
      </c>
      <c r="AB3350" s="108">
        <f t="shared" si="160"/>
        <v>48086</v>
      </c>
      <c r="AC3350" s="109">
        <f t="shared" si="159"/>
        <v>3.0185799999999999E-2</v>
      </c>
      <c r="AE3350" s="110"/>
    </row>
    <row r="3351" spans="13:31" x14ac:dyDescent="0.25">
      <c r="M3351" s="115">
        <v>48087</v>
      </c>
      <c r="N3351" s="123">
        <v>3.01858</v>
      </c>
      <c r="AB3351" s="108">
        <f t="shared" si="160"/>
        <v>48087</v>
      </c>
      <c r="AC3351" s="109">
        <f t="shared" si="159"/>
        <v>3.0185799999999999E-2</v>
      </c>
      <c r="AE3351" s="110"/>
    </row>
    <row r="3352" spans="13:31" x14ac:dyDescent="0.25">
      <c r="M3352" s="115">
        <v>48088</v>
      </c>
      <c r="N3352" s="123">
        <v>3.01858</v>
      </c>
      <c r="AB3352" s="108">
        <f t="shared" si="160"/>
        <v>48088</v>
      </c>
      <c r="AC3352" s="109">
        <f t="shared" si="159"/>
        <v>3.0185799999999999E-2</v>
      </c>
      <c r="AE3352" s="110"/>
    </row>
    <row r="3353" spans="13:31" x14ac:dyDescent="0.25">
      <c r="M3353" s="115">
        <v>48089</v>
      </c>
      <c r="N3353" s="123">
        <v>3.01858</v>
      </c>
      <c r="AB3353" s="108">
        <f t="shared" si="160"/>
        <v>48089</v>
      </c>
      <c r="AC3353" s="109">
        <f t="shared" si="159"/>
        <v>3.0185799999999999E-2</v>
      </c>
      <c r="AE3353" s="110"/>
    </row>
    <row r="3354" spans="13:31" x14ac:dyDescent="0.25">
      <c r="M3354" s="115">
        <v>48090</v>
      </c>
      <c r="N3354" s="123">
        <v>3.0188299999999999</v>
      </c>
      <c r="AB3354" s="108">
        <f t="shared" si="160"/>
        <v>48090</v>
      </c>
      <c r="AC3354" s="109">
        <f t="shared" si="159"/>
        <v>3.0188299999999998E-2</v>
      </c>
      <c r="AE3354" s="110"/>
    </row>
    <row r="3355" spans="13:31" x14ac:dyDescent="0.25">
      <c r="M3355" s="115">
        <v>48091</v>
      </c>
      <c r="N3355" s="123">
        <v>3.01858</v>
      </c>
      <c r="AB3355" s="108">
        <f t="shared" si="160"/>
        <v>48091</v>
      </c>
      <c r="AC3355" s="109">
        <f t="shared" si="159"/>
        <v>3.0185799999999999E-2</v>
      </c>
      <c r="AE3355" s="110"/>
    </row>
    <row r="3356" spans="13:31" x14ac:dyDescent="0.25">
      <c r="M3356" s="115">
        <v>48092</v>
      </c>
      <c r="N3356" s="123">
        <v>3.01858</v>
      </c>
      <c r="AB3356" s="108">
        <f t="shared" si="160"/>
        <v>48092</v>
      </c>
      <c r="AC3356" s="109">
        <f t="shared" si="159"/>
        <v>3.0185799999999999E-2</v>
      </c>
      <c r="AE3356" s="110"/>
    </row>
    <row r="3357" spans="13:31" x14ac:dyDescent="0.25">
      <c r="M3357" s="115">
        <v>48093</v>
      </c>
      <c r="N3357" s="123">
        <v>3.01858</v>
      </c>
      <c r="AB3357" s="108">
        <f t="shared" si="160"/>
        <v>48093</v>
      </c>
      <c r="AC3357" s="109">
        <f t="shared" si="159"/>
        <v>3.0185799999999999E-2</v>
      </c>
      <c r="AE3357" s="110"/>
    </row>
    <row r="3358" spans="13:31" x14ac:dyDescent="0.25">
      <c r="M3358" s="115">
        <v>48094</v>
      </c>
      <c r="N3358" s="123">
        <v>3.01858</v>
      </c>
      <c r="AB3358" s="108">
        <f t="shared" si="160"/>
        <v>48094</v>
      </c>
      <c r="AC3358" s="109">
        <f t="shared" si="159"/>
        <v>3.0185799999999999E-2</v>
      </c>
      <c r="AE3358" s="110"/>
    </row>
    <row r="3359" spans="13:31" x14ac:dyDescent="0.25">
      <c r="M3359" s="115">
        <v>48095</v>
      </c>
      <c r="N3359" s="123">
        <v>3.0188299999999999</v>
      </c>
      <c r="AB3359" s="108">
        <f t="shared" si="160"/>
        <v>48095</v>
      </c>
      <c r="AC3359" s="109">
        <f t="shared" si="159"/>
        <v>3.0188299999999998E-2</v>
      </c>
      <c r="AE3359" s="110"/>
    </row>
    <row r="3360" spans="13:31" x14ac:dyDescent="0.25">
      <c r="M3360" s="115">
        <v>48096</v>
      </c>
      <c r="N3360" s="123">
        <v>3.01858</v>
      </c>
      <c r="AB3360" s="108">
        <f t="shared" si="160"/>
        <v>48096</v>
      </c>
      <c r="AC3360" s="109">
        <f t="shared" si="159"/>
        <v>3.0185799999999999E-2</v>
      </c>
      <c r="AE3360" s="110"/>
    </row>
    <row r="3361" spans="13:31" x14ac:dyDescent="0.25">
      <c r="M3361" s="115">
        <v>48097</v>
      </c>
      <c r="N3361" s="123">
        <v>3.01858</v>
      </c>
      <c r="AB3361" s="108">
        <f t="shared" si="160"/>
        <v>48097</v>
      </c>
      <c r="AC3361" s="109">
        <f t="shared" si="159"/>
        <v>3.0185799999999999E-2</v>
      </c>
      <c r="AE3361" s="110"/>
    </row>
    <row r="3362" spans="13:31" x14ac:dyDescent="0.25">
      <c r="M3362" s="115">
        <v>48098</v>
      </c>
      <c r="N3362" s="123">
        <v>3.01858</v>
      </c>
      <c r="AB3362" s="108">
        <f t="shared" si="160"/>
        <v>48098</v>
      </c>
      <c r="AC3362" s="109">
        <f t="shared" si="159"/>
        <v>3.0185799999999999E-2</v>
      </c>
      <c r="AE3362" s="110"/>
    </row>
    <row r="3363" spans="13:31" x14ac:dyDescent="0.25">
      <c r="M3363" s="115">
        <v>48099</v>
      </c>
      <c r="N3363" s="123">
        <v>3.01858</v>
      </c>
      <c r="AB3363" s="108">
        <f t="shared" si="160"/>
        <v>48099</v>
      </c>
      <c r="AC3363" s="109">
        <f t="shared" si="159"/>
        <v>3.0185799999999999E-2</v>
      </c>
      <c r="AE3363" s="110"/>
    </row>
    <row r="3364" spans="13:31" x14ac:dyDescent="0.25">
      <c r="M3364" s="115">
        <v>48100</v>
      </c>
      <c r="N3364" s="123">
        <v>3.0188299999999999</v>
      </c>
      <c r="AB3364" s="108">
        <f t="shared" si="160"/>
        <v>48100</v>
      </c>
      <c r="AC3364" s="109">
        <f t="shared" si="159"/>
        <v>3.0188299999999998E-2</v>
      </c>
      <c r="AE3364" s="110"/>
    </row>
    <row r="3365" spans="13:31" x14ac:dyDescent="0.25">
      <c r="M3365" s="115">
        <v>48101</v>
      </c>
      <c r="N3365" s="123">
        <v>3.01858</v>
      </c>
      <c r="AB3365" s="108">
        <f t="shared" si="160"/>
        <v>48101</v>
      </c>
      <c r="AC3365" s="109">
        <f t="shared" si="159"/>
        <v>3.0185799999999999E-2</v>
      </c>
      <c r="AE3365" s="110"/>
    </row>
    <row r="3366" spans="13:31" x14ac:dyDescent="0.25">
      <c r="M3366" s="115">
        <v>48102</v>
      </c>
      <c r="N3366" s="123">
        <v>3.01858</v>
      </c>
      <c r="AB3366" s="108">
        <f t="shared" si="160"/>
        <v>48102</v>
      </c>
      <c r="AC3366" s="109">
        <f t="shared" si="159"/>
        <v>3.0185799999999999E-2</v>
      </c>
      <c r="AE3366" s="110"/>
    </row>
    <row r="3367" spans="13:31" x14ac:dyDescent="0.25">
      <c r="M3367" s="115">
        <v>48103</v>
      </c>
      <c r="N3367" s="123">
        <v>3.01858</v>
      </c>
      <c r="AB3367" s="108">
        <f t="shared" si="160"/>
        <v>48103</v>
      </c>
      <c r="AC3367" s="109">
        <f t="shared" si="159"/>
        <v>3.0185799999999999E-2</v>
      </c>
      <c r="AE3367" s="110"/>
    </row>
    <row r="3368" spans="13:31" x14ac:dyDescent="0.25">
      <c r="M3368" s="115">
        <v>48104</v>
      </c>
      <c r="N3368" s="123">
        <v>3.01858</v>
      </c>
      <c r="AB3368" s="108">
        <f t="shared" si="160"/>
        <v>48104</v>
      </c>
      <c r="AC3368" s="109">
        <f t="shared" si="159"/>
        <v>3.0185799999999999E-2</v>
      </c>
      <c r="AE3368" s="110"/>
    </row>
    <row r="3369" spans="13:31" x14ac:dyDescent="0.25">
      <c r="M3369" s="115">
        <v>48105</v>
      </c>
      <c r="N3369" s="123">
        <v>3.0188299999999999</v>
      </c>
      <c r="AB3369" s="108">
        <f t="shared" si="160"/>
        <v>48105</v>
      </c>
      <c r="AC3369" s="109">
        <f t="shared" si="159"/>
        <v>3.0188299999999998E-2</v>
      </c>
      <c r="AE3369" s="110"/>
    </row>
    <row r="3370" spans="13:31" x14ac:dyDescent="0.25">
      <c r="M3370" s="115">
        <v>48106</v>
      </c>
      <c r="N3370" s="123">
        <v>3.0186999999999999</v>
      </c>
      <c r="AB3370" s="108">
        <f t="shared" si="160"/>
        <v>48106</v>
      </c>
      <c r="AC3370" s="109">
        <f t="shared" si="159"/>
        <v>3.0186999999999999E-2</v>
      </c>
      <c r="AE3370" s="110"/>
    </row>
    <row r="3371" spans="13:31" x14ac:dyDescent="0.25">
      <c r="M3371" s="115">
        <v>48107</v>
      </c>
      <c r="N3371" s="123">
        <v>3.01858</v>
      </c>
      <c r="AB3371" s="108">
        <f t="shared" si="160"/>
        <v>48107</v>
      </c>
      <c r="AC3371" s="109">
        <f t="shared" si="159"/>
        <v>3.0185799999999999E-2</v>
      </c>
      <c r="AE3371" s="110"/>
    </row>
    <row r="3372" spans="13:31" x14ac:dyDescent="0.25">
      <c r="M3372" s="115">
        <v>48108</v>
      </c>
      <c r="N3372" s="123">
        <v>3.01858</v>
      </c>
      <c r="AB3372" s="108">
        <f t="shared" si="160"/>
        <v>48108</v>
      </c>
      <c r="AC3372" s="109">
        <f t="shared" si="159"/>
        <v>3.0185799999999999E-2</v>
      </c>
      <c r="AE3372" s="110"/>
    </row>
    <row r="3373" spans="13:31" x14ac:dyDescent="0.25">
      <c r="M3373" s="115">
        <v>48109</v>
      </c>
      <c r="N3373" s="123">
        <v>3.0188299999999999</v>
      </c>
      <c r="AB3373" s="108">
        <f t="shared" si="160"/>
        <v>48109</v>
      </c>
      <c r="AC3373" s="109">
        <f t="shared" si="159"/>
        <v>3.0188299999999998E-2</v>
      </c>
      <c r="AE3373" s="110"/>
    </row>
    <row r="3374" spans="13:31" x14ac:dyDescent="0.25">
      <c r="M3374" s="115">
        <v>48110</v>
      </c>
      <c r="N3374" s="123">
        <v>3.0186999999999999</v>
      </c>
      <c r="AB3374" s="108">
        <f t="shared" si="160"/>
        <v>48110</v>
      </c>
      <c r="AC3374" s="109">
        <f t="shared" si="159"/>
        <v>3.0186999999999999E-2</v>
      </c>
      <c r="AE3374" s="110"/>
    </row>
    <row r="3375" spans="13:31" x14ac:dyDescent="0.25">
      <c r="M3375" s="115">
        <v>48111</v>
      </c>
      <c r="N3375" s="123">
        <v>3.01858</v>
      </c>
      <c r="AB3375" s="108">
        <f t="shared" si="160"/>
        <v>48111</v>
      </c>
      <c r="AC3375" s="109">
        <f t="shared" si="159"/>
        <v>3.0185799999999999E-2</v>
      </c>
      <c r="AE3375" s="110"/>
    </row>
    <row r="3376" spans="13:31" x14ac:dyDescent="0.25">
      <c r="M3376" s="115">
        <v>48112</v>
      </c>
      <c r="N3376" s="123">
        <v>3.01858</v>
      </c>
      <c r="AB3376" s="108">
        <f t="shared" si="160"/>
        <v>48112</v>
      </c>
      <c r="AC3376" s="109">
        <f t="shared" si="159"/>
        <v>3.0185799999999999E-2</v>
      </c>
      <c r="AE3376" s="110"/>
    </row>
    <row r="3377" spans="13:31" x14ac:dyDescent="0.25">
      <c r="M3377" s="115">
        <v>48113</v>
      </c>
      <c r="N3377" s="123">
        <v>3.0188299999999999</v>
      </c>
      <c r="AB3377" s="108">
        <f t="shared" si="160"/>
        <v>48113</v>
      </c>
      <c r="AC3377" s="109">
        <f t="shared" si="159"/>
        <v>3.0188299999999998E-2</v>
      </c>
      <c r="AE3377" s="110"/>
    </row>
    <row r="3378" spans="13:31" x14ac:dyDescent="0.25">
      <c r="M3378" s="115">
        <v>48114</v>
      </c>
      <c r="N3378" s="123">
        <v>3.01858</v>
      </c>
      <c r="AB3378" s="108">
        <f t="shared" si="160"/>
        <v>48114</v>
      </c>
      <c r="AC3378" s="109">
        <f t="shared" si="159"/>
        <v>3.0185799999999999E-2</v>
      </c>
      <c r="AE3378" s="110"/>
    </row>
    <row r="3379" spans="13:31" x14ac:dyDescent="0.25">
      <c r="M3379" s="115">
        <v>48115</v>
      </c>
      <c r="N3379" s="123">
        <v>3.01858</v>
      </c>
      <c r="AB3379" s="108">
        <f t="shared" si="160"/>
        <v>48115</v>
      </c>
      <c r="AC3379" s="109">
        <f t="shared" si="159"/>
        <v>3.0185799999999999E-2</v>
      </c>
      <c r="AE3379" s="110"/>
    </row>
    <row r="3380" spans="13:31" x14ac:dyDescent="0.25">
      <c r="M3380" s="115">
        <v>48116</v>
      </c>
      <c r="N3380" s="123">
        <v>3.01858</v>
      </c>
      <c r="AB3380" s="108">
        <f t="shared" si="160"/>
        <v>48116</v>
      </c>
      <c r="AC3380" s="109">
        <f t="shared" si="159"/>
        <v>3.0185799999999999E-2</v>
      </c>
      <c r="AE3380" s="110"/>
    </row>
    <row r="3381" spans="13:31" x14ac:dyDescent="0.25">
      <c r="M3381" s="115">
        <v>48117</v>
      </c>
      <c r="N3381" s="123">
        <v>3.01858</v>
      </c>
      <c r="AB3381" s="108">
        <f t="shared" si="160"/>
        <v>48117</v>
      </c>
      <c r="AC3381" s="109">
        <f t="shared" si="159"/>
        <v>3.0185799999999999E-2</v>
      </c>
      <c r="AE3381" s="110"/>
    </row>
    <row r="3382" spans="13:31" x14ac:dyDescent="0.25">
      <c r="M3382" s="115">
        <v>48118</v>
      </c>
      <c r="N3382" s="123">
        <v>3.0188299999999999</v>
      </c>
      <c r="AB3382" s="108">
        <f t="shared" si="160"/>
        <v>48118</v>
      </c>
      <c r="AC3382" s="109">
        <f t="shared" si="159"/>
        <v>3.0188299999999998E-2</v>
      </c>
      <c r="AE3382" s="110"/>
    </row>
    <row r="3383" spans="13:31" x14ac:dyDescent="0.25">
      <c r="M3383" s="115">
        <v>48119</v>
      </c>
      <c r="N3383" s="123">
        <v>3.01858</v>
      </c>
      <c r="AB3383" s="108">
        <f t="shared" si="160"/>
        <v>48119</v>
      </c>
      <c r="AC3383" s="109">
        <f t="shared" si="159"/>
        <v>3.0185799999999999E-2</v>
      </c>
      <c r="AE3383" s="110"/>
    </row>
    <row r="3384" spans="13:31" x14ac:dyDescent="0.25">
      <c r="M3384" s="115">
        <v>48120</v>
      </c>
      <c r="N3384" s="123">
        <v>3.01858</v>
      </c>
      <c r="AB3384" s="108">
        <f t="shared" si="160"/>
        <v>48120</v>
      </c>
      <c r="AC3384" s="109">
        <f t="shared" si="159"/>
        <v>3.0185799999999999E-2</v>
      </c>
      <c r="AE3384" s="110"/>
    </row>
    <row r="3385" spans="13:31" x14ac:dyDescent="0.25">
      <c r="M3385" s="115">
        <v>48121</v>
      </c>
      <c r="N3385" s="123">
        <v>3.01858</v>
      </c>
      <c r="AB3385" s="108">
        <f t="shared" si="160"/>
        <v>48121</v>
      </c>
      <c r="AC3385" s="109">
        <f t="shared" si="159"/>
        <v>3.0185799999999999E-2</v>
      </c>
      <c r="AE3385" s="110"/>
    </row>
    <row r="3386" spans="13:31" x14ac:dyDescent="0.25">
      <c r="M3386" s="115">
        <v>48122</v>
      </c>
      <c r="N3386" s="123">
        <v>3.01858</v>
      </c>
      <c r="AB3386" s="108">
        <f t="shared" si="160"/>
        <v>48122</v>
      </c>
      <c r="AC3386" s="109">
        <f t="shared" si="159"/>
        <v>3.0185799999999999E-2</v>
      </c>
      <c r="AE3386" s="110"/>
    </row>
    <row r="3387" spans="13:31" x14ac:dyDescent="0.25">
      <c r="M3387" s="115">
        <v>48123</v>
      </c>
      <c r="N3387" s="123">
        <v>3.0189599999999999</v>
      </c>
      <c r="AB3387" s="108">
        <f t="shared" si="160"/>
        <v>48123</v>
      </c>
      <c r="AC3387" s="109">
        <f t="shared" si="159"/>
        <v>3.0189599999999997E-2</v>
      </c>
      <c r="AE3387" s="110"/>
    </row>
    <row r="3388" spans="13:31" x14ac:dyDescent="0.25">
      <c r="M3388" s="115">
        <v>48124</v>
      </c>
      <c r="N3388" s="123">
        <v>3.01858</v>
      </c>
      <c r="AB3388" s="108">
        <f t="shared" si="160"/>
        <v>48124</v>
      </c>
      <c r="AC3388" s="109">
        <f t="shared" si="159"/>
        <v>3.0185799999999999E-2</v>
      </c>
      <c r="AE3388" s="110"/>
    </row>
    <row r="3389" spans="13:31" x14ac:dyDescent="0.25">
      <c r="M3389" s="115">
        <v>48125</v>
      </c>
      <c r="N3389" s="123">
        <v>3.01858</v>
      </c>
      <c r="AB3389" s="108">
        <f t="shared" si="160"/>
        <v>48125</v>
      </c>
      <c r="AC3389" s="109">
        <f t="shared" si="159"/>
        <v>3.0185799999999999E-2</v>
      </c>
      <c r="AE3389" s="110"/>
    </row>
    <row r="3390" spans="13:31" x14ac:dyDescent="0.25">
      <c r="M3390" s="115">
        <v>48126</v>
      </c>
      <c r="N3390" s="123">
        <v>3.01858</v>
      </c>
      <c r="AB3390" s="108">
        <f t="shared" si="160"/>
        <v>48126</v>
      </c>
      <c r="AC3390" s="109">
        <f t="shared" si="159"/>
        <v>3.0185799999999999E-2</v>
      </c>
      <c r="AE3390" s="110"/>
    </row>
    <row r="3391" spans="13:31" x14ac:dyDescent="0.25">
      <c r="M3391" s="115">
        <v>48127</v>
      </c>
      <c r="N3391" s="123">
        <v>3.0188299999999999</v>
      </c>
      <c r="AB3391" s="108">
        <f t="shared" si="160"/>
        <v>48127</v>
      </c>
      <c r="AC3391" s="109">
        <f t="shared" si="159"/>
        <v>3.0188299999999998E-2</v>
      </c>
      <c r="AE3391" s="110"/>
    </row>
    <row r="3392" spans="13:31" x14ac:dyDescent="0.25">
      <c r="M3392" s="115">
        <v>48128</v>
      </c>
      <c r="N3392" s="123">
        <v>3.01858</v>
      </c>
      <c r="AB3392" s="108">
        <f t="shared" si="160"/>
        <v>48128</v>
      </c>
      <c r="AC3392" s="109">
        <f t="shared" si="159"/>
        <v>3.0185799999999999E-2</v>
      </c>
      <c r="AE3392" s="110"/>
    </row>
    <row r="3393" spans="13:31" x14ac:dyDescent="0.25">
      <c r="M3393" s="115">
        <v>48129</v>
      </c>
      <c r="N3393" s="123">
        <v>3.01858</v>
      </c>
      <c r="AB3393" s="108">
        <f t="shared" si="160"/>
        <v>48129</v>
      </c>
      <c r="AC3393" s="109">
        <f t="shared" si="159"/>
        <v>3.0185799999999999E-2</v>
      </c>
      <c r="AE3393" s="110"/>
    </row>
    <row r="3394" spans="13:31" x14ac:dyDescent="0.25">
      <c r="M3394" s="115">
        <v>48130</v>
      </c>
      <c r="N3394" s="123">
        <v>3.01858</v>
      </c>
      <c r="AB3394" s="108">
        <f t="shared" si="160"/>
        <v>48130</v>
      </c>
      <c r="AC3394" s="109">
        <f t="shared" si="159"/>
        <v>3.0185799999999999E-2</v>
      </c>
      <c r="AE3394" s="110"/>
    </row>
    <row r="3395" spans="13:31" x14ac:dyDescent="0.25">
      <c r="M3395" s="115">
        <v>48131</v>
      </c>
      <c r="N3395" s="123">
        <v>3.01858</v>
      </c>
      <c r="AB3395" s="108">
        <f t="shared" si="160"/>
        <v>48131</v>
      </c>
      <c r="AC3395" s="109">
        <f t="shared" si="159"/>
        <v>3.0185799999999999E-2</v>
      </c>
      <c r="AE3395" s="110"/>
    </row>
    <row r="3396" spans="13:31" x14ac:dyDescent="0.25">
      <c r="M3396" s="115">
        <v>48132</v>
      </c>
      <c r="N3396" s="123">
        <v>3.0188299999999999</v>
      </c>
      <c r="AB3396" s="108">
        <f t="shared" si="160"/>
        <v>48132</v>
      </c>
      <c r="AC3396" s="109">
        <f t="shared" si="159"/>
        <v>3.0188299999999998E-2</v>
      </c>
      <c r="AE3396" s="110"/>
    </row>
    <row r="3397" spans="13:31" x14ac:dyDescent="0.25">
      <c r="M3397" s="115">
        <v>48133</v>
      </c>
      <c r="N3397" s="123">
        <v>3.01858</v>
      </c>
      <c r="AB3397" s="108">
        <f t="shared" si="160"/>
        <v>48133</v>
      </c>
      <c r="AC3397" s="109">
        <f t="shared" si="159"/>
        <v>3.0185799999999999E-2</v>
      </c>
      <c r="AE3397" s="110"/>
    </row>
    <row r="3398" spans="13:31" x14ac:dyDescent="0.25">
      <c r="M3398" s="115">
        <v>48134</v>
      </c>
      <c r="N3398" s="123">
        <v>3.01858</v>
      </c>
      <c r="AB3398" s="108">
        <f t="shared" si="160"/>
        <v>48134</v>
      </c>
      <c r="AC3398" s="109">
        <f t="shared" si="159"/>
        <v>3.0185799999999999E-2</v>
      </c>
      <c r="AE3398" s="110"/>
    </row>
    <row r="3399" spans="13:31" x14ac:dyDescent="0.25">
      <c r="M3399" s="115">
        <v>48135</v>
      </c>
      <c r="N3399" s="123">
        <v>3.01858</v>
      </c>
      <c r="AB3399" s="108">
        <f t="shared" si="160"/>
        <v>48135</v>
      </c>
      <c r="AC3399" s="109">
        <f t="shared" ref="AC3399:AC3462" si="161">_xlfn.IFNA(VLOOKUP(AB3399,M:N,2,FALSE)/100,AC3398)</f>
        <v>3.0185799999999999E-2</v>
      </c>
      <c r="AE3399" s="110"/>
    </row>
    <row r="3400" spans="13:31" x14ac:dyDescent="0.25">
      <c r="M3400" s="115">
        <v>48136</v>
      </c>
      <c r="N3400" s="123">
        <v>3.01858</v>
      </c>
      <c r="AB3400" s="108">
        <f t="shared" ref="AB3400:AB3463" si="162">AB3399+1</f>
        <v>48136</v>
      </c>
      <c r="AC3400" s="109">
        <f t="shared" si="161"/>
        <v>3.0185799999999999E-2</v>
      </c>
      <c r="AE3400" s="110"/>
    </row>
    <row r="3401" spans="13:31" x14ac:dyDescent="0.25">
      <c r="M3401" s="115">
        <v>48137</v>
      </c>
      <c r="N3401" s="123">
        <v>3.0188299999999999</v>
      </c>
      <c r="AB3401" s="108">
        <f t="shared" si="162"/>
        <v>48137</v>
      </c>
      <c r="AC3401" s="109">
        <f t="shared" si="161"/>
        <v>3.0188299999999998E-2</v>
      </c>
      <c r="AE3401" s="110"/>
    </row>
    <row r="3402" spans="13:31" x14ac:dyDescent="0.25">
      <c r="M3402" s="115">
        <v>48138</v>
      </c>
      <c r="N3402" s="123">
        <v>3.01858</v>
      </c>
      <c r="AB3402" s="108">
        <f t="shared" si="162"/>
        <v>48138</v>
      </c>
      <c r="AC3402" s="109">
        <f t="shared" si="161"/>
        <v>3.0185799999999999E-2</v>
      </c>
      <c r="AE3402" s="110"/>
    </row>
    <row r="3403" spans="13:31" x14ac:dyDescent="0.25">
      <c r="M3403" s="115">
        <v>48139</v>
      </c>
      <c r="N3403" s="123">
        <v>3.01858</v>
      </c>
      <c r="AB3403" s="108">
        <f t="shared" si="162"/>
        <v>48139</v>
      </c>
      <c r="AC3403" s="109">
        <f t="shared" si="161"/>
        <v>3.0185799999999999E-2</v>
      </c>
      <c r="AE3403" s="110"/>
    </row>
    <row r="3404" spans="13:31" x14ac:dyDescent="0.25">
      <c r="M3404" s="115">
        <v>48140</v>
      </c>
      <c r="N3404" s="123">
        <v>3.01858</v>
      </c>
      <c r="AB3404" s="108">
        <f t="shared" si="162"/>
        <v>48140</v>
      </c>
      <c r="AC3404" s="109">
        <f t="shared" si="161"/>
        <v>3.0185799999999999E-2</v>
      </c>
      <c r="AE3404" s="110"/>
    </row>
    <row r="3405" spans="13:31" x14ac:dyDescent="0.25">
      <c r="M3405" s="115">
        <v>48141</v>
      </c>
      <c r="N3405" s="123">
        <v>3.01858</v>
      </c>
      <c r="AB3405" s="108">
        <f t="shared" si="162"/>
        <v>48141</v>
      </c>
      <c r="AC3405" s="109">
        <f t="shared" si="161"/>
        <v>3.0185799999999999E-2</v>
      </c>
      <c r="AE3405" s="110"/>
    </row>
    <row r="3406" spans="13:31" x14ac:dyDescent="0.25">
      <c r="M3406" s="115">
        <v>48142</v>
      </c>
      <c r="N3406" s="123">
        <v>3.0189599999999999</v>
      </c>
      <c r="AB3406" s="108">
        <f t="shared" si="162"/>
        <v>48142</v>
      </c>
      <c r="AC3406" s="109">
        <f t="shared" si="161"/>
        <v>3.0189599999999997E-2</v>
      </c>
      <c r="AE3406" s="110"/>
    </row>
    <row r="3407" spans="13:31" x14ac:dyDescent="0.25">
      <c r="M3407" s="115">
        <v>48143</v>
      </c>
      <c r="N3407" s="123">
        <v>3.01858</v>
      </c>
      <c r="AB3407" s="108">
        <f t="shared" si="162"/>
        <v>48143</v>
      </c>
      <c r="AC3407" s="109">
        <f t="shared" si="161"/>
        <v>3.0185799999999999E-2</v>
      </c>
      <c r="AE3407" s="110"/>
    </row>
    <row r="3408" spans="13:31" x14ac:dyDescent="0.25">
      <c r="M3408" s="115">
        <v>48144</v>
      </c>
      <c r="N3408" s="123">
        <v>3.01858</v>
      </c>
      <c r="AB3408" s="108">
        <f t="shared" si="162"/>
        <v>48144</v>
      </c>
      <c r="AC3408" s="109">
        <f t="shared" si="161"/>
        <v>3.0185799999999999E-2</v>
      </c>
      <c r="AE3408" s="110"/>
    </row>
    <row r="3409" spans="13:31" x14ac:dyDescent="0.25">
      <c r="M3409" s="115">
        <v>48145</v>
      </c>
      <c r="N3409" s="123">
        <v>3.01858</v>
      </c>
      <c r="AB3409" s="108">
        <f t="shared" si="162"/>
        <v>48145</v>
      </c>
      <c r="AC3409" s="109">
        <f t="shared" si="161"/>
        <v>3.0185799999999999E-2</v>
      </c>
      <c r="AE3409" s="110"/>
    </row>
    <row r="3410" spans="13:31" x14ac:dyDescent="0.25">
      <c r="M3410" s="115">
        <v>48146</v>
      </c>
      <c r="N3410" s="123">
        <v>3.0188299999999999</v>
      </c>
      <c r="AB3410" s="108">
        <f t="shared" si="162"/>
        <v>48146</v>
      </c>
      <c r="AC3410" s="109">
        <f t="shared" si="161"/>
        <v>3.0188299999999998E-2</v>
      </c>
      <c r="AE3410" s="110"/>
    </row>
    <row r="3411" spans="13:31" x14ac:dyDescent="0.25">
      <c r="M3411" s="115">
        <v>48147</v>
      </c>
      <c r="N3411" s="123">
        <v>3.01858</v>
      </c>
      <c r="AB3411" s="108">
        <f t="shared" si="162"/>
        <v>48147</v>
      </c>
      <c r="AC3411" s="109">
        <f t="shared" si="161"/>
        <v>3.0185799999999999E-2</v>
      </c>
      <c r="AE3411" s="110"/>
    </row>
    <row r="3412" spans="13:31" x14ac:dyDescent="0.25">
      <c r="M3412" s="115">
        <v>48148</v>
      </c>
      <c r="N3412" s="123">
        <v>3.01858</v>
      </c>
      <c r="AB3412" s="108">
        <f t="shared" si="162"/>
        <v>48148</v>
      </c>
      <c r="AC3412" s="109">
        <f t="shared" si="161"/>
        <v>3.0185799999999999E-2</v>
      </c>
      <c r="AE3412" s="110"/>
    </row>
    <row r="3413" spans="13:31" x14ac:dyDescent="0.25">
      <c r="M3413" s="115">
        <v>48149</v>
      </c>
      <c r="N3413" s="123">
        <v>3.01858</v>
      </c>
      <c r="AB3413" s="108">
        <f t="shared" si="162"/>
        <v>48149</v>
      </c>
      <c r="AC3413" s="109">
        <f t="shared" si="161"/>
        <v>3.0185799999999999E-2</v>
      </c>
      <c r="AE3413" s="110"/>
    </row>
    <row r="3414" spans="13:31" x14ac:dyDescent="0.25">
      <c r="M3414" s="115">
        <v>48150</v>
      </c>
      <c r="N3414" s="123">
        <v>3.01858</v>
      </c>
      <c r="AB3414" s="108">
        <f t="shared" si="162"/>
        <v>48150</v>
      </c>
      <c r="AC3414" s="109">
        <f t="shared" si="161"/>
        <v>3.0185799999999999E-2</v>
      </c>
      <c r="AE3414" s="110"/>
    </row>
    <row r="3415" spans="13:31" x14ac:dyDescent="0.25">
      <c r="M3415" s="115">
        <v>48151</v>
      </c>
      <c r="N3415" s="123">
        <v>3.0188299999999999</v>
      </c>
      <c r="AB3415" s="108">
        <f t="shared" si="162"/>
        <v>48151</v>
      </c>
      <c r="AC3415" s="109">
        <f t="shared" si="161"/>
        <v>3.0188299999999998E-2</v>
      </c>
      <c r="AE3415" s="110"/>
    </row>
    <row r="3416" spans="13:31" x14ac:dyDescent="0.25">
      <c r="M3416" s="115">
        <v>48152</v>
      </c>
      <c r="N3416" s="123">
        <v>3.01858</v>
      </c>
      <c r="AB3416" s="108">
        <f t="shared" si="162"/>
        <v>48152</v>
      </c>
      <c r="AC3416" s="109">
        <f t="shared" si="161"/>
        <v>3.0185799999999999E-2</v>
      </c>
      <c r="AE3416" s="110"/>
    </row>
    <row r="3417" spans="13:31" x14ac:dyDescent="0.25">
      <c r="M3417" s="115">
        <v>48153</v>
      </c>
      <c r="N3417" s="123">
        <v>3.01858</v>
      </c>
      <c r="AB3417" s="108">
        <f t="shared" si="162"/>
        <v>48153</v>
      </c>
      <c r="AC3417" s="109">
        <f t="shared" si="161"/>
        <v>3.0185799999999999E-2</v>
      </c>
      <c r="AE3417" s="110"/>
    </row>
    <row r="3418" spans="13:31" x14ac:dyDescent="0.25">
      <c r="M3418" s="115">
        <v>48154</v>
      </c>
      <c r="N3418" s="123">
        <v>3.01858</v>
      </c>
      <c r="AB3418" s="108">
        <f t="shared" si="162"/>
        <v>48154</v>
      </c>
      <c r="AC3418" s="109">
        <f t="shared" si="161"/>
        <v>3.0185799999999999E-2</v>
      </c>
      <c r="AE3418" s="110"/>
    </row>
    <row r="3419" spans="13:31" x14ac:dyDescent="0.25">
      <c r="M3419" s="115">
        <v>48155</v>
      </c>
      <c r="N3419" s="123">
        <v>3.01858</v>
      </c>
      <c r="AB3419" s="108">
        <f t="shared" si="162"/>
        <v>48155</v>
      </c>
      <c r="AC3419" s="109">
        <f t="shared" si="161"/>
        <v>3.0185799999999999E-2</v>
      </c>
      <c r="AE3419" s="110"/>
    </row>
    <row r="3420" spans="13:31" x14ac:dyDescent="0.25">
      <c r="M3420" s="115">
        <v>48156</v>
      </c>
      <c r="N3420" s="123">
        <v>3.0188299999999999</v>
      </c>
      <c r="AB3420" s="108">
        <f t="shared" si="162"/>
        <v>48156</v>
      </c>
      <c r="AC3420" s="109">
        <f t="shared" si="161"/>
        <v>3.0188299999999998E-2</v>
      </c>
      <c r="AE3420" s="110"/>
    </row>
    <row r="3421" spans="13:31" x14ac:dyDescent="0.25">
      <c r="M3421" s="115">
        <v>48157</v>
      </c>
      <c r="N3421" s="123">
        <v>3.01858</v>
      </c>
      <c r="AB3421" s="108">
        <f t="shared" si="162"/>
        <v>48157</v>
      </c>
      <c r="AC3421" s="109">
        <f t="shared" si="161"/>
        <v>3.0185799999999999E-2</v>
      </c>
      <c r="AE3421" s="110"/>
    </row>
    <row r="3422" spans="13:31" x14ac:dyDescent="0.25">
      <c r="M3422" s="115">
        <v>48158</v>
      </c>
      <c r="N3422" s="123">
        <v>3.01858</v>
      </c>
      <c r="AB3422" s="108">
        <f t="shared" si="162"/>
        <v>48158</v>
      </c>
      <c r="AC3422" s="109">
        <f t="shared" si="161"/>
        <v>3.0185799999999999E-2</v>
      </c>
      <c r="AE3422" s="110"/>
    </row>
    <row r="3423" spans="13:31" x14ac:dyDescent="0.25">
      <c r="M3423" s="115">
        <v>48159</v>
      </c>
      <c r="N3423" s="123">
        <v>3.01858</v>
      </c>
      <c r="AB3423" s="108">
        <f t="shared" si="162"/>
        <v>48159</v>
      </c>
      <c r="AC3423" s="109">
        <f t="shared" si="161"/>
        <v>3.0185799999999999E-2</v>
      </c>
      <c r="AE3423" s="110"/>
    </row>
    <row r="3424" spans="13:31" x14ac:dyDescent="0.25">
      <c r="M3424" s="115">
        <v>48160</v>
      </c>
      <c r="N3424" s="123">
        <v>3.01858</v>
      </c>
      <c r="AB3424" s="108">
        <f t="shared" si="162"/>
        <v>48160</v>
      </c>
      <c r="AC3424" s="109">
        <f t="shared" si="161"/>
        <v>3.0185799999999999E-2</v>
      </c>
      <c r="AE3424" s="110"/>
    </row>
    <row r="3425" spans="13:31" x14ac:dyDescent="0.25">
      <c r="M3425" s="115">
        <v>48161</v>
      </c>
      <c r="N3425" s="123">
        <v>3.0188299999999999</v>
      </c>
      <c r="AB3425" s="108">
        <f t="shared" si="162"/>
        <v>48161</v>
      </c>
      <c r="AC3425" s="109">
        <f t="shared" si="161"/>
        <v>3.0188299999999998E-2</v>
      </c>
      <c r="AE3425" s="110"/>
    </row>
    <row r="3426" spans="13:31" x14ac:dyDescent="0.25">
      <c r="M3426" s="115">
        <v>48162</v>
      </c>
      <c r="N3426" s="123">
        <v>3.01858</v>
      </c>
      <c r="AB3426" s="108">
        <f t="shared" si="162"/>
        <v>48162</v>
      </c>
      <c r="AC3426" s="109">
        <f t="shared" si="161"/>
        <v>3.0185799999999999E-2</v>
      </c>
      <c r="AE3426" s="110"/>
    </row>
    <row r="3427" spans="13:31" x14ac:dyDescent="0.25">
      <c r="M3427" s="115">
        <v>48163</v>
      </c>
      <c r="N3427" s="123">
        <v>3.01858</v>
      </c>
      <c r="AB3427" s="108">
        <f t="shared" si="162"/>
        <v>48163</v>
      </c>
      <c r="AC3427" s="109">
        <f t="shared" si="161"/>
        <v>3.0185799999999999E-2</v>
      </c>
      <c r="AE3427" s="110"/>
    </row>
    <row r="3428" spans="13:31" x14ac:dyDescent="0.25">
      <c r="M3428" s="115">
        <v>48164</v>
      </c>
      <c r="N3428" s="123">
        <v>3.01858</v>
      </c>
      <c r="AB3428" s="108">
        <f t="shared" si="162"/>
        <v>48164</v>
      </c>
      <c r="AC3428" s="109">
        <f t="shared" si="161"/>
        <v>3.0185799999999999E-2</v>
      </c>
      <c r="AE3428" s="110"/>
    </row>
    <row r="3429" spans="13:31" x14ac:dyDescent="0.25">
      <c r="M3429" s="115">
        <v>48165</v>
      </c>
      <c r="N3429" s="123">
        <v>3.01858</v>
      </c>
      <c r="AB3429" s="108">
        <f t="shared" si="162"/>
        <v>48165</v>
      </c>
      <c r="AC3429" s="109">
        <f t="shared" si="161"/>
        <v>3.0185799999999999E-2</v>
      </c>
      <c r="AE3429" s="110"/>
    </row>
    <row r="3430" spans="13:31" x14ac:dyDescent="0.25">
      <c r="M3430" s="115">
        <v>48166</v>
      </c>
      <c r="N3430" s="123">
        <v>3.0188299999999999</v>
      </c>
      <c r="AB3430" s="108">
        <f t="shared" si="162"/>
        <v>48166</v>
      </c>
      <c r="AC3430" s="109">
        <f t="shared" si="161"/>
        <v>3.0188299999999998E-2</v>
      </c>
      <c r="AE3430" s="110"/>
    </row>
    <row r="3431" spans="13:31" x14ac:dyDescent="0.25">
      <c r="M3431" s="115">
        <v>48167</v>
      </c>
      <c r="N3431" s="123">
        <v>3.01858</v>
      </c>
      <c r="AB3431" s="108">
        <f t="shared" si="162"/>
        <v>48167</v>
      </c>
      <c r="AC3431" s="109">
        <f t="shared" si="161"/>
        <v>3.0185799999999999E-2</v>
      </c>
      <c r="AE3431" s="110"/>
    </row>
    <row r="3432" spans="13:31" x14ac:dyDescent="0.25">
      <c r="M3432" s="115">
        <v>48168</v>
      </c>
      <c r="N3432" s="123">
        <v>3.01858</v>
      </c>
      <c r="AB3432" s="108">
        <f t="shared" si="162"/>
        <v>48168</v>
      </c>
      <c r="AC3432" s="109">
        <f t="shared" si="161"/>
        <v>3.0185799999999999E-2</v>
      </c>
      <c r="AE3432" s="110"/>
    </row>
    <row r="3433" spans="13:31" x14ac:dyDescent="0.25">
      <c r="M3433" s="115">
        <v>48169</v>
      </c>
      <c r="N3433" s="123">
        <v>3.01858</v>
      </c>
      <c r="AB3433" s="108">
        <f t="shared" si="162"/>
        <v>48169</v>
      </c>
      <c r="AC3433" s="109">
        <f t="shared" si="161"/>
        <v>3.0185799999999999E-2</v>
      </c>
      <c r="AE3433" s="110"/>
    </row>
    <row r="3434" spans="13:31" x14ac:dyDescent="0.25">
      <c r="M3434" s="115">
        <v>48170</v>
      </c>
      <c r="N3434" s="123">
        <v>3.01858</v>
      </c>
      <c r="AB3434" s="108">
        <f t="shared" si="162"/>
        <v>48170</v>
      </c>
      <c r="AC3434" s="109">
        <f t="shared" si="161"/>
        <v>3.0185799999999999E-2</v>
      </c>
      <c r="AE3434" s="110"/>
    </row>
    <row r="3435" spans="13:31" x14ac:dyDescent="0.25">
      <c r="M3435" s="115">
        <v>48171</v>
      </c>
      <c r="N3435" s="123">
        <v>3.0188299999999999</v>
      </c>
      <c r="AB3435" s="108">
        <f t="shared" si="162"/>
        <v>48171</v>
      </c>
      <c r="AC3435" s="109">
        <f t="shared" si="161"/>
        <v>3.0188299999999998E-2</v>
      </c>
      <c r="AE3435" s="110"/>
    </row>
    <row r="3436" spans="13:31" x14ac:dyDescent="0.25">
      <c r="M3436" s="115">
        <v>48172</v>
      </c>
      <c r="N3436" s="123">
        <v>3.01858</v>
      </c>
      <c r="AB3436" s="108">
        <f t="shared" si="162"/>
        <v>48172</v>
      </c>
      <c r="AC3436" s="109">
        <f t="shared" si="161"/>
        <v>3.0185799999999999E-2</v>
      </c>
      <c r="AE3436" s="110"/>
    </row>
    <row r="3437" spans="13:31" x14ac:dyDescent="0.25">
      <c r="M3437" s="115">
        <v>48173</v>
      </c>
      <c r="N3437" s="123">
        <v>3.01858</v>
      </c>
      <c r="AB3437" s="108">
        <f t="shared" si="162"/>
        <v>48173</v>
      </c>
      <c r="AC3437" s="109">
        <f t="shared" si="161"/>
        <v>3.0185799999999999E-2</v>
      </c>
      <c r="AE3437" s="110"/>
    </row>
    <row r="3438" spans="13:31" x14ac:dyDescent="0.25">
      <c r="M3438" s="115">
        <v>48174</v>
      </c>
      <c r="N3438" s="123">
        <v>3.01858</v>
      </c>
      <c r="AB3438" s="108">
        <f t="shared" si="162"/>
        <v>48174</v>
      </c>
      <c r="AC3438" s="109">
        <f t="shared" si="161"/>
        <v>3.0185799999999999E-2</v>
      </c>
      <c r="AE3438" s="110"/>
    </row>
    <row r="3439" spans="13:31" x14ac:dyDescent="0.25">
      <c r="M3439" s="115">
        <v>48175</v>
      </c>
      <c r="N3439" s="123">
        <v>3.01858</v>
      </c>
      <c r="AB3439" s="108">
        <f t="shared" si="162"/>
        <v>48175</v>
      </c>
      <c r="AC3439" s="109">
        <f t="shared" si="161"/>
        <v>3.0185799999999999E-2</v>
      </c>
      <c r="AE3439" s="110"/>
    </row>
    <row r="3440" spans="13:31" x14ac:dyDescent="0.25">
      <c r="M3440" s="115">
        <v>48176</v>
      </c>
      <c r="N3440" s="123">
        <v>3.0188299999999999</v>
      </c>
      <c r="AB3440" s="108">
        <f t="shared" si="162"/>
        <v>48176</v>
      </c>
      <c r="AC3440" s="109">
        <f t="shared" si="161"/>
        <v>3.0188299999999998E-2</v>
      </c>
      <c r="AE3440" s="110"/>
    </row>
    <row r="3441" spans="13:31" x14ac:dyDescent="0.25">
      <c r="M3441" s="115">
        <v>48177</v>
      </c>
      <c r="N3441" s="123">
        <v>3.01858</v>
      </c>
      <c r="AB3441" s="108">
        <f t="shared" si="162"/>
        <v>48177</v>
      </c>
      <c r="AC3441" s="109">
        <f t="shared" si="161"/>
        <v>3.0185799999999999E-2</v>
      </c>
      <c r="AE3441" s="110"/>
    </row>
    <row r="3442" spans="13:31" x14ac:dyDescent="0.25">
      <c r="M3442" s="115">
        <v>48178</v>
      </c>
      <c r="N3442" s="123">
        <v>3.01858</v>
      </c>
      <c r="AB3442" s="108">
        <f t="shared" si="162"/>
        <v>48178</v>
      </c>
      <c r="AC3442" s="109">
        <f t="shared" si="161"/>
        <v>3.0185799999999999E-2</v>
      </c>
      <c r="AE3442" s="110"/>
    </row>
    <row r="3443" spans="13:31" x14ac:dyDescent="0.25">
      <c r="M3443" s="115">
        <v>48179</v>
      </c>
      <c r="N3443" s="123">
        <v>3.01858</v>
      </c>
      <c r="AB3443" s="108">
        <f t="shared" si="162"/>
        <v>48179</v>
      </c>
      <c r="AC3443" s="109">
        <f t="shared" si="161"/>
        <v>3.0185799999999999E-2</v>
      </c>
      <c r="AE3443" s="110"/>
    </row>
    <row r="3444" spans="13:31" x14ac:dyDescent="0.25">
      <c r="M3444" s="115">
        <v>48180</v>
      </c>
      <c r="N3444" s="123">
        <v>3.0189599999999999</v>
      </c>
      <c r="AB3444" s="108">
        <f t="shared" si="162"/>
        <v>48180</v>
      </c>
      <c r="AC3444" s="109">
        <f t="shared" si="161"/>
        <v>3.0189599999999997E-2</v>
      </c>
      <c r="AE3444" s="110"/>
    </row>
    <row r="3445" spans="13:31" x14ac:dyDescent="0.25">
      <c r="M3445" s="115">
        <v>48181</v>
      </c>
      <c r="N3445" s="123">
        <v>3.01858</v>
      </c>
      <c r="AB3445" s="108">
        <f t="shared" si="162"/>
        <v>48181</v>
      </c>
      <c r="AC3445" s="109">
        <f t="shared" si="161"/>
        <v>3.0185799999999999E-2</v>
      </c>
      <c r="AE3445" s="110"/>
    </row>
    <row r="3446" spans="13:31" x14ac:dyDescent="0.25">
      <c r="M3446" s="115">
        <v>48182</v>
      </c>
      <c r="N3446" s="123">
        <v>3.01858</v>
      </c>
      <c r="AB3446" s="108">
        <f t="shared" si="162"/>
        <v>48182</v>
      </c>
      <c r="AC3446" s="109">
        <f t="shared" si="161"/>
        <v>3.0185799999999999E-2</v>
      </c>
      <c r="AE3446" s="110"/>
    </row>
    <row r="3447" spans="13:31" x14ac:dyDescent="0.25">
      <c r="M3447" s="115">
        <v>48183</v>
      </c>
      <c r="N3447" s="123">
        <v>3.01858</v>
      </c>
      <c r="AB3447" s="108">
        <f t="shared" si="162"/>
        <v>48183</v>
      </c>
      <c r="AC3447" s="109">
        <f t="shared" si="161"/>
        <v>3.0185799999999999E-2</v>
      </c>
      <c r="AE3447" s="110"/>
    </row>
    <row r="3448" spans="13:31" x14ac:dyDescent="0.25">
      <c r="M3448" s="115">
        <v>48184</v>
      </c>
      <c r="N3448" s="123">
        <v>3.01858</v>
      </c>
      <c r="AB3448" s="108">
        <f t="shared" si="162"/>
        <v>48184</v>
      </c>
      <c r="AC3448" s="109">
        <f t="shared" si="161"/>
        <v>3.0185799999999999E-2</v>
      </c>
      <c r="AE3448" s="110"/>
    </row>
    <row r="3449" spans="13:31" x14ac:dyDescent="0.25">
      <c r="M3449" s="115">
        <v>48185</v>
      </c>
      <c r="N3449" s="123">
        <v>3.0188299999999999</v>
      </c>
      <c r="AB3449" s="108">
        <f t="shared" si="162"/>
        <v>48185</v>
      </c>
      <c r="AC3449" s="109">
        <f t="shared" si="161"/>
        <v>3.0188299999999998E-2</v>
      </c>
      <c r="AE3449" s="110"/>
    </row>
    <row r="3450" spans="13:31" x14ac:dyDescent="0.25">
      <c r="M3450" s="115">
        <v>48186</v>
      </c>
      <c r="N3450" s="123">
        <v>3.01858</v>
      </c>
      <c r="AB3450" s="108">
        <f t="shared" si="162"/>
        <v>48186</v>
      </c>
      <c r="AC3450" s="109">
        <f t="shared" si="161"/>
        <v>3.0185799999999999E-2</v>
      </c>
      <c r="AE3450" s="110"/>
    </row>
    <row r="3451" spans="13:31" x14ac:dyDescent="0.25">
      <c r="M3451" s="115">
        <v>48187</v>
      </c>
      <c r="N3451" s="123">
        <v>3.01858</v>
      </c>
      <c r="AB3451" s="108">
        <f t="shared" si="162"/>
        <v>48187</v>
      </c>
      <c r="AC3451" s="109">
        <f t="shared" si="161"/>
        <v>3.0185799999999999E-2</v>
      </c>
      <c r="AE3451" s="110"/>
    </row>
    <row r="3452" spans="13:31" x14ac:dyDescent="0.25">
      <c r="M3452" s="115">
        <v>48188</v>
      </c>
      <c r="N3452" s="123">
        <v>3.01858</v>
      </c>
      <c r="AB3452" s="108">
        <f t="shared" si="162"/>
        <v>48188</v>
      </c>
      <c r="AC3452" s="109">
        <f t="shared" si="161"/>
        <v>3.0185799999999999E-2</v>
      </c>
      <c r="AE3452" s="110"/>
    </row>
    <row r="3453" spans="13:31" x14ac:dyDescent="0.25">
      <c r="M3453" s="115">
        <v>48189</v>
      </c>
      <c r="N3453" s="123">
        <v>3.01858</v>
      </c>
      <c r="AB3453" s="108">
        <f t="shared" si="162"/>
        <v>48189</v>
      </c>
      <c r="AC3453" s="109">
        <f t="shared" si="161"/>
        <v>3.0185799999999999E-2</v>
      </c>
      <c r="AE3453" s="110"/>
    </row>
    <row r="3454" spans="13:31" x14ac:dyDescent="0.25">
      <c r="M3454" s="115">
        <v>48190</v>
      </c>
      <c r="N3454" s="123">
        <v>3.0188299999999999</v>
      </c>
      <c r="AB3454" s="108">
        <f t="shared" si="162"/>
        <v>48190</v>
      </c>
      <c r="AC3454" s="109">
        <f t="shared" si="161"/>
        <v>3.0188299999999998E-2</v>
      </c>
      <c r="AE3454" s="110"/>
    </row>
    <row r="3455" spans="13:31" x14ac:dyDescent="0.25">
      <c r="M3455" s="115">
        <v>48191</v>
      </c>
      <c r="N3455" s="123">
        <v>3.01858</v>
      </c>
      <c r="AB3455" s="108">
        <f t="shared" si="162"/>
        <v>48191</v>
      </c>
      <c r="AC3455" s="109">
        <f t="shared" si="161"/>
        <v>3.0185799999999999E-2</v>
      </c>
      <c r="AE3455" s="110"/>
    </row>
    <row r="3456" spans="13:31" x14ac:dyDescent="0.25">
      <c r="M3456" s="115">
        <v>48192</v>
      </c>
      <c r="N3456" s="123">
        <v>3.01858</v>
      </c>
      <c r="AB3456" s="108">
        <f t="shared" si="162"/>
        <v>48192</v>
      </c>
      <c r="AC3456" s="109">
        <f t="shared" si="161"/>
        <v>3.0185799999999999E-2</v>
      </c>
      <c r="AE3456" s="110"/>
    </row>
    <row r="3457" spans="13:31" x14ac:dyDescent="0.25">
      <c r="M3457" s="115">
        <v>48193</v>
      </c>
      <c r="N3457" s="123">
        <v>3.01858</v>
      </c>
      <c r="AB3457" s="108">
        <f t="shared" si="162"/>
        <v>48193</v>
      </c>
      <c r="AC3457" s="109">
        <f t="shared" si="161"/>
        <v>3.0185799999999999E-2</v>
      </c>
      <c r="AE3457" s="110"/>
    </row>
    <row r="3458" spans="13:31" x14ac:dyDescent="0.25">
      <c r="M3458" s="115">
        <v>48194</v>
      </c>
      <c r="N3458" s="123">
        <v>3.01858</v>
      </c>
      <c r="AB3458" s="108">
        <f t="shared" si="162"/>
        <v>48194</v>
      </c>
      <c r="AC3458" s="109">
        <f t="shared" si="161"/>
        <v>3.0185799999999999E-2</v>
      </c>
      <c r="AE3458" s="110"/>
    </row>
    <row r="3459" spans="13:31" x14ac:dyDescent="0.25">
      <c r="M3459" s="115">
        <v>48195</v>
      </c>
      <c r="N3459" s="123">
        <v>3.0188299999999999</v>
      </c>
      <c r="AB3459" s="108">
        <f t="shared" si="162"/>
        <v>48195</v>
      </c>
      <c r="AC3459" s="109">
        <f t="shared" si="161"/>
        <v>3.0188299999999998E-2</v>
      </c>
      <c r="AE3459" s="110"/>
    </row>
    <row r="3460" spans="13:31" x14ac:dyDescent="0.25">
      <c r="M3460" s="115">
        <v>48196</v>
      </c>
      <c r="N3460" s="123">
        <v>3.01858</v>
      </c>
      <c r="AB3460" s="108">
        <f t="shared" si="162"/>
        <v>48196</v>
      </c>
      <c r="AC3460" s="109">
        <f t="shared" si="161"/>
        <v>3.0185799999999999E-2</v>
      </c>
      <c r="AE3460" s="110"/>
    </row>
    <row r="3461" spans="13:31" x14ac:dyDescent="0.25">
      <c r="M3461" s="115">
        <v>48197</v>
      </c>
      <c r="N3461" s="123">
        <v>3.01858</v>
      </c>
      <c r="AB3461" s="108">
        <f t="shared" si="162"/>
        <v>48197</v>
      </c>
      <c r="AC3461" s="109">
        <f t="shared" si="161"/>
        <v>3.0185799999999999E-2</v>
      </c>
      <c r="AE3461" s="110"/>
    </row>
    <row r="3462" spans="13:31" x14ac:dyDescent="0.25">
      <c r="M3462" s="115">
        <v>48198</v>
      </c>
      <c r="N3462" s="123">
        <v>3.01858</v>
      </c>
      <c r="AB3462" s="108">
        <f t="shared" si="162"/>
        <v>48198</v>
      </c>
      <c r="AC3462" s="109">
        <f t="shared" si="161"/>
        <v>3.0185799999999999E-2</v>
      </c>
      <c r="AE3462" s="110"/>
    </row>
    <row r="3463" spans="13:31" x14ac:dyDescent="0.25">
      <c r="M3463" s="115">
        <v>48199</v>
      </c>
      <c r="N3463" s="123">
        <v>3.01858</v>
      </c>
      <c r="AB3463" s="108">
        <f t="shared" si="162"/>
        <v>48199</v>
      </c>
      <c r="AC3463" s="109">
        <f t="shared" ref="AC3463:AC3526" si="163">_xlfn.IFNA(VLOOKUP(AB3463,M:N,2,FALSE)/100,AC3462)</f>
        <v>3.0185799999999999E-2</v>
      </c>
      <c r="AE3463" s="110"/>
    </row>
    <row r="3464" spans="13:31" x14ac:dyDescent="0.25">
      <c r="M3464" s="115">
        <v>48200</v>
      </c>
      <c r="N3464" s="123">
        <v>3.0188299999999999</v>
      </c>
      <c r="AB3464" s="108">
        <f t="shared" ref="AB3464:AB3527" si="164">AB3463+1</f>
        <v>48200</v>
      </c>
      <c r="AC3464" s="109">
        <f t="shared" si="163"/>
        <v>3.0188299999999998E-2</v>
      </c>
      <c r="AE3464" s="110"/>
    </row>
    <row r="3465" spans="13:31" x14ac:dyDescent="0.25">
      <c r="M3465" s="115">
        <v>48201</v>
      </c>
      <c r="N3465" s="123">
        <v>3.01858</v>
      </c>
      <c r="AB3465" s="108">
        <f t="shared" si="164"/>
        <v>48201</v>
      </c>
      <c r="AC3465" s="109">
        <f t="shared" si="163"/>
        <v>3.0185799999999999E-2</v>
      </c>
      <c r="AE3465" s="110"/>
    </row>
    <row r="3466" spans="13:31" x14ac:dyDescent="0.25">
      <c r="M3466" s="115">
        <v>48202</v>
      </c>
      <c r="N3466" s="123">
        <v>3.01858</v>
      </c>
      <c r="AB3466" s="108">
        <f t="shared" si="164"/>
        <v>48202</v>
      </c>
      <c r="AC3466" s="109">
        <f t="shared" si="163"/>
        <v>3.0185799999999999E-2</v>
      </c>
      <c r="AE3466" s="110"/>
    </row>
    <row r="3467" spans="13:31" x14ac:dyDescent="0.25">
      <c r="M3467" s="115">
        <v>48203</v>
      </c>
      <c r="N3467" s="123">
        <v>3.01858</v>
      </c>
      <c r="AB3467" s="108">
        <f t="shared" si="164"/>
        <v>48203</v>
      </c>
      <c r="AC3467" s="109">
        <f t="shared" si="163"/>
        <v>3.0185799999999999E-2</v>
      </c>
      <c r="AE3467" s="110"/>
    </row>
    <row r="3468" spans="13:31" x14ac:dyDescent="0.25">
      <c r="M3468" s="115">
        <v>48204</v>
      </c>
      <c r="N3468" s="123">
        <v>3.01858</v>
      </c>
      <c r="AB3468" s="108">
        <f t="shared" si="164"/>
        <v>48204</v>
      </c>
      <c r="AC3468" s="109">
        <f t="shared" si="163"/>
        <v>3.0185799999999999E-2</v>
      </c>
      <c r="AE3468" s="110"/>
    </row>
    <row r="3469" spans="13:31" x14ac:dyDescent="0.25">
      <c r="M3469" s="115">
        <v>48205</v>
      </c>
      <c r="N3469" s="123">
        <v>3.0188299999999999</v>
      </c>
      <c r="AB3469" s="108">
        <f t="shared" si="164"/>
        <v>48205</v>
      </c>
      <c r="AC3469" s="109">
        <f t="shared" si="163"/>
        <v>3.0188299999999998E-2</v>
      </c>
      <c r="AE3469" s="110"/>
    </row>
    <row r="3470" spans="13:31" x14ac:dyDescent="0.25">
      <c r="M3470" s="115">
        <v>48206</v>
      </c>
      <c r="N3470" s="123">
        <v>3.01858</v>
      </c>
      <c r="AB3470" s="108">
        <f t="shared" si="164"/>
        <v>48206</v>
      </c>
      <c r="AC3470" s="109">
        <f t="shared" si="163"/>
        <v>3.0185799999999999E-2</v>
      </c>
      <c r="AE3470" s="110"/>
    </row>
    <row r="3471" spans="13:31" x14ac:dyDescent="0.25">
      <c r="M3471" s="115">
        <v>48207</v>
      </c>
      <c r="N3471" s="123">
        <v>3.01858</v>
      </c>
      <c r="AB3471" s="108">
        <f t="shared" si="164"/>
        <v>48207</v>
      </c>
      <c r="AC3471" s="109">
        <f t="shared" si="163"/>
        <v>3.0185799999999999E-2</v>
      </c>
      <c r="AE3471" s="110"/>
    </row>
    <row r="3472" spans="13:31" x14ac:dyDescent="0.25">
      <c r="M3472" s="115">
        <v>48208</v>
      </c>
      <c r="N3472" s="123">
        <v>3.01858</v>
      </c>
      <c r="AB3472" s="108">
        <f t="shared" si="164"/>
        <v>48208</v>
      </c>
      <c r="AC3472" s="109">
        <f t="shared" si="163"/>
        <v>3.0185799999999999E-2</v>
      </c>
      <c r="AE3472" s="110"/>
    </row>
    <row r="3473" spans="13:31" x14ac:dyDescent="0.25">
      <c r="M3473" s="115">
        <v>48209</v>
      </c>
      <c r="N3473" s="123">
        <v>3.01858</v>
      </c>
      <c r="AB3473" s="108">
        <f t="shared" si="164"/>
        <v>48209</v>
      </c>
      <c r="AC3473" s="109">
        <f t="shared" si="163"/>
        <v>3.0185799999999999E-2</v>
      </c>
      <c r="AE3473" s="110"/>
    </row>
    <row r="3474" spans="13:31" x14ac:dyDescent="0.25">
      <c r="M3474" s="115">
        <v>48210</v>
      </c>
      <c r="N3474" s="123">
        <v>3.0189599999999999</v>
      </c>
      <c r="AB3474" s="108">
        <f t="shared" si="164"/>
        <v>48210</v>
      </c>
      <c r="AC3474" s="109">
        <f t="shared" si="163"/>
        <v>3.0189599999999997E-2</v>
      </c>
      <c r="AE3474" s="110"/>
    </row>
    <row r="3475" spans="13:31" x14ac:dyDescent="0.25">
      <c r="M3475" s="115">
        <v>48211</v>
      </c>
      <c r="N3475" s="123">
        <v>3.01858</v>
      </c>
      <c r="AB3475" s="108">
        <f t="shared" si="164"/>
        <v>48211</v>
      </c>
      <c r="AC3475" s="109">
        <f t="shared" si="163"/>
        <v>3.0185799999999999E-2</v>
      </c>
      <c r="AE3475" s="110"/>
    </row>
    <row r="3476" spans="13:31" x14ac:dyDescent="0.25">
      <c r="M3476" s="115">
        <v>48212</v>
      </c>
      <c r="N3476" s="123">
        <v>3.01858</v>
      </c>
      <c r="AB3476" s="108">
        <f t="shared" si="164"/>
        <v>48212</v>
      </c>
      <c r="AC3476" s="109">
        <f t="shared" si="163"/>
        <v>3.0185799999999999E-2</v>
      </c>
      <c r="AE3476" s="110"/>
    </row>
    <row r="3477" spans="13:31" x14ac:dyDescent="0.25">
      <c r="M3477" s="115">
        <v>48213</v>
      </c>
      <c r="N3477" s="123">
        <v>3.01858</v>
      </c>
      <c r="AB3477" s="108">
        <f t="shared" si="164"/>
        <v>48213</v>
      </c>
      <c r="AC3477" s="109">
        <f t="shared" si="163"/>
        <v>3.0185799999999999E-2</v>
      </c>
      <c r="AE3477" s="110"/>
    </row>
    <row r="3478" spans="13:31" x14ac:dyDescent="0.25">
      <c r="M3478" s="115">
        <v>48214</v>
      </c>
      <c r="N3478" s="123">
        <v>3.0188299999999999</v>
      </c>
      <c r="AB3478" s="108">
        <f t="shared" si="164"/>
        <v>48214</v>
      </c>
      <c r="AC3478" s="109">
        <f t="shared" si="163"/>
        <v>3.0188299999999998E-2</v>
      </c>
      <c r="AE3478" s="110"/>
    </row>
    <row r="3479" spans="13:31" x14ac:dyDescent="0.25">
      <c r="M3479" s="115">
        <v>48215</v>
      </c>
      <c r="N3479" s="123">
        <v>3.01858</v>
      </c>
      <c r="AB3479" s="108">
        <f t="shared" si="164"/>
        <v>48215</v>
      </c>
      <c r="AC3479" s="109">
        <f t="shared" si="163"/>
        <v>3.0185799999999999E-2</v>
      </c>
      <c r="AE3479" s="110"/>
    </row>
    <row r="3480" spans="13:31" x14ac:dyDescent="0.25">
      <c r="M3480" s="115">
        <v>48216</v>
      </c>
      <c r="N3480" s="123">
        <v>3.01858</v>
      </c>
      <c r="AB3480" s="108">
        <f t="shared" si="164"/>
        <v>48216</v>
      </c>
      <c r="AC3480" s="109">
        <f t="shared" si="163"/>
        <v>3.0185799999999999E-2</v>
      </c>
      <c r="AE3480" s="110"/>
    </row>
    <row r="3481" spans="13:31" x14ac:dyDescent="0.25">
      <c r="M3481" s="115">
        <v>48217</v>
      </c>
      <c r="N3481" s="123">
        <v>3.01858</v>
      </c>
      <c r="AB3481" s="108">
        <f t="shared" si="164"/>
        <v>48217</v>
      </c>
      <c r="AC3481" s="109">
        <f t="shared" si="163"/>
        <v>3.0185799999999999E-2</v>
      </c>
      <c r="AE3481" s="110"/>
    </row>
    <row r="3482" spans="13:31" x14ac:dyDescent="0.25">
      <c r="M3482" s="115">
        <v>48218</v>
      </c>
      <c r="N3482" s="123">
        <v>3.01858</v>
      </c>
      <c r="AB3482" s="108">
        <f t="shared" si="164"/>
        <v>48218</v>
      </c>
      <c r="AC3482" s="109">
        <f t="shared" si="163"/>
        <v>3.0185799999999999E-2</v>
      </c>
      <c r="AE3482" s="110"/>
    </row>
    <row r="3483" spans="13:31" x14ac:dyDescent="0.25">
      <c r="M3483" s="115">
        <v>48219</v>
      </c>
      <c r="N3483" s="123">
        <v>3.0188299999999999</v>
      </c>
      <c r="AB3483" s="108">
        <f t="shared" si="164"/>
        <v>48219</v>
      </c>
      <c r="AC3483" s="109">
        <f t="shared" si="163"/>
        <v>3.0188299999999998E-2</v>
      </c>
      <c r="AE3483" s="110"/>
    </row>
    <row r="3484" spans="13:31" x14ac:dyDescent="0.25">
      <c r="M3484" s="115">
        <v>48220</v>
      </c>
      <c r="N3484" s="123">
        <v>3.01858</v>
      </c>
      <c r="AB3484" s="108">
        <f t="shared" si="164"/>
        <v>48220</v>
      </c>
      <c r="AC3484" s="109">
        <f t="shared" si="163"/>
        <v>3.0185799999999999E-2</v>
      </c>
      <c r="AE3484" s="110"/>
    </row>
    <row r="3485" spans="13:31" x14ac:dyDescent="0.25">
      <c r="M3485" s="115">
        <v>48221</v>
      </c>
      <c r="N3485" s="123">
        <v>3.01858</v>
      </c>
      <c r="AB3485" s="108">
        <f t="shared" si="164"/>
        <v>48221</v>
      </c>
      <c r="AC3485" s="109">
        <f t="shared" si="163"/>
        <v>3.0185799999999999E-2</v>
      </c>
      <c r="AE3485" s="110"/>
    </row>
    <row r="3486" spans="13:31" x14ac:dyDescent="0.25">
      <c r="M3486" s="115">
        <v>48222</v>
      </c>
      <c r="N3486" s="123">
        <v>3.01858</v>
      </c>
      <c r="AB3486" s="108">
        <f t="shared" si="164"/>
        <v>48222</v>
      </c>
      <c r="AC3486" s="109">
        <f t="shared" si="163"/>
        <v>3.0185799999999999E-2</v>
      </c>
      <c r="AE3486" s="110"/>
    </row>
    <row r="3487" spans="13:31" x14ac:dyDescent="0.25">
      <c r="M3487" s="115">
        <v>48223</v>
      </c>
      <c r="N3487" s="123">
        <v>3.01858</v>
      </c>
      <c r="AB3487" s="108">
        <f t="shared" si="164"/>
        <v>48223</v>
      </c>
      <c r="AC3487" s="109">
        <f t="shared" si="163"/>
        <v>3.0185799999999999E-2</v>
      </c>
      <c r="AE3487" s="110"/>
    </row>
    <row r="3488" spans="13:31" x14ac:dyDescent="0.25">
      <c r="M3488" s="115">
        <v>48224</v>
      </c>
      <c r="N3488" s="123">
        <v>3.0188299999999999</v>
      </c>
      <c r="AB3488" s="108">
        <f t="shared" si="164"/>
        <v>48224</v>
      </c>
      <c r="AC3488" s="109">
        <f t="shared" si="163"/>
        <v>3.0188299999999998E-2</v>
      </c>
      <c r="AE3488" s="110"/>
    </row>
    <row r="3489" spans="13:31" x14ac:dyDescent="0.25">
      <c r="M3489" s="115">
        <v>48225</v>
      </c>
      <c r="N3489" s="123">
        <v>3.01858</v>
      </c>
      <c r="AB3489" s="108">
        <f t="shared" si="164"/>
        <v>48225</v>
      </c>
      <c r="AC3489" s="109">
        <f t="shared" si="163"/>
        <v>3.0185799999999999E-2</v>
      </c>
      <c r="AE3489" s="110"/>
    </row>
    <row r="3490" spans="13:31" x14ac:dyDescent="0.25">
      <c r="M3490" s="115">
        <v>48226</v>
      </c>
      <c r="N3490" s="123">
        <v>3.01858</v>
      </c>
      <c r="AB3490" s="108">
        <f t="shared" si="164"/>
        <v>48226</v>
      </c>
      <c r="AC3490" s="109">
        <f t="shared" si="163"/>
        <v>3.0185799999999999E-2</v>
      </c>
      <c r="AE3490" s="110"/>
    </row>
    <row r="3491" spans="13:31" x14ac:dyDescent="0.25">
      <c r="M3491" s="115">
        <v>48227</v>
      </c>
      <c r="N3491" s="123">
        <v>3.0186999999999999</v>
      </c>
      <c r="AB3491" s="108">
        <f t="shared" si="164"/>
        <v>48227</v>
      </c>
      <c r="AC3491" s="109">
        <f t="shared" si="163"/>
        <v>3.0186999999999999E-2</v>
      </c>
      <c r="AE3491" s="110"/>
    </row>
    <row r="3492" spans="13:31" x14ac:dyDescent="0.25">
      <c r="M3492" s="115">
        <v>48228</v>
      </c>
      <c r="N3492" s="123">
        <v>3.0188299999999999</v>
      </c>
      <c r="AB3492" s="108">
        <f t="shared" si="164"/>
        <v>48228</v>
      </c>
      <c r="AC3492" s="109">
        <f t="shared" si="163"/>
        <v>3.0188299999999998E-2</v>
      </c>
      <c r="AE3492" s="110"/>
    </row>
    <row r="3493" spans="13:31" x14ac:dyDescent="0.25">
      <c r="M3493" s="115">
        <v>48229</v>
      </c>
      <c r="N3493" s="123">
        <v>3.01858</v>
      </c>
      <c r="AB3493" s="108">
        <f t="shared" si="164"/>
        <v>48229</v>
      </c>
      <c r="AC3493" s="109">
        <f t="shared" si="163"/>
        <v>3.0185799999999999E-2</v>
      </c>
      <c r="AE3493" s="110"/>
    </row>
    <row r="3494" spans="13:31" x14ac:dyDescent="0.25">
      <c r="M3494" s="115">
        <v>48230</v>
      </c>
      <c r="N3494" s="123">
        <v>3.01858</v>
      </c>
      <c r="AB3494" s="108">
        <f t="shared" si="164"/>
        <v>48230</v>
      </c>
      <c r="AC3494" s="109">
        <f t="shared" si="163"/>
        <v>3.0185799999999999E-2</v>
      </c>
      <c r="AE3494" s="110"/>
    </row>
    <row r="3495" spans="13:31" x14ac:dyDescent="0.25">
      <c r="M3495" s="115">
        <v>48231</v>
      </c>
      <c r="N3495" s="123">
        <v>3.01858</v>
      </c>
      <c r="AB3495" s="108">
        <f t="shared" si="164"/>
        <v>48231</v>
      </c>
      <c r="AC3495" s="109">
        <f t="shared" si="163"/>
        <v>3.0185799999999999E-2</v>
      </c>
      <c r="AE3495" s="110"/>
    </row>
    <row r="3496" spans="13:31" x14ac:dyDescent="0.25">
      <c r="M3496" s="115">
        <v>48232</v>
      </c>
      <c r="N3496" s="123">
        <v>3.01858</v>
      </c>
      <c r="AB3496" s="108">
        <f t="shared" si="164"/>
        <v>48232</v>
      </c>
      <c r="AC3496" s="109">
        <f t="shared" si="163"/>
        <v>3.0185799999999999E-2</v>
      </c>
      <c r="AE3496" s="110"/>
    </row>
    <row r="3497" spans="13:31" x14ac:dyDescent="0.25">
      <c r="M3497" s="115">
        <v>48233</v>
      </c>
      <c r="N3497" s="123">
        <v>3.0188299999999999</v>
      </c>
      <c r="AB3497" s="108">
        <f t="shared" si="164"/>
        <v>48233</v>
      </c>
      <c r="AC3497" s="109">
        <f t="shared" si="163"/>
        <v>3.0188299999999998E-2</v>
      </c>
      <c r="AE3497" s="110"/>
    </row>
    <row r="3498" spans="13:31" x14ac:dyDescent="0.25">
      <c r="M3498" s="115">
        <v>48234</v>
      </c>
      <c r="N3498" s="123">
        <v>3.01858</v>
      </c>
      <c r="AB3498" s="108">
        <f t="shared" si="164"/>
        <v>48234</v>
      </c>
      <c r="AC3498" s="109">
        <f t="shared" si="163"/>
        <v>3.0185799999999999E-2</v>
      </c>
      <c r="AE3498" s="110"/>
    </row>
    <row r="3499" spans="13:31" x14ac:dyDescent="0.25">
      <c r="M3499" s="115">
        <v>48235</v>
      </c>
      <c r="N3499" s="123">
        <v>3.01858</v>
      </c>
      <c r="AB3499" s="108">
        <f t="shared" si="164"/>
        <v>48235</v>
      </c>
      <c r="AC3499" s="109">
        <f t="shared" si="163"/>
        <v>3.0185799999999999E-2</v>
      </c>
      <c r="AE3499" s="110"/>
    </row>
    <row r="3500" spans="13:31" x14ac:dyDescent="0.25">
      <c r="M3500" s="115">
        <v>48236</v>
      </c>
      <c r="N3500" s="123">
        <v>3.01858</v>
      </c>
      <c r="AB3500" s="108">
        <f t="shared" si="164"/>
        <v>48236</v>
      </c>
      <c r="AC3500" s="109">
        <f t="shared" si="163"/>
        <v>3.0185799999999999E-2</v>
      </c>
      <c r="AE3500" s="110"/>
    </row>
    <row r="3501" spans="13:31" x14ac:dyDescent="0.25">
      <c r="M3501" s="115">
        <v>48237</v>
      </c>
      <c r="N3501" s="123">
        <v>3.0189599999999999</v>
      </c>
      <c r="AB3501" s="108">
        <f t="shared" si="164"/>
        <v>48237</v>
      </c>
      <c r="AC3501" s="109">
        <f t="shared" si="163"/>
        <v>3.0189599999999997E-2</v>
      </c>
      <c r="AE3501" s="110"/>
    </row>
    <row r="3502" spans="13:31" x14ac:dyDescent="0.25">
      <c r="M3502" s="115">
        <v>48238</v>
      </c>
      <c r="N3502" s="123">
        <v>3.01858</v>
      </c>
      <c r="AB3502" s="108">
        <f t="shared" si="164"/>
        <v>48238</v>
      </c>
      <c r="AC3502" s="109">
        <f t="shared" si="163"/>
        <v>3.0185799999999999E-2</v>
      </c>
      <c r="AE3502" s="110"/>
    </row>
    <row r="3503" spans="13:31" x14ac:dyDescent="0.25">
      <c r="M3503" s="115">
        <v>48239</v>
      </c>
      <c r="N3503" s="123">
        <v>3.01858</v>
      </c>
      <c r="AB3503" s="108">
        <f t="shared" si="164"/>
        <v>48239</v>
      </c>
      <c r="AC3503" s="109">
        <f t="shared" si="163"/>
        <v>3.0185799999999999E-2</v>
      </c>
      <c r="AE3503" s="110"/>
    </row>
    <row r="3504" spans="13:31" x14ac:dyDescent="0.25">
      <c r="M3504" s="115">
        <v>48240</v>
      </c>
      <c r="N3504" s="123">
        <v>3.01858</v>
      </c>
      <c r="AB3504" s="108">
        <f t="shared" si="164"/>
        <v>48240</v>
      </c>
      <c r="AC3504" s="109">
        <f t="shared" si="163"/>
        <v>3.0185799999999999E-2</v>
      </c>
      <c r="AE3504" s="110"/>
    </row>
    <row r="3505" spans="13:31" x14ac:dyDescent="0.25">
      <c r="M3505" s="115">
        <v>48241</v>
      </c>
      <c r="N3505" s="123">
        <v>3.01858</v>
      </c>
      <c r="AB3505" s="108">
        <f t="shared" si="164"/>
        <v>48241</v>
      </c>
      <c r="AC3505" s="109">
        <f t="shared" si="163"/>
        <v>3.0185799999999999E-2</v>
      </c>
      <c r="AE3505" s="110"/>
    </row>
    <row r="3506" spans="13:31" x14ac:dyDescent="0.25">
      <c r="M3506" s="115">
        <v>48242</v>
      </c>
      <c r="N3506" s="123">
        <v>3.0188299999999999</v>
      </c>
      <c r="AB3506" s="108">
        <f t="shared" si="164"/>
        <v>48242</v>
      </c>
      <c r="AC3506" s="109">
        <f t="shared" si="163"/>
        <v>3.0188299999999998E-2</v>
      </c>
      <c r="AE3506" s="110"/>
    </row>
    <row r="3507" spans="13:31" x14ac:dyDescent="0.25">
      <c r="M3507" s="115">
        <v>48243</v>
      </c>
      <c r="N3507" s="123">
        <v>3.01858</v>
      </c>
      <c r="AB3507" s="108">
        <f t="shared" si="164"/>
        <v>48243</v>
      </c>
      <c r="AC3507" s="109">
        <f t="shared" si="163"/>
        <v>3.0185799999999999E-2</v>
      </c>
      <c r="AE3507" s="110"/>
    </row>
    <row r="3508" spans="13:31" x14ac:dyDescent="0.25">
      <c r="M3508" s="115">
        <v>48244</v>
      </c>
      <c r="N3508" s="123">
        <v>3.01858</v>
      </c>
      <c r="AB3508" s="108">
        <f t="shared" si="164"/>
        <v>48244</v>
      </c>
      <c r="AC3508" s="109">
        <f t="shared" si="163"/>
        <v>3.0185799999999999E-2</v>
      </c>
      <c r="AE3508" s="110"/>
    </row>
    <row r="3509" spans="13:31" x14ac:dyDescent="0.25">
      <c r="M3509" s="115">
        <v>48245</v>
      </c>
      <c r="N3509" s="123">
        <v>3.01858</v>
      </c>
      <c r="AB3509" s="108">
        <f t="shared" si="164"/>
        <v>48245</v>
      </c>
      <c r="AC3509" s="109">
        <f t="shared" si="163"/>
        <v>3.0185799999999999E-2</v>
      </c>
      <c r="AE3509" s="110"/>
    </row>
    <row r="3510" spans="13:31" x14ac:dyDescent="0.25">
      <c r="M3510" s="115">
        <v>48246</v>
      </c>
      <c r="N3510" s="123">
        <v>3.01858</v>
      </c>
      <c r="AB3510" s="108">
        <f t="shared" si="164"/>
        <v>48246</v>
      </c>
      <c r="AC3510" s="109">
        <f t="shared" si="163"/>
        <v>3.0185799999999999E-2</v>
      </c>
      <c r="AE3510" s="110"/>
    </row>
    <row r="3511" spans="13:31" x14ac:dyDescent="0.25">
      <c r="M3511" s="115">
        <v>48247</v>
      </c>
      <c r="N3511" s="123">
        <v>3.0188299999999999</v>
      </c>
      <c r="AB3511" s="108">
        <f t="shared" si="164"/>
        <v>48247</v>
      </c>
      <c r="AC3511" s="109">
        <f t="shared" si="163"/>
        <v>3.0188299999999998E-2</v>
      </c>
      <c r="AE3511" s="110"/>
    </row>
    <row r="3512" spans="13:31" x14ac:dyDescent="0.25">
      <c r="M3512" s="115">
        <v>48248</v>
      </c>
      <c r="N3512" s="123">
        <v>3.01858</v>
      </c>
      <c r="AB3512" s="108">
        <f t="shared" si="164"/>
        <v>48248</v>
      </c>
      <c r="AC3512" s="109">
        <f t="shared" si="163"/>
        <v>3.0185799999999999E-2</v>
      </c>
      <c r="AE3512" s="110"/>
    </row>
    <row r="3513" spans="13:31" x14ac:dyDescent="0.25">
      <c r="M3513" s="115">
        <v>48249</v>
      </c>
      <c r="N3513" s="123">
        <v>3.01858</v>
      </c>
      <c r="AB3513" s="108">
        <f t="shared" si="164"/>
        <v>48249</v>
      </c>
      <c r="AC3513" s="109">
        <f t="shared" si="163"/>
        <v>3.0185799999999999E-2</v>
      </c>
      <c r="AE3513" s="110"/>
    </row>
    <row r="3514" spans="13:31" x14ac:dyDescent="0.25">
      <c r="M3514" s="115">
        <v>48250</v>
      </c>
      <c r="N3514" s="123">
        <v>3.01858</v>
      </c>
      <c r="AB3514" s="108">
        <f t="shared" si="164"/>
        <v>48250</v>
      </c>
      <c r="AC3514" s="109">
        <f t="shared" si="163"/>
        <v>3.0185799999999999E-2</v>
      </c>
      <c r="AE3514" s="110"/>
    </row>
    <row r="3515" spans="13:31" x14ac:dyDescent="0.25">
      <c r="M3515" s="115">
        <v>48251</v>
      </c>
      <c r="N3515" s="123">
        <v>3.01858</v>
      </c>
      <c r="AB3515" s="108">
        <f t="shared" si="164"/>
        <v>48251</v>
      </c>
      <c r="AC3515" s="109">
        <f t="shared" si="163"/>
        <v>3.0185799999999999E-2</v>
      </c>
      <c r="AE3515" s="110"/>
    </row>
    <row r="3516" spans="13:31" x14ac:dyDescent="0.25">
      <c r="M3516" s="115">
        <v>48252</v>
      </c>
      <c r="N3516" s="123">
        <v>3.0188299999999999</v>
      </c>
      <c r="AB3516" s="108">
        <f t="shared" si="164"/>
        <v>48252</v>
      </c>
      <c r="AC3516" s="109">
        <f t="shared" si="163"/>
        <v>3.0188299999999998E-2</v>
      </c>
      <c r="AE3516" s="110"/>
    </row>
    <row r="3517" spans="13:31" x14ac:dyDescent="0.25">
      <c r="M3517" s="115">
        <v>48253</v>
      </c>
      <c r="N3517" s="123">
        <v>3.01858</v>
      </c>
      <c r="AB3517" s="108">
        <f t="shared" si="164"/>
        <v>48253</v>
      </c>
      <c r="AC3517" s="109">
        <f t="shared" si="163"/>
        <v>3.0185799999999999E-2</v>
      </c>
      <c r="AE3517" s="110"/>
    </row>
    <row r="3518" spans="13:31" x14ac:dyDescent="0.25">
      <c r="M3518" s="115">
        <v>48254</v>
      </c>
      <c r="N3518" s="123">
        <v>3.01858</v>
      </c>
      <c r="AB3518" s="108">
        <f t="shared" si="164"/>
        <v>48254</v>
      </c>
      <c r="AC3518" s="109">
        <f t="shared" si="163"/>
        <v>3.0185799999999999E-2</v>
      </c>
      <c r="AE3518" s="110"/>
    </row>
    <row r="3519" spans="13:31" x14ac:dyDescent="0.25">
      <c r="M3519" s="115">
        <v>48255</v>
      </c>
      <c r="N3519" s="123">
        <v>3.01858</v>
      </c>
      <c r="AB3519" s="108">
        <f t="shared" si="164"/>
        <v>48255</v>
      </c>
      <c r="AC3519" s="109">
        <f t="shared" si="163"/>
        <v>3.0185799999999999E-2</v>
      </c>
      <c r="AE3519" s="110"/>
    </row>
    <row r="3520" spans="13:31" x14ac:dyDescent="0.25">
      <c r="M3520" s="115">
        <v>48256</v>
      </c>
      <c r="N3520" s="123">
        <v>3.01858</v>
      </c>
      <c r="AB3520" s="108">
        <f t="shared" si="164"/>
        <v>48256</v>
      </c>
      <c r="AC3520" s="109">
        <f t="shared" si="163"/>
        <v>3.0185799999999999E-2</v>
      </c>
      <c r="AE3520" s="110"/>
    </row>
    <row r="3521" spans="13:31" x14ac:dyDescent="0.25">
      <c r="M3521" s="115">
        <v>48257</v>
      </c>
      <c r="N3521" s="123">
        <v>3.0188299999999999</v>
      </c>
      <c r="AB3521" s="108">
        <f t="shared" si="164"/>
        <v>48257</v>
      </c>
      <c r="AC3521" s="109">
        <f t="shared" si="163"/>
        <v>3.0188299999999998E-2</v>
      </c>
      <c r="AE3521" s="110"/>
    </row>
    <row r="3522" spans="13:31" x14ac:dyDescent="0.25">
      <c r="M3522" s="115">
        <v>48258</v>
      </c>
      <c r="N3522" s="123">
        <v>3.01858</v>
      </c>
      <c r="AB3522" s="108">
        <f t="shared" si="164"/>
        <v>48258</v>
      </c>
      <c r="AC3522" s="109">
        <f t="shared" si="163"/>
        <v>3.0185799999999999E-2</v>
      </c>
      <c r="AE3522" s="110"/>
    </row>
    <row r="3523" spans="13:31" x14ac:dyDescent="0.25">
      <c r="M3523" s="115">
        <v>48259</v>
      </c>
      <c r="N3523" s="123">
        <v>3.01858</v>
      </c>
      <c r="AB3523" s="108">
        <f t="shared" si="164"/>
        <v>48259</v>
      </c>
      <c r="AC3523" s="109">
        <f t="shared" si="163"/>
        <v>3.0185799999999999E-2</v>
      </c>
      <c r="AE3523" s="110"/>
    </row>
    <row r="3524" spans="13:31" x14ac:dyDescent="0.25">
      <c r="M3524" s="115">
        <v>48260</v>
      </c>
      <c r="N3524" s="123">
        <v>3.01858</v>
      </c>
      <c r="AB3524" s="108">
        <f t="shared" si="164"/>
        <v>48260</v>
      </c>
      <c r="AC3524" s="109">
        <f t="shared" si="163"/>
        <v>3.0185799999999999E-2</v>
      </c>
      <c r="AE3524" s="110"/>
    </row>
    <row r="3525" spans="13:31" x14ac:dyDescent="0.25">
      <c r="M3525" s="115">
        <v>48261</v>
      </c>
      <c r="N3525" s="123">
        <v>3.01858</v>
      </c>
      <c r="AB3525" s="108">
        <f t="shared" si="164"/>
        <v>48261</v>
      </c>
      <c r="AC3525" s="109">
        <f t="shared" si="163"/>
        <v>3.0185799999999999E-2</v>
      </c>
      <c r="AE3525" s="110"/>
    </row>
    <row r="3526" spans="13:31" x14ac:dyDescent="0.25">
      <c r="M3526" s="115">
        <v>48262</v>
      </c>
      <c r="N3526" s="123">
        <v>3.0188299999999999</v>
      </c>
      <c r="AB3526" s="108">
        <f t="shared" si="164"/>
        <v>48262</v>
      </c>
      <c r="AC3526" s="109">
        <f t="shared" si="163"/>
        <v>3.0188299999999998E-2</v>
      </c>
      <c r="AE3526" s="110"/>
    </row>
    <row r="3527" spans="13:31" x14ac:dyDescent="0.25">
      <c r="M3527" s="115">
        <v>48263</v>
      </c>
      <c r="N3527" s="123">
        <v>3.01858</v>
      </c>
      <c r="AB3527" s="108">
        <f t="shared" si="164"/>
        <v>48263</v>
      </c>
      <c r="AC3527" s="109">
        <f t="shared" ref="AC3527:AC3590" si="165">_xlfn.IFNA(VLOOKUP(AB3527,M:N,2,FALSE)/100,AC3526)</f>
        <v>3.0185799999999999E-2</v>
      </c>
      <c r="AE3527" s="110"/>
    </row>
    <row r="3528" spans="13:31" x14ac:dyDescent="0.25">
      <c r="M3528" s="115">
        <v>48264</v>
      </c>
      <c r="N3528" s="123">
        <v>3.01858</v>
      </c>
      <c r="AB3528" s="108">
        <f t="shared" ref="AB3528:AB3591" si="166">AB3527+1</f>
        <v>48264</v>
      </c>
      <c r="AC3528" s="109">
        <f t="shared" si="165"/>
        <v>3.0185799999999999E-2</v>
      </c>
      <c r="AE3528" s="110"/>
    </row>
    <row r="3529" spans="13:31" x14ac:dyDescent="0.25">
      <c r="M3529" s="115">
        <v>48265</v>
      </c>
      <c r="N3529" s="123">
        <v>3.01858</v>
      </c>
      <c r="AB3529" s="108">
        <f t="shared" si="166"/>
        <v>48265</v>
      </c>
      <c r="AC3529" s="109">
        <f t="shared" si="165"/>
        <v>3.0185799999999999E-2</v>
      </c>
      <c r="AE3529" s="110"/>
    </row>
    <row r="3530" spans="13:31" x14ac:dyDescent="0.25">
      <c r="M3530" s="115">
        <v>48266</v>
      </c>
      <c r="N3530" s="123">
        <v>3.01858</v>
      </c>
      <c r="AB3530" s="108">
        <f t="shared" si="166"/>
        <v>48266</v>
      </c>
      <c r="AC3530" s="109">
        <f t="shared" si="165"/>
        <v>3.0185799999999999E-2</v>
      </c>
      <c r="AE3530" s="110"/>
    </row>
    <row r="3531" spans="13:31" x14ac:dyDescent="0.25">
      <c r="M3531" s="115">
        <v>48267</v>
      </c>
      <c r="N3531" s="123">
        <v>3.0188299999999999</v>
      </c>
      <c r="AB3531" s="108">
        <f t="shared" si="166"/>
        <v>48267</v>
      </c>
      <c r="AC3531" s="109">
        <f t="shared" si="165"/>
        <v>3.0188299999999998E-2</v>
      </c>
      <c r="AE3531" s="110"/>
    </row>
    <row r="3532" spans="13:31" x14ac:dyDescent="0.25">
      <c r="M3532" s="115">
        <v>48268</v>
      </c>
      <c r="N3532" s="123">
        <v>3.01858</v>
      </c>
      <c r="AB3532" s="108">
        <f t="shared" si="166"/>
        <v>48268</v>
      </c>
      <c r="AC3532" s="109">
        <f t="shared" si="165"/>
        <v>3.0185799999999999E-2</v>
      </c>
      <c r="AE3532" s="110"/>
    </row>
    <row r="3533" spans="13:31" x14ac:dyDescent="0.25">
      <c r="M3533" s="115">
        <v>48269</v>
      </c>
      <c r="N3533" s="123">
        <v>3.01858</v>
      </c>
      <c r="AB3533" s="108">
        <f t="shared" si="166"/>
        <v>48269</v>
      </c>
      <c r="AC3533" s="109">
        <f t="shared" si="165"/>
        <v>3.0185799999999999E-2</v>
      </c>
      <c r="AE3533" s="110"/>
    </row>
    <row r="3534" spans="13:31" x14ac:dyDescent="0.25">
      <c r="M3534" s="115">
        <v>48270</v>
      </c>
      <c r="N3534" s="123">
        <v>3.01858</v>
      </c>
      <c r="AB3534" s="108">
        <f t="shared" si="166"/>
        <v>48270</v>
      </c>
      <c r="AC3534" s="109">
        <f t="shared" si="165"/>
        <v>3.0185799999999999E-2</v>
      </c>
      <c r="AE3534" s="110"/>
    </row>
    <row r="3535" spans="13:31" x14ac:dyDescent="0.25">
      <c r="M3535" s="115">
        <v>48271</v>
      </c>
      <c r="N3535" s="123">
        <v>3.01858</v>
      </c>
      <c r="AB3535" s="108">
        <f t="shared" si="166"/>
        <v>48271</v>
      </c>
      <c r="AC3535" s="109">
        <f t="shared" si="165"/>
        <v>3.0185799999999999E-2</v>
      </c>
      <c r="AE3535" s="110"/>
    </row>
    <row r="3536" spans="13:31" x14ac:dyDescent="0.25">
      <c r="M3536" s="115">
        <v>48272</v>
      </c>
      <c r="N3536" s="123">
        <v>3.0188299999999999</v>
      </c>
      <c r="AB3536" s="108">
        <f t="shared" si="166"/>
        <v>48272</v>
      </c>
      <c r="AC3536" s="109">
        <f t="shared" si="165"/>
        <v>3.0188299999999998E-2</v>
      </c>
      <c r="AE3536" s="110"/>
    </row>
    <row r="3537" spans="13:31" x14ac:dyDescent="0.25">
      <c r="M3537" s="115">
        <v>48273</v>
      </c>
      <c r="N3537" s="123">
        <v>3.01858</v>
      </c>
      <c r="AB3537" s="108">
        <f t="shared" si="166"/>
        <v>48273</v>
      </c>
      <c r="AC3537" s="109">
        <f t="shared" si="165"/>
        <v>3.0185799999999999E-2</v>
      </c>
      <c r="AE3537" s="110"/>
    </row>
    <row r="3538" spans="13:31" x14ac:dyDescent="0.25">
      <c r="M3538" s="115">
        <v>48274</v>
      </c>
      <c r="N3538" s="123">
        <v>3.01858</v>
      </c>
      <c r="AB3538" s="108">
        <f t="shared" si="166"/>
        <v>48274</v>
      </c>
      <c r="AC3538" s="109">
        <f t="shared" si="165"/>
        <v>3.0185799999999999E-2</v>
      </c>
      <c r="AE3538" s="110"/>
    </row>
    <row r="3539" spans="13:31" x14ac:dyDescent="0.25">
      <c r="M3539" s="115">
        <v>48275</v>
      </c>
      <c r="N3539" s="123">
        <v>3.01858</v>
      </c>
      <c r="AB3539" s="108">
        <f t="shared" si="166"/>
        <v>48275</v>
      </c>
      <c r="AC3539" s="109">
        <f t="shared" si="165"/>
        <v>3.0185799999999999E-2</v>
      </c>
      <c r="AE3539" s="110"/>
    </row>
    <row r="3540" spans="13:31" x14ac:dyDescent="0.25">
      <c r="M3540" s="115">
        <v>48276</v>
      </c>
      <c r="N3540" s="123">
        <v>3.01858</v>
      </c>
      <c r="AB3540" s="108">
        <f t="shared" si="166"/>
        <v>48276</v>
      </c>
      <c r="AC3540" s="109">
        <f t="shared" si="165"/>
        <v>3.0185799999999999E-2</v>
      </c>
      <c r="AE3540" s="110"/>
    </row>
    <row r="3541" spans="13:31" x14ac:dyDescent="0.25">
      <c r="M3541" s="115">
        <v>48277</v>
      </c>
      <c r="N3541" s="123">
        <v>3.0189599999999999</v>
      </c>
      <c r="AB3541" s="108">
        <f t="shared" si="166"/>
        <v>48277</v>
      </c>
      <c r="AC3541" s="109">
        <f t="shared" si="165"/>
        <v>3.0189599999999997E-2</v>
      </c>
      <c r="AE3541" s="110"/>
    </row>
    <row r="3542" spans="13:31" x14ac:dyDescent="0.25">
      <c r="M3542" s="115">
        <v>48278</v>
      </c>
      <c r="N3542" s="123">
        <v>3.01858</v>
      </c>
      <c r="AB3542" s="108">
        <f t="shared" si="166"/>
        <v>48278</v>
      </c>
      <c r="AC3542" s="109">
        <f t="shared" si="165"/>
        <v>3.0185799999999999E-2</v>
      </c>
      <c r="AE3542" s="110"/>
    </row>
    <row r="3543" spans="13:31" x14ac:dyDescent="0.25">
      <c r="M3543" s="115">
        <v>48279</v>
      </c>
      <c r="N3543" s="123">
        <v>3.01858</v>
      </c>
      <c r="AB3543" s="108">
        <f t="shared" si="166"/>
        <v>48279</v>
      </c>
      <c r="AC3543" s="109">
        <f t="shared" si="165"/>
        <v>3.0185799999999999E-2</v>
      </c>
      <c r="AE3543" s="110"/>
    </row>
    <row r="3544" spans="13:31" x14ac:dyDescent="0.25">
      <c r="M3544" s="115">
        <v>48280</v>
      </c>
      <c r="N3544" s="123">
        <v>3.01858</v>
      </c>
      <c r="AB3544" s="108">
        <f t="shared" si="166"/>
        <v>48280</v>
      </c>
      <c r="AC3544" s="109">
        <f t="shared" si="165"/>
        <v>3.0185799999999999E-2</v>
      </c>
      <c r="AE3544" s="110"/>
    </row>
    <row r="3545" spans="13:31" x14ac:dyDescent="0.25">
      <c r="M3545" s="115">
        <v>48281</v>
      </c>
      <c r="N3545" s="123">
        <v>3.0188299999999999</v>
      </c>
      <c r="AB3545" s="108">
        <f t="shared" si="166"/>
        <v>48281</v>
      </c>
      <c r="AC3545" s="109">
        <f t="shared" si="165"/>
        <v>3.0188299999999998E-2</v>
      </c>
      <c r="AE3545" s="110"/>
    </row>
    <row r="3546" spans="13:31" x14ac:dyDescent="0.25">
      <c r="M3546" s="115">
        <v>48282</v>
      </c>
      <c r="N3546" s="123">
        <v>3.01858</v>
      </c>
      <c r="AB3546" s="108">
        <f t="shared" si="166"/>
        <v>48282</v>
      </c>
      <c r="AC3546" s="109">
        <f t="shared" si="165"/>
        <v>3.0185799999999999E-2</v>
      </c>
      <c r="AE3546" s="110"/>
    </row>
    <row r="3547" spans="13:31" x14ac:dyDescent="0.25">
      <c r="M3547" s="115">
        <v>48283</v>
      </c>
      <c r="N3547" s="123">
        <v>3.01858</v>
      </c>
      <c r="AB3547" s="108">
        <f t="shared" si="166"/>
        <v>48283</v>
      </c>
      <c r="AC3547" s="109">
        <f t="shared" si="165"/>
        <v>3.0185799999999999E-2</v>
      </c>
      <c r="AE3547" s="110"/>
    </row>
    <row r="3548" spans="13:31" x14ac:dyDescent="0.25">
      <c r="M3548" s="115">
        <v>48284</v>
      </c>
      <c r="N3548" s="123">
        <v>3.01858</v>
      </c>
      <c r="AB3548" s="108">
        <f t="shared" si="166"/>
        <v>48284</v>
      </c>
      <c r="AC3548" s="109">
        <f t="shared" si="165"/>
        <v>3.0185799999999999E-2</v>
      </c>
      <c r="AE3548" s="110"/>
    </row>
    <row r="3549" spans="13:31" x14ac:dyDescent="0.25">
      <c r="M3549" s="115">
        <v>48285</v>
      </c>
      <c r="N3549" s="123">
        <v>3.01858</v>
      </c>
      <c r="AB3549" s="108">
        <f t="shared" si="166"/>
        <v>48285</v>
      </c>
      <c r="AC3549" s="109">
        <f t="shared" si="165"/>
        <v>3.0185799999999999E-2</v>
      </c>
      <c r="AE3549" s="110"/>
    </row>
    <row r="3550" spans="13:31" x14ac:dyDescent="0.25">
      <c r="M3550" s="115">
        <v>48286</v>
      </c>
      <c r="N3550" s="123">
        <v>3.0188299999999999</v>
      </c>
      <c r="AB3550" s="108">
        <f t="shared" si="166"/>
        <v>48286</v>
      </c>
      <c r="AC3550" s="109">
        <f t="shared" si="165"/>
        <v>3.0188299999999998E-2</v>
      </c>
      <c r="AE3550" s="110"/>
    </row>
    <row r="3551" spans="13:31" x14ac:dyDescent="0.25">
      <c r="M3551" s="115">
        <v>48287</v>
      </c>
      <c r="N3551" s="123">
        <v>3.01858</v>
      </c>
      <c r="AB3551" s="108">
        <f t="shared" si="166"/>
        <v>48287</v>
      </c>
      <c r="AC3551" s="109">
        <f t="shared" si="165"/>
        <v>3.0185799999999999E-2</v>
      </c>
      <c r="AE3551" s="110"/>
    </row>
    <row r="3552" spans="13:31" x14ac:dyDescent="0.25">
      <c r="M3552" s="115">
        <v>48288</v>
      </c>
      <c r="N3552" s="123">
        <v>3.01858</v>
      </c>
      <c r="AB3552" s="108">
        <f t="shared" si="166"/>
        <v>48288</v>
      </c>
      <c r="AC3552" s="109">
        <f t="shared" si="165"/>
        <v>3.0185799999999999E-2</v>
      </c>
      <c r="AE3552" s="110"/>
    </row>
    <row r="3553" spans="13:31" x14ac:dyDescent="0.25">
      <c r="M3553" s="115">
        <v>48289</v>
      </c>
      <c r="N3553" s="123">
        <v>3.01858</v>
      </c>
      <c r="AB3553" s="108">
        <f t="shared" si="166"/>
        <v>48289</v>
      </c>
      <c r="AC3553" s="109">
        <f t="shared" si="165"/>
        <v>3.0185799999999999E-2</v>
      </c>
      <c r="AE3553" s="110"/>
    </row>
    <row r="3554" spans="13:31" x14ac:dyDescent="0.25">
      <c r="M3554" s="115">
        <v>48290</v>
      </c>
      <c r="N3554" s="123">
        <v>3.01858</v>
      </c>
      <c r="AB3554" s="108">
        <f t="shared" si="166"/>
        <v>48290</v>
      </c>
      <c r="AC3554" s="109">
        <f t="shared" si="165"/>
        <v>3.0185799999999999E-2</v>
      </c>
      <c r="AE3554" s="110"/>
    </row>
    <row r="3555" spans="13:31" x14ac:dyDescent="0.25">
      <c r="M3555" s="115">
        <v>48291</v>
      </c>
      <c r="N3555" s="123">
        <v>3.0188299999999999</v>
      </c>
      <c r="AB3555" s="108">
        <f t="shared" si="166"/>
        <v>48291</v>
      </c>
      <c r="AC3555" s="109">
        <f t="shared" si="165"/>
        <v>3.0188299999999998E-2</v>
      </c>
      <c r="AE3555" s="110"/>
    </row>
    <row r="3556" spans="13:31" x14ac:dyDescent="0.25">
      <c r="M3556" s="115">
        <v>48292</v>
      </c>
      <c r="N3556" s="123">
        <v>3.01858</v>
      </c>
      <c r="AB3556" s="108">
        <f t="shared" si="166"/>
        <v>48292</v>
      </c>
      <c r="AC3556" s="109">
        <f t="shared" si="165"/>
        <v>3.0185799999999999E-2</v>
      </c>
      <c r="AE3556" s="110"/>
    </row>
    <row r="3557" spans="13:31" x14ac:dyDescent="0.25">
      <c r="M3557" s="115">
        <v>48293</v>
      </c>
      <c r="N3557" s="123">
        <v>3.01858</v>
      </c>
      <c r="AB3557" s="108">
        <f t="shared" si="166"/>
        <v>48293</v>
      </c>
      <c r="AC3557" s="109">
        <f t="shared" si="165"/>
        <v>3.0185799999999999E-2</v>
      </c>
      <c r="AE3557" s="110"/>
    </row>
    <row r="3558" spans="13:31" x14ac:dyDescent="0.25">
      <c r="M3558" s="115">
        <v>48294</v>
      </c>
      <c r="N3558" s="123">
        <v>3.01858</v>
      </c>
      <c r="AB3558" s="108">
        <f t="shared" si="166"/>
        <v>48294</v>
      </c>
      <c r="AC3558" s="109">
        <f t="shared" si="165"/>
        <v>3.0185799999999999E-2</v>
      </c>
      <c r="AE3558" s="110"/>
    </row>
    <row r="3559" spans="13:31" x14ac:dyDescent="0.25">
      <c r="M3559" s="115">
        <v>48295</v>
      </c>
      <c r="N3559" s="123">
        <v>3.01858</v>
      </c>
      <c r="AB3559" s="108">
        <f t="shared" si="166"/>
        <v>48295</v>
      </c>
      <c r="AC3559" s="109">
        <f t="shared" si="165"/>
        <v>3.0185799999999999E-2</v>
      </c>
      <c r="AE3559" s="110"/>
    </row>
    <row r="3560" spans="13:31" x14ac:dyDescent="0.25">
      <c r="M3560" s="115">
        <v>48296</v>
      </c>
      <c r="N3560" s="123">
        <v>3.0188299999999999</v>
      </c>
      <c r="AB3560" s="108">
        <f t="shared" si="166"/>
        <v>48296</v>
      </c>
      <c r="AC3560" s="109">
        <f t="shared" si="165"/>
        <v>3.0188299999999998E-2</v>
      </c>
      <c r="AE3560" s="110"/>
    </row>
    <row r="3561" spans="13:31" x14ac:dyDescent="0.25">
      <c r="M3561" s="115">
        <v>48297</v>
      </c>
      <c r="N3561" s="123">
        <v>3.01858</v>
      </c>
      <c r="AB3561" s="108">
        <f t="shared" si="166"/>
        <v>48297</v>
      </c>
      <c r="AC3561" s="109">
        <f t="shared" si="165"/>
        <v>3.0185799999999999E-2</v>
      </c>
      <c r="AE3561" s="110"/>
    </row>
    <row r="3562" spans="13:31" x14ac:dyDescent="0.25">
      <c r="M3562" s="115">
        <v>48298</v>
      </c>
      <c r="N3562" s="123">
        <v>3.01858</v>
      </c>
      <c r="AB3562" s="108">
        <f t="shared" si="166"/>
        <v>48298</v>
      </c>
      <c r="AC3562" s="109">
        <f t="shared" si="165"/>
        <v>3.0185799999999999E-2</v>
      </c>
      <c r="AE3562" s="110"/>
    </row>
    <row r="3563" spans="13:31" x14ac:dyDescent="0.25">
      <c r="M3563" s="115">
        <v>48299</v>
      </c>
      <c r="N3563" s="123">
        <v>3.01858</v>
      </c>
      <c r="AB3563" s="108">
        <f t="shared" si="166"/>
        <v>48299</v>
      </c>
      <c r="AC3563" s="109">
        <f t="shared" si="165"/>
        <v>3.0185799999999999E-2</v>
      </c>
      <c r="AE3563" s="110"/>
    </row>
    <row r="3564" spans="13:31" x14ac:dyDescent="0.25">
      <c r="M3564" s="115">
        <v>48300</v>
      </c>
      <c r="N3564" s="123">
        <v>3.01858</v>
      </c>
      <c r="AB3564" s="108">
        <f t="shared" si="166"/>
        <v>48300</v>
      </c>
      <c r="AC3564" s="109">
        <f t="shared" si="165"/>
        <v>3.0185799999999999E-2</v>
      </c>
      <c r="AE3564" s="110"/>
    </row>
    <row r="3565" spans="13:31" x14ac:dyDescent="0.25">
      <c r="M3565" s="115">
        <v>48301</v>
      </c>
      <c r="N3565" s="123">
        <v>3.0188299999999999</v>
      </c>
      <c r="AB3565" s="108">
        <f t="shared" si="166"/>
        <v>48301</v>
      </c>
      <c r="AC3565" s="109">
        <f t="shared" si="165"/>
        <v>3.0188299999999998E-2</v>
      </c>
      <c r="AE3565" s="110"/>
    </row>
    <row r="3566" spans="13:31" x14ac:dyDescent="0.25">
      <c r="M3566" s="115">
        <v>48302</v>
      </c>
      <c r="N3566" s="123">
        <v>3.01858</v>
      </c>
      <c r="AB3566" s="108">
        <f t="shared" si="166"/>
        <v>48302</v>
      </c>
      <c r="AC3566" s="109">
        <f t="shared" si="165"/>
        <v>3.0185799999999999E-2</v>
      </c>
      <c r="AE3566" s="110"/>
    </row>
    <row r="3567" spans="13:31" x14ac:dyDescent="0.25">
      <c r="M3567" s="115">
        <v>48303</v>
      </c>
      <c r="N3567" s="123">
        <v>3.01858</v>
      </c>
      <c r="AB3567" s="108">
        <f t="shared" si="166"/>
        <v>48303</v>
      </c>
      <c r="AC3567" s="109">
        <f t="shared" si="165"/>
        <v>3.0185799999999999E-2</v>
      </c>
      <c r="AE3567" s="110"/>
    </row>
    <row r="3568" spans="13:31" x14ac:dyDescent="0.25">
      <c r="M3568" s="115">
        <v>48304</v>
      </c>
      <c r="N3568" s="123">
        <v>3.01858</v>
      </c>
      <c r="AB3568" s="108">
        <f t="shared" si="166"/>
        <v>48304</v>
      </c>
      <c r="AC3568" s="109">
        <f t="shared" si="165"/>
        <v>3.0185799999999999E-2</v>
      </c>
      <c r="AE3568" s="110"/>
    </row>
    <row r="3569" spans="13:31" x14ac:dyDescent="0.25">
      <c r="M3569" s="115">
        <v>48305</v>
      </c>
      <c r="N3569" s="123">
        <v>3.01858</v>
      </c>
      <c r="AB3569" s="108">
        <f t="shared" si="166"/>
        <v>48305</v>
      </c>
      <c r="AC3569" s="109">
        <f t="shared" si="165"/>
        <v>3.0185799999999999E-2</v>
      </c>
      <c r="AE3569" s="110"/>
    </row>
    <row r="3570" spans="13:31" x14ac:dyDescent="0.25">
      <c r="M3570" s="115">
        <v>48306</v>
      </c>
      <c r="N3570" s="123">
        <v>3.0189599999999999</v>
      </c>
      <c r="AB3570" s="108">
        <f t="shared" si="166"/>
        <v>48306</v>
      </c>
      <c r="AC3570" s="109">
        <f t="shared" si="165"/>
        <v>3.0189599999999997E-2</v>
      </c>
      <c r="AE3570" s="110"/>
    </row>
    <row r="3571" spans="13:31" x14ac:dyDescent="0.25">
      <c r="M3571" s="115">
        <v>48307</v>
      </c>
      <c r="N3571" s="123">
        <v>3.01858</v>
      </c>
      <c r="AB3571" s="108">
        <f t="shared" si="166"/>
        <v>48307</v>
      </c>
      <c r="AC3571" s="109">
        <f t="shared" si="165"/>
        <v>3.0185799999999999E-2</v>
      </c>
      <c r="AE3571" s="110"/>
    </row>
    <row r="3572" spans="13:31" x14ac:dyDescent="0.25">
      <c r="M3572" s="115">
        <v>48308</v>
      </c>
      <c r="N3572" s="123">
        <v>3.01858</v>
      </c>
      <c r="AB3572" s="108">
        <f t="shared" si="166"/>
        <v>48308</v>
      </c>
      <c r="AC3572" s="109">
        <f t="shared" si="165"/>
        <v>3.0185799999999999E-2</v>
      </c>
      <c r="AE3572" s="110"/>
    </row>
    <row r="3573" spans="13:31" x14ac:dyDescent="0.25">
      <c r="M3573" s="115">
        <v>48309</v>
      </c>
      <c r="N3573" s="123">
        <v>3.01858</v>
      </c>
      <c r="AB3573" s="108">
        <f t="shared" si="166"/>
        <v>48309</v>
      </c>
      <c r="AC3573" s="109">
        <f t="shared" si="165"/>
        <v>3.0185799999999999E-2</v>
      </c>
      <c r="AE3573" s="110"/>
    </row>
    <row r="3574" spans="13:31" x14ac:dyDescent="0.25">
      <c r="M3574" s="115">
        <v>48310</v>
      </c>
      <c r="N3574" s="123">
        <v>3.0188299999999999</v>
      </c>
      <c r="AB3574" s="108">
        <f t="shared" si="166"/>
        <v>48310</v>
      </c>
      <c r="AC3574" s="109">
        <f t="shared" si="165"/>
        <v>3.0188299999999998E-2</v>
      </c>
      <c r="AE3574" s="110"/>
    </row>
    <row r="3575" spans="13:31" x14ac:dyDescent="0.25">
      <c r="M3575" s="115">
        <v>48311</v>
      </c>
      <c r="N3575" s="123">
        <v>3.01858</v>
      </c>
      <c r="AB3575" s="108">
        <f t="shared" si="166"/>
        <v>48311</v>
      </c>
      <c r="AC3575" s="109">
        <f t="shared" si="165"/>
        <v>3.0185799999999999E-2</v>
      </c>
      <c r="AE3575" s="110"/>
    </row>
    <row r="3576" spans="13:31" x14ac:dyDescent="0.25">
      <c r="M3576" s="115">
        <v>48312</v>
      </c>
      <c r="N3576" s="123">
        <v>3.01858</v>
      </c>
      <c r="AB3576" s="108">
        <f t="shared" si="166"/>
        <v>48312</v>
      </c>
      <c r="AC3576" s="109">
        <f t="shared" si="165"/>
        <v>3.0185799999999999E-2</v>
      </c>
      <c r="AE3576" s="110"/>
    </row>
    <row r="3577" spans="13:31" x14ac:dyDescent="0.25">
      <c r="M3577" s="115">
        <v>48313</v>
      </c>
      <c r="N3577" s="123">
        <v>3.01858</v>
      </c>
      <c r="AB3577" s="108">
        <f t="shared" si="166"/>
        <v>48313</v>
      </c>
      <c r="AC3577" s="109">
        <f t="shared" si="165"/>
        <v>3.0185799999999999E-2</v>
      </c>
      <c r="AE3577" s="110"/>
    </row>
    <row r="3578" spans="13:31" x14ac:dyDescent="0.25">
      <c r="M3578" s="115">
        <v>48314</v>
      </c>
      <c r="N3578" s="123">
        <v>3.01858</v>
      </c>
      <c r="AB3578" s="108">
        <f t="shared" si="166"/>
        <v>48314</v>
      </c>
      <c r="AC3578" s="109">
        <f t="shared" si="165"/>
        <v>3.0185799999999999E-2</v>
      </c>
      <c r="AE3578" s="110"/>
    </row>
    <row r="3579" spans="13:31" x14ac:dyDescent="0.25">
      <c r="M3579" s="115">
        <v>48315</v>
      </c>
      <c r="N3579" s="123">
        <v>3.0188299999999999</v>
      </c>
      <c r="AB3579" s="108">
        <f t="shared" si="166"/>
        <v>48315</v>
      </c>
      <c r="AC3579" s="109">
        <f t="shared" si="165"/>
        <v>3.0188299999999998E-2</v>
      </c>
      <c r="AE3579" s="110"/>
    </row>
    <row r="3580" spans="13:31" x14ac:dyDescent="0.25">
      <c r="M3580" s="115">
        <v>48316</v>
      </c>
      <c r="N3580" s="123">
        <v>3.01858</v>
      </c>
      <c r="AB3580" s="108">
        <f t="shared" si="166"/>
        <v>48316</v>
      </c>
      <c r="AC3580" s="109">
        <f t="shared" si="165"/>
        <v>3.0185799999999999E-2</v>
      </c>
      <c r="AE3580" s="110"/>
    </row>
    <row r="3581" spans="13:31" x14ac:dyDescent="0.25">
      <c r="M3581" s="115">
        <v>48317</v>
      </c>
      <c r="N3581" s="123">
        <v>3.01858</v>
      </c>
      <c r="AB3581" s="108">
        <f t="shared" si="166"/>
        <v>48317</v>
      </c>
      <c r="AC3581" s="109">
        <f t="shared" si="165"/>
        <v>3.0185799999999999E-2</v>
      </c>
      <c r="AE3581" s="110"/>
    </row>
    <row r="3582" spans="13:31" x14ac:dyDescent="0.25">
      <c r="M3582" s="115">
        <v>48318</v>
      </c>
      <c r="N3582" s="123">
        <v>3.01858</v>
      </c>
      <c r="AB3582" s="108">
        <f t="shared" si="166"/>
        <v>48318</v>
      </c>
      <c r="AC3582" s="109">
        <f t="shared" si="165"/>
        <v>3.0185799999999999E-2</v>
      </c>
      <c r="AE3582" s="110"/>
    </row>
    <row r="3583" spans="13:31" x14ac:dyDescent="0.25">
      <c r="M3583" s="115">
        <v>48319</v>
      </c>
      <c r="N3583" s="123">
        <v>3.01858</v>
      </c>
      <c r="AB3583" s="108">
        <f t="shared" si="166"/>
        <v>48319</v>
      </c>
      <c r="AC3583" s="109">
        <f t="shared" si="165"/>
        <v>3.0185799999999999E-2</v>
      </c>
      <c r="AE3583" s="110"/>
    </row>
    <row r="3584" spans="13:31" x14ac:dyDescent="0.25">
      <c r="M3584" s="115">
        <v>48320</v>
      </c>
      <c r="N3584" s="123">
        <v>3.0188299999999999</v>
      </c>
      <c r="AB3584" s="108">
        <f t="shared" si="166"/>
        <v>48320</v>
      </c>
      <c r="AC3584" s="109">
        <f t="shared" si="165"/>
        <v>3.0188299999999998E-2</v>
      </c>
      <c r="AE3584" s="110"/>
    </row>
    <row r="3585" spans="13:31" x14ac:dyDescent="0.25">
      <c r="M3585" s="115">
        <v>48321</v>
      </c>
      <c r="N3585" s="123">
        <v>3.01858</v>
      </c>
      <c r="AB3585" s="108">
        <f t="shared" si="166"/>
        <v>48321</v>
      </c>
      <c r="AC3585" s="109">
        <f t="shared" si="165"/>
        <v>3.0185799999999999E-2</v>
      </c>
      <c r="AE3585" s="110"/>
    </row>
    <row r="3586" spans="13:31" x14ac:dyDescent="0.25">
      <c r="M3586" s="115">
        <v>48322</v>
      </c>
      <c r="N3586" s="123">
        <v>3.01858</v>
      </c>
      <c r="AB3586" s="108">
        <f t="shared" si="166"/>
        <v>48322</v>
      </c>
      <c r="AC3586" s="109">
        <f t="shared" si="165"/>
        <v>3.0185799999999999E-2</v>
      </c>
      <c r="AE3586" s="110"/>
    </row>
    <row r="3587" spans="13:31" x14ac:dyDescent="0.25">
      <c r="M3587" s="115">
        <v>48323</v>
      </c>
      <c r="N3587" s="123">
        <v>3.01858</v>
      </c>
      <c r="AB3587" s="108">
        <f t="shared" si="166"/>
        <v>48323</v>
      </c>
      <c r="AC3587" s="109">
        <f t="shared" si="165"/>
        <v>3.0185799999999999E-2</v>
      </c>
      <c r="AE3587" s="110"/>
    </row>
    <row r="3588" spans="13:31" x14ac:dyDescent="0.25">
      <c r="M3588" s="115">
        <v>48324</v>
      </c>
      <c r="N3588" s="123">
        <v>3.01858</v>
      </c>
      <c r="AB3588" s="108">
        <f t="shared" si="166"/>
        <v>48324</v>
      </c>
      <c r="AC3588" s="109">
        <f t="shared" si="165"/>
        <v>3.0185799999999999E-2</v>
      </c>
      <c r="AE3588" s="110"/>
    </row>
    <row r="3589" spans="13:31" x14ac:dyDescent="0.25">
      <c r="M3589" s="115">
        <v>48325</v>
      </c>
      <c r="N3589" s="123">
        <v>3.0188299999999999</v>
      </c>
      <c r="AB3589" s="108">
        <f t="shared" si="166"/>
        <v>48325</v>
      </c>
      <c r="AC3589" s="109">
        <f t="shared" si="165"/>
        <v>3.0188299999999998E-2</v>
      </c>
      <c r="AE3589" s="110"/>
    </row>
    <row r="3590" spans="13:31" x14ac:dyDescent="0.25">
      <c r="M3590" s="115">
        <v>48326</v>
      </c>
      <c r="N3590" s="123">
        <v>3.0186999999999999</v>
      </c>
      <c r="AB3590" s="108">
        <f t="shared" si="166"/>
        <v>48326</v>
      </c>
      <c r="AC3590" s="109">
        <f t="shared" si="165"/>
        <v>3.0186999999999999E-2</v>
      </c>
      <c r="AE3590" s="110"/>
    </row>
    <row r="3591" spans="13:31" x14ac:dyDescent="0.25">
      <c r="M3591" s="115">
        <v>48327</v>
      </c>
      <c r="N3591" s="123">
        <v>3.01858</v>
      </c>
      <c r="AB3591" s="108">
        <f t="shared" si="166"/>
        <v>48327</v>
      </c>
      <c r="AC3591" s="109">
        <f t="shared" ref="AC3591:AC3654" si="167">_xlfn.IFNA(VLOOKUP(AB3591,M:N,2,FALSE)/100,AC3590)</f>
        <v>3.0185799999999999E-2</v>
      </c>
      <c r="AE3591" s="110"/>
    </row>
    <row r="3592" spans="13:31" x14ac:dyDescent="0.25">
      <c r="M3592" s="115">
        <v>48328</v>
      </c>
      <c r="N3592" s="123">
        <v>3.01858</v>
      </c>
      <c r="AB3592" s="108">
        <f t="shared" ref="AB3592:AB3655" si="168">AB3591+1</f>
        <v>48328</v>
      </c>
      <c r="AC3592" s="109">
        <f t="shared" si="167"/>
        <v>3.0185799999999999E-2</v>
      </c>
      <c r="AE3592" s="110"/>
    </row>
    <row r="3593" spans="13:31" x14ac:dyDescent="0.25">
      <c r="M3593" s="115">
        <v>48329</v>
      </c>
      <c r="N3593" s="123">
        <v>3.0188299999999999</v>
      </c>
      <c r="AB3593" s="108">
        <f t="shared" si="168"/>
        <v>48329</v>
      </c>
      <c r="AC3593" s="109">
        <f t="shared" si="167"/>
        <v>3.0188299999999998E-2</v>
      </c>
      <c r="AE3593" s="110"/>
    </row>
    <row r="3594" spans="13:31" x14ac:dyDescent="0.25">
      <c r="M3594" s="115">
        <v>48330</v>
      </c>
      <c r="N3594" s="123">
        <v>3.01858</v>
      </c>
      <c r="AB3594" s="108">
        <f t="shared" si="168"/>
        <v>48330</v>
      </c>
      <c r="AC3594" s="109">
        <f t="shared" si="167"/>
        <v>3.0185799999999999E-2</v>
      </c>
      <c r="AE3594" s="110"/>
    </row>
    <row r="3595" spans="13:31" x14ac:dyDescent="0.25">
      <c r="M3595" s="115">
        <v>48331</v>
      </c>
      <c r="N3595" s="123">
        <v>3.01858</v>
      </c>
      <c r="AB3595" s="108">
        <f t="shared" si="168"/>
        <v>48331</v>
      </c>
      <c r="AC3595" s="109">
        <f t="shared" si="167"/>
        <v>3.0185799999999999E-2</v>
      </c>
      <c r="AE3595" s="110"/>
    </row>
    <row r="3596" spans="13:31" x14ac:dyDescent="0.25">
      <c r="M3596" s="115">
        <v>48332</v>
      </c>
      <c r="N3596" s="123">
        <v>3.01858</v>
      </c>
      <c r="AB3596" s="108">
        <f t="shared" si="168"/>
        <v>48332</v>
      </c>
      <c r="AC3596" s="109">
        <f t="shared" si="167"/>
        <v>3.0185799999999999E-2</v>
      </c>
      <c r="AE3596" s="110"/>
    </row>
    <row r="3597" spans="13:31" x14ac:dyDescent="0.25">
      <c r="M3597" s="115">
        <v>48333</v>
      </c>
      <c r="N3597" s="123">
        <v>3.01858</v>
      </c>
      <c r="AB3597" s="108">
        <f t="shared" si="168"/>
        <v>48333</v>
      </c>
      <c r="AC3597" s="109">
        <f t="shared" si="167"/>
        <v>3.0185799999999999E-2</v>
      </c>
      <c r="AE3597" s="110"/>
    </row>
    <row r="3598" spans="13:31" x14ac:dyDescent="0.25">
      <c r="M3598" s="115">
        <v>48334</v>
      </c>
      <c r="N3598" s="123">
        <v>3.0188299999999999</v>
      </c>
      <c r="AB3598" s="108">
        <f t="shared" si="168"/>
        <v>48334</v>
      </c>
      <c r="AC3598" s="109">
        <f t="shared" si="167"/>
        <v>3.0188299999999998E-2</v>
      </c>
      <c r="AE3598" s="110"/>
    </row>
    <row r="3599" spans="13:31" x14ac:dyDescent="0.25">
      <c r="M3599" s="115">
        <v>48335</v>
      </c>
      <c r="N3599" s="123">
        <v>3.01858</v>
      </c>
      <c r="AB3599" s="108">
        <f t="shared" si="168"/>
        <v>48335</v>
      </c>
      <c r="AC3599" s="109">
        <f t="shared" si="167"/>
        <v>3.0185799999999999E-2</v>
      </c>
      <c r="AE3599" s="110"/>
    </row>
    <row r="3600" spans="13:31" x14ac:dyDescent="0.25">
      <c r="M3600" s="115">
        <v>48336</v>
      </c>
      <c r="N3600" s="123">
        <v>3.01858</v>
      </c>
      <c r="AB3600" s="108">
        <f t="shared" si="168"/>
        <v>48336</v>
      </c>
      <c r="AC3600" s="109">
        <f t="shared" si="167"/>
        <v>3.0185799999999999E-2</v>
      </c>
      <c r="AE3600" s="110"/>
    </row>
    <row r="3601" spans="13:31" x14ac:dyDescent="0.25">
      <c r="M3601" s="115">
        <v>48337</v>
      </c>
      <c r="N3601" s="123">
        <v>3.0186999999999999</v>
      </c>
      <c r="AB3601" s="108">
        <f t="shared" si="168"/>
        <v>48337</v>
      </c>
      <c r="AC3601" s="109">
        <f t="shared" si="167"/>
        <v>3.0186999999999999E-2</v>
      </c>
      <c r="AE3601" s="110"/>
    </row>
    <row r="3602" spans="13:31" x14ac:dyDescent="0.25">
      <c r="M3602" s="115">
        <v>48338</v>
      </c>
      <c r="N3602" s="123">
        <v>3.0188299999999999</v>
      </c>
      <c r="AB3602" s="108">
        <f t="shared" si="168"/>
        <v>48338</v>
      </c>
      <c r="AC3602" s="109">
        <f t="shared" si="167"/>
        <v>3.0188299999999998E-2</v>
      </c>
      <c r="AE3602" s="110"/>
    </row>
    <row r="3603" spans="13:31" x14ac:dyDescent="0.25">
      <c r="M3603" s="115">
        <v>48339</v>
      </c>
      <c r="N3603" s="123">
        <v>3.01858</v>
      </c>
      <c r="AB3603" s="108">
        <f t="shared" si="168"/>
        <v>48339</v>
      </c>
      <c r="AC3603" s="109">
        <f t="shared" si="167"/>
        <v>3.0185799999999999E-2</v>
      </c>
      <c r="AE3603" s="110"/>
    </row>
    <row r="3604" spans="13:31" x14ac:dyDescent="0.25">
      <c r="M3604" s="115">
        <v>48340</v>
      </c>
      <c r="N3604" s="123">
        <v>3.01858</v>
      </c>
      <c r="AB3604" s="108">
        <f t="shared" si="168"/>
        <v>48340</v>
      </c>
      <c r="AC3604" s="109">
        <f t="shared" si="167"/>
        <v>3.0185799999999999E-2</v>
      </c>
      <c r="AE3604" s="110"/>
    </row>
    <row r="3605" spans="13:31" x14ac:dyDescent="0.25">
      <c r="M3605" s="115">
        <v>48341</v>
      </c>
      <c r="N3605" s="123">
        <v>3.01858</v>
      </c>
      <c r="AB3605" s="108">
        <f t="shared" si="168"/>
        <v>48341</v>
      </c>
      <c r="AC3605" s="109">
        <f t="shared" si="167"/>
        <v>3.0185799999999999E-2</v>
      </c>
      <c r="AE3605" s="110"/>
    </row>
    <row r="3606" spans="13:31" x14ac:dyDescent="0.25">
      <c r="M3606" s="115">
        <v>48342</v>
      </c>
      <c r="N3606" s="123">
        <v>3.01858</v>
      </c>
      <c r="AB3606" s="108">
        <f t="shared" si="168"/>
        <v>48342</v>
      </c>
      <c r="AC3606" s="109">
        <f t="shared" si="167"/>
        <v>3.0185799999999999E-2</v>
      </c>
      <c r="AE3606" s="110"/>
    </row>
    <row r="3607" spans="13:31" x14ac:dyDescent="0.25">
      <c r="M3607" s="115">
        <v>48343</v>
      </c>
      <c r="N3607" s="123">
        <v>3.0188299999999999</v>
      </c>
      <c r="AB3607" s="108">
        <f t="shared" si="168"/>
        <v>48343</v>
      </c>
      <c r="AC3607" s="109">
        <f t="shared" si="167"/>
        <v>3.0188299999999998E-2</v>
      </c>
      <c r="AE3607" s="110"/>
    </row>
    <row r="3608" spans="13:31" x14ac:dyDescent="0.25">
      <c r="M3608" s="115">
        <v>48344</v>
      </c>
      <c r="N3608" s="123">
        <v>3.01858</v>
      </c>
      <c r="AB3608" s="108">
        <f t="shared" si="168"/>
        <v>48344</v>
      </c>
      <c r="AC3608" s="109">
        <f t="shared" si="167"/>
        <v>3.0185799999999999E-2</v>
      </c>
      <c r="AE3608" s="110"/>
    </row>
    <row r="3609" spans="13:31" x14ac:dyDescent="0.25">
      <c r="M3609" s="115">
        <v>48345</v>
      </c>
      <c r="N3609" s="123">
        <v>3.01858</v>
      </c>
      <c r="AB3609" s="108">
        <f t="shared" si="168"/>
        <v>48345</v>
      </c>
      <c r="AC3609" s="109">
        <f t="shared" si="167"/>
        <v>3.0185799999999999E-2</v>
      </c>
      <c r="AE3609" s="110"/>
    </row>
    <row r="3610" spans="13:31" x14ac:dyDescent="0.25">
      <c r="M3610" s="115">
        <v>48346</v>
      </c>
      <c r="N3610" s="123">
        <v>3.01858</v>
      </c>
      <c r="AB3610" s="108">
        <f t="shared" si="168"/>
        <v>48346</v>
      </c>
      <c r="AC3610" s="109">
        <f t="shared" si="167"/>
        <v>3.0185799999999999E-2</v>
      </c>
      <c r="AE3610" s="110"/>
    </row>
    <row r="3611" spans="13:31" x14ac:dyDescent="0.25">
      <c r="M3611" s="115">
        <v>48347</v>
      </c>
      <c r="N3611" s="123">
        <v>3.01858</v>
      </c>
      <c r="AB3611" s="108">
        <f t="shared" si="168"/>
        <v>48347</v>
      </c>
      <c r="AC3611" s="109">
        <f t="shared" si="167"/>
        <v>3.0185799999999999E-2</v>
      </c>
      <c r="AE3611" s="110"/>
    </row>
    <row r="3612" spans="13:31" x14ac:dyDescent="0.25">
      <c r="M3612" s="115">
        <v>48348</v>
      </c>
      <c r="N3612" s="123">
        <v>3.0188299999999999</v>
      </c>
      <c r="AB3612" s="108">
        <f t="shared" si="168"/>
        <v>48348</v>
      </c>
      <c r="AC3612" s="109">
        <f t="shared" si="167"/>
        <v>3.0188299999999998E-2</v>
      </c>
      <c r="AE3612" s="110"/>
    </row>
    <row r="3613" spans="13:31" x14ac:dyDescent="0.25">
      <c r="M3613" s="115">
        <v>48349</v>
      </c>
      <c r="N3613" s="123">
        <v>3.01858</v>
      </c>
      <c r="AB3613" s="108">
        <f t="shared" si="168"/>
        <v>48349</v>
      </c>
      <c r="AC3613" s="109">
        <f t="shared" si="167"/>
        <v>3.0185799999999999E-2</v>
      </c>
      <c r="AE3613" s="110"/>
    </row>
    <row r="3614" spans="13:31" x14ac:dyDescent="0.25">
      <c r="M3614" s="115">
        <v>48350</v>
      </c>
      <c r="N3614" s="123">
        <v>3.01858</v>
      </c>
      <c r="AB3614" s="108">
        <f t="shared" si="168"/>
        <v>48350</v>
      </c>
      <c r="AC3614" s="109">
        <f t="shared" si="167"/>
        <v>3.0185799999999999E-2</v>
      </c>
      <c r="AE3614" s="110"/>
    </row>
    <row r="3615" spans="13:31" x14ac:dyDescent="0.25">
      <c r="M3615" s="115">
        <v>48351</v>
      </c>
      <c r="N3615" s="123">
        <v>3.01858</v>
      </c>
      <c r="AB3615" s="108">
        <f t="shared" si="168"/>
        <v>48351</v>
      </c>
      <c r="AC3615" s="109">
        <f t="shared" si="167"/>
        <v>3.0185799999999999E-2</v>
      </c>
      <c r="AE3615" s="110"/>
    </row>
    <row r="3616" spans="13:31" x14ac:dyDescent="0.25">
      <c r="M3616" s="115">
        <v>48352</v>
      </c>
      <c r="N3616" s="123">
        <v>3.01858</v>
      </c>
      <c r="AB3616" s="108">
        <f t="shared" si="168"/>
        <v>48352</v>
      </c>
      <c r="AC3616" s="109">
        <f t="shared" si="167"/>
        <v>3.0185799999999999E-2</v>
      </c>
      <c r="AE3616" s="110"/>
    </row>
    <row r="3617" spans="13:31" x14ac:dyDescent="0.25">
      <c r="M3617" s="115">
        <v>48353</v>
      </c>
      <c r="N3617" s="123">
        <v>3.0188299999999999</v>
      </c>
      <c r="AB3617" s="108">
        <f t="shared" si="168"/>
        <v>48353</v>
      </c>
      <c r="AC3617" s="109">
        <f t="shared" si="167"/>
        <v>3.0188299999999998E-2</v>
      </c>
      <c r="AE3617" s="110"/>
    </row>
    <row r="3618" spans="13:31" x14ac:dyDescent="0.25">
      <c r="M3618" s="115">
        <v>48354</v>
      </c>
      <c r="N3618" s="123">
        <v>3.01858</v>
      </c>
      <c r="AB3618" s="108">
        <f t="shared" si="168"/>
        <v>48354</v>
      </c>
      <c r="AC3618" s="109">
        <f t="shared" si="167"/>
        <v>3.0185799999999999E-2</v>
      </c>
      <c r="AE3618" s="110"/>
    </row>
    <row r="3619" spans="13:31" x14ac:dyDescent="0.25">
      <c r="M3619" s="115">
        <v>48355</v>
      </c>
      <c r="N3619" s="123">
        <v>3.01858</v>
      </c>
      <c r="AB3619" s="108">
        <f t="shared" si="168"/>
        <v>48355</v>
      </c>
      <c r="AC3619" s="109">
        <f t="shared" si="167"/>
        <v>3.0185799999999999E-2</v>
      </c>
      <c r="AE3619" s="110"/>
    </row>
    <row r="3620" spans="13:31" x14ac:dyDescent="0.25">
      <c r="M3620" s="115">
        <v>48356</v>
      </c>
      <c r="N3620" s="123">
        <v>3.0186999999999999</v>
      </c>
      <c r="AB3620" s="108">
        <f t="shared" si="168"/>
        <v>48356</v>
      </c>
      <c r="AC3620" s="109">
        <f t="shared" si="167"/>
        <v>3.0186999999999999E-2</v>
      </c>
      <c r="AE3620" s="110"/>
    </row>
    <row r="3621" spans="13:31" x14ac:dyDescent="0.25">
      <c r="M3621" s="115">
        <v>48357</v>
      </c>
      <c r="N3621" s="123">
        <v>3.0188299999999999</v>
      </c>
      <c r="AB3621" s="108">
        <f t="shared" si="168"/>
        <v>48357</v>
      </c>
      <c r="AC3621" s="109">
        <f t="shared" si="167"/>
        <v>3.0188299999999998E-2</v>
      </c>
      <c r="AE3621" s="110"/>
    </row>
    <row r="3622" spans="13:31" x14ac:dyDescent="0.25">
      <c r="M3622" s="115">
        <v>48358</v>
      </c>
      <c r="N3622" s="123">
        <v>3.01858</v>
      </c>
      <c r="AB3622" s="108">
        <f t="shared" si="168"/>
        <v>48358</v>
      </c>
      <c r="AC3622" s="109">
        <f t="shared" si="167"/>
        <v>3.0185799999999999E-2</v>
      </c>
      <c r="AE3622" s="110"/>
    </row>
    <row r="3623" spans="13:31" x14ac:dyDescent="0.25">
      <c r="M3623" s="115">
        <v>48359</v>
      </c>
      <c r="N3623" s="123">
        <v>3.01858</v>
      </c>
      <c r="AB3623" s="108">
        <f t="shared" si="168"/>
        <v>48359</v>
      </c>
      <c r="AC3623" s="109">
        <f t="shared" si="167"/>
        <v>3.0185799999999999E-2</v>
      </c>
      <c r="AE3623" s="110"/>
    </row>
    <row r="3624" spans="13:31" x14ac:dyDescent="0.25">
      <c r="M3624" s="115">
        <v>48360</v>
      </c>
      <c r="N3624" s="123">
        <v>3.0186999999999999</v>
      </c>
      <c r="AB3624" s="108">
        <f t="shared" si="168"/>
        <v>48360</v>
      </c>
      <c r="AC3624" s="109">
        <f t="shared" si="167"/>
        <v>3.0186999999999999E-2</v>
      </c>
      <c r="AE3624" s="110"/>
    </row>
    <row r="3625" spans="13:31" x14ac:dyDescent="0.25">
      <c r="M3625" s="115">
        <v>48361</v>
      </c>
      <c r="N3625" s="123">
        <v>3.0188299999999999</v>
      </c>
      <c r="AB3625" s="108">
        <f t="shared" si="168"/>
        <v>48361</v>
      </c>
      <c r="AC3625" s="109">
        <f t="shared" si="167"/>
        <v>3.0188299999999998E-2</v>
      </c>
      <c r="AE3625" s="110"/>
    </row>
    <row r="3626" spans="13:31" x14ac:dyDescent="0.25">
      <c r="M3626" s="115">
        <v>48362</v>
      </c>
      <c r="N3626" s="123">
        <v>3.01858</v>
      </c>
      <c r="AB3626" s="108">
        <f t="shared" si="168"/>
        <v>48362</v>
      </c>
      <c r="AC3626" s="109">
        <f t="shared" si="167"/>
        <v>3.0185799999999999E-2</v>
      </c>
      <c r="AE3626" s="110"/>
    </row>
    <row r="3627" spans="13:31" x14ac:dyDescent="0.25">
      <c r="M3627" s="115">
        <v>48363</v>
      </c>
      <c r="N3627" s="123">
        <v>3.01858</v>
      </c>
      <c r="AB3627" s="108">
        <f t="shared" si="168"/>
        <v>48363</v>
      </c>
      <c r="AC3627" s="109">
        <f t="shared" si="167"/>
        <v>3.0185799999999999E-2</v>
      </c>
      <c r="AE3627" s="110"/>
    </row>
    <row r="3628" spans="13:31" x14ac:dyDescent="0.25">
      <c r="M3628" s="115">
        <v>48364</v>
      </c>
      <c r="N3628" s="123">
        <v>3.01858</v>
      </c>
      <c r="AB3628" s="108">
        <f t="shared" si="168"/>
        <v>48364</v>
      </c>
      <c r="AC3628" s="109">
        <f t="shared" si="167"/>
        <v>3.0185799999999999E-2</v>
      </c>
      <c r="AE3628" s="110"/>
    </row>
    <row r="3629" spans="13:31" x14ac:dyDescent="0.25">
      <c r="M3629" s="115">
        <v>48365</v>
      </c>
      <c r="N3629" s="123">
        <v>3.01858</v>
      </c>
      <c r="AB3629" s="108">
        <f t="shared" si="168"/>
        <v>48365</v>
      </c>
      <c r="AC3629" s="109">
        <f t="shared" si="167"/>
        <v>3.0185799999999999E-2</v>
      </c>
      <c r="AE3629" s="110"/>
    </row>
    <row r="3630" spans="13:31" x14ac:dyDescent="0.25">
      <c r="M3630" s="115">
        <v>48366</v>
      </c>
      <c r="N3630" s="123">
        <v>3.0188299999999999</v>
      </c>
      <c r="AB3630" s="108">
        <f t="shared" si="168"/>
        <v>48366</v>
      </c>
      <c r="AC3630" s="109">
        <f t="shared" si="167"/>
        <v>3.0188299999999998E-2</v>
      </c>
      <c r="AE3630" s="110"/>
    </row>
    <row r="3631" spans="13:31" x14ac:dyDescent="0.25">
      <c r="M3631" s="115">
        <v>48367</v>
      </c>
      <c r="N3631" s="123">
        <v>3.01858</v>
      </c>
      <c r="AB3631" s="108">
        <f t="shared" si="168"/>
        <v>48367</v>
      </c>
      <c r="AC3631" s="109">
        <f t="shared" si="167"/>
        <v>3.0185799999999999E-2</v>
      </c>
      <c r="AE3631" s="110"/>
    </row>
    <row r="3632" spans="13:31" x14ac:dyDescent="0.25">
      <c r="M3632" s="115">
        <v>48368</v>
      </c>
      <c r="N3632" s="123">
        <v>3.01858</v>
      </c>
      <c r="AB3632" s="108">
        <f t="shared" si="168"/>
        <v>48368</v>
      </c>
      <c r="AC3632" s="109">
        <f t="shared" si="167"/>
        <v>3.0185799999999999E-2</v>
      </c>
      <c r="AE3632" s="110"/>
    </row>
    <row r="3633" spans="13:31" x14ac:dyDescent="0.25">
      <c r="M3633" s="115">
        <v>48369</v>
      </c>
      <c r="N3633" s="123">
        <v>3.01858</v>
      </c>
      <c r="AB3633" s="108">
        <f t="shared" si="168"/>
        <v>48369</v>
      </c>
      <c r="AC3633" s="109">
        <f t="shared" si="167"/>
        <v>3.0185799999999999E-2</v>
      </c>
      <c r="AE3633" s="110"/>
    </row>
    <row r="3634" spans="13:31" x14ac:dyDescent="0.25">
      <c r="M3634" s="115">
        <v>48370</v>
      </c>
      <c r="N3634" s="123">
        <v>3.01858</v>
      </c>
      <c r="AB3634" s="108">
        <f t="shared" si="168"/>
        <v>48370</v>
      </c>
      <c r="AC3634" s="109">
        <f t="shared" si="167"/>
        <v>3.0185799999999999E-2</v>
      </c>
      <c r="AE3634" s="110"/>
    </row>
    <row r="3635" spans="13:31" x14ac:dyDescent="0.25">
      <c r="M3635" s="115">
        <v>48371</v>
      </c>
      <c r="N3635" s="123">
        <v>3.0189599999999999</v>
      </c>
      <c r="AB3635" s="108">
        <f t="shared" si="168"/>
        <v>48371</v>
      </c>
      <c r="AC3635" s="109">
        <f t="shared" si="167"/>
        <v>3.0189599999999997E-2</v>
      </c>
      <c r="AE3635" s="110"/>
    </row>
    <row r="3636" spans="13:31" x14ac:dyDescent="0.25">
      <c r="M3636" s="115">
        <v>48372</v>
      </c>
      <c r="N3636" s="123">
        <v>3.01858</v>
      </c>
      <c r="AB3636" s="108">
        <f t="shared" si="168"/>
        <v>48372</v>
      </c>
      <c r="AC3636" s="109">
        <f t="shared" si="167"/>
        <v>3.0185799999999999E-2</v>
      </c>
      <c r="AE3636" s="110"/>
    </row>
    <row r="3637" spans="13:31" x14ac:dyDescent="0.25">
      <c r="M3637" s="115">
        <v>48373</v>
      </c>
      <c r="N3637" s="123">
        <v>3.01858</v>
      </c>
      <c r="AB3637" s="108">
        <f t="shared" si="168"/>
        <v>48373</v>
      </c>
      <c r="AC3637" s="109">
        <f t="shared" si="167"/>
        <v>3.0185799999999999E-2</v>
      </c>
      <c r="AE3637" s="110"/>
    </row>
    <row r="3638" spans="13:31" x14ac:dyDescent="0.25">
      <c r="M3638" s="115">
        <v>48374</v>
      </c>
      <c r="N3638" s="123">
        <v>3.01858</v>
      </c>
      <c r="AB3638" s="108">
        <f t="shared" si="168"/>
        <v>48374</v>
      </c>
      <c r="AC3638" s="109">
        <f t="shared" si="167"/>
        <v>3.0185799999999999E-2</v>
      </c>
      <c r="AE3638" s="110"/>
    </row>
    <row r="3639" spans="13:31" x14ac:dyDescent="0.25">
      <c r="M3639" s="115">
        <v>48375</v>
      </c>
      <c r="N3639" s="123">
        <v>3.0188299999999999</v>
      </c>
      <c r="AB3639" s="108">
        <f t="shared" si="168"/>
        <v>48375</v>
      </c>
      <c r="AC3639" s="109">
        <f t="shared" si="167"/>
        <v>3.0188299999999998E-2</v>
      </c>
      <c r="AE3639" s="110"/>
    </row>
    <row r="3640" spans="13:31" x14ac:dyDescent="0.25">
      <c r="M3640" s="115">
        <v>48376</v>
      </c>
      <c r="N3640" s="123">
        <v>3.01858</v>
      </c>
      <c r="AB3640" s="108">
        <f t="shared" si="168"/>
        <v>48376</v>
      </c>
      <c r="AC3640" s="109">
        <f t="shared" si="167"/>
        <v>3.0185799999999999E-2</v>
      </c>
      <c r="AE3640" s="110"/>
    </row>
    <row r="3641" spans="13:31" x14ac:dyDescent="0.25">
      <c r="M3641" s="115">
        <v>48377</v>
      </c>
      <c r="N3641" s="123">
        <v>3.01858</v>
      </c>
      <c r="AB3641" s="108">
        <f t="shared" si="168"/>
        <v>48377</v>
      </c>
      <c r="AC3641" s="109">
        <f t="shared" si="167"/>
        <v>3.0185799999999999E-2</v>
      </c>
      <c r="AE3641" s="110"/>
    </row>
    <row r="3642" spans="13:31" x14ac:dyDescent="0.25">
      <c r="M3642" s="115">
        <v>48378</v>
      </c>
      <c r="N3642" s="123">
        <v>3.01858</v>
      </c>
      <c r="AB3642" s="108">
        <f t="shared" si="168"/>
        <v>48378</v>
      </c>
      <c r="AC3642" s="109">
        <f t="shared" si="167"/>
        <v>3.0185799999999999E-2</v>
      </c>
      <c r="AE3642" s="110"/>
    </row>
    <row r="3643" spans="13:31" x14ac:dyDescent="0.25">
      <c r="M3643" s="115">
        <v>48379</v>
      </c>
      <c r="N3643" s="123">
        <v>3.01858</v>
      </c>
      <c r="AB3643" s="108">
        <f t="shared" si="168"/>
        <v>48379</v>
      </c>
      <c r="AC3643" s="109">
        <f t="shared" si="167"/>
        <v>3.0185799999999999E-2</v>
      </c>
      <c r="AE3643" s="110"/>
    </row>
    <row r="3644" spans="13:31" x14ac:dyDescent="0.25">
      <c r="M3644" s="115">
        <v>48380</v>
      </c>
      <c r="N3644" s="123">
        <v>3.0188299999999999</v>
      </c>
      <c r="AB3644" s="108">
        <f t="shared" si="168"/>
        <v>48380</v>
      </c>
      <c r="AC3644" s="109">
        <f t="shared" si="167"/>
        <v>3.0188299999999998E-2</v>
      </c>
      <c r="AE3644" s="110"/>
    </row>
    <row r="3645" spans="13:31" x14ac:dyDescent="0.25">
      <c r="M3645" s="115">
        <v>48381</v>
      </c>
      <c r="N3645" s="123">
        <v>3.01858</v>
      </c>
      <c r="AB3645" s="108">
        <f t="shared" si="168"/>
        <v>48381</v>
      </c>
      <c r="AC3645" s="109">
        <f t="shared" si="167"/>
        <v>3.0185799999999999E-2</v>
      </c>
      <c r="AE3645" s="110"/>
    </row>
    <row r="3646" spans="13:31" x14ac:dyDescent="0.25">
      <c r="M3646" s="115">
        <v>48382</v>
      </c>
      <c r="N3646" s="123">
        <v>3.01858</v>
      </c>
      <c r="AB3646" s="108">
        <f t="shared" si="168"/>
        <v>48382</v>
      </c>
      <c r="AC3646" s="109">
        <f t="shared" si="167"/>
        <v>3.0185799999999999E-2</v>
      </c>
      <c r="AE3646" s="110"/>
    </row>
    <row r="3647" spans="13:31" x14ac:dyDescent="0.25">
      <c r="M3647" s="115">
        <v>48383</v>
      </c>
      <c r="N3647" s="123">
        <v>3.01858</v>
      </c>
      <c r="AB3647" s="108">
        <f t="shared" si="168"/>
        <v>48383</v>
      </c>
      <c r="AC3647" s="109">
        <f t="shared" si="167"/>
        <v>3.0185799999999999E-2</v>
      </c>
      <c r="AE3647" s="110"/>
    </row>
    <row r="3648" spans="13:31" x14ac:dyDescent="0.25">
      <c r="M3648" s="115">
        <v>48384</v>
      </c>
      <c r="N3648" s="123">
        <v>3.01858</v>
      </c>
      <c r="AB3648" s="108">
        <f t="shared" si="168"/>
        <v>48384</v>
      </c>
      <c r="AC3648" s="109">
        <f t="shared" si="167"/>
        <v>3.0185799999999999E-2</v>
      </c>
      <c r="AE3648" s="110"/>
    </row>
    <row r="3649" spans="13:31" x14ac:dyDescent="0.25">
      <c r="M3649" s="115">
        <v>48385</v>
      </c>
      <c r="N3649" s="123">
        <v>3.0188299999999999</v>
      </c>
      <c r="AB3649" s="108">
        <f t="shared" si="168"/>
        <v>48385</v>
      </c>
      <c r="AC3649" s="109">
        <f t="shared" si="167"/>
        <v>3.0188299999999998E-2</v>
      </c>
      <c r="AE3649" s="110"/>
    </row>
    <row r="3650" spans="13:31" x14ac:dyDescent="0.25">
      <c r="M3650" s="115">
        <v>48386</v>
      </c>
      <c r="N3650" s="123">
        <v>3.01858</v>
      </c>
      <c r="AB3650" s="108">
        <f t="shared" si="168"/>
        <v>48386</v>
      </c>
      <c r="AC3650" s="109">
        <f t="shared" si="167"/>
        <v>3.0185799999999999E-2</v>
      </c>
      <c r="AE3650" s="110"/>
    </row>
    <row r="3651" spans="13:31" x14ac:dyDescent="0.25">
      <c r="M3651" s="115">
        <v>48387</v>
      </c>
      <c r="N3651" s="123">
        <v>3.01858</v>
      </c>
      <c r="AB3651" s="108">
        <f t="shared" si="168"/>
        <v>48387</v>
      </c>
      <c r="AC3651" s="109">
        <f t="shared" si="167"/>
        <v>3.0185799999999999E-2</v>
      </c>
      <c r="AE3651" s="110"/>
    </row>
    <row r="3652" spans="13:31" x14ac:dyDescent="0.25">
      <c r="M3652" s="115">
        <v>48388</v>
      </c>
      <c r="N3652" s="123">
        <v>3.01858</v>
      </c>
      <c r="AB3652" s="108">
        <f t="shared" si="168"/>
        <v>48388</v>
      </c>
      <c r="AC3652" s="109">
        <f t="shared" si="167"/>
        <v>3.0185799999999999E-2</v>
      </c>
      <c r="AE3652" s="110"/>
    </row>
    <row r="3653" spans="13:31" x14ac:dyDescent="0.25">
      <c r="M3653" s="115">
        <v>48389</v>
      </c>
      <c r="N3653" s="123">
        <v>3.01858</v>
      </c>
      <c r="AB3653" s="108">
        <f t="shared" si="168"/>
        <v>48389</v>
      </c>
      <c r="AC3653" s="109">
        <f t="shared" si="167"/>
        <v>3.0185799999999999E-2</v>
      </c>
      <c r="AE3653" s="110"/>
    </row>
    <row r="3654" spans="13:31" x14ac:dyDescent="0.25">
      <c r="M3654" s="115">
        <v>48390</v>
      </c>
      <c r="N3654" s="123">
        <v>3.0189599999999999</v>
      </c>
      <c r="AB3654" s="108">
        <f t="shared" si="168"/>
        <v>48390</v>
      </c>
      <c r="AC3654" s="109">
        <f t="shared" si="167"/>
        <v>3.0189599999999997E-2</v>
      </c>
      <c r="AE3654" s="110"/>
    </row>
    <row r="3655" spans="13:31" x14ac:dyDescent="0.25">
      <c r="M3655" s="115">
        <v>48391</v>
      </c>
      <c r="N3655" s="123">
        <v>3.01858</v>
      </c>
      <c r="AB3655" s="108">
        <f t="shared" si="168"/>
        <v>48391</v>
      </c>
      <c r="AC3655" s="109">
        <f t="shared" ref="AC3655:AC3718" si="169">_xlfn.IFNA(VLOOKUP(AB3655,M:N,2,FALSE)/100,AC3654)</f>
        <v>3.0185799999999999E-2</v>
      </c>
      <c r="AE3655" s="110"/>
    </row>
    <row r="3656" spans="13:31" x14ac:dyDescent="0.25">
      <c r="M3656" s="115">
        <v>48392</v>
      </c>
      <c r="N3656" s="123">
        <v>3.01858</v>
      </c>
      <c r="AB3656" s="108">
        <f t="shared" ref="AB3656:AB3719" si="170">AB3655+1</f>
        <v>48392</v>
      </c>
      <c r="AC3656" s="109">
        <f t="shared" si="169"/>
        <v>3.0185799999999999E-2</v>
      </c>
      <c r="AE3656" s="110"/>
    </row>
    <row r="3657" spans="13:31" x14ac:dyDescent="0.25">
      <c r="M3657" s="115">
        <v>48393</v>
      </c>
      <c r="N3657" s="123">
        <v>3.01858</v>
      </c>
      <c r="AB3657" s="108">
        <f t="shared" si="170"/>
        <v>48393</v>
      </c>
      <c r="AC3657" s="109">
        <f t="shared" si="169"/>
        <v>3.0185799999999999E-2</v>
      </c>
      <c r="AE3657" s="110"/>
    </row>
    <row r="3658" spans="13:31" x14ac:dyDescent="0.25">
      <c r="M3658" s="115">
        <v>48394</v>
      </c>
      <c r="N3658" s="123">
        <v>3.0188299999999999</v>
      </c>
      <c r="AB3658" s="108">
        <f t="shared" si="170"/>
        <v>48394</v>
      </c>
      <c r="AC3658" s="109">
        <f t="shared" si="169"/>
        <v>3.0188299999999998E-2</v>
      </c>
      <c r="AE3658" s="110"/>
    </row>
    <row r="3659" spans="13:31" x14ac:dyDescent="0.25">
      <c r="M3659" s="115">
        <v>48395</v>
      </c>
      <c r="N3659" s="123">
        <v>3.01858</v>
      </c>
      <c r="AB3659" s="108">
        <f t="shared" si="170"/>
        <v>48395</v>
      </c>
      <c r="AC3659" s="109">
        <f t="shared" si="169"/>
        <v>3.0185799999999999E-2</v>
      </c>
      <c r="AE3659" s="110"/>
    </row>
    <row r="3660" spans="13:31" x14ac:dyDescent="0.25">
      <c r="M3660" s="115">
        <v>48396</v>
      </c>
      <c r="N3660" s="123">
        <v>3.01858</v>
      </c>
      <c r="AB3660" s="108">
        <f t="shared" si="170"/>
        <v>48396</v>
      </c>
      <c r="AC3660" s="109">
        <f t="shared" si="169"/>
        <v>3.0185799999999999E-2</v>
      </c>
      <c r="AE3660" s="110"/>
    </row>
    <row r="3661" spans="13:31" x14ac:dyDescent="0.25">
      <c r="M3661" s="115">
        <v>48397</v>
      </c>
      <c r="N3661" s="123">
        <v>3.01858</v>
      </c>
      <c r="AB3661" s="108">
        <f t="shared" si="170"/>
        <v>48397</v>
      </c>
      <c r="AC3661" s="109">
        <f t="shared" si="169"/>
        <v>3.0185799999999999E-2</v>
      </c>
      <c r="AE3661" s="110"/>
    </row>
    <row r="3662" spans="13:31" x14ac:dyDescent="0.25">
      <c r="M3662" s="115">
        <v>48398</v>
      </c>
      <c r="N3662" s="123">
        <v>3.01858</v>
      </c>
      <c r="AB3662" s="108">
        <f t="shared" si="170"/>
        <v>48398</v>
      </c>
      <c r="AC3662" s="109">
        <f t="shared" si="169"/>
        <v>3.0185799999999999E-2</v>
      </c>
      <c r="AE3662" s="110"/>
    </row>
    <row r="3663" spans="13:31" x14ac:dyDescent="0.25">
      <c r="M3663" s="115">
        <v>48399</v>
      </c>
      <c r="N3663" s="123">
        <v>3.0188299999999999</v>
      </c>
      <c r="AB3663" s="108">
        <f t="shared" si="170"/>
        <v>48399</v>
      </c>
      <c r="AC3663" s="109">
        <f t="shared" si="169"/>
        <v>3.0188299999999998E-2</v>
      </c>
      <c r="AE3663" s="110"/>
    </row>
    <row r="3664" spans="13:31" x14ac:dyDescent="0.25">
      <c r="M3664" s="115">
        <v>48400</v>
      </c>
      <c r="N3664" s="123">
        <v>3.01858</v>
      </c>
      <c r="AB3664" s="108">
        <f t="shared" si="170"/>
        <v>48400</v>
      </c>
      <c r="AC3664" s="109">
        <f t="shared" si="169"/>
        <v>3.0185799999999999E-2</v>
      </c>
      <c r="AE3664" s="110"/>
    </row>
    <row r="3665" spans="13:31" x14ac:dyDescent="0.25">
      <c r="M3665" s="115">
        <v>48401</v>
      </c>
      <c r="N3665" s="123">
        <v>3.01858</v>
      </c>
      <c r="AB3665" s="108">
        <f t="shared" si="170"/>
        <v>48401</v>
      </c>
      <c r="AC3665" s="109">
        <f t="shared" si="169"/>
        <v>3.0185799999999999E-2</v>
      </c>
      <c r="AE3665" s="110"/>
    </row>
    <row r="3666" spans="13:31" x14ac:dyDescent="0.25">
      <c r="M3666" s="115">
        <v>48402</v>
      </c>
      <c r="N3666" s="123">
        <v>3.01858</v>
      </c>
      <c r="AB3666" s="108">
        <f t="shared" si="170"/>
        <v>48402</v>
      </c>
      <c r="AC3666" s="109">
        <f t="shared" si="169"/>
        <v>3.0185799999999999E-2</v>
      </c>
      <c r="AE3666" s="110"/>
    </row>
    <row r="3667" spans="13:31" x14ac:dyDescent="0.25">
      <c r="M3667" s="115">
        <v>48403</v>
      </c>
      <c r="N3667" s="123">
        <v>3.01858</v>
      </c>
      <c r="AB3667" s="108">
        <f t="shared" si="170"/>
        <v>48403</v>
      </c>
      <c r="AC3667" s="109">
        <f t="shared" si="169"/>
        <v>3.0185799999999999E-2</v>
      </c>
      <c r="AE3667" s="110"/>
    </row>
    <row r="3668" spans="13:31" x14ac:dyDescent="0.25">
      <c r="M3668" s="115">
        <v>48404</v>
      </c>
      <c r="N3668" s="123">
        <v>3.0188299999999999</v>
      </c>
      <c r="AB3668" s="108">
        <f t="shared" si="170"/>
        <v>48404</v>
      </c>
      <c r="AC3668" s="109">
        <f t="shared" si="169"/>
        <v>3.0188299999999998E-2</v>
      </c>
      <c r="AE3668" s="110"/>
    </row>
    <row r="3669" spans="13:31" x14ac:dyDescent="0.25">
      <c r="M3669" s="115">
        <v>48405</v>
      </c>
      <c r="N3669" s="123">
        <v>3.01858</v>
      </c>
      <c r="AB3669" s="108">
        <f t="shared" si="170"/>
        <v>48405</v>
      </c>
      <c r="AC3669" s="109">
        <f t="shared" si="169"/>
        <v>3.0185799999999999E-2</v>
      </c>
      <c r="AE3669" s="110"/>
    </row>
    <row r="3670" spans="13:31" x14ac:dyDescent="0.25">
      <c r="M3670" s="115">
        <v>48406</v>
      </c>
      <c r="N3670" s="123">
        <v>3.01858</v>
      </c>
      <c r="AB3670" s="108">
        <f t="shared" si="170"/>
        <v>48406</v>
      </c>
      <c r="AC3670" s="109">
        <f t="shared" si="169"/>
        <v>3.0185799999999999E-2</v>
      </c>
      <c r="AE3670" s="110"/>
    </row>
    <row r="3671" spans="13:31" x14ac:dyDescent="0.25">
      <c r="M3671" s="115">
        <v>48407</v>
      </c>
      <c r="N3671" s="123">
        <v>3.01858</v>
      </c>
      <c r="AB3671" s="108">
        <f t="shared" si="170"/>
        <v>48407</v>
      </c>
      <c r="AC3671" s="109">
        <f t="shared" si="169"/>
        <v>3.0185799999999999E-2</v>
      </c>
      <c r="AE3671" s="110"/>
    </row>
    <row r="3672" spans="13:31" x14ac:dyDescent="0.25">
      <c r="M3672" s="115">
        <v>48408</v>
      </c>
      <c r="N3672" s="123">
        <v>3.01858</v>
      </c>
      <c r="AB3672" s="108">
        <f t="shared" si="170"/>
        <v>48408</v>
      </c>
      <c r="AC3672" s="109">
        <f t="shared" si="169"/>
        <v>3.0185799999999999E-2</v>
      </c>
      <c r="AE3672" s="110"/>
    </row>
    <row r="3673" spans="13:31" x14ac:dyDescent="0.25">
      <c r="M3673" s="115">
        <v>48409</v>
      </c>
      <c r="N3673" s="123">
        <v>3.0188299999999999</v>
      </c>
      <c r="AB3673" s="108">
        <f t="shared" si="170"/>
        <v>48409</v>
      </c>
      <c r="AC3673" s="109">
        <f t="shared" si="169"/>
        <v>3.0188299999999998E-2</v>
      </c>
      <c r="AE3673" s="110"/>
    </row>
    <row r="3674" spans="13:31" x14ac:dyDescent="0.25">
      <c r="M3674" s="115">
        <v>48410</v>
      </c>
      <c r="N3674" s="123">
        <v>3.01858</v>
      </c>
      <c r="AB3674" s="108">
        <f t="shared" si="170"/>
        <v>48410</v>
      </c>
      <c r="AC3674" s="109">
        <f t="shared" si="169"/>
        <v>3.0185799999999999E-2</v>
      </c>
      <c r="AE3674" s="110"/>
    </row>
    <row r="3675" spans="13:31" x14ac:dyDescent="0.25">
      <c r="M3675" s="115">
        <v>48411</v>
      </c>
      <c r="N3675" s="123">
        <v>3.01858</v>
      </c>
      <c r="AB3675" s="108">
        <f t="shared" si="170"/>
        <v>48411</v>
      </c>
      <c r="AC3675" s="109">
        <f t="shared" si="169"/>
        <v>3.0185799999999999E-2</v>
      </c>
      <c r="AE3675" s="110"/>
    </row>
    <row r="3676" spans="13:31" x14ac:dyDescent="0.25">
      <c r="M3676" s="115">
        <v>48412</v>
      </c>
      <c r="N3676" s="123">
        <v>3.01858</v>
      </c>
      <c r="AB3676" s="108">
        <f t="shared" si="170"/>
        <v>48412</v>
      </c>
      <c r="AC3676" s="109">
        <f t="shared" si="169"/>
        <v>3.0185799999999999E-2</v>
      </c>
      <c r="AE3676" s="110"/>
    </row>
    <row r="3677" spans="13:31" x14ac:dyDescent="0.25">
      <c r="M3677" s="115">
        <v>48413</v>
      </c>
      <c r="N3677" s="123">
        <v>3.01858</v>
      </c>
      <c r="AB3677" s="108">
        <f t="shared" si="170"/>
        <v>48413</v>
      </c>
      <c r="AC3677" s="109">
        <f t="shared" si="169"/>
        <v>3.0185799999999999E-2</v>
      </c>
      <c r="AE3677" s="110"/>
    </row>
    <row r="3678" spans="13:31" x14ac:dyDescent="0.25">
      <c r="M3678" s="115">
        <v>48414</v>
      </c>
      <c r="N3678" s="123">
        <v>3.0188299999999999</v>
      </c>
      <c r="AB3678" s="108">
        <f t="shared" si="170"/>
        <v>48414</v>
      </c>
      <c r="AC3678" s="109">
        <f t="shared" si="169"/>
        <v>3.0188299999999998E-2</v>
      </c>
      <c r="AE3678" s="110"/>
    </row>
    <row r="3679" spans="13:31" x14ac:dyDescent="0.25">
      <c r="M3679" s="115">
        <v>48415</v>
      </c>
      <c r="N3679" s="123">
        <v>3.01858</v>
      </c>
      <c r="AB3679" s="108">
        <f t="shared" si="170"/>
        <v>48415</v>
      </c>
      <c r="AC3679" s="109">
        <f t="shared" si="169"/>
        <v>3.0185799999999999E-2</v>
      </c>
      <c r="AE3679" s="110"/>
    </row>
    <row r="3680" spans="13:31" x14ac:dyDescent="0.25">
      <c r="M3680" s="115">
        <v>48416</v>
      </c>
      <c r="N3680" s="123">
        <v>3.01858</v>
      </c>
      <c r="AB3680" s="108">
        <f t="shared" si="170"/>
        <v>48416</v>
      </c>
      <c r="AC3680" s="109">
        <f t="shared" si="169"/>
        <v>3.0185799999999999E-2</v>
      </c>
      <c r="AE3680" s="110"/>
    </row>
    <row r="3681" spans="13:31" x14ac:dyDescent="0.25">
      <c r="M3681" s="115">
        <v>48417</v>
      </c>
      <c r="N3681" s="123">
        <v>3.01858</v>
      </c>
      <c r="AB3681" s="108">
        <f t="shared" si="170"/>
        <v>48417</v>
      </c>
      <c r="AC3681" s="109">
        <f t="shared" si="169"/>
        <v>3.0185799999999999E-2</v>
      </c>
      <c r="AE3681" s="110"/>
    </row>
    <row r="3682" spans="13:31" x14ac:dyDescent="0.25">
      <c r="M3682" s="115">
        <v>48418</v>
      </c>
      <c r="N3682" s="123">
        <v>3.01858</v>
      </c>
      <c r="AB3682" s="108">
        <f t="shared" si="170"/>
        <v>48418</v>
      </c>
      <c r="AC3682" s="109">
        <f t="shared" si="169"/>
        <v>3.0185799999999999E-2</v>
      </c>
      <c r="AE3682" s="110"/>
    </row>
    <row r="3683" spans="13:31" x14ac:dyDescent="0.25">
      <c r="M3683" s="115">
        <v>48419</v>
      </c>
      <c r="N3683" s="123">
        <v>3.0188299999999999</v>
      </c>
      <c r="AB3683" s="108">
        <f t="shared" si="170"/>
        <v>48419</v>
      </c>
      <c r="AC3683" s="109">
        <f t="shared" si="169"/>
        <v>3.0188299999999998E-2</v>
      </c>
      <c r="AE3683" s="110"/>
    </row>
    <row r="3684" spans="13:31" x14ac:dyDescent="0.25">
      <c r="M3684" s="115">
        <v>48420</v>
      </c>
      <c r="N3684" s="123">
        <v>3.01858</v>
      </c>
      <c r="AB3684" s="108">
        <f t="shared" si="170"/>
        <v>48420</v>
      </c>
      <c r="AC3684" s="109">
        <f t="shared" si="169"/>
        <v>3.0185799999999999E-2</v>
      </c>
      <c r="AE3684" s="110"/>
    </row>
    <row r="3685" spans="13:31" x14ac:dyDescent="0.25">
      <c r="M3685" s="115">
        <v>48421</v>
      </c>
      <c r="N3685" s="123">
        <v>3.01858</v>
      </c>
      <c r="AB3685" s="108">
        <f t="shared" si="170"/>
        <v>48421</v>
      </c>
      <c r="AC3685" s="109">
        <f t="shared" si="169"/>
        <v>3.0185799999999999E-2</v>
      </c>
      <c r="AE3685" s="110"/>
    </row>
    <row r="3686" spans="13:31" x14ac:dyDescent="0.25">
      <c r="M3686" s="115">
        <v>48422</v>
      </c>
      <c r="N3686" s="123">
        <v>3.01858</v>
      </c>
      <c r="AB3686" s="108">
        <f t="shared" si="170"/>
        <v>48422</v>
      </c>
      <c r="AC3686" s="109">
        <f t="shared" si="169"/>
        <v>3.0185799999999999E-2</v>
      </c>
      <c r="AE3686" s="110"/>
    </row>
    <row r="3687" spans="13:31" x14ac:dyDescent="0.25">
      <c r="M3687" s="115">
        <v>48423</v>
      </c>
      <c r="N3687" s="123">
        <v>3.0189599999999999</v>
      </c>
      <c r="AB3687" s="108">
        <f t="shared" si="170"/>
        <v>48423</v>
      </c>
      <c r="AC3687" s="109">
        <f t="shared" si="169"/>
        <v>3.0189599999999997E-2</v>
      </c>
      <c r="AE3687" s="110"/>
    </row>
    <row r="3688" spans="13:31" x14ac:dyDescent="0.25">
      <c r="M3688" s="115">
        <v>48424</v>
      </c>
      <c r="N3688" s="123">
        <v>3.01858</v>
      </c>
      <c r="AB3688" s="108">
        <f t="shared" si="170"/>
        <v>48424</v>
      </c>
      <c r="AC3688" s="109">
        <f t="shared" si="169"/>
        <v>3.0185799999999999E-2</v>
      </c>
      <c r="AE3688" s="110"/>
    </row>
    <row r="3689" spans="13:31" x14ac:dyDescent="0.25">
      <c r="M3689" s="115">
        <v>48425</v>
      </c>
      <c r="N3689" s="123">
        <v>3.01858</v>
      </c>
      <c r="AB3689" s="108">
        <f t="shared" si="170"/>
        <v>48425</v>
      </c>
      <c r="AC3689" s="109">
        <f t="shared" si="169"/>
        <v>3.0185799999999999E-2</v>
      </c>
      <c r="AE3689" s="110"/>
    </row>
    <row r="3690" spans="13:31" x14ac:dyDescent="0.25">
      <c r="M3690" s="115">
        <v>48426</v>
      </c>
      <c r="N3690" s="123">
        <v>3.01858</v>
      </c>
      <c r="AB3690" s="108">
        <f t="shared" si="170"/>
        <v>48426</v>
      </c>
      <c r="AC3690" s="109">
        <f t="shared" si="169"/>
        <v>3.0185799999999999E-2</v>
      </c>
      <c r="AE3690" s="110"/>
    </row>
    <row r="3691" spans="13:31" x14ac:dyDescent="0.25">
      <c r="M3691" s="115">
        <v>48427</v>
      </c>
      <c r="N3691" s="123">
        <v>3.01858</v>
      </c>
      <c r="AB3691" s="108">
        <f t="shared" si="170"/>
        <v>48427</v>
      </c>
      <c r="AC3691" s="109">
        <f t="shared" si="169"/>
        <v>3.0185799999999999E-2</v>
      </c>
      <c r="AE3691" s="110"/>
    </row>
    <row r="3692" spans="13:31" x14ac:dyDescent="0.25">
      <c r="M3692" s="115">
        <v>48428</v>
      </c>
      <c r="N3692" s="123">
        <v>3.0188299999999999</v>
      </c>
      <c r="AB3692" s="108">
        <f t="shared" si="170"/>
        <v>48428</v>
      </c>
      <c r="AC3692" s="109">
        <f t="shared" si="169"/>
        <v>3.0188299999999998E-2</v>
      </c>
      <c r="AE3692" s="110"/>
    </row>
    <row r="3693" spans="13:31" x14ac:dyDescent="0.25">
      <c r="M3693" s="115">
        <v>48429</v>
      </c>
      <c r="N3693" s="123">
        <v>3.01858</v>
      </c>
      <c r="AB3693" s="108">
        <f t="shared" si="170"/>
        <v>48429</v>
      </c>
      <c r="AC3693" s="109">
        <f t="shared" si="169"/>
        <v>3.0185799999999999E-2</v>
      </c>
      <c r="AE3693" s="110"/>
    </row>
    <row r="3694" spans="13:31" x14ac:dyDescent="0.25">
      <c r="M3694" s="115">
        <v>48430</v>
      </c>
      <c r="N3694" s="123">
        <v>3.01858</v>
      </c>
      <c r="AB3694" s="108">
        <f t="shared" si="170"/>
        <v>48430</v>
      </c>
      <c r="AC3694" s="109">
        <f t="shared" si="169"/>
        <v>3.0185799999999999E-2</v>
      </c>
      <c r="AE3694" s="110"/>
    </row>
    <row r="3695" spans="13:31" x14ac:dyDescent="0.25">
      <c r="M3695" s="115">
        <v>48431</v>
      </c>
      <c r="N3695" s="123">
        <v>3.01858</v>
      </c>
      <c r="AB3695" s="108">
        <f t="shared" si="170"/>
        <v>48431</v>
      </c>
      <c r="AC3695" s="109">
        <f t="shared" si="169"/>
        <v>3.0185799999999999E-2</v>
      </c>
      <c r="AE3695" s="110"/>
    </row>
    <row r="3696" spans="13:31" x14ac:dyDescent="0.25">
      <c r="M3696" s="115">
        <v>48432</v>
      </c>
      <c r="N3696" s="123">
        <v>3.01858</v>
      </c>
      <c r="AB3696" s="108">
        <f t="shared" si="170"/>
        <v>48432</v>
      </c>
      <c r="AC3696" s="109">
        <f t="shared" si="169"/>
        <v>3.0185799999999999E-2</v>
      </c>
      <c r="AE3696" s="110"/>
    </row>
    <row r="3697" spans="13:31" x14ac:dyDescent="0.25">
      <c r="M3697" s="115">
        <v>48433</v>
      </c>
      <c r="N3697" s="123">
        <v>3.0188299999999999</v>
      </c>
      <c r="AB3697" s="108">
        <f t="shared" si="170"/>
        <v>48433</v>
      </c>
      <c r="AC3697" s="109">
        <f t="shared" si="169"/>
        <v>3.0188299999999998E-2</v>
      </c>
      <c r="AE3697" s="110"/>
    </row>
    <row r="3698" spans="13:31" x14ac:dyDescent="0.25">
      <c r="M3698" s="115">
        <v>48434</v>
      </c>
      <c r="N3698" s="123">
        <v>3.01858</v>
      </c>
      <c r="AB3698" s="108">
        <f t="shared" si="170"/>
        <v>48434</v>
      </c>
      <c r="AC3698" s="109">
        <f t="shared" si="169"/>
        <v>3.0185799999999999E-2</v>
      </c>
      <c r="AE3698" s="110"/>
    </row>
    <row r="3699" spans="13:31" x14ac:dyDescent="0.25">
      <c r="M3699" s="115">
        <v>48435</v>
      </c>
      <c r="N3699" s="123">
        <v>3.01858</v>
      </c>
      <c r="AB3699" s="108">
        <f t="shared" si="170"/>
        <v>48435</v>
      </c>
      <c r="AC3699" s="109">
        <f t="shared" si="169"/>
        <v>3.0185799999999999E-2</v>
      </c>
      <c r="AE3699" s="110"/>
    </row>
    <row r="3700" spans="13:31" x14ac:dyDescent="0.25">
      <c r="M3700" s="115">
        <v>48436</v>
      </c>
      <c r="N3700" s="123">
        <v>3.01858</v>
      </c>
      <c r="AB3700" s="108">
        <f t="shared" si="170"/>
        <v>48436</v>
      </c>
      <c r="AC3700" s="109">
        <f t="shared" si="169"/>
        <v>3.0185799999999999E-2</v>
      </c>
      <c r="AE3700" s="110"/>
    </row>
    <row r="3701" spans="13:31" x14ac:dyDescent="0.25">
      <c r="M3701" s="115">
        <v>48437</v>
      </c>
      <c r="N3701" s="123">
        <v>3.01858</v>
      </c>
      <c r="AB3701" s="108">
        <f t="shared" si="170"/>
        <v>48437</v>
      </c>
      <c r="AC3701" s="109">
        <f t="shared" si="169"/>
        <v>3.0185799999999999E-2</v>
      </c>
      <c r="AE3701" s="110"/>
    </row>
    <row r="3702" spans="13:31" x14ac:dyDescent="0.25">
      <c r="M3702" s="115">
        <v>48438</v>
      </c>
      <c r="N3702" s="123">
        <v>3.0188299999999999</v>
      </c>
      <c r="AB3702" s="108">
        <f t="shared" si="170"/>
        <v>48438</v>
      </c>
      <c r="AC3702" s="109">
        <f t="shared" si="169"/>
        <v>3.0188299999999998E-2</v>
      </c>
      <c r="AE3702" s="110"/>
    </row>
    <row r="3703" spans="13:31" x14ac:dyDescent="0.25">
      <c r="M3703" s="115">
        <v>48439</v>
      </c>
      <c r="N3703" s="123">
        <v>3.01858</v>
      </c>
      <c r="AB3703" s="108">
        <f t="shared" si="170"/>
        <v>48439</v>
      </c>
      <c r="AC3703" s="109">
        <f t="shared" si="169"/>
        <v>3.0185799999999999E-2</v>
      </c>
      <c r="AE3703" s="110"/>
    </row>
    <row r="3704" spans="13:31" x14ac:dyDescent="0.25">
      <c r="M3704" s="115">
        <v>48440</v>
      </c>
      <c r="N3704" s="123">
        <v>3.01858</v>
      </c>
      <c r="AB3704" s="108">
        <f t="shared" si="170"/>
        <v>48440</v>
      </c>
      <c r="AC3704" s="109">
        <f t="shared" si="169"/>
        <v>3.0185799999999999E-2</v>
      </c>
      <c r="AE3704" s="110"/>
    </row>
    <row r="3705" spans="13:31" x14ac:dyDescent="0.25">
      <c r="M3705" s="115">
        <v>48441</v>
      </c>
      <c r="N3705" s="123">
        <v>3.01858</v>
      </c>
      <c r="AB3705" s="108">
        <f t="shared" si="170"/>
        <v>48441</v>
      </c>
      <c r="AC3705" s="109">
        <f t="shared" si="169"/>
        <v>3.0185799999999999E-2</v>
      </c>
      <c r="AE3705" s="110"/>
    </row>
    <row r="3706" spans="13:31" x14ac:dyDescent="0.25">
      <c r="M3706" s="115">
        <v>48442</v>
      </c>
      <c r="N3706" s="123">
        <v>3.01858</v>
      </c>
      <c r="AB3706" s="108">
        <f t="shared" si="170"/>
        <v>48442</v>
      </c>
      <c r="AC3706" s="109">
        <f t="shared" si="169"/>
        <v>3.0185799999999999E-2</v>
      </c>
      <c r="AE3706" s="110"/>
    </row>
    <row r="3707" spans="13:31" x14ac:dyDescent="0.25">
      <c r="M3707" s="115">
        <v>48443</v>
      </c>
      <c r="N3707" s="123">
        <v>3.0188299999999999</v>
      </c>
      <c r="AB3707" s="108">
        <f t="shared" si="170"/>
        <v>48443</v>
      </c>
      <c r="AC3707" s="109">
        <f t="shared" si="169"/>
        <v>3.0188299999999998E-2</v>
      </c>
      <c r="AE3707" s="110"/>
    </row>
    <row r="3708" spans="13:31" x14ac:dyDescent="0.25">
      <c r="M3708" s="115">
        <v>48444</v>
      </c>
      <c r="N3708" s="123">
        <v>3.01858</v>
      </c>
      <c r="AB3708" s="108">
        <f t="shared" si="170"/>
        <v>48444</v>
      </c>
      <c r="AC3708" s="109">
        <f t="shared" si="169"/>
        <v>3.0185799999999999E-2</v>
      </c>
      <c r="AE3708" s="110"/>
    </row>
    <row r="3709" spans="13:31" x14ac:dyDescent="0.25">
      <c r="M3709" s="115">
        <v>48445</v>
      </c>
      <c r="N3709" s="123">
        <v>3.01858</v>
      </c>
      <c r="AB3709" s="108">
        <f t="shared" si="170"/>
        <v>48445</v>
      </c>
      <c r="AC3709" s="109">
        <f t="shared" si="169"/>
        <v>3.0185799999999999E-2</v>
      </c>
      <c r="AE3709" s="110"/>
    </row>
    <row r="3710" spans="13:31" x14ac:dyDescent="0.25">
      <c r="M3710" s="115">
        <v>48446</v>
      </c>
      <c r="N3710" s="123">
        <v>3.01858</v>
      </c>
      <c r="AB3710" s="108">
        <f t="shared" si="170"/>
        <v>48446</v>
      </c>
      <c r="AC3710" s="109">
        <f t="shared" si="169"/>
        <v>3.0185799999999999E-2</v>
      </c>
      <c r="AE3710" s="110"/>
    </row>
    <row r="3711" spans="13:31" x14ac:dyDescent="0.25">
      <c r="M3711" s="115">
        <v>48447</v>
      </c>
      <c r="N3711" s="123">
        <v>3.01858</v>
      </c>
      <c r="AB3711" s="108">
        <f t="shared" si="170"/>
        <v>48447</v>
      </c>
      <c r="AC3711" s="109">
        <f t="shared" si="169"/>
        <v>3.0185799999999999E-2</v>
      </c>
      <c r="AE3711" s="110"/>
    </row>
    <row r="3712" spans="13:31" x14ac:dyDescent="0.25">
      <c r="M3712" s="115">
        <v>48448</v>
      </c>
      <c r="N3712" s="123">
        <v>3.0188299999999999</v>
      </c>
      <c r="AB3712" s="108">
        <f t="shared" si="170"/>
        <v>48448</v>
      </c>
      <c r="AC3712" s="109">
        <f t="shared" si="169"/>
        <v>3.0188299999999998E-2</v>
      </c>
      <c r="AE3712" s="110"/>
    </row>
    <row r="3713" spans="13:31" x14ac:dyDescent="0.25">
      <c r="M3713" s="115">
        <v>48449</v>
      </c>
      <c r="N3713" s="123">
        <v>3.01858</v>
      </c>
      <c r="AB3713" s="108">
        <f t="shared" si="170"/>
        <v>48449</v>
      </c>
      <c r="AC3713" s="109">
        <f t="shared" si="169"/>
        <v>3.0185799999999999E-2</v>
      </c>
      <c r="AE3713" s="110"/>
    </row>
    <row r="3714" spans="13:31" x14ac:dyDescent="0.25">
      <c r="M3714" s="115">
        <v>48450</v>
      </c>
      <c r="N3714" s="123">
        <v>3.01858</v>
      </c>
      <c r="AB3714" s="108">
        <f t="shared" si="170"/>
        <v>48450</v>
      </c>
      <c r="AC3714" s="109">
        <f t="shared" si="169"/>
        <v>3.0185799999999999E-2</v>
      </c>
      <c r="AE3714" s="110"/>
    </row>
    <row r="3715" spans="13:31" x14ac:dyDescent="0.25">
      <c r="M3715" s="115">
        <v>48451</v>
      </c>
      <c r="N3715" s="123">
        <v>3.01858</v>
      </c>
      <c r="AB3715" s="108">
        <f t="shared" si="170"/>
        <v>48451</v>
      </c>
      <c r="AC3715" s="109">
        <f t="shared" si="169"/>
        <v>3.0185799999999999E-2</v>
      </c>
      <c r="AE3715" s="110"/>
    </row>
    <row r="3716" spans="13:31" x14ac:dyDescent="0.25">
      <c r="M3716" s="115">
        <v>48452</v>
      </c>
      <c r="N3716" s="123">
        <v>3.01858</v>
      </c>
      <c r="AB3716" s="108">
        <f t="shared" si="170"/>
        <v>48452</v>
      </c>
      <c r="AC3716" s="109">
        <f t="shared" si="169"/>
        <v>3.0185799999999999E-2</v>
      </c>
      <c r="AE3716" s="110"/>
    </row>
    <row r="3717" spans="13:31" x14ac:dyDescent="0.25">
      <c r="M3717" s="115">
        <v>48453</v>
      </c>
      <c r="N3717" s="123">
        <v>3.0188299999999999</v>
      </c>
      <c r="AB3717" s="108">
        <f t="shared" si="170"/>
        <v>48453</v>
      </c>
      <c r="AC3717" s="109">
        <f t="shared" si="169"/>
        <v>3.0188299999999998E-2</v>
      </c>
      <c r="AE3717" s="110"/>
    </row>
    <row r="3718" spans="13:31" x14ac:dyDescent="0.25">
      <c r="M3718" s="115">
        <v>48454</v>
      </c>
      <c r="N3718" s="123">
        <v>3.01858</v>
      </c>
      <c r="AB3718" s="108">
        <f t="shared" si="170"/>
        <v>48454</v>
      </c>
      <c r="AC3718" s="109">
        <f t="shared" si="169"/>
        <v>3.0185799999999999E-2</v>
      </c>
      <c r="AE3718" s="110"/>
    </row>
    <row r="3719" spans="13:31" x14ac:dyDescent="0.25">
      <c r="M3719" s="115">
        <v>48455</v>
      </c>
      <c r="N3719" s="123">
        <v>3.01858</v>
      </c>
      <c r="AB3719" s="108">
        <f t="shared" si="170"/>
        <v>48455</v>
      </c>
      <c r="AC3719" s="109">
        <f t="shared" ref="AC3719:AC3782" si="171">_xlfn.IFNA(VLOOKUP(AB3719,M:N,2,FALSE)/100,AC3718)</f>
        <v>3.0185799999999999E-2</v>
      </c>
      <c r="AE3719" s="110"/>
    </row>
    <row r="3720" spans="13:31" x14ac:dyDescent="0.25">
      <c r="M3720" s="115">
        <v>48456</v>
      </c>
      <c r="N3720" s="123">
        <v>3.01858</v>
      </c>
      <c r="AB3720" s="108">
        <f t="shared" ref="AB3720:AB3783" si="172">AB3719+1</f>
        <v>48456</v>
      </c>
      <c r="AC3720" s="109">
        <f t="shared" si="171"/>
        <v>3.0185799999999999E-2</v>
      </c>
      <c r="AE3720" s="110"/>
    </row>
    <row r="3721" spans="13:31" x14ac:dyDescent="0.25">
      <c r="M3721" s="115">
        <v>48457</v>
      </c>
      <c r="N3721" s="123">
        <v>3.01858</v>
      </c>
      <c r="AB3721" s="108">
        <f t="shared" si="172"/>
        <v>48457</v>
      </c>
      <c r="AC3721" s="109">
        <f t="shared" si="171"/>
        <v>3.0185799999999999E-2</v>
      </c>
      <c r="AE3721" s="110"/>
    </row>
    <row r="3722" spans="13:31" x14ac:dyDescent="0.25">
      <c r="M3722" s="115">
        <v>48458</v>
      </c>
      <c r="N3722" s="123">
        <v>3.0189599999999999</v>
      </c>
      <c r="AB3722" s="108">
        <f t="shared" si="172"/>
        <v>48458</v>
      </c>
      <c r="AC3722" s="109">
        <f t="shared" si="171"/>
        <v>3.0189599999999997E-2</v>
      </c>
      <c r="AE3722" s="110"/>
    </row>
    <row r="3723" spans="13:31" x14ac:dyDescent="0.25">
      <c r="M3723" s="115">
        <v>48459</v>
      </c>
      <c r="N3723" s="123">
        <v>3.01858</v>
      </c>
      <c r="AB3723" s="108">
        <f t="shared" si="172"/>
        <v>48459</v>
      </c>
      <c r="AC3723" s="109">
        <f t="shared" si="171"/>
        <v>3.0185799999999999E-2</v>
      </c>
      <c r="AE3723" s="110"/>
    </row>
    <row r="3724" spans="13:31" x14ac:dyDescent="0.25">
      <c r="M3724" s="115">
        <v>48460</v>
      </c>
      <c r="N3724" s="123">
        <v>3.01858</v>
      </c>
      <c r="AB3724" s="108">
        <f t="shared" si="172"/>
        <v>48460</v>
      </c>
      <c r="AC3724" s="109">
        <f t="shared" si="171"/>
        <v>3.0185799999999999E-2</v>
      </c>
      <c r="AE3724" s="110"/>
    </row>
    <row r="3725" spans="13:31" x14ac:dyDescent="0.25">
      <c r="M3725" s="115">
        <v>48461</v>
      </c>
      <c r="N3725" s="123">
        <v>3.01858</v>
      </c>
      <c r="AB3725" s="108">
        <f t="shared" si="172"/>
        <v>48461</v>
      </c>
      <c r="AC3725" s="109">
        <f t="shared" si="171"/>
        <v>3.0185799999999999E-2</v>
      </c>
      <c r="AE3725" s="110"/>
    </row>
    <row r="3726" spans="13:31" x14ac:dyDescent="0.25">
      <c r="M3726" s="115">
        <v>48462</v>
      </c>
      <c r="N3726" s="123">
        <v>3.0188299999999999</v>
      </c>
      <c r="AB3726" s="108">
        <f t="shared" si="172"/>
        <v>48462</v>
      </c>
      <c r="AC3726" s="109">
        <f t="shared" si="171"/>
        <v>3.0188299999999998E-2</v>
      </c>
      <c r="AE3726" s="110"/>
    </row>
    <row r="3727" spans="13:31" x14ac:dyDescent="0.25">
      <c r="M3727" s="115">
        <v>48463</v>
      </c>
      <c r="N3727" s="123">
        <v>3.01858</v>
      </c>
      <c r="AB3727" s="108">
        <f t="shared" si="172"/>
        <v>48463</v>
      </c>
      <c r="AC3727" s="109">
        <f t="shared" si="171"/>
        <v>3.0185799999999999E-2</v>
      </c>
      <c r="AE3727" s="110"/>
    </row>
    <row r="3728" spans="13:31" x14ac:dyDescent="0.25">
      <c r="M3728" s="115">
        <v>48464</v>
      </c>
      <c r="N3728" s="123">
        <v>3.01858</v>
      </c>
      <c r="AB3728" s="108">
        <f t="shared" si="172"/>
        <v>48464</v>
      </c>
      <c r="AC3728" s="109">
        <f t="shared" si="171"/>
        <v>3.0185799999999999E-2</v>
      </c>
      <c r="AE3728" s="110"/>
    </row>
    <row r="3729" spans="13:31" x14ac:dyDescent="0.25">
      <c r="M3729" s="115">
        <v>48465</v>
      </c>
      <c r="N3729" s="123">
        <v>3.01858</v>
      </c>
      <c r="AB3729" s="108">
        <f t="shared" si="172"/>
        <v>48465</v>
      </c>
      <c r="AC3729" s="109">
        <f t="shared" si="171"/>
        <v>3.0185799999999999E-2</v>
      </c>
      <c r="AE3729" s="110"/>
    </row>
    <row r="3730" spans="13:31" x14ac:dyDescent="0.25">
      <c r="M3730" s="115">
        <v>48466</v>
      </c>
      <c r="N3730" s="123">
        <v>3.01858</v>
      </c>
      <c r="AB3730" s="108">
        <f t="shared" si="172"/>
        <v>48466</v>
      </c>
      <c r="AC3730" s="109">
        <f t="shared" si="171"/>
        <v>3.0185799999999999E-2</v>
      </c>
      <c r="AE3730" s="110"/>
    </row>
    <row r="3731" spans="13:31" x14ac:dyDescent="0.25">
      <c r="M3731" s="115">
        <v>48467</v>
      </c>
      <c r="N3731" s="123">
        <v>3.0188299999999999</v>
      </c>
      <c r="AB3731" s="108">
        <f t="shared" si="172"/>
        <v>48467</v>
      </c>
      <c r="AC3731" s="109">
        <f t="shared" si="171"/>
        <v>3.0188299999999998E-2</v>
      </c>
      <c r="AE3731" s="110"/>
    </row>
    <row r="3732" spans="13:31" x14ac:dyDescent="0.25">
      <c r="M3732" s="115">
        <v>48468</v>
      </c>
      <c r="N3732" s="123">
        <v>3.01858</v>
      </c>
      <c r="AB3732" s="108">
        <f t="shared" si="172"/>
        <v>48468</v>
      </c>
      <c r="AC3732" s="109">
        <f t="shared" si="171"/>
        <v>3.0185799999999999E-2</v>
      </c>
      <c r="AE3732" s="110"/>
    </row>
    <row r="3733" spans="13:31" x14ac:dyDescent="0.25">
      <c r="M3733" s="115">
        <v>48469</v>
      </c>
      <c r="N3733" s="123">
        <v>3.01858</v>
      </c>
      <c r="AB3733" s="108">
        <f t="shared" si="172"/>
        <v>48469</v>
      </c>
      <c r="AC3733" s="109">
        <f t="shared" si="171"/>
        <v>3.0185799999999999E-2</v>
      </c>
      <c r="AE3733" s="110"/>
    </row>
    <row r="3734" spans="13:31" x14ac:dyDescent="0.25">
      <c r="M3734" s="115">
        <v>48470</v>
      </c>
      <c r="N3734" s="123">
        <v>3.01858</v>
      </c>
      <c r="AB3734" s="108">
        <f t="shared" si="172"/>
        <v>48470</v>
      </c>
      <c r="AC3734" s="109">
        <f t="shared" si="171"/>
        <v>3.0185799999999999E-2</v>
      </c>
      <c r="AE3734" s="110"/>
    </row>
    <row r="3735" spans="13:31" x14ac:dyDescent="0.25">
      <c r="M3735" s="115">
        <v>48471</v>
      </c>
      <c r="N3735" s="123">
        <v>3.01858</v>
      </c>
      <c r="AB3735" s="108">
        <f t="shared" si="172"/>
        <v>48471</v>
      </c>
      <c r="AC3735" s="109">
        <f t="shared" si="171"/>
        <v>3.0185799999999999E-2</v>
      </c>
      <c r="AE3735" s="110"/>
    </row>
    <row r="3736" spans="13:31" x14ac:dyDescent="0.25">
      <c r="M3736" s="115">
        <v>48472</v>
      </c>
      <c r="N3736" s="123">
        <v>3.0188299999999999</v>
      </c>
      <c r="AB3736" s="108">
        <f t="shared" si="172"/>
        <v>48472</v>
      </c>
      <c r="AC3736" s="109">
        <f t="shared" si="171"/>
        <v>3.0188299999999998E-2</v>
      </c>
      <c r="AE3736" s="110"/>
    </row>
    <row r="3737" spans="13:31" x14ac:dyDescent="0.25">
      <c r="M3737" s="115">
        <v>48473</v>
      </c>
      <c r="N3737" s="123">
        <v>3.01858</v>
      </c>
      <c r="AB3737" s="108">
        <f t="shared" si="172"/>
        <v>48473</v>
      </c>
      <c r="AC3737" s="109">
        <f t="shared" si="171"/>
        <v>3.0185799999999999E-2</v>
      </c>
      <c r="AE3737" s="110"/>
    </row>
    <row r="3738" spans="13:31" x14ac:dyDescent="0.25">
      <c r="M3738" s="115">
        <v>48474</v>
      </c>
      <c r="N3738" s="123">
        <v>3.01858</v>
      </c>
      <c r="AB3738" s="108">
        <f t="shared" si="172"/>
        <v>48474</v>
      </c>
      <c r="AC3738" s="109">
        <f t="shared" si="171"/>
        <v>3.0185799999999999E-2</v>
      </c>
      <c r="AE3738" s="110"/>
    </row>
    <row r="3739" spans="13:31" x14ac:dyDescent="0.25">
      <c r="M3739" s="115">
        <v>48475</v>
      </c>
      <c r="N3739" s="123">
        <v>3.01858</v>
      </c>
      <c r="AB3739" s="108">
        <f t="shared" si="172"/>
        <v>48475</v>
      </c>
      <c r="AC3739" s="109">
        <f t="shared" si="171"/>
        <v>3.0185799999999999E-2</v>
      </c>
      <c r="AE3739" s="110"/>
    </row>
    <row r="3740" spans="13:31" x14ac:dyDescent="0.25">
      <c r="M3740" s="115">
        <v>48476</v>
      </c>
      <c r="N3740" s="123">
        <v>3.0189599999999999</v>
      </c>
      <c r="AB3740" s="108">
        <f t="shared" si="172"/>
        <v>48476</v>
      </c>
      <c r="AC3740" s="109">
        <f t="shared" si="171"/>
        <v>3.0189599999999997E-2</v>
      </c>
      <c r="AE3740" s="110"/>
    </row>
    <row r="3741" spans="13:31" x14ac:dyDescent="0.25">
      <c r="M3741" s="115">
        <v>48477</v>
      </c>
      <c r="N3741" s="123">
        <v>3.01858</v>
      </c>
      <c r="AB3741" s="108">
        <f t="shared" si="172"/>
        <v>48477</v>
      </c>
      <c r="AC3741" s="109">
        <f t="shared" si="171"/>
        <v>3.0185799999999999E-2</v>
      </c>
      <c r="AE3741" s="110"/>
    </row>
    <row r="3742" spans="13:31" x14ac:dyDescent="0.25">
      <c r="M3742" s="115">
        <v>48478</v>
      </c>
      <c r="N3742" s="123">
        <v>3.01858</v>
      </c>
      <c r="AB3742" s="108">
        <f t="shared" si="172"/>
        <v>48478</v>
      </c>
      <c r="AC3742" s="109">
        <f t="shared" si="171"/>
        <v>3.0185799999999999E-2</v>
      </c>
      <c r="AE3742" s="110"/>
    </row>
    <row r="3743" spans="13:31" x14ac:dyDescent="0.25">
      <c r="M3743" s="115">
        <v>48479</v>
      </c>
      <c r="N3743" s="123">
        <v>3.01858</v>
      </c>
      <c r="AB3743" s="108">
        <f t="shared" si="172"/>
        <v>48479</v>
      </c>
      <c r="AC3743" s="109">
        <f t="shared" si="171"/>
        <v>3.0185799999999999E-2</v>
      </c>
      <c r="AE3743" s="110"/>
    </row>
    <row r="3744" spans="13:31" x14ac:dyDescent="0.25">
      <c r="M3744" s="115">
        <v>48480</v>
      </c>
      <c r="N3744" s="123">
        <v>3.01858</v>
      </c>
      <c r="AB3744" s="108">
        <f t="shared" si="172"/>
        <v>48480</v>
      </c>
      <c r="AC3744" s="109">
        <f t="shared" si="171"/>
        <v>3.0185799999999999E-2</v>
      </c>
      <c r="AE3744" s="110"/>
    </row>
    <row r="3745" spans="13:31" x14ac:dyDescent="0.25">
      <c r="M3745" s="115">
        <v>48481</v>
      </c>
      <c r="N3745" s="123">
        <v>3.0188299999999999</v>
      </c>
      <c r="AB3745" s="108">
        <f t="shared" si="172"/>
        <v>48481</v>
      </c>
      <c r="AC3745" s="109">
        <f t="shared" si="171"/>
        <v>3.0188299999999998E-2</v>
      </c>
      <c r="AE3745" s="110"/>
    </row>
    <row r="3746" spans="13:31" x14ac:dyDescent="0.25">
      <c r="M3746" s="115">
        <v>48482</v>
      </c>
      <c r="N3746" s="123">
        <v>3.01858</v>
      </c>
      <c r="AB3746" s="108">
        <f t="shared" si="172"/>
        <v>48482</v>
      </c>
      <c r="AC3746" s="109">
        <f t="shared" si="171"/>
        <v>3.0185799999999999E-2</v>
      </c>
      <c r="AE3746" s="110"/>
    </row>
    <row r="3747" spans="13:31" x14ac:dyDescent="0.25">
      <c r="M3747" s="115">
        <v>48483</v>
      </c>
      <c r="N3747" s="123">
        <v>3.01858</v>
      </c>
      <c r="AB3747" s="108">
        <f t="shared" si="172"/>
        <v>48483</v>
      </c>
      <c r="AC3747" s="109">
        <f t="shared" si="171"/>
        <v>3.0185799999999999E-2</v>
      </c>
      <c r="AE3747" s="110"/>
    </row>
    <row r="3748" spans="13:31" x14ac:dyDescent="0.25">
      <c r="M3748" s="115">
        <v>48484</v>
      </c>
      <c r="N3748" s="123">
        <v>3.01858</v>
      </c>
      <c r="AB3748" s="108">
        <f t="shared" si="172"/>
        <v>48484</v>
      </c>
      <c r="AC3748" s="109">
        <f t="shared" si="171"/>
        <v>3.0185799999999999E-2</v>
      </c>
      <c r="AE3748" s="110"/>
    </row>
    <row r="3749" spans="13:31" x14ac:dyDescent="0.25">
      <c r="M3749" s="115">
        <v>48485</v>
      </c>
      <c r="N3749" s="123">
        <v>3.0189599999999999</v>
      </c>
      <c r="AB3749" s="108">
        <f t="shared" si="172"/>
        <v>48485</v>
      </c>
      <c r="AC3749" s="109">
        <f t="shared" si="171"/>
        <v>3.0189599999999997E-2</v>
      </c>
      <c r="AE3749" s="110"/>
    </row>
    <row r="3750" spans="13:31" x14ac:dyDescent="0.25">
      <c r="M3750" s="115">
        <v>48486</v>
      </c>
      <c r="N3750" s="123">
        <v>3.01858</v>
      </c>
      <c r="AB3750" s="108">
        <f t="shared" si="172"/>
        <v>48486</v>
      </c>
      <c r="AC3750" s="109">
        <f t="shared" si="171"/>
        <v>3.0185799999999999E-2</v>
      </c>
      <c r="AE3750" s="110"/>
    </row>
    <row r="3751" spans="13:31" x14ac:dyDescent="0.25">
      <c r="M3751" s="115">
        <v>48487</v>
      </c>
      <c r="N3751" s="123">
        <v>3.01858</v>
      </c>
      <c r="AB3751" s="108">
        <f t="shared" si="172"/>
        <v>48487</v>
      </c>
      <c r="AC3751" s="109">
        <f t="shared" si="171"/>
        <v>3.0185799999999999E-2</v>
      </c>
      <c r="AE3751" s="110"/>
    </row>
    <row r="3752" spans="13:31" x14ac:dyDescent="0.25">
      <c r="M3752" s="115">
        <v>48488</v>
      </c>
      <c r="N3752" s="123">
        <v>2.7274500000000002</v>
      </c>
      <c r="AB3752" s="108">
        <f t="shared" si="172"/>
        <v>48488</v>
      </c>
      <c r="AC3752" s="109">
        <f t="shared" si="171"/>
        <v>2.72745E-2</v>
      </c>
      <c r="AE3752" s="110"/>
    </row>
    <row r="3753" spans="13:31" x14ac:dyDescent="0.25">
      <c r="M3753" s="115">
        <v>48489</v>
      </c>
      <c r="N3753" s="123">
        <v>2.7274500000000002</v>
      </c>
      <c r="AB3753" s="108">
        <f t="shared" si="172"/>
        <v>48489</v>
      </c>
      <c r="AC3753" s="109">
        <f t="shared" si="171"/>
        <v>2.72745E-2</v>
      </c>
      <c r="AE3753" s="110"/>
    </row>
    <row r="3754" spans="13:31" x14ac:dyDescent="0.25">
      <c r="M3754" s="115">
        <v>48490</v>
      </c>
      <c r="N3754" s="123">
        <v>2.7276600000000002</v>
      </c>
      <c r="AB3754" s="108">
        <f t="shared" si="172"/>
        <v>48490</v>
      </c>
      <c r="AC3754" s="109">
        <f t="shared" si="171"/>
        <v>2.7276600000000002E-2</v>
      </c>
      <c r="AE3754" s="110"/>
    </row>
    <row r="3755" spans="13:31" x14ac:dyDescent="0.25">
      <c r="M3755" s="115">
        <v>48491</v>
      </c>
      <c r="N3755" s="123">
        <v>2.7274500000000002</v>
      </c>
      <c r="AB3755" s="108">
        <f t="shared" si="172"/>
        <v>48491</v>
      </c>
      <c r="AC3755" s="109">
        <f t="shared" si="171"/>
        <v>2.72745E-2</v>
      </c>
      <c r="AE3755" s="110"/>
    </row>
    <row r="3756" spans="13:31" x14ac:dyDescent="0.25">
      <c r="M3756" s="115">
        <v>48492</v>
      </c>
      <c r="N3756" s="123">
        <v>2.7274500000000002</v>
      </c>
      <c r="AB3756" s="108">
        <f t="shared" si="172"/>
        <v>48492</v>
      </c>
      <c r="AC3756" s="109">
        <f t="shared" si="171"/>
        <v>2.72745E-2</v>
      </c>
      <c r="AE3756" s="110"/>
    </row>
    <row r="3757" spans="13:31" x14ac:dyDescent="0.25">
      <c r="M3757" s="115">
        <v>48493</v>
      </c>
      <c r="N3757" s="123">
        <v>2.7274500000000002</v>
      </c>
      <c r="AB3757" s="108">
        <f t="shared" si="172"/>
        <v>48493</v>
      </c>
      <c r="AC3757" s="109">
        <f t="shared" si="171"/>
        <v>2.72745E-2</v>
      </c>
      <c r="AE3757" s="110"/>
    </row>
    <row r="3758" spans="13:31" x14ac:dyDescent="0.25">
      <c r="M3758" s="115">
        <v>48494</v>
      </c>
      <c r="N3758" s="123">
        <v>2.7274500000000002</v>
      </c>
      <c r="AB3758" s="108">
        <f t="shared" si="172"/>
        <v>48494</v>
      </c>
      <c r="AC3758" s="109">
        <f t="shared" si="171"/>
        <v>2.72745E-2</v>
      </c>
      <c r="AE3758" s="110"/>
    </row>
    <row r="3759" spans="13:31" x14ac:dyDescent="0.25">
      <c r="M3759" s="115">
        <v>48495</v>
      </c>
      <c r="N3759" s="123">
        <v>2.7276600000000002</v>
      </c>
      <c r="AB3759" s="108">
        <f t="shared" si="172"/>
        <v>48495</v>
      </c>
      <c r="AC3759" s="109">
        <f t="shared" si="171"/>
        <v>2.7276600000000002E-2</v>
      </c>
      <c r="AE3759" s="110"/>
    </row>
    <row r="3760" spans="13:31" x14ac:dyDescent="0.25">
      <c r="M3760" s="115">
        <v>48496</v>
      </c>
      <c r="N3760" s="123">
        <v>2.7274500000000002</v>
      </c>
      <c r="AB3760" s="108">
        <f t="shared" si="172"/>
        <v>48496</v>
      </c>
      <c r="AC3760" s="109">
        <f t="shared" si="171"/>
        <v>2.72745E-2</v>
      </c>
      <c r="AE3760" s="110"/>
    </row>
    <row r="3761" spans="13:31" x14ac:dyDescent="0.25">
      <c r="M3761" s="115">
        <v>48497</v>
      </c>
      <c r="N3761" s="123">
        <v>2.7274500000000002</v>
      </c>
      <c r="AB3761" s="108">
        <f t="shared" si="172"/>
        <v>48497</v>
      </c>
      <c r="AC3761" s="109">
        <f t="shared" si="171"/>
        <v>2.72745E-2</v>
      </c>
      <c r="AE3761" s="110"/>
    </row>
    <row r="3762" spans="13:31" x14ac:dyDescent="0.25">
      <c r="M3762" s="115">
        <v>48498</v>
      </c>
      <c r="N3762" s="123">
        <v>2.7274500000000002</v>
      </c>
      <c r="AB3762" s="108">
        <f t="shared" si="172"/>
        <v>48498</v>
      </c>
      <c r="AC3762" s="109">
        <f t="shared" si="171"/>
        <v>2.72745E-2</v>
      </c>
      <c r="AE3762" s="110"/>
    </row>
    <row r="3763" spans="13:31" x14ac:dyDescent="0.25">
      <c r="M3763" s="115">
        <v>48499</v>
      </c>
      <c r="N3763" s="123">
        <v>2.7274500000000002</v>
      </c>
      <c r="AB3763" s="108">
        <f t="shared" si="172"/>
        <v>48499</v>
      </c>
      <c r="AC3763" s="109">
        <f t="shared" si="171"/>
        <v>2.72745E-2</v>
      </c>
      <c r="AE3763" s="110"/>
    </row>
    <row r="3764" spans="13:31" x14ac:dyDescent="0.25">
      <c r="M3764" s="115">
        <v>48500</v>
      </c>
      <c r="N3764" s="123">
        <v>2.7276600000000002</v>
      </c>
      <c r="AB3764" s="108">
        <f t="shared" si="172"/>
        <v>48500</v>
      </c>
      <c r="AC3764" s="109">
        <f t="shared" si="171"/>
        <v>2.7276600000000002E-2</v>
      </c>
      <c r="AE3764" s="110"/>
    </row>
    <row r="3765" spans="13:31" x14ac:dyDescent="0.25">
      <c r="M3765" s="115">
        <v>48501</v>
      </c>
      <c r="N3765" s="123">
        <v>2.7274500000000002</v>
      </c>
      <c r="AB3765" s="108">
        <f t="shared" si="172"/>
        <v>48501</v>
      </c>
      <c r="AC3765" s="109">
        <f t="shared" si="171"/>
        <v>2.72745E-2</v>
      </c>
      <c r="AE3765" s="110"/>
    </row>
    <row r="3766" spans="13:31" x14ac:dyDescent="0.25">
      <c r="M3766" s="115">
        <v>48502</v>
      </c>
      <c r="N3766" s="123">
        <v>2.7274500000000002</v>
      </c>
      <c r="AB3766" s="108">
        <f t="shared" si="172"/>
        <v>48502</v>
      </c>
      <c r="AC3766" s="109">
        <f t="shared" si="171"/>
        <v>2.72745E-2</v>
      </c>
      <c r="AE3766" s="110"/>
    </row>
    <row r="3767" spans="13:31" x14ac:dyDescent="0.25">
      <c r="M3767" s="115">
        <v>48503</v>
      </c>
      <c r="N3767" s="123">
        <v>2.7274500000000002</v>
      </c>
      <c r="AB3767" s="108">
        <f t="shared" si="172"/>
        <v>48503</v>
      </c>
      <c r="AC3767" s="109">
        <f t="shared" si="171"/>
        <v>2.72745E-2</v>
      </c>
      <c r="AE3767" s="110"/>
    </row>
    <row r="3768" spans="13:31" x14ac:dyDescent="0.25">
      <c r="M3768" s="115">
        <v>48504</v>
      </c>
      <c r="N3768" s="123">
        <v>2.7274500000000002</v>
      </c>
      <c r="AB3768" s="108">
        <f t="shared" si="172"/>
        <v>48504</v>
      </c>
      <c r="AC3768" s="109">
        <f t="shared" si="171"/>
        <v>2.72745E-2</v>
      </c>
      <c r="AE3768" s="110"/>
    </row>
    <row r="3769" spans="13:31" x14ac:dyDescent="0.25">
      <c r="M3769" s="115">
        <v>48505</v>
      </c>
      <c r="N3769" s="123">
        <v>2.7276600000000002</v>
      </c>
      <c r="AB3769" s="108">
        <f t="shared" si="172"/>
        <v>48505</v>
      </c>
      <c r="AC3769" s="109">
        <f t="shared" si="171"/>
        <v>2.7276600000000002E-2</v>
      </c>
      <c r="AE3769" s="110"/>
    </row>
    <row r="3770" spans="13:31" x14ac:dyDescent="0.25">
      <c r="M3770" s="115">
        <v>48506</v>
      </c>
      <c r="N3770" s="123">
        <v>2.7274500000000002</v>
      </c>
      <c r="AB3770" s="108">
        <f t="shared" si="172"/>
        <v>48506</v>
      </c>
      <c r="AC3770" s="109">
        <f t="shared" si="171"/>
        <v>2.72745E-2</v>
      </c>
      <c r="AE3770" s="110"/>
    </row>
    <row r="3771" spans="13:31" x14ac:dyDescent="0.25">
      <c r="M3771" s="115">
        <v>48507</v>
      </c>
      <c r="N3771" s="123">
        <v>2.7274500000000002</v>
      </c>
      <c r="AB3771" s="108">
        <f t="shared" si="172"/>
        <v>48507</v>
      </c>
      <c r="AC3771" s="109">
        <f t="shared" si="171"/>
        <v>2.72745E-2</v>
      </c>
      <c r="AE3771" s="110"/>
    </row>
    <row r="3772" spans="13:31" x14ac:dyDescent="0.25">
      <c r="M3772" s="115">
        <v>48508</v>
      </c>
      <c r="N3772" s="123">
        <v>2.7274500000000002</v>
      </c>
      <c r="AB3772" s="108">
        <f t="shared" si="172"/>
        <v>48508</v>
      </c>
      <c r="AC3772" s="109">
        <f t="shared" si="171"/>
        <v>2.72745E-2</v>
      </c>
      <c r="AE3772" s="110"/>
    </row>
    <row r="3773" spans="13:31" x14ac:dyDescent="0.25">
      <c r="M3773" s="115">
        <v>48509</v>
      </c>
      <c r="N3773" s="123">
        <v>2.7274500000000002</v>
      </c>
      <c r="AB3773" s="108">
        <f t="shared" si="172"/>
        <v>48509</v>
      </c>
      <c r="AC3773" s="109">
        <f t="shared" si="171"/>
        <v>2.72745E-2</v>
      </c>
      <c r="AE3773" s="110"/>
    </row>
    <row r="3774" spans="13:31" x14ac:dyDescent="0.25">
      <c r="M3774" s="115">
        <v>48510</v>
      </c>
      <c r="N3774" s="123">
        <v>2.7276600000000002</v>
      </c>
      <c r="AB3774" s="108">
        <f t="shared" si="172"/>
        <v>48510</v>
      </c>
      <c r="AC3774" s="109">
        <f t="shared" si="171"/>
        <v>2.7276600000000002E-2</v>
      </c>
      <c r="AE3774" s="110"/>
    </row>
    <row r="3775" spans="13:31" x14ac:dyDescent="0.25">
      <c r="M3775" s="115">
        <v>48511</v>
      </c>
      <c r="N3775" s="123">
        <v>2.7274500000000002</v>
      </c>
      <c r="AB3775" s="108">
        <f t="shared" si="172"/>
        <v>48511</v>
      </c>
      <c r="AC3775" s="109">
        <f t="shared" si="171"/>
        <v>2.72745E-2</v>
      </c>
      <c r="AE3775" s="110"/>
    </row>
    <row r="3776" spans="13:31" x14ac:dyDescent="0.25">
      <c r="M3776" s="115">
        <v>48512</v>
      </c>
      <c r="N3776" s="123">
        <v>2.7274500000000002</v>
      </c>
      <c r="AB3776" s="108">
        <f t="shared" si="172"/>
        <v>48512</v>
      </c>
      <c r="AC3776" s="109">
        <f t="shared" si="171"/>
        <v>2.72745E-2</v>
      </c>
      <c r="AE3776" s="110"/>
    </row>
    <row r="3777" spans="13:31" x14ac:dyDescent="0.25">
      <c r="M3777" s="115">
        <v>48513</v>
      </c>
      <c r="N3777" s="123">
        <v>2.7274500000000002</v>
      </c>
      <c r="AB3777" s="108">
        <f t="shared" si="172"/>
        <v>48513</v>
      </c>
      <c r="AC3777" s="109">
        <f t="shared" si="171"/>
        <v>2.72745E-2</v>
      </c>
      <c r="AE3777" s="110"/>
    </row>
    <row r="3778" spans="13:31" x14ac:dyDescent="0.25">
      <c r="M3778" s="115">
        <v>48514</v>
      </c>
      <c r="N3778" s="123">
        <v>2.7274500000000002</v>
      </c>
      <c r="AB3778" s="108">
        <f t="shared" si="172"/>
        <v>48514</v>
      </c>
      <c r="AC3778" s="109">
        <f t="shared" si="171"/>
        <v>2.72745E-2</v>
      </c>
      <c r="AE3778" s="110"/>
    </row>
    <row r="3779" spans="13:31" x14ac:dyDescent="0.25">
      <c r="M3779" s="115">
        <v>48515</v>
      </c>
      <c r="N3779" s="123">
        <v>2.7276600000000002</v>
      </c>
      <c r="AB3779" s="108">
        <f t="shared" si="172"/>
        <v>48515</v>
      </c>
      <c r="AC3779" s="109">
        <f t="shared" si="171"/>
        <v>2.7276600000000002E-2</v>
      </c>
      <c r="AE3779" s="110"/>
    </row>
    <row r="3780" spans="13:31" x14ac:dyDescent="0.25">
      <c r="M3780" s="115">
        <v>48516</v>
      </c>
      <c r="N3780" s="123">
        <v>2.7274500000000002</v>
      </c>
      <c r="AB3780" s="108">
        <f t="shared" si="172"/>
        <v>48516</v>
      </c>
      <c r="AC3780" s="109">
        <f t="shared" si="171"/>
        <v>2.72745E-2</v>
      </c>
      <c r="AE3780" s="110"/>
    </row>
    <row r="3781" spans="13:31" x14ac:dyDescent="0.25">
      <c r="M3781" s="115">
        <v>48517</v>
      </c>
      <c r="N3781" s="123">
        <v>2.7274500000000002</v>
      </c>
      <c r="AB3781" s="108">
        <f t="shared" si="172"/>
        <v>48517</v>
      </c>
      <c r="AC3781" s="109">
        <f t="shared" si="171"/>
        <v>2.72745E-2</v>
      </c>
      <c r="AE3781" s="110"/>
    </row>
    <row r="3782" spans="13:31" x14ac:dyDescent="0.25">
      <c r="M3782" s="115">
        <v>48518</v>
      </c>
      <c r="N3782" s="123">
        <v>2.7274500000000002</v>
      </c>
      <c r="AB3782" s="108">
        <f t="shared" si="172"/>
        <v>48518</v>
      </c>
      <c r="AC3782" s="109">
        <f t="shared" si="171"/>
        <v>2.72745E-2</v>
      </c>
      <c r="AE3782" s="110"/>
    </row>
    <row r="3783" spans="13:31" x14ac:dyDescent="0.25">
      <c r="M3783" s="115">
        <v>48519</v>
      </c>
      <c r="N3783" s="123">
        <v>2.7274500000000002</v>
      </c>
      <c r="AB3783" s="108">
        <f t="shared" si="172"/>
        <v>48519</v>
      </c>
      <c r="AC3783" s="109">
        <f t="shared" ref="AC3783:AC3846" si="173">_xlfn.IFNA(VLOOKUP(AB3783,M:N,2,FALSE)/100,AC3782)</f>
        <v>2.72745E-2</v>
      </c>
      <c r="AE3783" s="110"/>
    </row>
    <row r="3784" spans="13:31" x14ac:dyDescent="0.25">
      <c r="M3784" s="115">
        <v>48520</v>
      </c>
      <c r="N3784" s="123">
        <v>2.7276600000000002</v>
      </c>
      <c r="AB3784" s="108">
        <f t="shared" ref="AB3784:AB3847" si="174">AB3783+1</f>
        <v>48520</v>
      </c>
      <c r="AC3784" s="109">
        <f t="shared" si="173"/>
        <v>2.7276600000000002E-2</v>
      </c>
      <c r="AE3784" s="110"/>
    </row>
    <row r="3785" spans="13:31" x14ac:dyDescent="0.25">
      <c r="M3785" s="115">
        <v>48521</v>
      </c>
      <c r="N3785" s="123">
        <v>2.7274500000000002</v>
      </c>
      <c r="AB3785" s="108">
        <f t="shared" si="174"/>
        <v>48521</v>
      </c>
      <c r="AC3785" s="109">
        <f t="shared" si="173"/>
        <v>2.72745E-2</v>
      </c>
      <c r="AE3785" s="110"/>
    </row>
    <row r="3786" spans="13:31" x14ac:dyDescent="0.25">
      <c r="M3786" s="115">
        <v>48522</v>
      </c>
      <c r="N3786" s="123">
        <v>2.7274500000000002</v>
      </c>
      <c r="AB3786" s="108">
        <f t="shared" si="174"/>
        <v>48522</v>
      </c>
      <c r="AC3786" s="109">
        <f t="shared" si="173"/>
        <v>2.72745E-2</v>
      </c>
      <c r="AE3786" s="110"/>
    </row>
    <row r="3787" spans="13:31" x14ac:dyDescent="0.25">
      <c r="M3787" s="115">
        <v>48523</v>
      </c>
      <c r="N3787" s="123">
        <v>2.7274500000000002</v>
      </c>
      <c r="AB3787" s="108">
        <f t="shared" si="174"/>
        <v>48523</v>
      </c>
      <c r="AC3787" s="109">
        <f t="shared" si="173"/>
        <v>2.72745E-2</v>
      </c>
      <c r="AE3787" s="110"/>
    </row>
    <row r="3788" spans="13:31" x14ac:dyDescent="0.25">
      <c r="M3788" s="115">
        <v>48524</v>
      </c>
      <c r="N3788" s="123">
        <v>2.7274500000000002</v>
      </c>
      <c r="AB3788" s="108">
        <f t="shared" si="174"/>
        <v>48524</v>
      </c>
      <c r="AC3788" s="109">
        <f t="shared" si="173"/>
        <v>2.72745E-2</v>
      </c>
      <c r="AE3788" s="110"/>
    </row>
    <row r="3789" spans="13:31" x14ac:dyDescent="0.25">
      <c r="M3789" s="115">
        <v>48525</v>
      </c>
      <c r="N3789" s="123">
        <v>2.7276600000000002</v>
      </c>
      <c r="AB3789" s="108">
        <f t="shared" si="174"/>
        <v>48525</v>
      </c>
      <c r="AC3789" s="109">
        <f t="shared" si="173"/>
        <v>2.7276600000000002E-2</v>
      </c>
      <c r="AE3789" s="110"/>
    </row>
    <row r="3790" spans="13:31" x14ac:dyDescent="0.25">
      <c r="M3790" s="115">
        <v>48526</v>
      </c>
      <c r="N3790" s="123">
        <v>2.7274500000000002</v>
      </c>
      <c r="AB3790" s="108">
        <f t="shared" si="174"/>
        <v>48526</v>
      </c>
      <c r="AC3790" s="109">
        <f t="shared" si="173"/>
        <v>2.72745E-2</v>
      </c>
      <c r="AE3790" s="110"/>
    </row>
    <row r="3791" spans="13:31" x14ac:dyDescent="0.25">
      <c r="M3791" s="115">
        <v>48527</v>
      </c>
      <c r="N3791" s="123">
        <v>2.7274500000000002</v>
      </c>
      <c r="AB3791" s="108">
        <f t="shared" si="174"/>
        <v>48527</v>
      </c>
      <c r="AC3791" s="109">
        <f t="shared" si="173"/>
        <v>2.72745E-2</v>
      </c>
      <c r="AE3791" s="110"/>
    </row>
    <row r="3792" spans="13:31" x14ac:dyDescent="0.25">
      <c r="M3792" s="115">
        <v>48528</v>
      </c>
      <c r="N3792" s="123">
        <v>2.7274500000000002</v>
      </c>
      <c r="AB3792" s="108">
        <f t="shared" si="174"/>
        <v>48528</v>
      </c>
      <c r="AC3792" s="109">
        <f t="shared" si="173"/>
        <v>2.72745E-2</v>
      </c>
      <c r="AE3792" s="110"/>
    </row>
    <row r="3793" spans="13:31" x14ac:dyDescent="0.25">
      <c r="M3793" s="115">
        <v>48529</v>
      </c>
      <c r="N3793" s="123">
        <v>2.7274500000000002</v>
      </c>
      <c r="AB3793" s="108">
        <f t="shared" si="174"/>
        <v>48529</v>
      </c>
      <c r="AC3793" s="109">
        <f t="shared" si="173"/>
        <v>2.72745E-2</v>
      </c>
      <c r="AE3793" s="110"/>
    </row>
    <row r="3794" spans="13:31" x14ac:dyDescent="0.25">
      <c r="M3794" s="115">
        <v>48530</v>
      </c>
      <c r="N3794" s="123">
        <v>2.72776</v>
      </c>
      <c r="AB3794" s="108">
        <f t="shared" si="174"/>
        <v>48530</v>
      </c>
      <c r="AC3794" s="109">
        <f t="shared" si="173"/>
        <v>2.7277599999999999E-2</v>
      </c>
      <c r="AE3794" s="110"/>
    </row>
    <row r="3795" spans="13:31" x14ac:dyDescent="0.25">
      <c r="M3795" s="115">
        <v>48531</v>
      </c>
      <c r="N3795" s="123">
        <v>2.7274500000000002</v>
      </c>
      <c r="AB3795" s="108">
        <f t="shared" si="174"/>
        <v>48531</v>
      </c>
      <c r="AC3795" s="109">
        <f t="shared" si="173"/>
        <v>2.72745E-2</v>
      </c>
      <c r="AE3795" s="110"/>
    </row>
    <row r="3796" spans="13:31" x14ac:dyDescent="0.25">
      <c r="M3796" s="115">
        <v>48532</v>
      </c>
      <c r="N3796" s="123">
        <v>2.7274500000000002</v>
      </c>
      <c r="AB3796" s="108">
        <f t="shared" si="174"/>
        <v>48532</v>
      </c>
      <c r="AC3796" s="109">
        <f t="shared" si="173"/>
        <v>2.72745E-2</v>
      </c>
      <c r="AE3796" s="110"/>
    </row>
    <row r="3797" spans="13:31" x14ac:dyDescent="0.25">
      <c r="M3797" s="115">
        <v>48533</v>
      </c>
      <c r="N3797" s="123">
        <v>2.7274500000000002</v>
      </c>
      <c r="AB3797" s="108">
        <f t="shared" si="174"/>
        <v>48533</v>
      </c>
      <c r="AC3797" s="109">
        <f t="shared" si="173"/>
        <v>2.72745E-2</v>
      </c>
      <c r="AE3797" s="110"/>
    </row>
    <row r="3798" spans="13:31" x14ac:dyDescent="0.25">
      <c r="M3798" s="115">
        <v>48534</v>
      </c>
      <c r="N3798" s="123">
        <v>2.7276600000000002</v>
      </c>
      <c r="AB3798" s="108">
        <f t="shared" si="174"/>
        <v>48534</v>
      </c>
      <c r="AC3798" s="109">
        <f t="shared" si="173"/>
        <v>2.7276600000000002E-2</v>
      </c>
      <c r="AE3798" s="110"/>
    </row>
    <row r="3799" spans="13:31" x14ac:dyDescent="0.25">
      <c r="M3799" s="115">
        <v>48535</v>
      </c>
      <c r="N3799" s="123">
        <v>2.7274500000000002</v>
      </c>
      <c r="AB3799" s="108">
        <f t="shared" si="174"/>
        <v>48535</v>
      </c>
      <c r="AC3799" s="109">
        <f t="shared" si="173"/>
        <v>2.72745E-2</v>
      </c>
      <c r="AE3799" s="110"/>
    </row>
    <row r="3800" spans="13:31" x14ac:dyDescent="0.25">
      <c r="M3800" s="115">
        <v>48536</v>
      </c>
      <c r="N3800" s="123">
        <v>2.7274500000000002</v>
      </c>
      <c r="AB3800" s="108">
        <f t="shared" si="174"/>
        <v>48536</v>
      </c>
      <c r="AC3800" s="109">
        <f t="shared" si="173"/>
        <v>2.72745E-2</v>
      </c>
      <c r="AE3800" s="110"/>
    </row>
    <row r="3801" spans="13:31" x14ac:dyDescent="0.25">
      <c r="M3801" s="115">
        <v>48537</v>
      </c>
      <c r="N3801" s="123">
        <v>2.7274500000000002</v>
      </c>
      <c r="AB3801" s="108">
        <f t="shared" si="174"/>
        <v>48537</v>
      </c>
      <c r="AC3801" s="109">
        <f t="shared" si="173"/>
        <v>2.72745E-2</v>
      </c>
      <c r="AE3801" s="110"/>
    </row>
    <row r="3802" spans="13:31" x14ac:dyDescent="0.25">
      <c r="M3802" s="115">
        <v>48538</v>
      </c>
      <c r="N3802" s="123">
        <v>2.7274500000000002</v>
      </c>
      <c r="AB3802" s="108">
        <f t="shared" si="174"/>
        <v>48538</v>
      </c>
      <c r="AC3802" s="109">
        <f t="shared" si="173"/>
        <v>2.72745E-2</v>
      </c>
      <c r="AE3802" s="110"/>
    </row>
    <row r="3803" spans="13:31" x14ac:dyDescent="0.25">
      <c r="M3803" s="115">
        <v>48539</v>
      </c>
      <c r="N3803" s="123">
        <v>2.7276600000000002</v>
      </c>
      <c r="AB3803" s="108">
        <f t="shared" si="174"/>
        <v>48539</v>
      </c>
      <c r="AC3803" s="109">
        <f t="shared" si="173"/>
        <v>2.7276600000000002E-2</v>
      </c>
      <c r="AE3803" s="110"/>
    </row>
    <row r="3804" spans="13:31" x14ac:dyDescent="0.25">
      <c r="M3804" s="115">
        <v>48540</v>
      </c>
      <c r="N3804" s="123">
        <v>2.7274500000000002</v>
      </c>
      <c r="AB3804" s="108">
        <f t="shared" si="174"/>
        <v>48540</v>
      </c>
      <c r="AC3804" s="109">
        <f t="shared" si="173"/>
        <v>2.72745E-2</v>
      </c>
      <c r="AE3804" s="110"/>
    </row>
    <row r="3805" spans="13:31" x14ac:dyDescent="0.25">
      <c r="M3805" s="115">
        <v>48541</v>
      </c>
      <c r="N3805" s="123">
        <v>2.7274500000000002</v>
      </c>
      <c r="AB3805" s="108">
        <f t="shared" si="174"/>
        <v>48541</v>
      </c>
      <c r="AC3805" s="109">
        <f t="shared" si="173"/>
        <v>2.72745E-2</v>
      </c>
      <c r="AE3805" s="110"/>
    </row>
    <row r="3806" spans="13:31" x14ac:dyDescent="0.25">
      <c r="M3806" s="115">
        <v>48542</v>
      </c>
      <c r="N3806" s="123">
        <v>2.7274500000000002</v>
      </c>
      <c r="AB3806" s="108">
        <f t="shared" si="174"/>
        <v>48542</v>
      </c>
      <c r="AC3806" s="109">
        <f t="shared" si="173"/>
        <v>2.72745E-2</v>
      </c>
      <c r="AE3806" s="110"/>
    </row>
    <row r="3807" spans="13:31" x14ac:dyDescent="0.25">
      <c r="M3807" s="115">
        <v>48543</v>
      </c>
      <c r="N3807" s="123">
        <v>2.7274500000000002</v>
      </c>
      <c r="AB3807" s="108">
        <f t="shared" si="174"/>
        <v>48543</v>
      </c>
      <c r="AC3807" s="109">
        <f t="shared" si="173"/>
        <v>2.72745E-2</v>
      </c>
      <c r="AE3807" s="110"/>
    </row>
    <row r="3808" spans="13:31" x14ac:dyDescent="0.25">
      <c r="M3808" s="115">
        <v>48544</v>
      </c>
      <c r="N3808" s="123">
        <v>2.7276600000000002</v>
      </c>
      <c r="AB3808" s="108">
        <f t="shared" si="174"/>
        <v>48544</v>
      </c>
      <c r="AC3808" s="109">
        <f t="shared" si="173"/>
        <v>2.7276600000000002E-2</v>
      </c>
      <c r="AE3808" s="110"/>
    </row>
    <row r="3809" spans="13:31" x14ac:dyDescent="0.25">
      <c r="M3809" s="115">
        <v>48545</v>
      </c>
      <c r="N3809" s="123">
        <v>2.7274500000000002</v>
      </c>
      <c r="AB3809" s="108">
        <f t="shared" si="174"/>
        <v>48545</v>
      </c>
      <c r="AC3809" s="109">
        <f t="shared" si="173"/>
        <v>2.72745E-2</v>
      </c>
      <c r="AE3809" s="110"/>
    </row>
    <row r="3810" spans="13:31" x14ac:dyDescent="0.25">
      <c r="M3810" s="115">
        <v>48546</v>
      </c>
      <c r="N3810" s="123">
        <v>2.7274500000000002</v>
      </c>
      <c r="AB3810" s="108">
        <f t="shared" si="174"/>
        <v>48546</v>
      </c>
      <c r="AC3810" s="109">
        <f t="shared" si="173"/>
        <v>2.72745E-2</v>
      </c>
      <c r="AE3810" s="110"/>
    </row>
    <row r="3811" spans="13:31" x14ac:dyDescent="0.25">
      <c r="M3811" s="115">
        <v>48547</v>
      </c>
      <c r="N3811" s="123">
        <v>2.7274500000000002</v>
      </c>
      <c r="AB3811" s="108">
        <f t="shared" si="174"/>
        <v>48547</v>
      </c>
      <c r="AC3811" s="109">
        <f t="shared" si="173"/>
        <v>2.72745E-2</v>
      </c>
      <c r="AE3811" s="110"/>
    </row>
    <row r="3812" spans="13:31" x14ac:dyDescent="0.25">
      <c r="M3812" s="115">
        <v>48548</v>
      </c>
      <c r="N3812" s="123">
        <v>2.7274500000000002</v>
      </c>
      <c r="AB3812" s="108">
        <f t="shared" si="174"/>
        <v>48548</v>
      </c>
      <c r="AC3812" s="109">
        <f t="shared" si="173"/>
        <v>2.72745E-2</v>
      </c>
      <c r="AE3812" s="110"/>
    </row>
    <row r="3813" spans="13:31" x14ac:dyDescent="0.25">
      <c r="M3813" s="115">
        <v>48549</v>
      </c>
      <c r="N3813" s="123">
        <v>2.7276600000000002</v>
      </c>
      <c r="AB3813" s="108">
        <f t="shared" si="174"/>
        <v>48549</v>
      </c>
      <c r="AC3813" s="109">
        <f t="shared" si="173"/>
        <v>2.7276600000000002E-2</v>
      </c>
      <c r="AE3813" s="110"/>
    </row>
    <row r="3814" spans="13:31" x14ac:dyDescent="0.25">
      <c r="M3814" s="115">
        <v>48550</v>
      </c>
      <c r="N3814" s="123">
        <v>2.7274500000000002</v>
      </c>
      <c r="AB3814" s="108">
        <f t="shared" si="174"/>
        <v>48550</v>
      </c>
      <c r="AC3814" s="109">
        <f t="shared" si="173"/>
        <v>2.72745E-2</v>
      </c>
      <c r="AE3814" s="110"/>
    </row>
    <row r="3815" spans="13:31" x14ac:dyDescent="0.25">
      <c r="M3815" s="115">
        <v>48551</v>
      </c>
      <c r="N3815" s="123">
        <v>2.7274500000000002</v>
      </c>
      <c r="AB3815" s="108">
        <f t="shared" si="174"/>
        <v>48551</v>
      </c>
      <c r="AC3815" s="109">
        <f t="shared" si="173"/>
        <v>2.72745E-2</v>
      </c>
      <c r="AE3815" s="110"/>
    </row>
    <row r="3816" spans="13:31" x14ac:dyDescent="0.25">
      <c r="M3816" s="115">
        <v>48552</v>
      </c>
      <c r="N3816" s="123">
        <v>2.7274500000000002</v>
      </c>
      <c r="AB3816" s="108">
        <f t="shared" si="174"/>
        <v>48552</v>
      </c>
      <c r="AC3816" s="109">
        <f t="shared" si="173"/>
        <v>2.72745E-2</v>
      </c>
      <c r="AE3816" s="110"/>
    </row>
    <row r="3817" spans="13:31" x14ac:dyDescent="0.25">
      <c r="M3817" s="115">
        <v>48553</v>
      </c>
      <c r="N3817" s="123">
        <v>2.7274500000000002</v>
      </c>
      <c r="AB3817" s="108">
        <f t="shared" si="174"/>
        <v>48553</v>
      </c>
      <c r="AC3817" s="109">
        <f t="shared" si="173"/>
        <v>2.72745E-2</v>
      </c>
      <c r="AE3817" s="110"/>
    </row>
    <row r="3818" spans="13:31" x14ac:dyDescent="0.25">
      <c r="M3818" s="115">
        <v>48554</v>
      </c>
      <c r="N3818" s="123">
        <v>2.72776</v>
      </c>
      <c r="AB3818" s="108">
        <f t="shared" si="174"/>
        <v>48554</v>
      </c>
      <c r="AC3818" s="109">
        <f t="shared" si="173"/>
        <v>2.7277599999999999E-2</v>
      </c>
      <c r="AE3818" s="110"/>
    </row>
    <row r="3819" spans="13:31" x14ac:dyDescent="0.25">
      <c r="M3819" s="115">
        <v>48555</v>
      </c>
      <c r="N3819" s="123">
        <v>2.7274500000000002</v>
      </c>
      <c r="AB3819" s="108">
        <f t="shared" si="174"/>
        <v>48555</v>
      </c>
      <c r="AC3819" s="109">
        <f t="shared" si="173"/>
        <v>2.72745E-2</v>
      </c>
      <c r="AE3819" s="110"/>
    </row>
    <row r="3820" spans="13:31" x14ac:dyDescent="0.25">
      <c r="M3820" s="115">
        <v>48556</v>
      </c>
      <c r="N3820" s="123">
        <v>2.7274500000000002</v>
      </c>
      <c r="AB3820" s="108">
        <f t="shared" si="174"/>
        <v>48556</v>
      </c>
      <c r="AC3820" s="109">
        <f t="shared" si="173"/>
        <v>2.72745E-2</v>
      </c>
      <c r="AE3820" s="110"/>
    </row>
    <row r="3821" spans="13:31" x14ac:dyDescent="0.25">
      <c r="M3821" s="115">
        <v>48557</v>
      </c>
      <c r="N3821" s="123">
        <v>2.7274500000000002</v>
      </c>
      <c r="AB3821" s="108">
        <f t="shared" si="174"/>
        <v>48557</v>
      </c>
      <c r="AC3821" s="109">
        <f t="shared" si="173"/>
        <v>2.72745E-2</v>
      </c>
      <c r="AE3821" s="110"/>
    </row>
    <row r="3822" spans="13:31" x14ac:dyDescent="0.25">
      <c r="M3822" s="115">
        <v>48558</v>
      </c>
      <c r="N3822" s="123">
        <v>2.7276600000000002</v>
      </c>
      <c r="AB3822" s="108">
        <f t="shared" si="174"/>
        <v>48558</v>
      </c>
      <c r="AC3822" s="109">
        <f t="shared" si="173"/>
        <v>2.7276600000000002E-2</v>
      </c>
      <c r="AE3822" s="110"/>
    </row>
    <row r="3823" spans="13:31" x14ac:dyDescent="0.25">
      <c r="M3823" s="115">
        <v>48559</v>
      </c>
      <c r="N3823" s="123">
        <v>2.7274500000000002</v>
      </c>
      <c r="AB3823" s="108">
        <f t="shared" si="174"/>
        <v>48559</v>
      </c>
      <c r="AC3823" s="109">
        <f t="shared" si="173"/>
        <v>2.72745E-2</v>
      </c>
      <c r="AE3823" s="110"/>
    </row>
    <row r="3824" spans="13:31" x14ac:dyDescent="0.25">
      <c r="M3824" s="115">
        <v>48560</v>
      </c>
      <c r="N3824" s="123">
        <v>2.7274500000000002</v>
      </c>
      <c r="AB3824" s="108">
        <f t="shared" si="174"/>
        <v>48560</v>
      </c>
      <c r="AC3824" s="109">
        <f t="shared" si="173"/>
        <v>2.72745E-2</v>
      </c>
      <c r="AE3824" s="110"/>
    </row>
    <row r="3825" spans="13:31" x14ac:dyDescent="0.25">
      <c r="M3825" s="115">
        <v>48561</v>
      </c>
      <c r="N3825" s="123">
        <v>2.7274500000000002</v>
      </c>
      <c r="AB3825" s="108">
        <f t="shared" si="174"/>
        <v>48561</v>
      </c>
      <c r="AC3825" s="109">
        <f t="shared" si="173"/>
        <v>2.72745E-2</v>
      </c>
      <c r="AE3825" s="110"/>
    </row>
    <row r="3826" spans="13:31" x14ac:dyDescent="0.25">
      <c r="M3826" s="115">
        <v>48562</v>
      </c>
      <c r="N3826" s="123">
        <v>2.7274500000000002</v>
      </c>
      <c r="AB3826" s="108">
        <f t="shared" si="174"/>
        <v>48562</v>
      </c>
      <c r="AC3826" s="109">
        <f t="shared" si="173"/>
        <v>2.72745E-2</v>
      </c>
      <c r="AE3826" s="110"/>
    </row>
    <row r="3827" spans="13:31" x14ac:dyDescent="0.25">
      <c r="M3827" s="115">
        <v>48563</v>
      </c>
      <c r="N3827" s="123">
        <v>2.7276600000000002</v>
      </c>
      <c r="AB3827" s="108">
        <f t="shared" si="174"/>
        <v>48563</v>
      </c>
      <c r="AC3827" s="109">
        <f t="shared" si="173"/>
        <v>2.7276600000000002E-2</v>
      </c>
      <c r="AE3827" s="110"/>
    </row>
    <row r="3828" spans="13:31" x14ac:dyDescent="0.25">
      <c r="M3828" s="115">
        <v>48564</v>
      </c>
      <c r="N3828" s="123">
        <v>2.7274500000000002</v>
      </c>
      <c r="AB3828" s="108">
        <f t="shared" si="174"/>
        <v>48564</v>
      </c>
      <c r="AC3828" s="109">
        <f t="shared" si="173"/>
        <v>2.72745E-2</v>
      </c>
      <c r="AE3828" s="110"/>
    </row>
    <row r="3829" spans="13:31" x14ac:dyDescent="0.25">
      <c r="M3829" s="115">
        <v>48565</v>
      </c>
      <c r="N3829" s="123">
        <v>2.7274500000000002</v>
      </c>
      <c r="AB3829" s="108">
        <f t="shared" si="174"/>
        <v>48565</v>
      </c>
      <c r="AC3829" s="109">
        <f t="shared" si="173"/>
        <v>2.72745E-2</v>
      </c>
      <c r="AE3829" s="110"/>
    </row>
    <row r="3830" spans="13:31" x14ac:dyDescent="0.25">
      <c r="M3830" s="115">
        <v>48566</v>
      </c>
      <c r="N3830" s="123">
        <v>2.7274500000000002</v>
      </c>
      <c r="AB3830" s="108">
        <f t="shared" si="174"/>
        <v>48566</v>
      </c>
      <c r="AC3830" s="109">
        <f t="shared" si="173"/>
        <v>2.72745E-2</v>
      </c>
      <c r="AE3830" s="110"/>
    </row>
    <row r="3831" spans="13:31" x14ac:dyDescent="0.25">
      <c r="M3831" s="115">
        <v>48567</v>
      </c>
      <c r="N3831" s="123">
        <v>2.7274500000000002</v>
      </c>
      <c r="AB3831" s="108">
        <f t="shared" si="174"/>
        <v>48567</v>
      </c>
      <c r="AC3831" s="109">
        <f t="shared" si="173"/>
        <v>2.72745E-2</v>
      </c>
      <c r="AE3831" s="110"/>
    </row>
    <row r="3832" spans="13:31" x14ac:dyDescent="0.25">
      <c r="M3832" s="115">
        <v>48568</v>
      </c>
      <c r="N3832" s="123">
        <v>2.7276600000000002</v>
      </c>
      <c r="AB3832" s="108">
        <f t="shared" si="174"/>
        <v>48568</v>
      </c>
      <c r="AC3832" s="109">
        <f t="shared" si="173"/>
        <v>2.7276600000000002E-2</v>
      </c>
      <c r="AE3832" s="110"/>
    </row>
    <row r="3833" spans="13:31" x14ac:dyDescent="0.25">
      <c r="M3833" s="115">
        <v>48569</v>
      </c>
      <c r="N3833" s="123">
        <v>2.7274500000000002</v>
      </c>
      <c r="AB3833" s="108">
        <f t="shared" si="174"/>
        <v>48569</v>
      </c>
      <c r="AC3833" s="109">
        <f t="shared" si="173"/>
        <v>2.72745E-2</v>
      </c>
      <c r="AE3833" s="110"/>
    </row>
    <row r="3834" spans="13:31" x14ac:dyDescent="0.25">
      <c r="M3834" s="115">
        <v>48570</v>
      </c>
      <c r="N3834" s="123">
        <v>2.7274500000000002</v>
      </c>
      <c r="AB3834" s="108">
        <f t="shared" si="174"/>
        <v>48570</v>
      </c>
      <c r="AC3834" s="109">
        <f t="shared" si="173"/>
        <v>2.72745E-2</v>
      </c>
      <c r="AE3834" s="110"/>
    </row>
    <row r="3835" spans="13:31" x14ac:dyDescent="0.25">
      <c r="M3835" s="115">
        <v>48571</v>
      </c>
      <c r="N3835" s="123">
        <v>2.7274500000000002</v>
      </c>
      <c r="AB3835" s="108">
        <f t="shared" si="174"/>
        <v>48571</v>
      </c>
      <c r="AC3835" s="109">
        <f t="shared" si="173"/>
        <v>2.72745E-2</v>
      </c>
      <c r="AE3835" s="110"/>
    </row>
    <row r="3836" spans="13:31" x14ac:dyDescent="0.25">
      <c r="M3836" s="115">
        <v>48572</v>
      </c>
      <c r="N3836" s="123">
        <v>2.7274500000000002</v>
      </c>
      <c r="AB3836" s="108">
        <f t="shared" si="174"/>
        <v>48572</v>
      </c>
      <c r="AC3836" s="109">
        <f t="shared" si="173"/>
        <v>2.72745E-2</v>
      </c>
      <c r="AE3836" s="110"/>
    </row>
    <row r="3837" spans="13:31" x14ac:dyDescent="0.25">
      <c r="M3837" s="115">
        <v>48573</v>
      </c>
      <c r="N3837" s="123">
        <v>2.7276600000000002</v>
      </c>
      <c r="AB3837" s="108">
        <f t="shared" si="174"/>
        <v>48573</v>
      </c>
      <c r="AC3837" s="109">
        <f t="shared" si="173"/>
        <v>2.7276600000000002E-2</v>
      </c>
      <c r="AE3837" s="110"/>
    </row>
    <row r="3838" spans="13:31" x14ac:dyDescent="0.25">
      <c r="M3838" s="115">
        <v>48574</v>
      </c>
      <c r="N3838" s="123">
        <v>2.7274500000000002</v>
      </c>
      <c r="AB3838" s="108">
        <f t="shared" si="174"/>
        <v>48574</v>
      </c>
      <c r="AC3838" s="109">
        <f t="shared" si="173"/>
        <v>2.72745E-2</v>
      </c>
      <c r="AE3838" s="110"/>
    </row>
    <row r="3839" spans="13:31" x14ac:dyDescent="0.25">
      <c r="M3839" s="115">
        <v>48575</v>
      </c>
      <c r="N3839" s="123">
        <v>2.7275499999999999</v>
      </c>
      <c r="AB3839" s="108">
        <f t="shared" si="174"/>
        <v>48575</v>
      </c>
      <c r="AC3839" s="109">
        <f t="shared" si="173"/>
        <v>2.7275499999999998E-2</v>
      </c>
      <c r="AE3839" s="110"/>
    </row>
    <row r="3840" spans="13:31" x14ac:dyDescent="0.25">
      <c r="M3840" s="115">
        <v>48576</v>
      </c>
      <c r="N3840" s="123">
        <v>2.7274500000000002</v>
      </c>
      <c r="AB3840" s="108">
        <f t="shared" si="174"/>
        <v>48576</v>
      </c>
      <c r="AC3840" s="109">
        <f t="shared" si="173"/>
        <v>2.72745E-2</v>
      </c>
      <c r="AE3840" s="110"/>
    </row>
    <row r="3841" spans="13:31" x14ac:dyDescent="0.25">
      <c r="M3841" s="115">
        <v>48577</v>
      </c>
      <c r="N3841" s="123">
        <v>2.7276600000000002</v>
      </c>
      <c r="AB3841" s="108">
        <f t="shared" si="174"/>
        <v>48577</v>
      </c>
      <c r="AC3841" s="109">
        <f t="shared" si="173"/>
        <v>2.7276600000000002E-2</v>
      </c>
      <c r="AE3841" s="110"/>
    </row>
    <row r="3842" spans="13:31" x14ac:dyDescent="0.25">
      <c r="M3842" s="115">
        <v>48578</v>
      </c>
      <c r="N3842" s="123">
        <v>2.7274500000000002</v>
      </c>
      <c r="AB3842" s="108">
        <f t="shared" si="174"/>
        <v>48578</v>
      </c>
      <c r="AC3842" s="109">
        <f t="shared" si="173"/>
        <v>2.72745E-2</v>
      </c>
      <c r="AE3842" s="110"/>
    </row>
    <row r="3843" spans="13:31" x14ac:dyDescent="0.25">
      <c r="M3843" s="115">
        <v>48579</v>
      </c>
      <c r="N3843" s="123">
        <v>2.7274500000000002</v>
      </c>
      <c r="AB3843" s="108">
        <f t="shared" si="174"/>
        <v>48579</v>
      </c>
      <c r="AC3843" s="109">
        <f t="shared" si="173"/>
        <v>2.72745E-2</v>
      </c>
      <c r="AE3843" s="110"/>
    </row>
    <row r="3844" spans="13:31" x14ac:dyDescent="0.25">
      <c r="M3844" s="115">
        <v>48580</v>
      </c>
      <c r="N3844" s="123">
        <v>2.7274500000000002</v>
      </c>
      <c r="AB3844" s="108">
        <f t="shared" si="174"/>
        <v>48580</v>
      </c>
      <c r="AC3844" s="109">
        <f t="shared" si="173"/>
        <v>2.72745E-2</v>
      </c>
      <c r="AE3844" s="110"/>
    </row>
    <row r="3845" spans="13:31" x14ac:dyDescent="0.25">
      <c r="M3845" s="115">
        <v>48581</v>
      </c>
      <c r="N3845" s="123">
        <v>2.7274500000000002</v>
      </c>
      <c r="AB3845" s="108">
        <f t="shared" si="174"/>
        <v>48581</v>
      </c>
      <c r="AC3845" s="109">
        <f t="shared" si="173"/>
        <v>2.72745E-2</v>
      </c>
      <c r="AE3845" s="110"/>
    </row>
    <row r="3846" spans="13:31" x14ac:dyDescent="0.25">
      <c r="M3846" s="115">
        <v>48582</v>
      </c>
      <c r="N3846" s="123">
        <v>2.7276600000000002</v>
      </c>
      <c r="AB3846" s="108">
        <f t="shared" si="174"/>
        <v>48582</v>
      </c>
      <c r="AC3846" s="109">
        <f t="shared" si="173"/>
        <v>2.7276600000000002E-2</v>
      </c>
      <c r="AE3846" s="110"/>
    </row>
    <row r="3847" spans="13:31" x14ac:dyDescent="0.25">
      <c r="M3847" s="115">
        <v>48583</v>
      </c>
      <c r="N3847" s="123">
        <v>2.7274500000000002</v>
      </c>
      <c r="AB3847" s="108">
        <f t="shared" si="174"/>
        <v>48583</v>
      </c>
      <c r="AC3847" s="109">
        <f t="shared" ref="AC3847:AC3910" si="175">_xlfn.IFNA(VLOOKUP(AB3847,M:N,2,FALSE)/100,AC3846)</f>
        <v>2.72745E-2</v>
      </c>
      <c r="AE3847" s="110"/>
    </row>
    <row r="3848" spans="13:31" x14ac:dyDescent="0.25">
      <c r="M3848" s="115">
        <v>48584</v>
      </c>
      <c r="N3848" s="123">
        <v>2.7274500000000002</v>
      </c>
      <c r="AB3848" s="108">
        <f t="shared" ref="AB3848:AB3911" si="176">AB3847+1</f>
        <v>48584</v>
      </c>
      <c r="AC3848" s="109">
        <f t="shared" si="175"/>
        <v>2.72745E-2</v>
      </c>
      <c r="AE3848" s="110"/>
    </row>
    <row r="3849" spans="13:31" x14ac:dyDescent="0.25">
      <c r="M3849" s="115">
        <v>48585</v>
      </c>
      <c r="N3849" s="123">
        <v>2.7275499999999999</v>
      </c>
      <c r="AB3849" s="108">
        <f t="shared" si="176"/>
        <v>48585</v>
      </c>
      <c r="AC3849" s="109">
        <f t="shared" si="175"/>
        <v>2.7275499999999998E-2</v>
      </c>
      <c r="AE3849" s="110"/>
    </row>
    <row r="3850" spans="13:31" x14ac:dyDescent="0.25">
      <c r="M3850" s="115">
        <v>48586</v>
      </c>
      <c r="N3850" s="123">
        <v>2.7276600000000002</v>
      </c>
      <c r="AB3850" s="108">
        <f t="shared" si="176"/>
        <v>48586</v>
      </c>
      <c r="AC3850" s="109">
        <f t="shared" si="175"/>
        <v>2.7276600000000002E-2</v>
      </c>
      <c r="AE3850" s="110"/>
    </row>
    <row r="3851" spans="13:31" x14ac:dyDescent="0.25">
      <c r="M3851" s="115">
        <v>48587</v>
      </c>
      <c r="N3851" s="123">
        <v>2.7274500000000002</v>
      </c>
      <c r="AB3851" s="108">
        <f t="shared" si="176"/>
        <v>48587</v>
      </c>
      <c r="AC3851" s="109">
        <f t="shared" si="175"/>
        <v>2.72745E-2</v>
      </c>
      <c r="AE3851" s="110"/>
    </row>
    <row r="3852" spans="13:31" x14ac:dyDescent="0.25">
      <c r="M3852" s="115">
        <v>48588</v>
      </c>
      <c r="N3852" s="123">
        <v>2.7274500000000002</v>
      </c>
      <c r="AB3852" s="108">
        <f t="shared" si="176"/>
        <v>48588</v>
      </c>
      <c r="AC3852" s="109">
        <f t="shared" si="175"/>
        <v>2.72745E-2</v>
      </c>
      <c r="AE3852" s="110"/>
    </row>
    <row r="3853" spans="13:31" x14ac:dyDescent="0.25">
      <c r="M3853" s="115">
        <v>48589</v>
      </c>
      <c r="N3853" s="123">
        <v>2.7274500000000002</v>
      </c>
      <c r="AB3853" s="108">
        <f t="shared" si="176"/>
        <v>48589</v>
      </c>
      <c r="AC3853" s="109">
        <f t="shared" si="175"/>
        <v>2.72745E-2</v>
      </c>
      <c r="AE3853" s="110"/>
    </row>
    <row r="3854" spans="13:31" x14ac:dyDescent="0.25">
      <c r="M3854" s="115">
        <v>48590</v>
      </c>
      <c r="N3854" s="123">
        <v>2.7274500000000002</v>
      </c>
      <c r="AB3854" s="108">
        <f t="shared" si="176"/>
        <v>48590</v>
      </c>
      <c r="AC3854" s="109">
        <f t="shared" si="175"/>
        <v>2.72745E-2</v>
      </c>
      <c r="AE3854" s="110"/>
    </row>
    <row r="3855" spans="13:31" x14ac:dyDescent="0.25">
      <c r="M3855" s="115">
        <v>48591</v>
      </c>
      <c r="N3855" s="123">
        <v>2.7276600000000002</v>
      </c>
      <c r="AB3855" s="108">
        <f t="shared" si="176"/>
        <v>48591</v>
      </c>
      <c r="AC3855" s="109">
        <f t="shared" si="175"/>
        <v>2.7276600000000002E-2</v>
      </c>
      <c r="AE3855" s="110"/>
    </row>
    <row r="3856" spans="13:31" x14ac:dyDescent="0.25">
      <c r="M3856" s="115">
        <v>48592</v>
      </c>
      <c r="N3856" s="123">
        <v>2.7274500000000002</v>
      </c>
      <c r="AB3856" s="108">
        <f t="shared" si="176"/>
        <v>48592</v>
      </c>
      <c r="AC3856" s="109">
        <f t="shared" si="175"/>
        <v>2.72745E-2</v>
      </c>
      <c r="AE3856" s="110"/>
    </row>
    <row r="3857" spans="13:31" x14ac:dyDescent="0.25">
      <c r="M3857" s="115">
        <v>48593</v>
      </c>
      <c r="N3857" s="123">
        <v>2.7274500000000002</v>
      </c>
      <c r="AB3857" s="108">
        <f t="shared" si="176"/>
        <v>48593</v>
      </c>
      <c r="AC3857" s="109">
        <f t="shared" si="175"/>
        <v>2.72745E-2</v>
      </c>
      <c r="AE3857" s="110"/>
    </row>
    <row r="3858" spans="13:31" x14ac:dyDescent="0.25">
      <c r="M3858" s="115">
        <v>48594</v>
      </c>
      <c r="N3858" s="123">
        <v>2.7274500000000002</v>
      </c>
      <c r="AB3858" s="108">
        <f t="shared" si="176"/>
        <v>48594</v>
      </c>
      <c r="AC3858" s="109">
        <f t="shared" si="175"/>
        <v>2.72745E-2</v>
      </c>
      <c r="AE3858" s="110"/>
    </row>
    <row r="3859" spans="13:31" x14ac:dyDescent="0.25">
      <c r="M3859" s="115">
        <v>48595</v>
      </c>
      <c r="N3859" s="123">
        <v>2.7274500000000002</v>
      </c>
      <c r="AB3859" s="108">
        <f t="shared" si="176"/>
        <v>48595</v>
      </c>
      <c r="AC3859" s="109">
        <f t="shared" si="175"/>
        <v>2.72745E-2</v>
      </c>
      <c r="AE3859" s="110"/>
    </row>
    <row r="3860" spans="13:31" x14ac:dyDescent="0.25">
      <c r="M3860" s="115">
        <v>48596</v>
      </c>
      <c r="N3860" s="123">
        <v>2.7276600000000002</v>
      </c>
      <c r="AB3860" s="108">
        <f t="shared" si="176"/>
        <v>48596</v>
      </c>
      <c r="AC3860" s="109">
        <f t="shared" si="175"/>
        <v>2.7276600000000002E-2</v>
      </c>
      <c r="AE3860" s="110"/>
    </row>
    <row r="3861" spans="13:31" x14ac:dyDescent="0.25">
      <c r="M3861" s="115">
        <v>48597</v>
      </c>
      <c r="N3861" s="123">
        <v>2.7274500000000002</v>
      </c>
      <c r="AB3861" s="108">
        <f t="shared" si="176"/>
        <v>48597</v>
      </c>
      <c r="AC3861" s="109">
        <f t="shared" si="175"/>
        <v>2.72745E-2</v>
      </c>
      <c r="AE3861" s="110"/>
    </row>
    <row r="3862" spans="13:31" x14ac:dyDescent="0.25">
      <c r="M3862" s="115">
        <v>48598</v>
      </c>
      <c r="N3862" s="123">
        <v>2.7274500000000002</v>
      </c>
      <c r="AB3862" s="108">
        <f t="shared" si="176"/>
        <v>48598</v>
      </c>
      <c r="AC3862" s="109">
        <f t="shared" si="175"/>
        <v>2.72745E-2</v>
      </c>
      <c r="AE3862" s="110"/>
    </row>
    <row r="3863" spans="13:31" x14ac:dyDescent="0.25">
      <c r="M3863" s="115">
        <v>48599</v>
      </c>
      <c r="N3863" s="123">
        <v>2.7274500000000002</v>
      </c>
      <c r="AB3863" s="108">
        <f t="shared" si="176"/>
        <v>48599</v>
      </c>
      <c r="AC3863" s="109">
        <f t="shared" si="175"/>
        <v>2.72745E-2</v>
      </c>
      <c r="AE3863" s="110"/>
    </row>
    <row r="3864" spans="13:31" x14ac:dyDescent="0.25">
      <c r="M3864" s="115">
        <v>48600</v>
      </c>
      <c r="N3864" s="123">
        <v>2.7274500000000002</v>
      </c>
      <c r="AB3864" s="108">
        <f t="shared" si="176"/>
        <v>48600</v>
      </c>
      <c r="AC3864" s="109">
        <f t="shared" si="175"/>
        <v>2.72745E-2</v>
      </c>
      <c r="AE3864" s="110"/>
    </row>
    <row r="3865" spans="13:31" x14ac:dyDescent="0.25">
      <c r="M3865" s="115">
        <v>48601</v>
      </c>
      <c r="N3865" s="123">
        <v>2.7276600000000002</v>
      </c>
      <c r="AB3865" s="108">
        <f t="shared" si="176"/>
        <v>48601</v>
      </c>
      <c r="AC3865" s="109">
        <f t="shared" si="175"/>
        <v>2.7276600000000002E-2</v>
      </c>
      <c r="AE3865" s="110"/>
    </row>
    <row r="3866" spans="13:31" x14ac:dyDescent="0.25">
      <c r="M3866" s="115">
        <v>48602</v>
      </c>
      <c r="N3866" s="123">
        <v>2.7274500000000002</v>
      </c>
      <c r="AB3866" s="108">
        <f t="shared" si="176"/>
        <v>48602</v>
      </c>
      <c r="AC3866" s="109">
        <f t="shared" si="175"/>
        <v>2.72745E-2</v>
      </c>
      <c r="AE3866" s="110"/>
    </row>
    <row r="3867" spans="13:31" x14ac:dyDescent="0.25">
      <c r="M3867" s="115">
        <v>48603</v>
      </c>
      <c r="N3867" s="123">
        <v>2.7274500000000002</v>
      </c>
      <c r="AB3867" s="108">
        <f t="shared" si="176"/>
        <v>48603</v>
      </c>
      <c r="AC3867" s="109">
        <f t="shared" si="175"/>
        <v>2.72745E-2</v>
      </c>
      <c r="AE3867" s="110"/>
    </row>
    <row r="3868" spans="13:31" x14ac:dyDescent="0.25">
      <c r="M3868" s="115">
        <v>48604</v>
      </c>
      <c r="N3868" s="123">
        <v>2.7274500000000002</v>
      </c>
      <c r="AB3868" s="108">
        <f t="shared" si="176"/>
        <v>48604</v>
      </c>
      <c r="AC3868" s="109">
        <f t="shared" si="175"/>
        <v>2.72745E-2</v>
      </c>
      <c r="AE3868" s="110"/>
    </row>
    <row r="3869" spans="13:31" x14ac:dyDescent="0.25">
      <c r="M3869" s="115">
        <v>48605</v>
      </c>
      <c r="N3869" s="123">
        <v>2.72776</v>
      </c>
      <c r="AB3869" s="108">
        <f t="shared" si="176"/>
        <v>48605</v>
      </c>
      <c r="AC3869" s="109">
        <f t="shared" si="175"/>
        <v>2.7277599999999999E-2</v>
      </c>
      <c r="AE3869" s="110"/>
    </row>
    <row r="3870" spans="13:31" x14ac:dyDescent="0.25">
      <c r="M3870" s="115">
        <v>48606</v>
      </c>
      <c r="N3870" s="123">
        <v>2.7274500000000002</v>
      </c>
      <c r="AB3870" s="108">
        <f t="shared" si="176"/>
        <v>48606</v>
      </c>
      <c r="AC3870" s="109">
        <f t="shared" si="175"/>
        <v>2.72745E-2</v>
      </c>
      <c r="AE3870" s="110"/>
    </row>
    <row r="3871" spans="13:31" x14ac:dyDescent="0.25">
      <c r="M3871" s="115">
        <v>48607</v>
      </c>
      <c r="N3871" s="123">
        <v>2.7274500000000002</v>
      </c>
      <c r="AB3871" s="108">
        <f t="shared" si="176"/>
        <v>48607</v>
      </c>
      <c r="AC3871" s="109">
        <f t="shared" si="175"/>
        <v>2.72745E-2</v>
      </c>
      <c r="AE3871" s="110"/>
    </row>
    <row r="3872" spans="13:31" x14ac:dyDescent="0.25">
      <c r="M3872" s="115">
        <v>48608</v>
      </c>
      <c r="N3872" s="123">
        <v>2.7274500000000002</v>
      </c>
      <c r="AB3872" s="108">
        <f t="shared" si="176"/>
        <v>48608</v>
      </c>
      <c r="AC3872" s="109">
        <f t="shared" si="175"/>
        <v>2.72745E-2</v>
      </c>
      <c r="AE3872" s="110"/>
    </row>
    <row r="3873" spans="13:31" x14ac:dyDescent="0.25">
      <c r="M3873" s="115">
        <v>48609</v>
      </c>
      <c r="N3873" s="123">
        <v>2.72776</v>
      </c>
      <c r="AB3873" s="108">
        <f t="shared" si="176"/>
        <v>48609</v>
      </c>
      <c r="AC3873" s="109">
        <f t="shared" si="175"/>
        <v>2.7277599999999999E-2</v>
      </c>
      <c r="AE3873" s="110"/>
    </row>
    <row r="3874" spans="13:31" x14ac:dyDescent="0.25">
      <c r="M3874" s="115">
        <v>48610</v>
      </c>
      <c r="N3874" s="123">
        <v>2.7274500000000002</v>
      </c>
      <c r="AB3874" s="108">
        <f t="shared" si="176"/>
        <v>48610</v>
      </c>
      <c r="AC3874" s="109">
        <f t="shared" si="175"/>
        <v>2.72745E-2</v>
      </c>
      <c r="AE3874" s="110"/>
    </row>
    <row r="3875" spans="13:31" x14ac:dyDescent="0.25">
      <c r="M3875" s="115">
        <v>48611</v>
      </c>
      <c r="N3875" s="123">
        <v>2.7274500000000002</v>
      </c>
      <c r="AB3875" s="108">
        <f t="shared" si="176"/>
        <v>48611</v>
      </c>
      <c r="AC3875" s="109">
        <f t="shared" si="175"/>
        <v>2.72745E-2</v>
      </c>
      <c r="AE3875" s="110"/>
    </row>
    <row r="3876" spans="13:31" x14ac:dyDescent="0.25">
      <c r="M3876" s="115">
        <v>48612</v>
      </c>
      <c r="N3876" s="123">
        <v>2.7274500000000002</v>
      </c>
      <c r="AB3876" s="108">
        <f t="shared" si="176"/>
        <v>48612</v>
      </c>
      <c r="AC3876" s="109">
        <f t="shared" si="175"/>
        <v>2.72745E-2</v>
      </c>
      <c r="AE3876" s="110"/>
    </row>
    <row r="3877" spans="13:31" x14ac:dyDescent="0.25">
      <c r="M3877" s="115">
        <v>48613</v>
      </c>
      <c r="N3877" s="123">
        <v>2.7274500000000002</v>
      </c>
      <c r="AB3877" s="108">
        <f t="shared" si="176"/>
        <v>48613</v>
      </c>
      <c r="AC3877" s="109">
        <f t="shared" si="175"/>
        <v>2.72745E-2</v>
      </c>
      <c r="AE3877" s="110"/>
    </row>
    <row r="3878" spans="13:31" x14ac:dyDescent="0.25">
      <c r="M3878" s="115">
        <v>48614</v>
      </c>
      <c r="N3878" s="123">
        <v>2.7276600000000002</v>
      </c>
      <c r="AB3878" s="108">
        <f t="shared" si="176"/>
        <v>48614</v>
      </c>
      <c r="AC3878" s="109">
        <f t="shared" si="175"/>
        <v>2.7276600000000002E-2</v>
      </c>
      <c r="AE3878" s="110"/>
    </row>
    <row r="3879" spans="13:31" x14ac:dyDescent="0.25">
      <c r="M3879" s="115">
        <v>48615</v>
      </c>
      <c r="N3879" s="123">
        <v>2.7274500000000002</v>
      </c>
      <c r="AB3879" s="108">
        <f t="shared" si="176"/>
        <v>48615</v>
      </c>
      <c r="AC3879" s="109">
        <f t="shared" si="175"/>
        <v>2.72745E-2</v>
      </c>
      <c r="AE3879" s="110"/>
    </row>
    <row r="3880" spans="13:31" x14ac:dyDescent="0.25">
      <c r="M3880" s="115">
        <v>48616</v>
      </c>
      <c r="N3880" s="123">
        <v>2.7274500000000002</v>
      </c>
      <c r="AB3880" s="108">
        <f t="shared" si="176"/>
        <v>48616</v>
      </c>
      <c r="AC3880" s="109">
        <f t="shared" si="175"/>
        <v>2.72745E-2</v>
      </c>
      <c r="AE3880" s="110"/>
    </row>
    <row r="3881" spans="13:31" x14ac:dyDescent="0.25">
      <c r="M3881" s="115">
        <v>48617</v>
      </c>
      <c r="N3881" s="123">
        <v>2.7274500000000002</v>
      </c>
      <c r="AB3881" s="108">
        <f t="shared" si="176"/>
        <v>48617</v>
      </c>
      <c r="AC3881" s="109">
        <f t="shared" si="175"/>
        <v>2.72745E-2</v>
      </c>
      <c r="AE3881" s="110"/>
    </row>
    <row r="3882" spans="13:31" x14ac:dyDescent="0.25">
      <c r="M3882" s="115">
        <v>48618</v>
      </c>
      <c r="N3882" s="123">
        <v>2.7274500000000002</v>
      </c>
      <c r="AB3882" s="108">
        <f t="shared" si="176"/>
        <v>48618</v>
      </c>
      <c r="AC3882" s="109">
        <f t="shared" si="175"/>
        <v>2.72745E-2</v>
      </c>
      <c r="AE3882" s="110"/>
    </row>
    <row r="3883" spans="13:31" x14ac:dyDescent="0.25">
      <c r="M3883" s="115">
        <v>48619</v>
      </c>
      <c r="N3883" s="123">
        <v>2.72776</v>
      </c>
      <c r="AB3883" s="108">
        <f t="shared" si="176"/>
        <v>48619</v>
      </c>
      <c r="AC3883" s="109">
        <f t="shared" si="175"/>
        <v>2.7277599999999999E-2</v>
      </c>
      <c r="AE3883" s="110"/>
    </row>
    <row r="3884" spans="13:31" x14ac:dyDescent="0.25">
      <c r="M3884" s="115">
        <v>48620</v>
      </c>
      <c r="N3884" s="123">
        <v>2.7274500000000002</v>
      </c>
      <c r="AB3884" s="108">
        <f t="shared" si="176"/>
        <v>48620</v>
      </c>
      <c r="AC3884" s="109">
        <f t="shared" si="175"/>
        <v>2.72745E-2</v>
      </c>
      <c r="AE3884" s="110"/>
    </row>
    <row r="3885" spans="13:31" x14ac:dyDescent="0.25">
      <c r="M3885" s="115">
        <v>48621</v>
      </c>
      <c r="N3885" s="123">
        <v>2.7274500000000002</v>
      </c>
      <c r="AB3885" s="108">
        <f t="shared" si="176"/>
        <v>48621</v>
      </c>
      <c r="AC3885" s="109">
        <f t="shared" si="175"/>
        <v>2.72745E-2</v>
      </c>
      <c r="AE3885" s="110"/>
    </row>
    <row r="3886" spans="13:31" x14ac:dyDescent="0.25">
      <c r="M3886" s="115">
        <v>48622</v>
      </c>
      <c r="N3886" s="123">
        <v>2.7274500000000002</v>
      </c>
      <c r="AB3886" s="108">
        <f t="shared" si="176"/>
        <v>48622</v>
      </c>
      <c r="AC3886" s="109">
        <f t="shared" si="175"/>
        <v>2.72745E-2</v>
      </c>
      <c r="AE3886" s="110"/>
    </row>
    <row r="3887" spans="13:31" x14ac:dyDescent="0.25">
      <c r="M3887" s="115">
        <v>48623</v>
      </c>
      <c r="N3887" s="123">
        <v>2.7276600000000002</v>
      </c>
      <c r="AB3887" s="108">
        <f t="shared" si="176"/>
        <v>48623</v>
      </c>
      <c r="AC3887" s="109">
        <f t="shared" si="175"/>
        <v>2.7276600000000002E-2</v>
      </c>
      <c r="AE3887" s="110"/>
    </row>
    <row r="3888" spans="13:31" x14ac:dyDescent="0.25">
      <c r="M3888" s="115">
        <v>48624</v>
      </c>
      <c r="N3888" s="123">
        <v>2.7274500000000002</v>
      </c>
      <c r="AB3888" s="108">
        <f t="shared" si="176"/>
        <v>48624</v>
      </c>
      <c r="AC3888" s="109">
        <f t="shared" si="175"/>
        <v>2.72745E-2</v>
      </c>
      <c r="AE3888" s="110"/>
    </row>
    <row r="3889" spans="13:31" x14ac:dyDescent="0.25">
      <c r="M3889" s="115">
        <v>48625</v>
      </c>
      <c r="N3889" s="123">
        <v>2.7274500000000002</v>
      </c>
      <c r="AB3889" s="108">
        <f t="shared" si="176"/>
        <v>48625</v>
      </c>
      <c r="AC3889" s="109">
        <f t="shared" si="175"/>
        <v>2.72745E-2</v>
      </c>
      <c r="AE3889" s="110"/>
    </row>
    <row r="3890" spans="13:31" x14ac:dyDescent="0.25">
      <c r="M3890" s="115">
        <v>48626</v>
      </c>
      <c r="N3890" s="123">
        <v>2.7274500000000002</v>
      </c>
      <c r="AB3890" s="108">
        <f t="shared" si="176"/>
        <v>48626</v>
      </c>
      <c r="AC3890" s="109">
        <f t="shared" si="175"/>
        <v>2.72745E-2</v>
      </c>
      <c r="AE3890" s="110"/>
    </row>
    <row r="3891" spans="13:31" x14ac:dyDescent="0.25">
      <c r="M3891" s="115">
        <v>48627</v>
      </c>
      <c r="N3891" s="123">
        <v>2.7274500000000002</v>
      </c>
      <c r="AB3891" s="108">
        <f t="shared" si="176"/>
        <v>48627</v>
      </c>
      <c r="AC3891" s="109">
        <f t="shared" si="175"/>
        <v>2.72745E-2</v>
      </c>
      <c r="AE3891" s="110"/>
    </row>
    <row r="3892" spans="13:31" x14ac:dyDescent="0.25">
      <c r="M3892" s="115">
        <v>48628</v>
      </c>
      <c r="N3892" s="123">
        <v>2.7276600000000002</v>
      </c>
      <c r="AB3892" s="108">
        <f t="shared" si="176"/>
        <v>48628</v>
      </c>
      <c r="AC3892" s="109">
        <f t="shared" si="175"/>
        <v>2.7276600000000002E-2</v>
      </c>
      <c r="AE3892" s="110"/>
    </row>
    <row r="3893" spans="13:31" x14ac:dyDescent="0.25">
      <c r="M3893" s="115">
        <v>48629</v>
      </c>
      <c r="N3893" s="123">
        <v>2.7274500000000002</v>
      </c>
      <c r="AB3893" s="108">
        <f t="shared" si="176"/>
        <v>48629</v>
      </c>
      <c r="AC3893" s="109">
        <f t="shared" si="175"/>
        <v>2.72745E-2</v>
      </c>
      <c r="AE3893" s="110"/>
    </row>
    <row r="3894" spans="13:31" x14ac:dyDescent="0.25">
      <c r="M3894" s="115">
        <v>48630</v>
      </c>
      <c r="N3894" s="123">
        <v>2.7274500000000002</v>
      </c>
      <c r="AB3894" s="108">
        <f t="shared" si="176"/>
        <v>48630</v>
      </c>
      <c r="AC3894" s="109">
        <f t="shared" si="175"/>
        <v>2.72745E-2</v>
      </c>
      <c r="AE3894" s="110"/>
    </row>
    <row r="3895" spans="13:31" x14ac:dyDescent="0.25">
      <c r="M3895" s="115">
        <v>48631</v>
      </c>
      <c r="N3895" s="123">
        <v>2.7274500000000002</v>
      </c>
      <c r="AB3895" s="108">
        <f t="shared" si="176"/>
        <v>48631</v>
      </c>
      <c r="AC3895" s="109">
        <f t="shared" si="175"/>
        <v>2.72745E-2</v>
      </c>
      <c r="AE3895" s="110"/>
    </row>
    <row r="3896" spans="13:31" x14ac:dyDescent="0.25">
      <c r="M3896" s="115">
        <v>48632</v>
      </c>
      <c r="N3896" s="123">
        <v>2.7274500000000002</v>
      </c>
      <c r="AB3896" s="108">
        <f t="shared" si="176"/>
        <v>48632</v>
      </c>
      <c r="AC3896" s="109">
        <f t="shared" si="175"/>
        <v>2.72745E-2</v>
      </c>
      <c r="AE3896" s="110"/>
    </row>
    <row r="3897" spans="13:31" x14ac:dyDescent="0.25">
      <c r="M3897" s="115">
        <v>48633</v>
      </c>
      <c r="N3897" s="123">
        <v>2.7276600000000002</v>
      </c>
      <c r="AB3897" s="108">
        <f t="shared" si="176"/>
        <v>48633</v>
      </c>
      <c r="AC3897" s="109">
        <f t="shared" si="175"/>
        <v>2.7276600000000002E-2</v>
      </c>
      <c r="AE3897" s="110"/>
    </row>
    <row r="3898" spans="13:31" x14ac:dyDescent="0.25">
      <c r="M3898" s="115">
        <v>48634</v>
      </c>
      <c r="N3898" s="123">
        <v>2.7274500000000002</v>
      </c>
      <c r="AB3898" s="108">
        <f t="shared" si="176"/>
        <v>48634</v>
      </c>
      <c r="AC3898" s="109">
        <f t="shared" si="175"/>
        <v>2.72745E-2</v>
      </c>
      <c r="AE3898" s="110"/>
    </row>
    <row r="3899" spans="13:31" x14ac:dyDescent="0.25">
      <c r="M3899" s="115">
        <v>48635</v>
      </c>
      <c r="N3899" s="123">
        <v>2.7274500000000002</v>
      </c>
      <c r="AB3899" s="108">
        <f t="shared" si="176"/>
        <v>48635</v>
      </c>
      <c r="AC3899" s="109">
        <f t="shared" si="175"/>
        <v>2.72745E-2</v>
      </c>
      <c r="AE3899" s="110"/>
    </row>
    <row r="3900" spans="13:31" x14ac:dyDescent="0.25">
      <c r="M3900" s="115">
        <v>48636</v>
      </c>
      <c r="N3900" s="123">
        <v>2.7274500000000002</v>
      </c>
      <c r="AB3900" s="108">
        <f t="shared" si="176"/>
        <v>48636</v>
      </c>
      <c r="AC3900" s="109">
        <f t="shared" si="175"/>
        <v>2.72745E-2</v>
      </c>
      <c r="AE3900" s="110"/>
    </row>
    <row r="3901" spans="13:31" x14ac:dyDescent="0.25">
      <c r="M3901" s="115">
        <v>48637</v>
      </c>
      <c r="N3901" s="123">
        <v>2.7274500000000002</v>
      </c>
      <c r="AB3901" s="108">
        <f t="shared" si="176"/>
        <v>48637</v>
      </c>
      <c r="AC3901" s="109">
        <f t="shared" si="175"/>
        <v>2.72745E-2</v>
      </c>
      <c r="AE3901" s="110"/>
    </row>
    <row r="3902" spans="13:31" x14ac:dyDescent="0.25">
      <c r="M3902" s="115">
        <v>48638</v>
      </c>
      <c r="N3902" s="123">
        <v>2.72776</v>
      </c>
      <c r="AB3902" s="108">
        <f t="shared" si="176"/>
        <v>48638</v>
      </c>
      <c r="AC3902" s="109">
        <f t="shared" si="175"/>
        <v>2.7277599999999999E-2</v>
      </c>
      <c r="AE3902" s="110"/>
    </row>
    <row r="3903" spans="13:31" x14ac:dyDescent="0.25">
      <c r="M3903" s="115">
        <v>48639</v>
      </c>
      <c r="N3903" s="123">
        <v>2.7274500000000002</v>
      </c>
      <c r="AB3903" s="108">
        <f t="shared" si="176"/>
        <v>48639</v>
      </c>
      <c r="AC3903" s="109">
        <f t="shared" si="175"/>
        <v>2.72745E-2</v>
      </c>
      <c r="AE3903" s="110"/>
    </row>
    <row r="3904" spans="13:31" x14ac:dyDescent="0.25">
      <c r="M3904" s="115">
        <v>48640</v>
      </c>
      <c r="N3904" s="123">
        <v>2.7274500000000002</v>
      </c>
      <c r="AB3904" s="108">
        <f t="shared" si="176"/>
        <v>48640</v>
      </c>
      <c r="AC3904" s="109">
        <f t="shared" si="175"/>
        <v>2.72745E-2</v>
      </c>
      <c r="AE3904" s="110"/>
    </row>
    <row r="3905" spans="13:31" x14ac:dyDescent="0.25">
      <c r="M3905" s="115">
        <v>48641</v>
      </c>
      <c r="N3905" s="123">
        <v>2.7274500000000002</v>
      </c>
      <c r="AB3905" s="108">
        <f t="shared" si="176"/>
        <v>48641</v>
      </c>
      <c r="AC3905" s="109">
        <f t="shared" si="175"/>
        <v>2.72745E-2</v>
      </c>
      <c r="AE3905" s="110"/>
    </row>
    <row r="3906" spans="13:31" x14ac:dyDescent="0.25">
      <c r="M3906" s="115">
        <v>48642</v>
      </c>
      <c r="N3906" s="123">
        <v>2.7276600000000002</v>
      </c>
      <c r="AB3906" s="108">
        <f t="shared" si="176"/>
        <v>48642</v>
      </c>
      <c r="AC3906" s="109">
        <f t="shared" si="175"/>
        <v>2.7276600000000002E-2</v>
      </c>
      <c r="AE3906" s="110"/>
    </row>
    <row r="3907" spans="13:31" x14ac:dyDescent="0.25">
      <c r="M3907" s="115">
        <v>48643</v>
      </c>
      <c r="N3907" s="123">
        <v>2.7274500000000002</v>
      </c>
      <c r="AB3907" s="108">
        <f t="shared" si="176"/>
        <v>48643</v>
      </c>
      <c r="AC3907" s="109">
        <f t="shared" si="175"/>
        <v>2.72745E-2</v>
      </c>
      <c r="AE3907" s="110"/>
    </row>
    <row r="3908" spans="13:31" x14ac:dyDescent="0.25">
      <c r="M3908" s="115">
        <v>48644</v>
      </c>
      <c r="N3908" s="123">
        <v>2.7274500000000002</v>
      </c>
      <c r="AB3908" s="108">
        <f t="shared" si="176"/>
        <v>48644</v>
      </c>
      <c r="AC3908" s="109">
        <f t="shared" si="175"/>
        <v>2.72745E-2</v>
      </c>
      <c r="AE3908" s="110"/>
    </row>
    <row r="3909" spans="13:31" x14ac:dyDescent="0.25">
      <c r="M3909" s="115">
        <v>48645</v>
      </c>
      <c r="N3909" s="123">
        <v>2.7274500000000002</v>
      </c>
      <c r="AB3909" s="108">
        <f t="shared" si="176"/>
        <v>48645</v>
      </c>
      <c r="AC3909" s="109">
        <f t="shared" si="175"/>
        <v>2.72745E-2</v>
      </c>
      <c r="AE3909" s="110"/>
    </row>
    <row r="3910" spans="13:31" x14ac:dyDescent="0.25">
      <c r="M3910" s="115">
        <v>48646</v>
      </c>
      <c r="N3910" s="123">
        <v>2.7274500000000002</v>
      </c>
      <c r="AB3910" s="108">
        <f t="shared" si="176"/>
        <v>48646</v>
      </c>
      <c r="AC3910" s="109">
        <f t="shared" si="175"/>
        <v>2.72745E-2</v>
      </c>
      <c r="AE3910" s="110"/>
    </row>
    <row r="3911" spans="13:31" x14ac:dyDescent="0.25">
      <c r="M3911" s="115">
        <v>48647</v>
      </c>
      <c r="N3911" s="123">
        <v>2.7276600000000002</v>
      </c>
      <c r="AB3911" s="108">
        <f t="shared" si="176"/>
        <v>48647</v>
      </c>
      <c r="AC3911" s="109">
        <f t="shared" ref="AC3911:AC3974" si="177">_xlfn.IFNA(VLOOKUP(AB3911,M:N,2,FALSE)/100,AC3910)</f>
        <v>2.7276600000000002E-2</v>
      </c>
      <c r="AE3911" s="110"/>
    </row>
    <row r="3912" spans="13:31" x14ac:dyDescent="0.25">
      <c r="M3912" s="115">
        <v>48648</v>
      </c>
      <c r="N3912" s="123">
        <v>2.7274500000000002</v>
      </c>
      <c r="AB3912" s="108">
        <f t="shared" ref="AB3912:AB3975" si="178">AB3911+1</f>
        <v>48648</v>
      </c>
      <c r="AC3912" s="109">
        <f t="shared" si="177"/>
        <v>2.72745E-2</v>
      </c>
      <c r="AE3912" s="110"/>
    </row>
    <row r="3913" spans="13:31" x14ac:dyDescent="0.25">
      <c r="M3913" s="115">
        <v>48649</v>
      </c>
      <c r="N3913" s="123">
        <v>2.7274500000000002</v>
      </c>
      <c r="AB3913" s="108">
        <f t="shared" si="178"/>
        <v>48649</v>
      </c>
      <c r="AC3913" s="109">
        <f t="shared" si="177"/>
        <v>2.72745E-2</v>
      </c>
      <c r="AE3913" s="110"/>
    </row>
    <row r="3914" spans="13:31" x14ac:dyDescent="0.25">
      <c r="M3914" s="115">
        <v>48650</v>
      </c>
      <c r="N3914" s="123">
        <v>2.7274500000000002</v>
      </c>
      <c r="AB3914" s="108">
        <f t="shared" si="178"/>
        <v>48650</v>
      </c>
      <c r="AC3914" s="109">
        <f t="shared" si="177"/>
        <v>2.72745E-2</v>
      </c>
      <c r="AE3914" s="110"/>
    </row>
    <row r="3915" spans="13:31" x14ac:dyDescent="0.25">
      <c r="M3915" s="115">
        <v>48651</v>
      </c>
      <c r="N3915" s="123">
        <v>2.7274500000000002</v>
      </c>
      <c r="AB3915" s="108">
        <f t="shared" si="178"/>
        <v>48651</v>
      </c>
      <c r="AC3915" s="109">
        <f t="shared" si="177"/>
        <v>2.72745E-2</v>
      </c>
      <c r="AE3915" s="110"/>
    </row>
    <row r="3916" spans="13:31" x14ac:dyDescent="0.25">
      <c r="M3916" s="115">
        <v>48652</v>
      </c>
      <c r="N3916" s="123">
        <v>2.7276600000000002</v>
      </c>
      <c r="AB3916" s="108">
        <f t="shared" si="178"/>
        <v>48652</v>
      </c>
      <c r="AC3916" s="109">
        <f t="shared" si="177"/>
        <v>2.7276600000000002E-2</v>
      </c>
      <c r="AE3916" s="110"/>
    </row>
    <row r="3917" spans="13:31" x14ac:dyDescent="0.25">
      <c r="M3917" s="115">
        <v>48653</v>
      </c>
      <c r="N3917" s="123">
        <v>2.7274500000000002</v>
      </c>
      <c r="AB3917" s="108">
        <f t="shared" si="178"/>
        <v>48653</v>
      </c>
      <c r="AC3917" s="109">
        <f t="shared" si="177"/>
        <v>2.72745E-2</v>
      </c>
      <c r="AE3917" s="110"/>
    </row>
    <row r="3918" spans="13:31" x14ac:dyDescent="0.25">
      <c r="M3918" s="115">
        <v>48654</v>
      </c>
      <c r="N3918" s="123">
        <v>2.7274500000000002</v>
      </c>
      <c r="AB3918" s="108">
        <f t="shared" si="178"/>
        <v>48654</v>
      </c>
      <c r="AC3918" s="109">
        <f t="shared" si="177"/>
        <v>2.72745E-2</v>
      </c>
      <c r="AE3918" s="110"/>
    </row>
    <row r="3919" spans="13:31" x14ac:dyDescent="0.25">
      <c r="M3919" s="115">
        <v>48655</v>
      </c>
      <c r="N3919" s="123">
        <v>2.7274500000000002</v>
      </c>
      <c r="AB3919" s="108">
        <f t="shared" si="178"/>
        <v>48655</v>
      </c>
      <c r="AC3919" s="109">
        <f t="shared" si="177"/>
        <v>2.72745E-2</v>
      </c>
      <c r="AE3919" s="110"/>
    </row>
    <row r="3920" spans="13:31" x14ac:dyDescent="0.25">
      <c r="M3920" s="115">
        <v>48656</v>
      </c>
      <c r="N3920" s="123">
        <v>2.7274500000000002</v>
      </c>
      <c r="AB3920" s="108">
        <f t="shared" si="178"/>
        <v>48656</v>
      </c>
      <c r="AC3920" s="109">
        <f t="shared" si="177"/>
        <v>2.72745E-2</v>
      </c>
      <c r="AE3920" s="110"/>
    </row>
    <row r="3921" spans="13:31" x14ac:dyDescent="0.25">
      <c r="M3921" s="115">
        <v>48657</v>
      </c>
      <c r="N3921" s="123">
        <v>2.7276600000000002</v>
      </c>
      <c r="AB3921" s="108">
        <f t="shared" si="178"/>
        <v>48657</v>
      </c>
      <c r="AC3921" s="109">
        <f t="shared" si="177"/>
        <v>2.7276600000000002E-2</v>
      </c>
      <c r="AE3921" s="110"/>
    </row>
    <row r="3922" spans="13:31" x14ac:dyDescent="0.25">
      <c r="M3922" s="115">
        <v>48658</v>
      </c>
      <c r="N3922" s="123">
        <v>2.7274500000000002</v>
      </c>
      <c r="AB3922" s="108">
        <f t="shared" si="178"/>
        <v>48658</v>
      </c>
      <c r="AC3922" s="109">
        <f t="shared" si="177"/>
        <v>2.72745E-2</v>
      </c>
      <c r="AE3922" s="110"/>
    </row>
    <row r="3923" spans="13:31" x14ac:dyDescent="0.25">
      <c r="M3923" s="115">
        <v>48659</v>
      </c>
      <c r="N3923" s="123">
        <v>2.7274500000000002</v>
      </c>
      <c r="AB3923" s="108">
        <f t="shared" si="178"/>
        <v>48659</v>
      </c>
      <c r="AC3923" s="109">
        <f t="shared" si="177"/>
        <v>2.72745E-2</v>
      </c>
      <c r="AE3923" s="110"/>
    </row>
    <row r="3924" spans="13:31" x14ac:dyDescent="0.25">
      <c r="M3924" s="115">
        <v>48660</v>
      </c>
      <c r="N3924" s="123">
        <v>2.7274500000000002</v>
      </c>
      <c r="AB3924" s="108">
        <f t="shared" si="178"/>
        <v>48660</v>
      </c>
      <c r="AC3924" s="109">
        <f t="shared" si="177"/>
        <v>2.72745E-2</v>
      </c>
      <c r="AE3924" s="110"/>
    </row>
    <row r="3925" spans="13:31" x14ac:dyDescent="0.25">
      <c r="M3925" s="115">
        <v>48661</v>
      </c>
      <c r="N3925" s="123">
        <v>2.7274500000000002</v>
      </c>
      <c r="AB3925" s="108">
        <f t="shared" si="178"/>
        <v>48661</v>
      </c>
      <c r="AC3925" s="109">
        <f t="shared" si="177"/>
        <v>2.72745E-2</v>
      </c>
      <c r="AE3925" s="110"/>
    </row>
    <row r="3926" spans="13:31" x14ac:dyDescent="0.25">
      <c r="M3926" s="115">
        <v>48662</v>
      </c>
      <c r="N3926" s="123">
        <v>2.7276600000000002</v>
      </c>
      <c r="AB3926" s="108">
        <f t="shared" si="178"/>
        <v>48662</v>
      </c>
      <c r="AC3926" s="109">
        <f t="shared" si="177"/>
        <v>2.7276600000000002E-2</v>
      </c>
      <c r="AE3926" s="110"/>
    </row>
    <row r="3927" spans="13:31" x14ac:dyDescent="0.25">
      <c r="M3927" s="115">
        <v>48663</v>
      </c>
      <c r="N3927" s="123">
        <v>2.7274500000000002</v>
      </c>
      <c r="AB3927" s="108">
        <f t="shared" si="178"/>
        <v>48663</v>
      </c>
      <c r="AC3927" s="109">
        <f t="shared" si="177"/>
        <v>2.72745E-2</v>
      </c>
      <c r="AE3927" s="110"/>
    </row>
    <row r="3928" spans="13:31" x14ac:dyDescent="0.25">
      <c r="M3928" s="115">
        <v>48664</v>
      </c>
      <c r="N3928" s="123">
        <v>2.7274500000000002</v>
      </c>
      <c r="AB3928" s="108">
        <f t="shared" si="178"/>
        <v>48664</v>
      </c>
      <c r="AC3928" s="109">
        <f t="shared" si="177"/>
        <v>2.72745E-2</v>
      </c>
      <c r="AE3928" s="110"/>
    </row>
    <row r="3929" spans="13:31" x14ac:dyDescent="0.25">
      <c r="M3929" s="115">
        <v>48665</v>
      </c>
      <c r="N3929" s="123">
        <v>2.7274500000000002</v>
      </c>
      <c r="AB3929" s="108">
        <f t="shared" si="178"/>
        <v>48665</v>
      </c>
      <c r="AC3929" s="109">
        <f t="shared" si="177"/>
        <v>2.72745E-2</v>
      </c>
      <c r="AE3929" s="110"/>
    </row>
    <row r="3930" spans="13:31" x14ac:dyDescent="0.25">
      <c r="M3930" s="115">
        <v>48666</v>
      </c>
      <c r="N3930" s="123">
        <v>2.7274500000000002</v>
      </c>
      <c r="AB3930" s="108">
        <f t="shared" si="178"/>
        <v>48666</v>
      </c>
      <c r="AC3930" s="109">
        <f t="shared" si="177"/>
        <v>2.72745E-2</v>
      </c>
      <c r="AE3930" s="110"/>
    </row>
    <row r="3931" spans="13:31" x14ac:dyDescent="0.25">
      <c r="M3931" s="115">
        <v>48667</v>
      </c>
      <c r="N3931" s="123">
        <v>2.7276600000000002</v>
      </c>
      <c r="AB3931" s="108">
        <f t="shared" si="178"/>
        <v>48667</v>
      </c>
      <c r="AC3931" s="109">
        <f t="shared" si="177"/>
        <v>2.7276600000000002E-2</v>
      </c>
      <c r="AE3931" s="110"/>
    </row>
    <row r="3932" spans="13:31" x14ac:dyDescent="0.25">
      <c r="M3932" s="115">
        <v>48668</v>
      </c>
      <c r="N3932" s="123">
        <v>2.7274500000000002</v>
      </c>
      <c r="AB3932" s="108">
        <f t="shared" si="178"/>
        <v>48668</v>
      </c>
      <c r="AC3932" s="109">
        <f t="shared" si="177"/>
        <v>2.72745E-2</v>
      </c>
      <c r="AE3932" s="110"/>
    </row>
    <row r="3933" spans="13:31" x14ac:dyDescent="0.25">
      <c r="M3933" s="115">
        <v>48669</v>
      </c>
      <c r="N3933" s="123">
        <v>2.7274500000000002</v>
      </c>
      <c r="AB3933" s="108">
        <f t="shared" si="178"/>
        <v>48669</v>
      </c>
      <c r="AC3933" s="109">
        <f t="shared" si="177"/>
        <v>2.72745E-2</v>
      </c>
      <c r="AE3933" s="110"/>
    </row>
    <row r="3934" spans="13:31" x14ac:dyDescent="0.25">
      <c r="M3934" s="115">
        <v>48670</v>
      </c>
      <c r="N3934" s="123">
        <v>2.7274500000000002</v>
      </c>
      <c r="AB3934" s="108">
        <f t="shared" si="178"/>
        <v>48670</v>
      </c>
      <c r="AC3934" s="109">
        <f t="shared" si="177"/>
        <v>2.72745E-2</v>
      </c>
      <c r="AE3934" s="110"/>
    </row>
    <row r="3935" spans="13:31" x14ac:dyDescent="0.25">
      <c r="M3935" s="115">
        <v>48671</v>
      </c>
      <c r="N3935" s="123">
        <v>2.7274500000000002</v>
      </c>
      <c r="AB3935" s="108">
        <f t="shared" si="178"/>
        <v>48671</v>
      </c>
      <c r="AC3935" s="109">
        <f t="shared" si="177"/>
        <v>2.72745E-2</v>
      </c>
      <c r="AE3935" s="110"/>
    </row>
    <row r="3936" spans="13:31" x14ac:dyDescent="0.25">
      <c r="M3936" s="115">
        <v>48672</v>
      </c>
      <c r="N3936" s="123">
        <v>2.7276600000000002</v>
      </c>
      <c r="AB3936" s="108">
        <f t="shared" si="178"/>
        <v>48672</v>
      </c>
      <c r="AC3936" s="109">
        <f t="shared" si="177"/>
        <v>2.7276600000000002E-2</v>
      </c>
      <c r="AE3936" s="110"/>
    </row>
    <row r="3937" spans="13:31" x14ac:dyDescent="0.25">
      <c r="M3937" s="115">
        <v>48673</v>
      </c>
      <c r="N3937" s="123">
        <v>2.7274500000000002</v>
      </c>
      <c r="AB3937" s="108">
        <f t="shared" si="178"/>
        <v>48673</v>
      </c>
      <c r="AC3937" s="109">
        <f t="shared" si="177"/>
        <v>2.72745E-2</v>
      </c>
      <c r="AE3937" s="110"/>
    </row>
    <row r="3938" spans="13:31" x14ac:dyDescent="0.25">
      <c r="M3938" s="115">
        <v>48674</v>
      </c>
      <c r="N3938" s="123">
        <v>2.7274500000000002</v>
      </c>
      <c r="AB3938" s="108">
        <f t="shared" si="178"/>
        <v>48674</v>
      </c>
      <c r="AC3938" s="109">
        <f t="shared" si="177"/>
        <v>2.72745E-2</v>
      </c>
      <c r="AE3938" s="110"/>
    </row>
    <row r="3939" spans="13:31" x14ac:dyDescent="0.25">
      <c r="M3939" s="115">
        <v>48675</v>
      </c>
      <c r="N3939" s="123">
        <v>2.7274500000000002</v>
      </c>
      <c r="AB3939" s="108">
        <f t="shared" si="178"/>
        <v>48675</v>
      </c>
      <c r="AC3939" s="109">
        <f t="shared" si="177"/>
        <v>2.72745E-2</v>
      </c>
      <c r="AE3939" s="110"/>
    </row>
    <row r="3940" spans="13:31" x14ac:dyDescent="0.25">
      <c r="M3940" s="115">
        <v>48676</v>
      </c>
      <c r="N3940" s="123">
        <v>2.7274500000000002</v>
      </c>
      <c r="AB3940" s="108">
        <f t="shared" si="178"/>
        <v>48676</v>
      </c>
      <c r="AC3940" s="109">
        <f t="shared" si="177"/>
        <v>2.72745E-2</v>
      </c>
      <c r="AE3940" s="110"/>
    </row>
    <row r="3941" spans="13:31" x14ac:dyDescent="0.25">
      <c r="M3941" s="115">
        <v>48677</v>
      </c>
      <c r="N3941" s="123">
        <v>2.7276600000000002</v>
      </c>
      <c r="AB3941" s="108">
        <f t="shared" si="178"/>
        <v>48677</v>
      </c>
      <c r="AC3941" s="109">
        <f t="shared" si="177"/>
        <v>2.7276600000000002E-2</v>
      </c>
      <c r="AE3941" s="110"/>
    </row>
    <row r="3942" spans="13:31" x14ac:dyDescent="0.25">
      <c r="M3942" s="115">
        <v>48678</v>
      </c>
      <c r="N3942" s="123">
        <v>2.7274500000000002</v>
      </c>
      <c r="AB3942" s="108">
        <f t="shared" si="178"/>
        <v>48678</v>
      </c>
      <c r="AC3942" s="109">
        <f t="shared" si="177"/>
        <v>2.72745E-2</v>
      </c>
      <c r="AE3942" s="110"/>
    </row>
    <row r="3943" spans="13:31" x14ac:dyDescent="0.25">
      <c r="M3943" s="115">
        <v>48679</v>
      </c>
      <c r="N3943" s="123">
        <v>2.7274500000000002</v>
      </c>
      <c r="AB3943" s="108">
        <f t="shared" si="178"/>
        <v>48679</v>
      </c>
      <c r="AC3943" s="109">
        <f t="shared" si="177"/>
        <v>2.72745E-2</v>
      </c>
      <c r="AE3943" s="110"/>
    </row>
    <row r="3944" spans="13:31" x14ac:dyDescent="0.25">
      <c r="M3944" s="115">
        <v>48680</v>
      </c>
      <c r="N3944" s="123">
        <v>2.7274500000000002</v>
      </c>
      <c r="AB3944" s="108">
        <f t="shared" si="178"/>
        <v>48680</v>
      </c>
      <c r="AC3944" s="109">
        <f t="shared" si="177"/>
        <v>2.72745E-2</v>
      </c>
      <c r="AE3944" s="110"/>
    </row>
    <row r="3945" spans="13:31" x14ac:dyDescent="0.25">
      <c r="M3945" s="115">
        <v>48681</v>
      </c>
      <c r="N3945" s="123">
        <v>2.7274500000000002</v>
      </c>
      <c r="AB3945" s="108">
        <f t="shared" si="178"/>
        <v>48681</v>
      </c>
      <c r="AC3945" s="109">
        <f t="shared" si="177"/>
        <v>2.72745E-2</v>
      </c>
      <c r="AE3945" s="110"/>
    </row>
    <row r="3946" spans="13:31" x14ac:dyDescent="0.25">
      <c r="M3946" s="115">
        <v>48682</v>
      </c>
      <c r="N3946" s="123">
        <v>2.7276600000000002</v>
      </c>
      <c r="AB3946" s="108">
        <f t="shared" si="178"/>
        <v>48682</v>
      </c>
      <c r="AC3946" s="109">
        <f t="shared" si="177"/>
        <v>2.7276600000000002E-2</v>
      </c>
      <c r="AE3946" s="110"/>
    </row>
    <row r="3947" spans="13:31" x14ac:dyDescent="0.25">
      <c r="M3947" s="115">
        <v>48683</v>
      </c>
      <c r="N3947" s="123">
        <v>2.7274500000000002</v>
      </c>
      <c r="AB3947" s="108">
        <f t="shared" si="178"/>
        <v>48683</v>
      </c>
      <c r="AC3947" s="109">
        <f t="shared" si="177"/>
        <v>2.72745E-2</v>
      </c>
      <c r="AE3947" s="110"/>
    </row>
    <row r="3948" spans="13:31" x14ac:dyDescent="0.25">
      <c r="M3948" s="115">
        <v>48684</v>
      </c>
      <c r="N3948" s="123">
        <v>2.7274500000000002</v>
      </c>
      <c r="AB3948" s="108">
        <f t="shared" si="178"/>
        <v>48684</v>
      </c>
      <c r="AC3948" s="109">
        <f t="shared" si="177"/>
        <v>2.72745E-2</v>
      </c>
      <c r="AE3948" s="110"/>
    </row>
    <row r="3949" spans="13:31" x14ac:dyDescent="0.25">
      <c r="M3949" s="115">
        <v>48685</v>
      </c>
      <c r="N3949" s="123">
        <v>2.7274500000000002</v>
      </c>
      <c r="AB3949" s="108">
        <f t="shared" si="178"/>
        <v>48685</v>
      </c>
      <c r="AC3949" s="109">
        <f t="shared" si="177"/>
        <v>2.72745E-2</v>
      </c>
      <c r="AE3949" s="110"/>
    </row>
    <row r="3950" spans="13:31" x14ac:dyDescent="0.25">
      <c r="M3950" s="115">
        <v>48686</v>
      </c>
      <c r="N3950" s="123">
        <v>2.72776</v>
      </c>
      <c r="AB3950" s="108">
        <f t="shared" si="178"/>
        <v>48686</v>
      </c>
      <c r="AC3950" s="109">
        <f t="shared" si="177"/>
        <v>2.7277599999999999E-2</v>
      </c>
      <c r="AE3950" s="110"/>
    </row>
    <row r="3951" spans="13:31" x14ac:dyDescent="0.25">
      <c r="M3951" s="115">
        <v>48687</v>
      </c>
      <c r="N3951" s="123">
        <v>2.7274500000000002</v>
      </c>
      <c r="AB3951" s="108">
        <f t="shared" si="178"/>
        <v>48687</v>
      </c>
      <c r="AC3951" s="109">
        <f t="shared" si="177"/>
        <v>2.72745E-2</v>
      </c>
      <c r="AE3951" s="110"/>
    </row>
    <row r="3952" spans="13:31" x14ac:dyDescent="0.25">
      <c r="M3952" s="115">
        <v>48688</v>
      </c>
      <c r="N3952" s="123">
        <v>2.7274500000000002</v>
      </c>
      <c r="AB3952" s="108">
        <f t="shared" si="178"/>
        <v>48688</v>
      </c>
      <c r="AC3952" s="109">
        <f t="shared" si="177"/>
        <v>2.72745E-2</v>
      </c>
      <c r="AE3952" s="110"/>
    </row>
    <row r="3953" spans="13:31" x14ac:dyDescent="0.25">
      <c r="M3953" s="115">
        <v>48689</v>
      </c>
      <c r="N3953" s="123">
        <v>2.7274500000000002</v>
      </c>
      <c r="AB3953" s="108">
        <f t="shared" si="178"/>
        <v>48689</v>
      </c>
      <c r="AC3953" s="109">
        <f t="shared" si="177"/>
        <v>2.72745E-2</v>
      </c>
      <c r="AE3953" s="110"/>
    </row>
    <row r="3954" spans="13:31" x14ac:dyDescent="0.25">
      <c r="M3954" s="115">
        <v>48690</v>
      </c>
      <c r="N3954" s="123">
        <v>2.7274500000000002</v>
      </c>
      <c r="AB3954" s="108">
        <f t="shared" si="178"/>
        <v>48690</v>
      </c>
      <c r="AC3954" s="109">
        <f t="shared" si="177"/>
        <v>2.72745E-2</v>
      </c>
      <c r="AE3954" s="110"/>
    </row>
    <row r="3955" spans="13:31" x14ac:dyDescent="0.25">
      <c r="M3955" s="115">
        <v>48691</v>
      </c>
      <c r="N3955" s="123">
        <v>2.7276600000000002</v>
      </c>
      <c r="AB3955" s="108">
        <f t="shared" si="178"/>
        <v>48691</v>
      </c>
      <c r="AC3955" s="109">
        <f t="shared" si="177"/>
        <v>2.7276600000000002E-2</v>
      </c>
      <c r="AE3955" s="110"/>
    </row>
    <row r="3956" spans="13:31" x14ac:dyDescent="0.25">
      <c r="M3956" s="115">
        <v>48692</v>
      </c>
      <c r="N3956" s="123">
        <v>2.7274500000000002</v>
      </c>
      <c r="AB3956" s="108">
        <f t="shared" si="178"/>
        <v>48692</v>
      </c>
      <c r="AC3956" s="109">
        <f t="shared" si="177"/>
        <v>2.72745E-2</v>
      </c>
      <c r="AE3956" s="110"/>
    </row>
    <row r="3957" spans="13:31" x14ac:dyDescent="0.25">
      <c r="M3957" s="115">
        <v>48693</v>
      </c>
      <c r="N3957" s="123">
        <v>2.7274500000000002</v>
      </c>
      <c r="AB3957" s="108">
        <f t="shared" si="178"/>
        <v>48693</v>
      </c>
      <c r="AC3957" s="109">
        <f t="shared" si="177"/>
        <v>2.72745E-2</v>
      </c>
      <c r="AE3957" s="110"/>
    </row>
    <row r="3958" spans="13:31" x14ac:dyDescent="0.25">
      <c r="M3958" s="115">
        <v>48694</v>
      </c>
      <c r="N3958" s="123">
        <v>2.7274500000000002</v>
      </c>
      <c r="AB3958" s="108">
        <f t="shared" si="178"/>
        <v>48694</v>
      </c>
      <c r="AC3958" s="109">
        <f t="shared" si="177"/>
        <v>2.72745E-2</v>
      </c>
      <c r="AE3958" s="110"/>
    </row>
    <row r="3959" spans="13:31" x14ac:dyDescent="0.25">
      <c r="M3959" s="115">
        <v>48695</v>
      </c>
      <c r="N3959" s="123">
        <v>2.7274500000000002</v>
      </c>
      <c r="AB3959" s="108">
        <f t="shared" si="178"/>
        <v>48695</v>
      </c>
      <c r="AC3959" s="109">
        <f t="shared" si="177"/>
        <v>2.72745E-2</v>
      </c>
      <c r="AE3959" s="110"/>
    </row>
    <row r="3960" spans="13:31" x14ac:dyDescent="0.25">
      <c r="M3960" s="115">
        <v>48696</v>
      </c>
      <c r="N3960" s="123">
        <v>2.7276600000000002</v>
      </c>
      <c r="AB3960" s="108">
        <f t="shared" si="178"/>
        <v>48696</v>
      </c>
      <c r="AC3960" s="109">
        <f t="shared" si="177"/>
        <v>2.7276600000000002E-2</v>
      </c>
      <c r="AE3960" s="110"/>
    </row>
    <row r="3961" spans="13:31" x14ac:dyDescent="0.25">
      <c r="M3961" s="115">
        <v>48697</v>
      </c>
      <c r="N3961" s="123">
        <v>2.7274500000000002</v>
      </c>
      <c r="AB3961" s="108">
        <f t="shared" si="178"/>
        <v>48697</v>
      </c>
      <c r="AC3961" s="109">
        <f t="shared" si="177"/>
        <v>2.72745E-2</v>
      </c>
      <c r="AE3961" s="110"/>
    </row>
    <row r="3962" spans="13:31" x14ac:dyDescent="0.25">
      <c r="M3962" s="115">
        <v>48698</v>
      </c>
      <c r="N3962" s="123">
        <v>2.7274500000000002</v>
      </c>
      <c r="AB3962" s="108">
        <f t="shared" si="178"/>
        <v>48698</v>
      </c>
      <c r="AC3962" s="109">
        <f t="shared" si="177"/>
        <v>2.72745E-2</v>
      </c>
      <c r="AE3962" s="110"/>
    </row>
    <row r="3963" spans="13:31" x14ac:dyDescent="0.25">
      <c r="M3963" s="115">
        <v>48699</v>
      </c>
      <c r="N3963" s="123">
        <v>2.7274500000000002</v>
      </c>
      <c r="AB3963" s="108">
        <f t="shared" si="178"/>
        <v>48699</v>
      </c>
      <c r="AC3963" s="109">
        <f t="shared" si="177"/>
        <v>2.72745E-2</v>
      </c>
      <c r="AE3963" s="110"/>
    </row>
    <row r="3964" spans="13:31" x14ac:dyDescent="0.25">
      <c r="M3964" s="115">
        <v>48700</v>
      </c>
      <c r="N3964" s="123">
        <v>2.7274500000000002</v>
      </c>
      <c r="AB3964" s="108">
        <f t="shared" si="178"/>
        <v>48700</v>
      </c>
      <c r="AC3964" s="109">
        <f t="shared" si="177"/>
        <v>2.72745E-2</v>
      </c>
      <c r="AE3964" s="110"/>
    </row>
    <row r="3965" spans="13:31" x14ac:dyDescent="0.25">
      <c r="M3965" s="115">
        <v>48701</v>
      </c>
      <c r="N3965" s="123">
        <v>2.7276600000000002</v>
      </c>
      <c r="AB3965" s="108">
        <f t="shared" si="178"/>
        <v>48701</v>
      </c>
      <c r="AC3965" s="109">
        <f t="shared" si="177"/>
        <v>2.7276600000000002E-2</v>
      </c>
      <c r="AE3965" s="110"/>
    </row>
    <row r="3966" spans="13:31" x14ac:dyDescent="0.25">
      <c r="M3966" s="115">
        <v>48702</v>
      </c>
      <c r="N3966" s="123">
        <v>2.7274500000000002</v>
      </c>
      <c r="AB3966" s="108">
        <f t="shared" si="178"/>
        <v>48702</v>
      </c>
      <c r="AC3966" s="109">
        <f t="shared" si="177"/>
        <v>2.72745E-2</v>
      </c>
      <c r="AE3966" s="110"/>
    </row>
    <row r="3967" spans="13:31" x14ac:dyDescent="0.25">
      <c r="M3967" s="115">
        <v>48703</v>
      </c>
      <c r="N3967" s="123">
        <v>2.7274500000000002</v>
      </c>
      <c r="AB3967" s="108">
        <f t="shared" si="178"/>
        <v>48703</v>
      </c>
      <c r="AC3967" s="109">
        <f t="shared" si="177"/>
        <v>2.72745E-2</v>
      </c>
      <c r="AE3967" s="110"/>
    </row>
    <row r="3968" spans="13:31" x14ac:dyDescent="0.25">
      <c r="M3968" s="115">
        <v>48704</v>
      </c>
      <c r="N3968" s="123">
        <v>2.7274500000000002</v>
      </c>
      <c r="AB3968" s="108">
        <f t="shared" si="178"/>
        <v>48704</v>
      </c>
      <c r="AC3968" s="109">
        <f t="shared" si="177"/>
        <v>2.72745E-2</v>
      </c>
      <c r="AE3968" s="110"/>
    </row>
    <row r="3969" spans="13:31" x14ac:dyDescent="0.25">
      <c r="M3969" s="115">
        <v>48705</v>
      </c>
      <c r="N3969" s="123">
        <v>2.7274500000000002</v>
      </c>
      <c r="AB3969" s="108">
        <f t="shared" si="178"/>
        <v>48705</v>
      </c>
      <c r="AC3969" s="109">
        <f t="shared" si="177"/>
        <v>2.72745E-2</v>
      </c>
      <c r="AE3969" s="110"/>
    </row>
    <row r="3970" spans="13:31" x14ac:dyDescent="0.25">
      <c r="M3970" s="115">
        <v>48706</v>
      </c>
      <c r="N3970" s="123">
        <v>2.7276600000000002</v>
      </c>
      <c r="AB3970" s="108">
        <f t="shared" si="178"/>
        <v>48706</v>
      </c>
      <c r="AC3970" s="109">
        <f t="shared" si="177"/>
        <v>2.7276600000000002E-2</v>
      </c>
      <c r="AE3970" s="110"/>
    </row>
    <row r="3971" spans="13:31" x14ac:dyDescent="0.25">
      <c r="M3971" s="115">
        <v>48707</v>
      </c>
      <c r="N3971" s="123">
        <v>2.7274500000000002</v>
      </c>
      <c r="AB3971" s="108">
        <f t="shared" si="178"/>
        <v>48707</v>
      </c>
      <c r="AC3971" s="109">
        <f t="shared" si="177"/>
        <v>2.72745E-2</v>
      </c>
      <c r="AE3971" s="110"/>
    </row>
    <row r="3972" spans="13:31" x14ac:dyDescent="0.25">
      <c r="M3972" s="115">
        <v>48708</v>
      </c>
      <c r="N3972" s="123">
        <v>2.7274500000000002</v>
      </c>
      <c r="AB3972" s="108">
        <f t="shared" si="178"/>
        <v>48708</v>
      </c>
      <c r="AC3972" s="109">
        <f t="shared" si="177"/>
        <v>2.72745E-2</v>
      </c>
      <c r="AE3972" s="110"/>
    </row>
    <row r="3973" spans="13:31" x14ac:dyDescent="0.25">
      <c r="M3973" s="115">
        <v>48709</v>
      </c>
      <c r="N3973" s="123">
        <v>2.7274500000000002</v>
      </c>
      <c r="AB3973" s="108">
        <f t="shared" si="178"/>
        <v>48709</v>
      </c>
      <c r="AC3973" s="109">
        <f t="shared" si="177"/>
        <v>2.72745E-2</v>
      </c>
      <c r="AE3973" s="110"/>
    </row>
    <row r="3974" spans="13:31" x14ac:dyDescent="0.25">
      <c r="M3974" s="115">
        <v>48710</v>
      </c>
      <c r="N3974" s="123">
        <v>2.7274500000000002</v>
      </c>
      <c r="AB3974" s="108">
        <f t="shared" si="178"/>
        <v>48710</v>
      </c>
      <c r="AC3974" s="109">
        <f t="shared" si="177"/>
        <v>2.72745E-2</v>
      </c>
      <c r="AE3974" s="110"/>
    </row>
    <row r="3975" spans="13:31" x14ac:dyDescent="0.25">
      <c r="M3975" s="115">
        <v>48711</v>
      </c>
      <c r="N3975" s="123">
        <v>2.72776</v>
      </c>
      <c r="AB3975" s="108">
        <f t="shared" si="178"/>
        <v>48711</v>
      </c>
      <c r="AC3975" s="109">
        <f t="shared" ref="AC3975:AC4038" si="179">_xlfn.IFNA(VLOOKUP(AB3975,M:N,2,FALSE)/100,AC3974)</f>
        <v>2.7277599999999999E-2</v>
      </c>
      <c r="AE3975" s="110"/>
    </row>
    <row r="3976" spans="13:31" x14ac:dyDescent="0.25">
      <c r="M3976" s="115">
        <v>48712</v>
      </c>
      <c r="N3976" s="123">
        <v>2.7274500000000002</v>
      </c>
      <c r="AB3976" s="108">
        <f t="shared" ref="AB3976:AB4039" si="180">AB3975+1</f>
        <v>48712</v>
      </c>
      <c r="AC3976" s="109">
        <f t="shared" si="179"/>
        <v>2.72745E-2</v>
      </c>
      <c r="AE3976" s="110"/>
    </row>
    <row r="3977" spans="13:31" x14ac:dyDescent="0.25">
      <c r="M3977" s="115">
        <v>48713</v>
      </c>
      <c r="N3977" s="123">
        <v>2.7274500000000002</v>
      </c>
      <c r="AB3977" s="108">
        <f t="shared" si="180"/>
        <v>48713</v>
      </c>
      <c r="AC3977" s="109">
        <f t="shared" si="179"/>
        <v>2.72745E-2</v>
      </c>
      <c r="AE3977" s="110"/>
    </row>
    <row r="3978" spans="13:31" x14ac:dyDescent="0.25">
      <c r="M3978" s="115">
        <v>48714</v>
      </c>
      <c r="N3978" s="123">
        <v>2.7274500000000002</v>
      </c>
      <c r="AB3978" s="108">
        <f t="shared" si="180"/>
        <v>48714</v>
      </c>
      <c r="AC3978" s="109">
        <f t="shared" si="179"/>
        <v>2.72745E-2</v>
      </c>
      <c r="AE3978" s="110"/>
    </row>
    <row r="3979" spans="13:31" x14ac:dyDescent="0.25">
      <c r="M3979" s="115">
        <v>48715</v>
      </c>
      <c r="N3979" s="123">
        <v>2.7276600000000002</v>
      </c>
      <c r="AB3979" s="108">
        <f t="shared" si="180"/>
        <v>48715</v>
      </c>
      <c r="AC3979" s="109">
        <f t="shared" si="179"/>
        <v>2.7276600000000002E-2</v>
      </c>
      <c r="AE3979" s="110"/>
    </row>
    <row r="3980" spans="13:31" x14ac:dyDescent="0.25">
      <c r="M3980" s="115">
        <v>48716</v>
      </c>
      <c r="N3980" s="123">
        <v>2.7274500000000002</v>
      </c>
      <c r="AB3980" s="108">
        <f t="shared" si="180"/>
        <v>48716</v>
      </c>
      <c r="AC3980" s="109">
        <f t="shared" si="179"/>
        <v>2.72745E-2</v>
      </c>
      <c r="AE3980" s="110"/>
    </row>
    <row r="3981" spans="13:31" x14ac:dyDescent="0.25">
      <c r="M3981" s="115">
        <v>48717</v>
      </c>
      <c r="N3981" s="123">
        <v>2.7274500000000002</v>
      </c>
      <c r="AB3981" s="108">
        <f t="shared" si="180"/>
        <v>48717</v>
      </c>
      <c r="AC3981" s="109">
        <f t="shared" si="179"/>
        <v>2.72745E-2</v>
      </c>
      <c r="AE3981" s="110"/>
    </row>
    <row r="3982" spans="13:31" x14ac:dyDescent="0.25">
      <c r="M3982" s="115">
        <v>48718</v>
      </c>
      <c r="N3982" s="123">
        <v>2.7274500000000002</v>
      </c>
      <c r="AB3982" s="108">
        <f t="shared" si="180"/>
        <v>48718</v>
      </c>
      <c r="AC3982" s="109">
        <f t="shared" si="179"/>
        <v>2.72745E-2</v>
      </c>
      <c r="AE3982" s="110"/>
    </row>
    <row r="3983" spans="13:31" x14ac:dyDescent="0.25">
      <c r="M3983" s="115">
        <v>48719</v>
      </c>
      <c r="N3983" s="123">
        <v>2.7274500000000002</v>
      </c>
      <c r="AB3983" s="108">
        <f t="shared" si="180"/>
        <v>48719</v>
      </c>
      <c r="AC3983" s="109">
        <f t="shared" si="179"/>
        <v>2.72745E-2</v>
      </c>
      <c r="AE3983" s="110"/>
    </row>
    <row r="3984" spans="13:31" x14ac:dyDescent="0.25">
      <c r="M3984" s="115">
        <v>48720</v>
      </c>
      <c r="N3984" s="123">
        <v>2.7276600000000002</v>
      </c>
      <c r="AB3984" s="108">
        <f t="shared" si="180"/>
        <v>48720</v>
      </c>
      <c r="AC3984" s="109">
        <f t="shared" si="179"/>
        <v>2.7276600000000002E-2</v>
      </c>
      <c r="AE3984" s="110"/>
    </row>
    <row r="3985" spans="13:31" x14ac:dyDescent="0.25">
      <c r="M3985" s="115">
        <v>48721</v>
      </c>
      <c r="N3985" s="123">
        <v>2.7274500000000002</v>
      </c>
      <c r="AB3985" s="108">
        <f t="shared" si="180"/>
        <v>48721</v>
      </c>
      <c r="AC3985" s="109">
        <f t="shared" si="179"/>
        <v>2.72745E-2</v>
      </c>
      <c r="AE3985" s="110"/>
    </row>
    <row r="3986" spans="13:31" x14ac:dyDescent="0.25">
      <c r="M3986" s="115">
        <v>48722</v>
      </c>
      <c r="N3986" s="123">
        <v>2.7274500000000002</v>
      </c>
      <c r="AB3986" s="108">
        <f t="shared" si="180"/>
        <v>48722</v>
      </c>
      <c r="AC3986" s="109">
        <f t="shared" si="179"/>
        <v>2.72745E-2</v>
      </c>
      <c r="AE3986" s="110"/>
    </row>
    <row r="3987" spans="13:31" x14ac:dyDescent="0.25">
      <c r="M3987" s="115">
        <v>48723</v>
      </c>
      <c r="N3987" s="123">
        <v>2.7274500000000002</v>
      </c>
      <c r="AB3987" s="108">
        <f t="shared" si="180"/>
        <v>48723</v>
      </c>
      <c r="AC3987" s="109">
        <f t="shared" si="179"/>
        <v>2.72745E-2</v>
      </c>
      <c r="AE3987" s="110"/>
    </row>
    <row r="3988" spans="13:31" x14ac:dyDescent="0.25">
      <c r="M3988" s="115">
        <v>48724</v>
      </c>
      <c r="N3988" s="123">
        <v>2.72776</v>
      </c>
      <c r="AB3988" s="108">
        <f t="shared" si="180"/>
        <v>48724</v>
      </c>
      <c r="AC3988" s="109">
        <f t="shared" si="179"/>
        <v>2.7277599999999999E-2</v>
      </c>
      <c r="AE3988" s="110"/>
    </row>
    <row r="3989" spans="13:31" x14ac:dyDescent="0.25">
      <c r="M3989" s="115">
        <v>48725</v>
      </c>
      <c r="N3989" s="123">
        <v>2.7274500000000002</v>
      </c>
      <c r="AB3989" s="108">
        <f t="shared" si="180"/>
        <v>48725</v>
      </c>
      <c r="AC3989" s="109">
        <f t="shared" si="179"/>
        <v>2.72745E-2</v>
      </c>
      <c r="AE3989" s="110"/>
    </row>
    <row r="3990" spans="13:31" x14ac:dyDescent="0.25">
      <c r="M3990" s="115">
        <v>48726</v>
      </c>
      <c r="N3990" s="123">
        <v>2.7274500000000002</v>
      </c>
      <c r="AB3990" s="108">
        <f t="shared" si="180"/>
        <v>48726</v>
      </c>
      <c r="AC3990" s="109">
        <f t="shared" si="179"/>
        <v>2.72745E-2</v>
      </c>
      <c r="AE3990" s="110"/>
    </row>
    <row r="3991" spans="13:31" x14ac:dyDescent="0.25">
      <c r="M3991" s="115">
        <v>48727</v>
      </c>
      <c r="N3991" s="123">
        <v>2.7274500000000002</v>
      </c>
      <c r="AB3991" s="108">
        <f t="shared" si="180"/>
        <v>48727</v>
      </c>
      <c r="AC3991" s="109">
        <f t="shared" si="179"/>
        <v>2.72745E-2</v>
      </c>
      <c r="AE3991" s="110"/>
    </row>
    <row r="3992" spans="13:31" x14ac:dyDescent="0.25">
      <c r="M3992" s="115">
        <v>48728</v>
      </c>
      <c r="N3992" s="123">
        <v>2.7274500000000002</v>
      </c>
      <c r="AB3992" s="108">
        <f t="shared" si="180"/>
        <v>48728</v>
      </c>
      <c r="AC3992" s="109">
        <f t="shared" si="179"/>
        <v>2.72745E-2</v>
      </c>
      <c r="AE3992" s="110"/>
    </row>
    <row r="3993" spans="13:31" x14ac:dyDescent="0.25">
      <c r="M3993" s="115">
        <v>48729</v>
      </c>
      <c r="N3993" s="123">
        <v>2.7276600000000002</v>
      </c>
      <c r="AB3993" s="108">
        <f t="shared" si="180"/>
        <v>48729</v>
      </c>
      <c r="AC3993" s="109">
        <f t="shared" si="179"/>
        <v>2.7276600000000002E-2</v>
      </c>
      <c r="AE3993" s="110"/>
    </row>
    <row r="3994" spans="13:31" x14ac:dyDescent="0.25">
      <c r="M3994" s="115">
        <v>48730</v>
      </c>
      <c r="N3994" s="123">
        <v>2.7274500000000002</v>
      </c>
      <c r="AB3994" s="108">
        <f t="shared" si="180"/>
        <v>48730</v>
      </c>
      <c r="AC3994" s="109">
        <f t="shared" si="179"/>
        <v>2.72745E-2</v>
      </c>
      <c r="AE3994" s="110"/>
    </row>
    <row r="3995" spans="13:31" x14ac:dyDescent="0.25">
      <c r="M3995" s="115">
        <v>48731</v>
      </c>
      <c r="N3995" s="123">
        <v>2.7274500000000002</v>
      </c>
      <c r="AB3995" s="108">
        <f t="shared" si="180"/>
        <v>48731</v>
      </c>
      <c r="AC3995" s="109">
        <f t="shared" si="179"/>
        <v>2.72745E-2</v>
      </c>
      <c r="AE3995" s="110"/>
    </row>
    <row r="3996" spans="13:31" x14ac:dyDescent="0.25">
      <c r="M3996" s="115">
        <v>48732</v>
      </c>
      <c r="N3996" s="123">
        <v>2.7274500000000002</v>
      </c>
      <c r="AB3996" s="108">
        <f t="shared" si="180"/>
        <v>48732</v>
      </c>
      <c r="AC3996" s="109">
        <f t="shared" si="179"/>
        <v>2.72745E-2</v>
      </c>
      <c r="AE3996" s="110"/>
    </row>
    <row r="3997" spans="13:31" x14ac:dyDescent="0.25">
      <c r="M3997" s="115">
        <v>48733</v>
      </c>
      <c r="N3997" s="123">
        <v>2.7274500000000002</v>
      </c>
      <c r="AB3997" s="108">
        <f t="shared" si="180"/>
        <v>48733</v>
      </c>
      <c r="AC3997" s="109">
        <f t="shared" si="179"/>
        <v>2.72745E-2</v>
      </c>
      <c r="AE3997" s="110"/>
    </row>
    <row r="3998" spans="13:31" x14ac:dyDescent="0.25">
      <c r="M3998" s="115">
        <v>48734</v>
      </c>
      <c r="N3998" s="123">
        <v>2.72776</v>
      </c>
      <c r="AB3998" s="108">
        <f t="shared" si="180"/>
        <v>48734</v>
      </c>
      <c r="AC3998" s="109">
        <f t="shared" si="179"/>
        <v>2.7277599999999999E-2</v>
      </c>
      <c r="AE3998" s="110"/>
    </row>
    <row r="3999" spans="13:31" x14ac:dyDescent="0.25">
      <c r="M3999" s="115">
        <v>48735</v>
      </c>
      <c r="N3999" s="123">
        <v>2.7274500000000002</v>
      </c>
      <c r="AB3999" s="108">
        <f t="shared" si="180"/>
        <v>48735</v>
      </c>
      <c r="AC3999" s="109">
        <f t="shared" si="179"/>
        <v>2.72745E-2</v>
      </c>
      <c r="AE3999" s="110"/>
    </row>
    <row r="4000" spans="13:31" x14ac:dyDescent="0.25">
      <c r="M4000" s="115">
        <v>48736</v>
      </c>
      <c r="N4000" s="123">
        <v>2.7274500000000002</v>
      </c>
      <c r="AB4000" s="108">
        <f t="shared" si="180"/>
        <v>48736</v>
      </c>
      <c r="AC4000" s="109">
        <f t="shared" si="179"/>
        <v>2.72745E-2</v>
      </c>
      <c r="AE4000" s="110"/>
    </row>
    <row r="4001" spans="13:31" x14ac:dyDescent="0.25">
      <c r="M4001" s="115">
        <v>48737</v>
      </c>
      <c r="N4001" s="123">
        <v>2.7274500000000002</v>
      </c>
      <c r="AB4001" s="108">
        <f t="shared" si="180"/>
        <v>48737</v>
      </c>
      <c r="AC4001" s="109">
        <f t="shared" si="179"/>
        <v>2.72745E-2</v>
      </c>
      <c r="AE4001" s="110"/>
    </row>
    <row r="4002" spans="13:31" x14ac:dyDescent="0.25">
      <c r="M4002" s="115">
        <v>48738</v>
      </c>
      <c r="N4002" s="123">
        <v>2.7276600000000002</v>
      </c>
      <c r="AB4002" s="108">
        <f t="shared" si="180"/>
        <v>48738</v>
      </c>
      <c r="AC4002" s="109">
        <f t="shared" si="179"/>
        <v>2.7276600000000002E-2</v>
      </c>
      <c r="AE4002" s="110"/>
    </row>
    <row r="4003" spans="13:31" x14ac:dyDescent="0.25">
      <c r="M4003" s="115">
        <v>48739</v>
      </c>
      <c r="N4003" s="123">
        <v>2.7274500000000002</v>
      </c>
      <c r="AB4003" s="108">
        <f t="shared" si="180"/>
        <v>48739</v>
      </c>
      <c r="AC4003" s="109">
        <f t="shared" si="179"/>
        <v>2.72745E-2</v>
      </c>
      <c r="AE4003" s="110"/>
    </row>
    <row r="4004" spans="13:31" x14ac:dyDescent="0.25">
      <c r="M4004" s="115">
        <v>48740</v>
      </c>
      <c r="N4004" s="123">
        <v>2.7274500000000002</v>
      </c>
      <c r="AB4004" s="108">
        <f t="shared" si="180"/>
        <v>48740</v>
      </c>
      <c r="AC4004" s="109">
        <f t="shared" si="179"/>
        <v>2.72745E-2</v>
      </c>
      <c r="AE4004" s="110"/>
    </row>
    <row r="4005" spans="13:31" x14ac:dyDescent="0.25">
      <c r="M4005" s="115">
        <v>48741</v>
      </c>
      <c r="N4005" s="123">
        <v>2.7274500000000002</v>
      </c>
      <c r="AB4005" s="108">
        <f t="shared" si="180"/>
        <v>48741</v>
      </c>
      <c r="AC4005" s="109">
        <f t="shared" si="179"/>
        <v>2.72745E-2</v>
      </c>
      <c r="AE4005" s="110"/>
    </row>
    <row r="4006" spans="13:31" x14ac:dyDescent="0.25">
      <c r="M4006" s="115">
        <v>48742</v>
      </c>
      <c r="N4006" s="123">
        <v>2.7274500000000002</v>
      </c>
      <c r="AB4006" s="108">
        <f t="shared" si="180"/>
        <v>48742</v>
      </c>
      <c r="AC4006" s="109">
        <f t="shared" si="179"/>
        <v>2.72745E-2</v>
      </c>
      <c r="AE4006" s="110"/>
    </row>
    <row r="4007" spans="13:31" x14ac:dyDescent="0.25">
      <c r="M4007" s="115">
        <v>48743</v>
      </c>
      <c r="N4007" s="123">
        <v>2.7276600000000002</v>
      </c>
      <c r="AB4007" s="108">
        <f t="shared" si="180"/>
        <v>48743</v>
      </c>
      <c r="AC4007" s="109">
        <f t="shared" si="179"/>
        <v>2.7276600000000002E-2</v>
      </c>
      <c r="AE4007" s="110"/>
    </row>
    <row r="4008" spans="13:31" x14ac:dyDescent="0.25">
      <c r="M4008" s="115">
        <v>48744</v>
      </c>
      <c r="N4008" s="123">
        <v>2.7274500000000002</v>
      </c>
      <c r="AB4008" s="108">
        <f t="shared" si="180"/>
        <v>48744</v>
      </c>
      <c r="AC4008" s="109">
        <f t="shared" si="179"/>
        <v>2.72745E-2</v>
      </c>
      <c r="AE4008" s="110"/>
    </row>
    <row r="4009" spans="13:31" x14ac:dyDescent="0.25">
      <c r="M4009" s="115">
        <v>48745</v>
      </c>
      <c r="N4009" s="123">
        <v>2.7274500000000002</v>
      </c>
      <c r="AB4009" s="108">
        <f t="shared" si="180"/>
        <v>48745</v>
      </c>
      <c r="AC4009" s="109">
        <f t="shared" si="179"/>
        <v>2.72745E-2</v>
      </c>
      <c r="AE4009" s="110"/>
    </row>
    <row r="4010" spans="13:31" x14ac:dyDescent="0.25">
      <c r="M4010" s="115">
        <v>48746</v>
      </c>
      <c r="N4010" s="123">
        <v>2.7274500000000002</v>
      </c>
      <c r="AB4010" s="108">
        <f t="shared" si="180"/>
        <v>48746</v>
      </c>
      <c r="AC4010" s="109">
        <f t="shared" si="179"/>
        <v>2.72745E-2</v>
      </c>
      <c r="AE4010" s="110"/>
    </row>
    <row r="4011" spans="13:31" x14ac:dyDescent="0.25">
      <c r="M4011" s="115">
        <v>48747</v>
      </c>
      <c r="N4011" s="123">
        <v>2.7274500000000002</v>
      </c>
      <c r="AB4011" s="108">
        <f t="shared" si="180"/>
        <v>48747</v>
      </c>
      <c r="AC4011" s="109">
        <f t="shared" si="179"/>
        <v>2.72745E-2</v>
      </c>
      <c r="AE4011" s="110"/>
    </row>
    <row r="4012" spans="13:31" x14ac:dyDescent="0.25">
      <c r="M4012" s="115">
        <v>48748</v>
      </c>
      <c r="N4012" s="123">
        <v>2.7276600000000002</v>
      </c>
      <c r="AB4012" s="108">
        <f t="shared" si="180"/>
        <v>48748</v>
      </c>
      <c r="AC4012" s="109">
        <f t="shared" si="179"/>
        <v>2.7276600000000002E-2</v>
      </c>
      <c r="AE4012" s="110"/>
    </row>
    <row r="4013" spans="13:31" x14ac:dyDescent="0.25">
      <c r="M4013" s="115">
        <v>48749</v>
      </c>
      <c r="N4013" s="123">
        <v>2.7274500000000002</v>
      </c>
      <c r="AB4013" s="108">
        <f t="shared" si="180"/>
        <v>48749</v>
      </c>
      <c r="AC4013" s="109">
        <f t="shared" si="179"/>
        <v>2.72745E-2</v>
      </c>
      <c r="AE4013" s="110"/>
    </row>
    <row r="4014" spans="13:31" x14ac:dyDescent="0.25">
      <c r="M4014" s="115">
        <v>48750</v>
      </c>
      <c r="N4014" s="123">
        <v>2.7274500000000002</v>
      </c>
      <c r="AB4014" s="108">
        <f t="shared" si="180"/>
        <v>48750</v>
      </c>
      <c r="AC4014" s="109">
        <f t="shared" si="179"/>
        <v>2.72745E-2</v>
      </c>
      <c r="AE4014" s="110"/>
    </row>
    <row r="4015" spans="13:31" x14ac:dyDescent="0.25">
      <c r="M4015" s="115">
        <v>48751</v>
      </c>
      <c r="N4015" s="123">
        <v>2.7274500000000002</v>
      </c>
      <c r="AB4015" s="108">
        <f t="shared" si="180"/>
        <v>48751</v>
      </c>
      <c r="AC4015" s="109">
        <f t="shared" si="179"/>
        <v>2.72745E-2</v>
      </c>
      <c r="AE4015" s="110"/>
    </row>
    <row r="4016" spans="13:31" x14ac:dyDescent="0.25">
      <c r="M4016" s="115">
        <v>48752</v>
      </c>
      <c r="N4016" s="123">
        <v>2.7274500000000002</v>
      </c>
      <c r="AB4016" s="108">
        <f t="shared" si="180"/>
        <v>48752</v>
      </c>
      <c r="AC4016" s="109">
        <f t="shared" si="179"/>
        <v>2.72745E-2</v>
      </c>
      <c r="AE4016" s="110"/>
    </row>
    <row r="4017" spans="13:31" x14ac:dyDescent="0.25">
      <c r="M4017" s="115">
        <v>48753</v>
      </c>
      <c r="N4017" s="123">
        <v>2.7276600000000002</v>
      </c>
      <c r="AB4017" s="108">
        <f t="shared" si="180"/>
        <v>48753</v>
      </c>
      <c r="AC4017" s="109">
        <f t="shared" si="179"/>
        <v>2.7276600000000002E-2</v>
      </c>
      <c r="AE4017" s="110"/>
    </row>
    <row r="4018" spans="13:31" x14ac:dyDescent="0.25">
      <c r="M4018" s="115">
        <v>48754</v>
      </c>
      <c r="N4018" s="123">
        <v>2.7274500000000002</v>
      </c>
      <c r="AB4018" s="108">
        <f t="shared" si="180"/>
        <v>48754</v>
      </c>
      <c r="AC4018" s="109">
        <f t="shared" si="179"/>
        <v>2.72745E-2</v>
      </c>
      <c r="AE4018" s="110"/>
    </row>
    <row r="4019" spans="13:31" x14ac:dyDescent="0.25">
      <c r="M4019" s="115">
        <v>48755</v>
      </c>
      <c r="N4019" s="123">
        <v>2.7274500000000002</v>
      </c>
      <c r="AB4019" s="108">
        <f t="shared" si="180"/>
        <v>48755</v>
      </c>
      <c r="AC4019" s="109">
        <f t="shared" si="179"/>
        <v>2.72745E-2</v>
      </c>
      <c r="AE4019" s="110"/>
    </row>
    <row r="4020" spans="13:31" x14ac:dyDescent="0.25">
      <c r="M4020" s="115">
        <v>48756</v>
      </c>
      <c r="N4020" s="123">
        <v>2.7274500000000002</v>
      </c>
      <c r="AB4020" s="108">
        <f t="shared" si="180"/>
        <v>48756</v>
      </c>
      <c r="AC4020" s="109">
        <f t="shared" si="179"/>
        <v>2.72745E-2</v>
      </c>
      <c r="AE4020" s="110"/>
    </row>
    <row r="4021" spans="13:31" x14ac:dyDescent="0.25">
      <c r="M4021" s="115">
        <v>48757</v>
      </c>
      <c r="N4021" s="123">
        <v>2.7274500000000002</v>
      </c>
      <c r="AB4021" s="108">
        <f t="shared" si="180"/>
        <v>48757</v>
      </c>
      <c r="AC4021" s="109">
        <f t="shared" si="179"/>
        <v>2.72745E-2</v>
      </c>
      <c r="AE4021" s="110"/>
    </row>
    <row r="4022" spans="13:31" x14ac:dyDescent="0.25">
      <c r="M4022" s="115">
        <v>48758</v>
      </c>
      <c r="N4022" s="123">
        <v>2.7276600000000002</v>
      </c>
      <c r="AB4022" s="108">
        <f t="shared" si="180"/>
        <v>48758</v>
      </c>
      <c r="AC4022" s="109">
        <f t="shared" si="179"/>
        <v>2.7276600000000002E-2</v>
      </c>
      <c r="AE4022" s="110"/>
    </row>
    <row r="4023" spans="13:31" x14ac:dyDescent="0.25">
      <c r="M4023" s="115">
        <v>48759</v>
      </c>
      <c r="N4023" s="123">
        <v>2.7274500000000002</v>
      </c>
      <c r="AB4023" s="108">
        <f t="shared" si="180"/>
        <v>48759</v>
      </c>
      <c r="AC4023" s="109">
        <f t="shared" si="179"/>
        <v>2.72745E-2</v>
      </c>
      <c r="AE4023" s="110"/>
    </row>
    <row r="4024" spans="13:31" x14ac:dyDescent="0.25">
      <c r="M4024" s="115">
        <v>48760</v>
      </c>
      <c r="N4024" s="123">
        <v>2.7274500000000002</v>
      </c>
      <c r="AB4024" s="108">
        <f t="shared" si="180"/>
        <v>48760</v>
      </c>
      <c r="AC4024" s="109">
        <f t="shared" si="179"/>
        <v>2.72745E-2</v>
      </c>
      <c r="AE4024" s="110"/>
    </row>
    <row r="4025" spans="13:31" x14ac:dyDescent="0.25">
      <c r="M4025" s="115">
        <v>48761</v>
      </c>
      <c r="N4025" s="123">
        <v>2.7274500000000002</v>
      </c>
      <c r="AB4025" s="108">
        <f t="shared" si="180"/>
        <v>48761</v>
      </c>
      <c r="AC4025" s="109">
        <f t="shared" si="179"/>
        <v>2.72745E-2</v>
      </c>
      <c r="AE4025" s="110"/>
    </row>
    <row r="4026" spans="13:31" x14ac:dyDescent="0.25">
      <c r="M4026" s="115">
        <v>48762</v>
      </c>
      <c r="N4026" s="123">
        <v>2.7274500000000002</v>
      </c>
      <c r="AB4026" s="108">
        <f t="shared" si="180"/>
        <v>48762</v>
      </c>
      <c r="AC4026" s="109">
        <f t="shared" si="179"/>
        <v>2.72745E-2</v>
      </c>
      <c r="AE4026" s="110"/>
    </row>
    <row r="4027" spans="13:31" x14ac:dyDescent="0.25">
      <c r="M4027" s="115">
        <v>48763</v>
      </c>
      <c r="N4027" s="123">
        <v>2.7276600000000002</v>
      </c>
      <c r="AB4027" s="108">
        <f t="shared" si="180"/>
        <v>48763</v>
      </c>
      <c r="AC4027" s="109">
        <f t="shared" si="179"/>
        <v>2.7276600000000002E-2</v>
      </c>
      <c r="AE4027" s="110"/>
    </row>
    <row r="4028" spans="13:31" x14ac:dyDescent="0.25">
      <c r="M4028" s="115">
        <v>48764</v>
      </c>
      <c r="N4028" s="123">
        <v>2.7274500000000002</v>
      </c>
      <c r="AB4028" s="108">
        <f t="shared" si="180"/>
        <v>48764</v>
      </c>
      <c r="AC4028" s="109">
        <f t="shared" si="179"/>
        <v>2.72745E-2</v>
      </c>
      <c r="AE4028" s="110"/>
    </row>
    <row r="4029" spans="13:31" x14ac:dyDescent="0.25">
      <c r="M4029" s="115">
        <v>48765</v>
      </c>
      <c r="N4029" s="123">
        <v>2.7274500000000002</v>
      </c>
      <c r="AB4029" s="108">
        <f t="shared" si="180"/>
        <v>48765</v>
      </c>
      <c r="AC4029" s="109">
        <f t="shared" si="179"/>
        <v>2.72745E-2</v>
      </c>
      <c r="AE4029" s="110"/>
    </row>
    <row r="4030" spans="13:31" x14ac:dyDescent="0.25">
      <c r="M4030" s="115">
        <v>48766</v>
      </c>
      <c r="N4030" s="123">
        <v>2.7274500000000002</v>
      </c>
      <c r="AB4030" s="108">
        <f t="shared" si="180"/>
        <v>48766</v>
      </c>
      <c r="AC4030" s="109">
        <f t="shared" si="179"/>
        <v>2.72745E-2</v>
      </c>
      <c r="AE4030" s="110"/>
    </row>
    <row r="4031" spans="13:31" x14ac:dyDescent="0.25">
      <c r="M4031" s="115">
        <v>48767</v>
      </c>
      <c r="N4031" s="123">
        <v>2.7274500000000002</v>
      </c>
      <c r="AB4031" s="108">
        <f t="shared" si="180"/>
        <v>48767</v>
      </c>
      <c r="AC4031" s="109">
        <f t="shared" si="179"/>
        <v>2.72745E-2</v>
      </c>
      <c r="AE4031" s="110"/>
    </row>
    <row r="4032" spans="13:31" x14ac:dyDescent="0.25">
      <c r="M4032" s="115">
        <v>48768</v>
      </c>
      <c r="N4032" s="123">
        <v>2.7276600000000002</v>
      </c>
      <c r="AB4032" s="108">
        <f t="shared" si="180"/>
        <v>48768</v>
      </c>
      <c r="AC4032" s="109">
        <f t="shared" si="179"/>
        <v>2.7276600000000002E-2</v>
      </c>
      <c r="AE4032" s="110"/>
    </row>
    <row r="4033" spans="13:31" x14ac:dyDescent="0.25">
      <c r="M4033" s="115">
        <v>48769</v>
      </c>
      <c r="N4033" s="123">
        <v>2.7274500000000002</v>
      </c>
      <c r="AB4033" s="108">
        <f t="shared" si="180"/>
        <v>48769</v>
      </c>
      <c r="AC4033" s="109">
        <f t="shared" si="179"/>
        <v>2.72745E-2</v>
      </c>
      <c r="AE4033" s="110"/>
    </row>
    <row r="4034" spans="13:31" x14ac:dyDescent="0.25">
      <c r="M4034" s="115">
        <v>48770</v>
      </c>
      <c r="N4034" s="123">
        <v>2.7274500000000002</v>
      </c>
      <c r="AB4034" s="108">
        <f t="shared" si="180"/>
        <v>48770</v>
      </c>
      <c r="AC4034" s="109">
        <f t="shared" si="179"/>
        <v>2.72745E-2</v>
      </c>
      <c r="AE4034" s="110"/>
    </row>
    <row r="4035" spans="13:31" x14ac:dyDescent="0.25">
      <c r="M4035" s="115">
        <v>48771</v>
      </c>
      <c r="N4035" s="123">
        <v>2.7274500000000002</v>
      </c>
      <c r="AB4035" s="108">
        <f t="shared" si="180"/>
        <v>48771</v>
      </c>
      <c r="AC4035" s="109">
        <f t="shared" si="179"/>
        <v>2.72745E-2</v>
      </c>
      <c r="AE4035" s="110"/>
    </row>
    <row r="4036" spans="13:31" x14ac:dyDescent="0.25">
      <c r="M4036" s="115">
        <v>48772</v>
      </c>
      <c r="N4036" s="123">
        <v>2.7274500000000002</v>
      </c>
      <c r="AB4036" s="108">
        <f t="shared" si="180"/>
        <v>48772</v>
      </c>
      <c r="AC4036" s="109">
        <f t="shared" si="179"/>
        <v>2.72745E-2</v>
      </c>
      <c r="AE4036" s="110"/>
    </row>
    <row r="4037" spans="13:31" x14ac:dyDescent="0.25">
      <c r="M4037" s="115">
        <v>48773</v>
      </c>
      <c r="N4037" s="123">
        <v>2.7276600000000002</v>
      </c>
      <c r="AB4037" s="108">
        <f t="shared" si="180"/>
        <v>48773</v>
      </c>
      <c r="AC4037" s="109">
        <f t="shared" si="179"/>
        <v>2.7276600000000002E-2</v>
      </c>
      <c r="AE4037" s="110"/>
    </row>
    <row r="4038" spans="13:31" x14ac:dyDescent="0.25">
      <c r="M4038" s="115">
        <v>48774</v>
      </c>
      <c r="N4038" s="123">
        <v>2.7274500000000002</v>
      </c>
      <c r="AB4038" s="108">
        <f t="shared" si="180"/>
        <v>48774</v>
      </c>
      <c r="AC4038" s="109">
        <f t="shared" si="179"/>
        <v>2.72745E-2</v>
      </c>
      <c r="AE4038" s="110"/>
    </row>
    <row r="4039" spans="13:31" x14ac:dyDescent="0.25">
      <c r="M4039" s="115">
        <v>48775</v>
      </c>
      <c r="N4039" s="123">
        <v>2.7274500000000002</v>
      </c>
      <c r="AB4039" s="108">
        <f t="shared" si="180"/>
        <v>48775</v>
      </c>
      <c r="AC4039" s="109">
        <f t="shared" ref="AC4039:AC4102" si="181">_xlfn.IFNA(VLOOKUP(AB4039,M:N,2,FALSE)/100,AC4038)</f>
        <v>2.72745E-2</v>
      </c>
      <c r="AE4039" s="110"/>
    </row>
    <row r="4040" spans="13:31" x14ac:dyDescent="0.25">
      <c r="M4040" s="115">
        <v>48776</v>
      </c>
      <c r="N4040" s="123">
        <v>2.7274500000000002</v>
      </c>
      <c r="AB4040" s="108">
        <f t="shared" ref="AB4040:AB4103" si="182">AB4039+1</f>
        <v>48776</v>
      </c>
      <c r="AC4040" s="109">
        <f t="shared" si="181"/>
        <v>2.72745E-2</v>
      </c>
      <c r="AE4040" s="110"/>
    </row>
    <row r="4041" spans="13:31" x14ac:dyDescent="0.25">
      <c r="M4041" s="115">
        <v>48777</v>
      </c>
      <c r="N4041" s="123">
        <v>2.7274500000000002</v>
      </c>
      <c r="AB4041" s="108">
        <f t="shared" si="182"/>
        <v>48777</v>
      </c>
      <c r="AC4041" s="109">
        <f t="shared" si="181"/>
        <v>2.72745E-2</v>
      </c>
      <c r="AE4041" s="110"/>
    </row>
    <row r="4042" spans="13:31" x14ac:dyDescent="0.25">
      <c r="M4042" s="115">
        <v>48778</v>
      </c>
      <c r="N4042" s="123">
        <v>2.72776</v>
      </c>
      <c r="AB4042" s="108">
        <f t="shared" si="182"/>
        <v>48778</v>
      </c>
      <c r="AC4042" s="109">
        <f t="shared" si="181"/>
        <v>2.7277599999999999E-2</v>
      </c>
      <c r="AE4042" s="110"/>
    </row>
    <row r="4043" spans="13:31" x14ac:dyDescent="0.25">
      <c r="M4043" s="115">
        <v>48779</v>
      </c>
      <c r="N4043" s="123">
        <v>2.7274500000000002</v>
      </c>
      <c r="AB4043" s="108">
        <f t="shared" si="182"/>
        <v>48779</v>
      </c>
      <c r="AC4043" s="109">
        <f t="shared" si="181"/>
        <v>2.72745E-2</v>
      </c>
      <c r="AE4043" s="110"/>
    </row>
    <row r="4044" spans="13:31" x14ac:dyDescent="0.25">
      <c r="M4044" s="115">
        <v>48780</v>
      </c>
      <c r="N4044" s="123">
        <v>2.7274500000000002</v>
      </c>
      <c r="AB4044" s="108">
        <f t="shared" si="182"/>
        <v>48780</v>
      </c>
      <c r="AC4044" s="109">
        <f t="shared" si="181"/>
        <v>2.72745E-2</v>
      </c>
      <c r="AE4044" s="110"/>
    </row>
    <row r="4045" spans="13:31" x14ac:dyDescent="0.25">
      <c r="M4045" s="115">
        <v>48781</v>
      </c>
      <c r="N4045" s="123">
        <v>2.7274500000000002</v>
      </c>
      <c r="AB4045" s="108">
        <f t="shared" si="182"/>
        <v>48781</v>
      </c>
      <c r="AC4045" s="109">
        <f t="shared" si="181"/>
        <v>2.72745E-2</v>
      </c>
      <c r="AE4045" s="110"/>
    </row>
    <row r="4046" spans="13:31" x14ac:dyDescent="0.25">
      <c r="M4046" s="115">
        <v>48782</v>
      </c>
      <c r="N4046" s="123">
        <v>2.7276600000000002</v>
      </c>
      <c r="AB4046" s="108">
        <f t="shared" si="182"/>
        <v>48782</v>
      </c>
      <c r="AC4046" s="109">
        <f t="shared" si="181"/>
        <v>2.7276600000000002E-2</v>
      </c>
      <c r="AE4046" s="110"/>
    </row>
    <row r="4047" spans="13:31" x14ac:dyDescent="0.25">
      <c r="M4047" s="115">
        <v>48783</v>
      </c>
      <c r="N4047" s="123">
        <v>2.7274500000000002</v>
      </c>
      <c r="AB4047" s="108">
        <f t="shared" si="182"/>
        <v>48783</v>
      </c>
      <c r="AC4047" s="109">
        <f t="shared" si="181"/>
        <v>2.72745E-2</v>
      </c>
      <c r="AE4047" s="110"/>
    </row>
    <row r="4048" spans="13:31" x14ac:dyDescent="0.25">
      <c r="M4048" s="115">
        <v>48784</v>
      </c>
      <c r="N4048" s="123">
        <v>2.7274500000000002</v>
      </c>
      <c r="AB4048" s="108">
        <f t="shared" si="182"/>
        <v>48784</v>
      </c>
      <c r="AC4048" s="109">
        <f t="shared" si="181"/>
        <v>2.72745E-2</v>
      </c>
      <c r="AE4048" s="110"/>
    </row>
    <row r="4049" spans="13:31" x14ac:dyDescent="0.25">
      <c r="M4049" s="115">
        <v>48785</v>
      </c>
      <c r="N4049" s="123">
        <v>2.7274500000000002</v>
      </c>
      <c r="AB4049" s="108">
        <f t="shared" si="182"/>
        <v>48785</v>
      </c>
      <c r="AC4049" s="109">
        <f t="shared" si="181"/>
        <v>2.72745E-2</v>
      </c>
      <c r="AE4049" s="110"/>
    </row>
    <row r="4050" spans="13:31" x14ac:dyDescent="0.25">
      <c r="M4050" s="115">
        <v>48786</v>
      </c>
      <c r="N4050" s="123">
        <v>2.7274500000000002</v>
      </c>
      <c r="AB4050" s="108">
        <f t="shared" si="182"/>
        <v>48786</v>
      </c>
      <c r="AC4050" s="109">
        <f t="shared" si="181"/>
        <v>2.72745E-2</v>
      </c>
      <c r="AE4050" s="110"/>
    </row>
    <row r="4051" spans="13:31" x14ac:dyDescent="0.25">
      <c r="M4051" s="115">
        <v>48787</v>
      </c>
      <c r="N4051" s="123">
        <v>2.7276600000000002</v>
      </c>
      <c r="AB4051" s="108">
        <f t="shared" si="182"/>
        <v>48787</v>
      </c>
      <c r="AC4051" s="109">
        <f t="shared" si="181"/>
        <v>2.7276600000000002E-2</v>
      </c>
      <c r="AE4051" s="110"/>
    </row>
    <row r="4052" spans="13:31" x14ac:dyDescent="0.25">
      <c r="M4052" s="115">
        <v>48788</v>
      </c>
      <c r="N4052" s="123">
        <v>2.7274500000000002</v>
      </c>
      <c r="AB4052" s="108">
        <f t="shared" si="182"/>
        <v>48788</v>
      </c>
      <c r="AC4052" s="109">
        <f t="shared" si="181"/>
        <v>2.72745E-2</v>
      </c>
      <c r="AE4052" s="110"/>
    </row>
    <row r="4053" spans="13:31" x14ac:dyDescent="0.25">
      <c r="M4053" s="115">
        <v>48789</v>
      </c>
      <c r="N4053" s="123">
        <v>2.7274500000000002</v>
      </c>
      <c r="AB4053" s="108">
        <f t="shared" si="182"/>
        <v>48789</v>
      </c>
      <c r="AC4053" s="109">
        <f t="shared" si="181"/>
        <v>2.72745E-2</v>
      </c>
      <c r="AE4053" s="110"/>
    </row>
    <row r="4054" spans="13:31" x14ac:dyDescent="0.25">
      <c r="M4054" s="115">
        <v>48790</v>
      </c>
      <c r="N4054" s="123">
        <v>2.7274500000000002</v>
      </c>
      <c r="AB4054" s="108">
        <f t="shared" si="182"/>
        <v>48790</v>
      </c>
      <c r="AC4054" s="109">
        <f t="shared" si="181"/>
        <v>2.72745E-2</v>
      </c>
      <c r="AE4054" s="110"/>
    </row>
    <row r="4055" spans="13:31" x14ac:dyDescent="0.25">
      <c r="M4055" s="115">
        <v>48791</v>
      </c>
      <c r="N4055" s="123">
        <v>2.7274500000000002</v>
      </c>
      <c r="AB4055" s="108">
        <f t="shared" si="182"/>
        <v>48791</v>
      </c>
      <c r="AC4055" s="109">
        <f t="shared" si="181"/>
        <v>2.72745E-2</v>
      </c>
      <c r="AE4055" s="110"/>
    </row>
    <row r="4056" spans="13:31" x14ac:dyDescent="0.25">
      <c r="M4056" s="115">
        <v>48792</v>
      </c>
      <c r="N4056" s="123">
        <v>2.7276600000000002</v>
      </c>
      <c r="AB4056" s="108">
        <f t="shared" si="182"/>
        <v>48792</v>
      </c>
      <c r="AC4056" s="109">
        <f t="shared" si="181"/>
        <v>2.7276600000000002E-2</v>
      </c>
      <c r="AE4056" s="110"/>
    </row>
    <row r="4057" spans="13:31" x14ac:dyDescent="0.25">
      <c r="M4057" s="115">
        <v>48793</v>
      </c>
      <c r="N4057" s="123">
        <v>2.7274500000000002</v>
      </c>
      <c r="AB4057" s="108">
        <f t="shared" si="182"/>
        <v>48793</v>
      </c>
      <c r="AC4057" s="109">
        <f t="shared" si="181"/>
        <v>2.72745E-2</v>
      </c>
      <c r="AE4057" s="110"/>
    </row>
    <row r="4058" spans="13:31" x14ac:dyDescent="0.25">
      <c r="M4058" s="115">
        <v>48794</v>
      </c>
      <c r="N4058" s="123">
        <v>2.7274500000000002</v>
      </c>
      <c r="AB4058" s="108">
        <f t="shared" si="182"/>
        <v>48794</v>
      </c>
      <c r="AC4058" s="109">
        <f t="shared" si="181"/>
        <v>2.72745E-2</v>
      </c>
      <c r="AE4058" s="110"/>
    </row>
    <row r="4059" spans="13:31" x14ac:dyDescent="0.25">
      <c r="M4059" s="115">
        <v>48795</v>
      </c>
      <c r="N4059" s="123">
        <v>2.7274500000000002</v>
      </c>
      <c r="AB4059" s="108">
        <f t="shared" si="182"/>
        <v>48795</v>
      </c>
      <c r="AC4059" s="109">
        <f t="shared" si="181"/>
        <v>2.72745E-2</v>
      </c>
      <c r="AE4059" s="110"/>
    </row>
    <row r="4060" spans="13:31" x14ac:dyDescent="0.25">
      <c r="M4060" s="115">
        <v>48796</v>
      </c>
      <c r="N4060" s="123">
        <v>2.7274500000000002</v>
      </c>
      <c r="AB4060" s="108">
        <f t="shared" si="182"/>
        <v>48796</v>
      </c>
      <c r="AC4060" s="109">
        <f t="shared" si="181"/>
        <v>2.72745E-2</v>
      </c>
      <c r="AE4060" s="110"/>
    </row>
    <row r="4061" spans="13:31" x14ac:dyDescent="0.25">
      <c r="M4061" s="115">
        <v>48797</v>
      </c>
      <c r="N4061" s="123">
        <v>2.7276600000000002</v>
      </c>
      <c r="AB4061" s="108">
        <f t="shared" si="182"/>
        <v>48797</v>
      </c>
      <c r="AC4061" s="109">
        <f t="shared" si="181"/>
        <v>2.7276600000000002E-2</v>
      </c>
      <c r="AE4061" s="110"/>
    </row>
    <row r="4062" spans="13:31" x14ac:dyDescent="0.25">
      <c r="M4062" s="115">
        <v>48798</v>
      </c>
      <c r="N4062" s="123">
        <v>2.7274500000000002</v>
      </c>
      <c r="AB4062" s="108">
        <f t="shared" si="182"/>
        <v>48798</v>
      </c>
      <c r="AC4062" s="109">
        <f t="shared" si="181"/>
        <v>2.72745E-2</v>
      </c>
      <c r="AE4062" s="110"/>
    </row>
    <row r="4063" spans="13:31" x14ac:dyDescent="0.25">
      <c r="M4063" s="115">
        <v>48799</v>
      </c>
      <c r="N4063" s="123">
        <v>2.7274500000000002</v>
      </c>
      <c r="AB4063" s="108">
        <f t="shared" si="182"/>
        <v>48799</v>
      </c>
      <c r="AC4063" s="109">
        <f t="shared" si="181"/>
        <v>2.72745E-2</v>
      </c>
      <c r="AE4063" s="110"/>
    </row>
    <row r="4064" spans="13:31" x14ac:dyDescent="0.25">
      <c r="M4064" s="115">
        <v>48800</v>
      </c>
      <c r="N4064" s="123">
        <v>2.7274500000000002</v>
      </c>
      <c r="AB4064" s="108">
        <f t="shared" si="182"/>
        <v>48800</v>
      </c>
      <c r="AC4064" s="109">
        <f t="shared" si="181"/>
        <v>2.72745E-2</v>
      </c>
      <c r="AE4064" s="110"/>
    </row>
    <row r="4065" spans="13:31" x14ac:dyDescent="0.25">
      <c r="M4065" s="115">
        <v>48801</v>
      </c>
      <c r="N4065" s="123">
        <v>2.7274500000000002</v>
      </c>
      <c r="AB4065" s="108">
        <f t="shared" si="182"/>
        <v>48801</v>
      </c>
      <c r="AC4065" s="109">
        <f t="shared" si="181"/>
        <v>2.72745E-2</v>
      </c>
      <c r="AE4065" s="110"/>
    </row>
    <row r="4066" spans="13:31" x14ac:dyDescent="0.25">
      <c r="M4066" s="115">
        <v>48802</v>
      </c>
      <c r="N4066" s="123">
        <v>2.72776</v>
      </c>
      <c r="AB4066" s="108">
        <f t="shared" si="182"/>
        <v>48802</v>
      </c>
      <c r="AC4066" s="109">
        <f t="shared" si="181"/>
        <v>2.7277599999999999E-2</v>
      </c>
      <c r="AE4066" s="110"/>
    </row>
    <row r="4067" spans="13:31" x14ac:dyDescent="0.25">
      <c r="M4067" s="115">
        <v>48803</v>
      </c>
      <c r="N4067" s="123">
        <v>2.7274500000000002</v>
      </c>
      <c r="AB4067" s="108">
        <f t="shared" si="182"/>
        <v>48803</v>
      </c>
      <c r="AC4067" s="109">
        <f t="shared" si="181"/>
        <v>2.72745E-2</v>
      </c>
      <c r="AE4067" s="110"/>
    </row>
    <row r="4068" spans="13:31" x14ac:dyDescent="0.25">
      <c r="M4068" s="115">
        <v>48804</v>
      </c>
      <c r="N4068" s="123">
        <v>2.7274500000000002</v>
      </c>
      <c r="AB4068" s="108">
        <f t="shared" si="182"/>
        <v>48804</v>
      </c>
      <c r="AC4068" s="109">
        <f t="shared" si="181"/>
        <v>2.72745E-2</v>
      </c>
      <c r="AE4068" s="110"/>
    </row>
    <row r="4069" spans="13:31" x14ac:dyDescent="0.25">
      <c r="M4069" s="115">
        <v>48805</v>
      </c>
      <c r="N4069" s="123">
        <v>2.7274500000000002</v>
      </c>
      <c r="AB4069" s="108">
        <f t="shared" si="182"/>
        <v>48805</v>
      </c>
      <c r="AC4069" s="109">
        <f t="shared" si="181"/>
        <v>2.72745E-2</v>
      </c>
      <c r="AE4069" s="110"/>
    </row>
    <row r="4070" spans="13:31" x14ac:dyDescent="0.25">
      <c r="M4070" s="115">
        <v>48806</v>
      </c>
      <c r="N4070" s="123">
        <v>2.7276600000000002</v>
      </c>
      <c r="AB4070" s="108">
        <f t="shared" si="182"/>
        <v>48806</v>
      </c>
      <c r="AC4070" s="109">
        <f t="shared" si="181"/>
        <v>2.7276600000000002E-2</v>
      </c>
      <c r="AE4070" s="110"/>
    </row>
    <row r="4071" spans="13:31" x14ac:dyDescent="0.25">
      <c r="M4071" s="115">
        <v>48807</v>
      </c>
      <c r="N4071" s="123">
        <v>2.7274500000000002</v>
      </c>
      <c r="AB4071" s="108">
        <f t="shared" si="182"/>
        <v>48807</v>
      </c>
      <c r="AC4071" s="109">
        <f t="shared" si="181"/>
        <v>2.72745E-2</v>
      </c>
      <c r="AE4071" s="110"/>
    </row>
    <row r="4072" spans="13:31" x14ac:dyDescent="0.25">
      <c r="M4072" s="115">
        <v>48808</v>
      </c>
      <c r="N4072" s="123">
        <v>2.7274500000000002</v>
      </c>
      <c r="AB4072" s="108">
        <f t="shared" si="182"/>
        <v>48808</v>
      </c>
      <c r="AC4072" s="109">
        <f t="shared" si="181"/>
        <v>2.72745E-2</v>
      </c>
      <c r="AE4072" s="110"/>
    </row>
    <row r="4073" spans="13:31" x14ac:dyDescent="0.25">
      <c r="M4073" s="115">
        <v>48809</v>
      </c>
      <c r="N4073" s="123">
        <v>2.7274500000000002</v>
      </c>
      <c r="AB4073" s="108">
        <f t="shared" si="182"/>
        <v>48809</v>
      </c>
      <c r="AC4073" s="109">
        <f t="shared" si="181"/>
        <v>2.72745E-2</v>
      </c>
      <c r="AE4073" s="110"/>
    </row>
    <row r="4074" spans="13:31" x14ac:dyDescent="0.25">
      <c r="M4074" s="115">
        <v>48810</v>
      </c>
      <c r="N4074" s="123">
        <v>2.7274500000000002</v>
      </c>
      <c r="AB4074" s="108">
        <f t="shared" si="182"/>
        <v>48810</v>
      </c>
      <c r="AC4074" s="109">
        <f t="shared" si="181"/>
        <v>2.72745E-2</v>
      </c>
      <c r="AE4074" s="110"/>
    </row>
    <row r="4075" spans="13:31" x14ac:dyDescent="0.25">
      <c r="M4075" s="115">
        <v>48811</v>
      </c>
      <c r="N4075" s="123">
        <v>2.7276600000000002</v>
      </c>
      <c r="AB4075" s="108">
        <f t="shared" si="182"/>
        <v>48811</v>
      </c>
      <c r="AC4075" s="109">
        <f t="shared" si="181"/>
        <v>2.7276600000000002E-2</v>
      </c>
      <c r="AE4075" s="110"/>
    </row>
    <row r="4076" spans="13:31" x14ac:dyDescent="0.25">
      <c r="M4076" s="115">
        <v>48812</v>
      </c>
      <c r="N4076" s="123">
        <v>2.7274500000000002</v>
      </c>
      <c r="AB4076" s="108">
        <f t="shared" si="182"/>
        <v>48812</v>
      </c>
      <c r="AC4076" s="109">
        <f t="shared" si="181"/>
        <v>2.72745E-2</v>
      </c>
      <c r="AE4076" s="110"/>
    </row>
    <row r="4077" spans="13:31" x14ac:dyDescent="0.25">
      <c r="M4077" s="115">
        <v>48813</v>
      </c>
      <c r="N4077" s="123">
        <v>2.7274500000000002</v>
      </c>
      <c r="AB4077" s="108">
        <f t="shared" si="182"/>
        <v>48813</v>
      </c>
      <c r="AC4077" s="109">
        <f t="shared" si="181"/>
        <v>2.72745E-2</v>
      </c>
      <c r="AE4077" s="110"/>
    </row>
    <row r="4078" spans="13:31" x14ac:dyDescent="0.25">
      <c r="M4078" s="115">
        <v>48814</v>
      </c>
      <c r="N4078" s="123">
        <v>2.7274500000000002</v>
      </c>
      <c r="AB4078" s="108">
        <f t="shared" si="182"/>
        <v>48814</v>
      </c>
      <c r="AC4078" s="109">
        <f t="shared" si="181"/>
        <v>2.72745E-2</v>
      </c>
      <c r="AE4078" s="110"/>
    </row>
    <row r="4079" spans="13:31" x14ac:dyDescent="0.25">
      <c r="M4079" s="115">
        <v>48815</v>
      </c>
      <c r="N4079" s="123">
        <v>2.7274500000000002</v>
      </c>
      <c r="AB4079" s="108">
        <f t="shared" si="182"/>
        <v>48815</v>
      </c>
      <c r="AC4079" s="109">
        <f t="shared" si="181"/>
        <v>2.72745E-2</v>
      </c>
      <c r="AE4079" s="110"/>
    </row>
    <row r="4080" spans="13:31" x14ac:dyDescent="0.25">
      <c r="M4080" s="115">
        <v>48816</v>
      </c>
      <c r="N4080" s="123">
        <v>2.7276600000000002</v>
      </c>
      <c r="AB4080" s="108">
        <f t="shared" si="182"/>
        <v>48816</v>
      </c>
      <c r="AC4080" s="109">
        <f t="shared" si="181"/>
        <v>2.7276600000000002E-2</v>
      </c>
      <c r="AE4080" s="110"/>
    </row>
    <row r="4081" spans="13:31" x14ac:dyDescent="0.25">
      <c r="M4081" s="115">
        <v>48817</v>
      </c>
      <c r="N4081" s="123">
        <v>2.7274500000000002</v>
      </c>
      <c r="AB4081" s="108">
        <f t="shared" si="182"/>
        <v>48817</v>
      </c>
      <c r="AC4081" s="109">
        <f t="shared" si="181"/>
        <v>2.72745E-2</v>
      </c>
      <c r="AE4081" s="110"/>
    </row>
    <row r="4082" spans="13:31" x14ac:dyDescent="0.25">
      <c r="M4082" s="115">
        <v>48818</v>
      </c>
      <c r="N4082" s="123">
        <v>2.7274500000000002</v>
      </c>
      <c r="AB4082" s="108">
        <f t="shared" si="182"/>
        <v>48818</v>
      </c>
      <c r="AC4082" s="109">
        <f t="shared" si="181"/>
        <v>2.72745E-2</v>
      </c>
      <c r="AE4082" s="110"/>
    </row>
    <row r="4083" spans="13:31" x14ac:dyDescent="0.25">
      <c r="M4083" s="115">
        <v>48819</v>
      </c>
      <c r="N4083" s="123">
        <v>2.7274500000000002</v>
      </c>
      <c r="AB4083" s="108">
        <f t="shared" si="182"/>
        <v>48819</v>
      </c>
      <c r="AC4083" s="109">
        <f t="shared" si="181"/>
        <v>2.72745E-2</v>
      </c>
      <c r="AE4083" s="110"/>
    </row>
    <row r="4084" spans="13:31" x14ac:dyDescent="0.25">
      <c r="M4084" s="115">
        <v>48820</v>
      </c>
      <c r="N4084" s="123">
        <v>2.7274500000000002</v>
      </c>
      <c r="AB4084" s="108">
        <f t="shared" si="182"/>
        <v>48820</v>
      </c>
      <c r="AC4084" s="109">
        <f t="shared" si="181"/>
        <v>2.72745E-2</v>
      </c>
      <c r="AE4084" s="110"/>
    </row>
    <row r="4085" spans="13:31" x14ac:dyDescent="0.25">
      <c r="M4085" s="115">
        <v>48821</v>
      </c>
      <c r="N4085" s="123">
        <v>2.7276600000000002</v>
      </c>
      <c r="AB4085" s="108">
        <f t="shared" si="182"/>
        <v>48821</v>
      </c>
      <c r="AC4085" s="109">
        <f t="shared" si="181"/>
        <v>2.7276600000000002E-2</v>
      </c>
      <c r="AE4085" s="110"/>
    </row>
    <row r="4086" spans="13:31" x14ac:dyDescent="0.25">
      <c r="M4086" s="115">
        <v>48822</v>
      </c>
      <c r="N4086" s="123">
        <v>2.7274500000000002</v>
      </c>
      <c r="AB4086" s="108">
        <f t="shared" si="182"/>
        <v>48822</v>
      </c>
      <c r="AC4086" s="109">
        <f t="shared" si="181"/>
        <v>2.72745E-2</v>
      </c>
      <c r="AE4086" s="110"/>
    </row>
    <row r="4087" spans="13:31" x14ac:dyDescent="0.25">
      <c r="M4087" s="115">
        <v>48823</v>
      </c>
      <c r="N4087" s="123">
        <v>2.7274500000000002</v>
      </c>
      <c r="AB4087" s="108">
        <f t="shared" si="182"/>
        <v>48823</v>
      </c>
      <c r="AC4087" s="109">
        <f t="shared" si="181"/>
        <v>2.72745E-2</v>
      </c>
      <c r="AE4087" s="110"/>
    </row>
    <row r="4088" spans="13:31" x14ac:dyDescent="0.25">
      <c r="M4088" s="115">
        <v>48824</v>
      </c>
      <c r="N4088" s="123">
        <v>2.7275499999999999</v>
      </c>
      <c r="AB4088" s="108">
        <f t="shared" si="182"/>
        <v>48824</v>
      </c>
      <c r="AC4088" s="109">
        <f t="shared" si="181"/>
        <v>2.7275499999999998E-2</v>
      </c>
      <c r="AE4088" s="110"/>
    </row>
    <row r="4089" spans="13:31" x14ac:dyDescent="0.25">
      <c r="M4089" s="115">
        <v>48825</v>
      </c>
      <c r="N4089" s="123">
        <v>2.7276600000000002</v>
      </c>
      <c r="AB4089" s="108">
        <f t="shared" si="182"/>
        <v>48825</v>
      </c>
      <c r="AC4089" s="109">
        <f t="shared" si="181"/>
        <v>2.7276600000000002E-2</v>
      </c>
      <c r="AE4089" s="110"/>
    </row>
    <row r="4090" spans="13:31" x14ac:dyDescent="0.25">
      <c r="M4090" s="115">
        <v>48826</v>
      </c>
      <c r="N4090" s="123">
        <v>2.7274500000000002</v>
      </c>
      <c r="AB4090" s="108">
        <f t="shared" si="182"/>
        <v>48826</v>
      </c>
      <c r="AC4090" s="109">
        <f t="shared" si="181"/>
        <v>2.72745E-2</v>
      </c>
      <c r="AE4090" s="110"/>
    </row>
    <row r="4091" spans="13:31" x14ac:dyDescent="0.25">
      <c r="M4091" s="115">
        <v>48827</v>
      </c>
      <c r="N4091" s="123">
        <v>2.7274500000000002</v>
      </c>
      <c r="AB4091" s="108">
        <f t="shared" si="182"/>
        <v>48827</v>
      </c>
      <c r="AC4091" s="109">
        <f t="shared" si="181"/>
        <v>2.72745E-2</v>
      </c>
      <c r="AE4091" s="110"/>
    </row>
    <row r="4092" spans="13:31" x14ac:dyDescent="0.25">
      <c r="M4092" s="115">
        <v>48828</v>
      </c>
      <c r="N4092" s="123">
        <v>2.7274500000000002</v>
      </c>
      <c r="AB4092" s="108">
        <f t="shared" si="182"/>
        <v>48828</v>
      </c>
      <c r="AC4092" s="109">
        <f t="shared" si="181"/>
        <v>2.72745E-2</v>
      </c>
      <c r="AE4092" s="110"/>
    </row>
    <row r="4093" spans="13:31" x14ac:dyDescent="0.25">
      <c r="M4093" s="115">
        <v>48829</v>
      </c>
      <c r="N4093" s="123">
        <v>2.7274500000000002</v>
      </c>
      <c r="AB4093" s="108">
        <f t="shared" si="182"/>
        <v>48829</v>
      </c>
      <c r="AC4093" s="109">
        <f t="shared" si="181"/>
        <v>2.72745E-2</v>
      </c>
      <c r="AE4093" s="110"/>
    </row>
    <row r="4094" spans="13:31" x14ac:dyDescent="0.25">
      <c r="M4094" s="115">
        <v>48830</v>
      </c>
      <c r="N4094" s="123">
        <v>2.7276600000000002</v>
      </c>
      <c r="AB4094" s="108">
        <f t="shared" si="182"/>
        <v>48830</v>
      </c>
      <c r="AC4094" s="109">
        <f t="shared" si="181"/>
        <v>2.7276600000000002E-2</v>
      </c>
      <c r="AE4094" s="110"/>
    </row>
    <row r="4095" spans="13:31" x14ac:dyDescent="0.25">
      <c r="M4095" s="115">
        <v>48831</v>
      </c>
      <c r="N4095" s="123">
        <v>2.7274500000000002</v>
      </c>
      <c r="AB4095" s="108">
        <f t="shared" si="182"/>
        <v>48831</v>
      </c>
      <c r="AC4095" s="109">
        <f t="shared" si="181"/>
        <v>2.72745E-2</v>
      </c>
      <c r="AE4095" s="110"/>
    </row>
    <row r="4096" spans="13:31" x14ac:dyDescent="0.25">
      <c r="M4096" s="115">
        <v>48832</v>
      </c>
      <c r="N4096" s="123">
        <v>2.7274500000000002</v>
      </c>
      <c r="AB4096" s="108">
        <f t="shared" si="182"/>
        <v>48832</v>
      </c>
      <c r="AC4096" s="109">
        <f t="shared" si="181"/>
        <v>2.72745E-2</v>
      </c>
      <c r="AE4096" s="110"/>
    </row>
    <row r="4097" spans="13:31" x14ac:dyDescent="0.25">
      <c r="M4097" s="115">
        <v>48833</v>
      </c>
      <c r="N4097" s="123">
        <v>2.7275499999999999</v>
      </c>
      <c r="AB4097" s="108">
        <f t="shared" si="182"/>
        <v>48833</v>
      </c>
      <c r="AC4097" s="109">
        <f t="shared" si="181"/>
        <v>2.7275499999999998E-2</v>
      </c>
      <c r="AE4097" s="110"/>
    </row>
    <row r="4098" spans="13:31" x14ac:dyDescent="0.25">
      <c r="M4098" s="115">
        <v>48834</v>
      </c>
      <c r="N4098" s="123">
        <v>2.7276600000000002</v>
      </c>
      <c r="AB4098" s="108">
        <f t="shared" si="182"/>
        <v>48834</v>
      </c>
      <c r="AC4098" s="109">
        <f t="shared" si="181"/>
        <v>2.7276600000000002E-2</v>
      </c>
      <c r="AE4098" s="110"/>
    </row>
    <row r="4099" spans="13:31" x14ac:dyDescent="0.25">
      <c r="M4099" s="115">
        <v>48835</v>
      </c>
      <c r="N4099" s="123">
        <v>2.7274500000000002</v>
      </c>
      <c r="AB4099" s="108">
        <f t="shared" si="182"/>
        <v>48835</v>
      </c>
      <c r="AC4099" s="109">
        <f t="shared" si="181"/>
        <v>2.72745E-2</v>
      </c>
      <c r="AE4099" s="110"/>
    </row>
    <row r="4100" spans="13:31" x14ac:dyDescent="0.25">
      <c r="M4100" s="115">
        <v>48836</v>
      </c>
      <c r="N4100" s="123">
        <v>2.7274500000000002</v>
      </c>
      <c r="AB4100" s="108">
        <f t="shared" si="182"/>
        <v>48836</v>
      </c>
      <c r="AC4100" s="109">
        <f t="shared" si="181"/>
        <v>2.72745E-2</v>
      </c>
      <c r="AE4100" s="110"/>
    </row>
    <row r="4101" spans="13:31" x14ac:dyDescent="0.25">
      <c r="M4101" s="115">
        <v>48837</v>
      </c>
      <c r="N4101" s="123">
        <v>2.7274500000000002</v>
      </c>
      <c r="AB4101" s="108">
        <f t="shared" si="182"/>
        <v>48837</v>
      </c>
      <c r="AC4101" s="109">
        <f t="shared" si="181"/>
        <v>2.72745E-2</v>
      </c>
      <c r="AE4101" s="110"/>
    </row>
    <row r="4102" spans="13:31" x14ac:dyDescent="0.25">
      <c r="M4102" s="115">
        <v>48838</v>
      </c>
      <c r="N4102" s="123">
        <v>2.7274500000000002</v>
      </c>
      <c r="AB4102" s="108">
        <f t="shared" si="182"/>
        <v>48838</v>
      </c>
      <c r="AC4102" s="109">
        <f t="shared" si="181"/>
        <v>2.72745E-2</v>
      </c>
      <c r="AE4102" s="110"/>
    </row>
    <row r="4103" spans="13:31" x14ac:dyDescent="0.25">
      <c r="M4103" s="115">
        <v>48839</v>
      </c>
      <c r="N4103" s="123">
        <v>2.7276600000000002</v>
      </c>
      <c r="AB4103" s="108">
        <f t="shared" si="182"/>
        <v>48839</v>
      </c>
      <c r="AC4103" s="109">
        <f t="shared" ref="AC4103:AC4166" si="183">_xlfn.IFNA(VLOOKUP(AB4103,M:N,2,FALSE)/100,AC4102)</f>
        <v>2.7276600000000002E-2</v>
      </c>
      <c r="AE4103" s="110"/>
    </row>
    <row r="4104" spans="13:31" x14ac:dyDescent="0.25">
      <c r="M4104" s="115">
        <v>48840</v>
      </c>
      <c r="N4104" s="123">
        <v>2.7274500000000002</v>
      </c>
      <c r="AB4104" s="108">
        <f t="shared" ref="AB4104:AB4167" si="184">AB4103+1</f>
        <v>48840</v>
      </c>
      <c r="AC4104" s="109">
        <f t="shared" si="183"/>
        <v>2.72745E-2</v>
      </c>
      <c r="AE4104" s="110"/>
    </row>
    <row r="4105" spans="13:31" x14ac:dyDescent="0.25">
      <c r="M4105" s="115">
        <v>48841</v>
      </c>
      <c r="N4105" s="123">
        <v>2.7274500000000002</v>
      </c>
      <c r="AB4105" s="108">
        <f t="shared" si="184"/>
        <v>48841</v>
      </c>
      <c r="AC4105" s="109">
        <f t="shared" si="183"/>
        <v>2.72745E-2</v>
      </c>
      <c r="AE4105" s="110"/>
    </row>
    <row r="4106" spans="13:31" x14ac:dyDescent="0.25">
      <c r="M4106" s="115">
        <v>48842</v>
      </c>
      <c r="N4106" s="123">
        <v>2.7274500000000002</v>
      </c>
      <c r="AB4106" s="108">
        <f t="shared" si="184"/>
        <v>48842</v>
      </c>
      <c r="AC4106" s="109">
        <f t="shared" si="183"/>
        <v>2.72745E-2</v>
      </c>
      <c r="AE4106" s="110"/>
    </row>
    <row r="4107" spans="13:31" x14ac:dyDescent="0.25">
      <c r="M4107" s="115">
        <v>48843</v>
      </c>
      <c r="N4107" s="123">
        <v>2.7274500000000002</v>
      </c>
      <c r="AB4107" s="108">
        <f t="shared" si="184"/>
        <v>48843</v>
      </c>
      <c r="AC4107" s="109">
        <f t="shared" si="183"/>
        <v>2.72745E-2</v>
      </c>
      <c r="AE4107" s="110"/>
    </row>
    <row r="4108" spans="13:31" x14ac:dyDescent="0.25">
      <c r="M4108" s="115">
        <v>48844</v>
      </c>
      <c r="N4108" s="123">
        <v>2.7276600000000002</v>
      </c>
      <c r="AB4108" s="108">
        <f t="shared" si="184"/>
        <v>48844</v>
      </c>
      <c r="AC4108" s="109">
        <f t="shared" si="183"/>
        <v>2.7276600000000002E-2</v>
      </c>
      <c r="AE4108" s="110"/>
    </row>
    <row r="4109" spans="13:31" x14ac:dyDescent="0.25">
      <c r="M4109" s="115">
        <v>48845</v>
      </c>
      <c r="N4109" s="123">
        <v>2.7274500000000002</v>
      </c>
      <c r="AB4109" s="108">
        <f t="shared" si="184"/>
        <v>48845</v>
      </c>
      <c r="AC4109" s="109">
        <f t="shared" si="183"/>
        <v>2.72745E-2</v>
      </c>
      <c r="AE4109" s="110"/>
    </row>
    <row r="4110" spans="13:31" x14ac:dyDescent="0.25">
      <c r="M4110" s="115">
        <v>48846</v>
      </c>
      <c r="N4110" s="123">
        <v>2.7274500000000002</v>
      </c>
      <c r="AB4110" s="108">
        <f t="shared" si="184"/>
        <v>48846</v>
      </c>
      <c r="AC4110" s="109">
        <f t="shared" si="183"/>
        <v>2.72745E-2</v>
      </c>
      <c r="AE4110" s="110"/>
    </row>
    <row r="4111" spans="13:31" x14ac:dyDescent="0.25">
      <c r="M4111" s="115">
        <v>48847</v>
      </c>
      <c r="N4111" s="123">
        <v>2.7274500000000002</v>
      </c>
      <c r="AB4111" s="108">
        <f t="shared" si="184"/>
        <v>48847</v>
      </c>
      <c r="AC4111" s="109">
        <f t="shared" si="183"/>
        <v>2.72745E-2</v>
      </c>
      <c r="AE4111" s="110"/>
    </row>
    <row r="4112" spans="13:31" x14ac:dyDescent="0.25">
      <c r="M4112" s="115">
        <v>48848</v>
      </c>
      <c r="N4112" s="123">
        <v>2.7274500000000002</v>
      </c>
      <c r="AB4112" s="108">
        <f t="shared" si="184"/>
        <v>48848</v>
      </c>
      <c r="AC4112" s="109">
        <f t="shared" si="183"/>
        <v>2.72745E-2</v>
      </c>
      <c r="AE4112" s="110"/>
    </row>
    <row r="4113" spans="13:31" x14ac:dyDescent="0.25">
      <c r="M4113" s="115">
        <v>48849</v>
      </c>
      <c r="N4113" s="123">
        <v>2.7276600000000002</v>
      </c>
      <c r="AB4113" s="108">
        <f t="shared" si="184"/>
        <v>48849</v>
      </c>
      <c r="AC4113" s="109">
        <f t="shared" si="183"/>
        <v>2.7276600000000002E-2</v>
      </c>
      <c r="AE4113" s="110"/>
    </row>
    <row r="4114" spans="13:31" x14ac:dyDescent="0.25">
      <c r="M4114" s="115">
        <v>48850</v>
      </c>
      <c r="N4114" s="123">
        <v>2.7274500000000002</v>
      </c>
      <c r="AB4114" s="108">
        <f t="shared" si="184"/>
        <v>48850</v>
      </c>
      <c r="AC4114" s="109">
        <f t="shared" si="183"/>
        <v>2.72745E-2</v>
      </c>
      <c r="AE4114" s="110"/>
    </row>
    <row r="4115" spans="13:31" x14ac:dyDescent="0.25">
      <c r="M4115" s="115">
        <v>48851</v>
      </c>
      <c r="N4115" s="123">
        <v>2.7274500000000002</v>
      </c>
      <c r="AB4115" s="108">
        <f t="shared" si="184"/>
        <v>48851</v>
      </c>
      <c r="AC4115" s="109">
        <f t="shared" si="183"/>
        <v>2.72745E-2</v>
      </c>
      <c r="AE4115" s="110"/>
    </row>
    <row r="4116" spans="13:31" x14ac:dyDescent="0.25">
      <c r="M4116" s="115">
        <v>48852</v>
      </c>
      <c r="N4116" s="123">
        <v>2.7274500000000002</v>
      </c>
      <c r="AB4116" s="108">
        <f t="shared" si="184"/>
        <v>48852</v>
      </c>
      <c r="AC4116" s="109">
        <f t="shared" si="183"/>
        <v>2.72745E-2</v>
      </c>
      <c r="AE4116" s="110"/>
    </row>
    <row r="4117" spans="13:31" x14ac:dyDescent="0.25">
      <c r="M4117" s="115">
        <v>48853</v>
      </c>
      <c r="N4117" s="123">
        <v>2.72776</v>
      </c>
      <c r="AB4117" s="108">
        <f t="shared" si="184"/>
        <v>48853</v>
      </c>
      <c r="AC4117" s="109">
        <f t="shared" si="183"/>
        <v>2.7277599999999999E-2</v>
      </c>
      <c r="AE4117" s="110"/>
    </row>
    <row r="4118" spans="13:31" x14ac:dyDescent="0.25">
      <c r="M4118" s="115">
        <v>48854</v>
      </c>
      <c r="N4118" s="123">
        <v>2.7274500000000002</v>
      </c>
      <c r="AB4118" s="108">
        <f t="shared" si="184"/>
        <v>48854</v>
      </c>
      <c r="AC4118" s="109">
        <f t="shared" si="183"/>
        <v>2.72745E-2</v>
      </c>
      <c r="AE4118" s="110"/>
    </row>
    <row r="4119" spans="13:31" x14ac:dyDescent="0.25">
      <c r="M4119" s="115">
        <v>48855</v>
      </c>
      <c r="N4119" s="123">
        <v>2.7274500000000002</v>
      </c>
      <c r="AB4119" s="108">
        <f t="shared" si="184"/>
        <v>48855</v>
      </c>
      <c r="AC4119" s="109">
        <f t="shared" si="183"/>
        <v>2.72745E-2</v>
      </c>
      <c r="AE4119" s="110"/>
    </row>
    <row r="4120" spans="13:31" x14ac:dyDescent="0.25">
      <c r="M4120" s="115">
        <v>48856</v>
      </c>
      <c r="N4120" s="123">
        <v>2.7274500000000002</v>
      </c>
      <c r="AB4120" s="108">
        <f t="shared" si="184"/>
        <v>48856</v>
      </c>
      <c r="AC4120" s="109">
        <f t="shared" si="183"/>
        <v>2.72745E-2</v>
      </c>
      <c r="AE4120" s="110"/>
    </row>
    <row r="4121" spans="13:31" x14ac:dyDescent="0.25">
      <c r="M4121" s="115">
        <v>48857</v>
      </c>
      <c r="N4121" s="123">
        <v>2.7274500000000002</v>
      </c>
      <c r="AB4121" s="108">
        <f t="shared" si="184"/>
        <v>48857</v>
      </c>
      <c r="AC4121" s="109">
        <f t="shared" si="183"/>
        <v>2.72745E-2</v>
      </c>
      <c r="AE4121" s="110"/>
    </row>
    <row r="4122" spans="13:31" x14ac:dyDescent="0.25">
      <c r="M4122" s="115">
        <v>48858</v>
      </c>
      <c r="N4122" s="123">
        <v>2.7276600000000002</v>
      </c>
      <c r="AB4122" s="108">
        <f t="shared" si="184"/>
        <v>48858</v>
      </c>
      <c r="AC4122" s="109">
        <f t="shared" si="183"/>
        <v>2.7276600000000002E-2</v>
      </c>
      <c r="AE4122" s="110"/>
    </row>
    <row r="4123" spans="13:31" x14ac:dyDescent="0.25">
      <c r="M4123" s="115">
        <v>48859</v>
      </c>
      <c r="N4123" s="123">
        <v>2.7274500000000002</v>
      </c>
      <c r="AB4123" s="108">
        <f t="shared" si="184"/>
        <v>48859</v>
      </c>
      <c r="AC4123" s="109">
        <f t="shared" si="183"/>
        <v>2.72745E-2</v>
      </c>
      <c r="AE4123" s="110"/>
    </row>
    <row r="4124" spans="13:31" x14ac:dyDescent="0.25">
      <c r="M4124" s="115">
        <v>48860</v>
      </c>
      <c r="N4124" s="123">
        <v>2.7274500000000002</v>
      </c>
      <c r="AB4124" s="108">
        <f t="shared" si="184"/>
        <v>48860</v>
      </c>
      <c r="AC4124" s="109">
        <f t="shared" si="183"/>
        <v>2.72745E-2</v>
      </c>
      <c r="AE4124" s="110"/>
    </row>
    <row r="4125" spans="13:31" x14ac:dyDescent="0.25">
      <c r="M4125" s="115">
        <v>48861</v>
      </c>
      <c r="N4125" s="123">
        <v>2.7274500000000002</v>
      </c>
      <c r="AB4125" s="108">
        <f t="shared" si="184"/>
        <v>48861</v>
      </c>
      <c r="AC4125" s="109">
        <f t="shared" si="183"/>
        <v>2.72745E-2</v>
      </c>
      <c r="AE4125" s="110"/>
    </row>
    <row r="4126" spans="13:31" x14ac:dyDescent="0.25">
      <c r="M4126" s="115">
        <v>48862</v>
      </c>
      <c r="N4126" s="123">
        <v>2.7274500000000002</v>
      </c>
      <c r="AB4126" s="108">
        <f t="shared" si="184"/>
        <v>48862</v>
      </c>
      <c r="AC4126" s="109">
        <f t="shared" si="183"/>
        <v>2.72745E-2</v>
      </c>
      <c r="AE4126" s="110"/>
    </row>
    <row r="4127" spans="13:31" x14ac:dyDescent="0.25">
      <c r="M4127" s="115">
        <v>48863</v>
      </c>
      <c r="N4127" s="123">
        <v>2.7276600000000002</v>
      </c>
      <c r="AB4127" s="108">
        <f t="shared" si="184"/>
        <v>48863</v>
      </c>
      <c r="AC4127" s="109">
        <f t="shared" si="183"/>
        <v>2.7276600000000002E-2</v>
      </c>
      <c r="AE4127" s="110"/>
    </row>
    <row r="4128" spans="13:31" x14ac:dyDescent="0.25">
      <c r="M4128" s="115">
        <v>48864</v>
      </c>
      <c r="N4128" s="123">
        <v>2.7274500000000002</v>
      </c>
      <c r="AB4128" s="108">
        <f t="shared" si="184"/>
        <v>48864</v>
      </c>
      <c r="AC4128" s="109">
        <f t="shared" si="183"/>
        <v>2.72745E-2</v>
      </c>
      <c r="AE4128" s="110"/>
    </row>
    <row r="4129" spans="13:31" x14ac:dyDescent="0.25">
      <c r="M4129" s="115">
        <v>48865</v>
      </c>
      <c r="N4129" s="123">
        <v>2.7274500000000002</v>
      </c>
      <c r="AB4129" s="108">
        <f t="shared" si="184"/>
        <v>48865</v>
      </c>
      <c r="AC4129" s="109">
        <f t="shared" si="183"/>
        <v>2.72745E-2</v>
      </c>
      <c r="AE4129" s="110"/>
    </row>
    <row r="4130" spans="13:31" x14ac:dyDescent="0.25">
      <c r="M4130" s="115">
        <v>48866</v>
      </c>
      <c r="N4130" s="123">
        <v>2.7274500000000002</v>
      </c>
      <c r="AB4130" s="108">
        <f t="shared" si="184"/>
        <v>48866</v>
      </c>
      <c r="AC4130" s="109">
        <f t="shared" si="183"/>
        <v>2.72745E-2</v>
      </c>
      <c r="AE4130" s="110"/>
    </row>
    <row r="4131" spans="13:31" x14ac:dyDescent="0.25">
      <c r="M4131" s="115">
        <v>48867</v>
      </c>
      <c r="N4131" s="123">
        <v>2.7274500000000002</v>
      </c>
      <c r="AB4131" s="108">
        <f t="shared" si="184"/>
        <v>48867</v>
      </c>
      <c r="AC4131" s="109">
        <f t="shared" si="183"/>
        <v>2.72745E-2</v>
      </c>
      <c r="AE4131" s="110"/>
    </row>
    <row r="4132" spans="13:31" x14ac:dyDescent="0.25">
      <c r="M4132" s="115">
        <v>48868</v>
      </c>
      <c r="N4132" s="123">
        <v>2.72776</v>
      </c>
      <c r="AB4132" s="108">
        <f t="shared" si="184"/>
        <v>48868</v>
      </c>
      <c r="AC4132" s="109">
        <f t="shared" si="183"/>
        <v>2.7277599999999999E-2</v>
      </c>
      <c r="AE4132" s="110"/>
    </row>
    <row r="4133" spans="13:31" x14ac:dyDescent="0.25">
      <c r="M4133" s="115">
        <v>48869</v>
      </c>
      <c r="N4133" s="123">
        <v>2.7274500000000002</v>
      </c>
      <c r="AB4133" s="108">
        <f t="shared" si="184"/>
        <v>48869</v>
      </c>
      <c r="AC4133" s="109">
        <f t="shared" si="183"/>
        <v>2.72745E-2</v>
      </c>
      <c r="AE4133" s="110"/>
    </row>
    <row r="4134" spans="13:31" x14ac:dyDescent="0.25">
      <c r="M4134" s="115">
        <v>48870</v>
      </c>
      <c r="N4134" s="123">
        <v>2.7274500000000002</v>
      </c>
      <c r="AB4134" s="108">
        <f t="shared" si="184"/>
        <v>48870</v>
      </c>
      <c r="AC4134" s="109">
        <f t="shared" si="183"/>
        <v>2.72745E-2</v>
      </c>
      <c r="AE4134" s="110"/>
    </row>
    <row r="4135" spans="13:31" x14ac:dyDescent="0.25">
      <c r="M4135" s="115">
        <v>48871</v>
      </c>
      <c r="N4135" s="123">
        <v>2.7274500000000002</v>
      </c>
      <c r="AB4135" s="108">
        <f t="shared" si="184"/>
        <v>48871</v>
      </c>
      <c r="AC4135" s="109">
        <f t="shared" si="183"/>
        <v>2.72745E-2</v>
      </c>
      <c r="AE4135" s="110"/>
    </row>
    <row r="4136" spans="13:31" x14ac:dyDescent="0.25">
      <c r="M4136" s="115">
        <v>48872</v>
      </c>
      <c r="N4136" s="123">
        <v>2.7276600000000002</v>
      </c>
      <c r="AB4136" s="108">
        <f t="shared" si="184"/>
        <v>48872</v>
      </c>
      <c r="AC4136" s="109">
        <f t="shared" si="183"/>
        <v>2.7276600000000002E-2</v>
      </c>
      <c r="AE4136" s="110"/>
    </row>
    <row r="4137" spans="13:31" x14ac:dyDescent="0.25">
      <c r="M4137" s="115">
        <v>48873</v>
      </c>
      <c r="N4137" s="123">
        <v>2.7274500000000002</v>
      </c>
      <c r="AB4137" s="108">
        <f t="shared" si="184"/>
        <v>48873</v>
      </c>
      <c r="AC4137" s="109">
        <f t="shared" si="183"/>
        <v>2.72745E-2</v>
      </c>
      <c r="AE4137" s="110"/>
    </row>
    <row r="4138" spans="13:31" x14ac:dyDescent="0.25">
      <c r="M4138" s="115">
        <v>48874</v>
      </c>
      <c r="N4138" s="123">
        <v>2.7274500000000002</v>
      </c>
      <c r="AB4138" s="108">
        <f t="shared" si="184"/>
        <v>48874</v>
      </c>
      <c r="AC4138" s="109">
        <f t="shared" si="183"/>
        <v>2.72745E-2</v>
      </c>
      <c r="AE4138" s="110"/>
    </row>
    <row r="4139" spans="13:31" x14ac:dyDescent="0.25">
      <c r="M4139" s="115">
        <v>48875</v>
      </c>
      <c r="N4139" s="123">
        <v>2.7274500000000002</v>
      </c>
      <c r="AB4139" s="108">
        <f t="shared" si="184"/>
        <v>48875</v>
      </c>
      <c r="AC4139" s="109">
        <f t="shared" si="183"/>
        <v>2.72745E-2</v>
      </c>
      <c r="AE4139" s="110"/>
    </row>
    <row r="4140" spans="13:31" x14ac:dyDescent="0.25">
      <c r="M4140" s="115">
        <v>48876</v>
      </c>
      <c r="N4140" s="123">
        <v>2.7274500000000002</v>
      </c>
      <c r="AB4140" s="108">
        <f t="shared" si="184"/>
        <v>48876</v>
      </c>
      <c r="AC4140" s="109">
        <f t="shared" si="183"/>
        <v>2.72745E-2</v>
      </c>
      <c r="AE4140" s="110"/>
    </row>
    <row r="4141" spans="13:31" x14ac:dyDescent="0.25">
      <c r="M4141" s="115">
        <v>48877</v>
      </c>
      <c r="N4141" s="123">
        <v>2.7276600000000002</v>
      </c>
      <c r="AB4141" s="108">
        <f t="shared" si="184"/>
        <v>48877</v>
      </c>
      <c r="AC4141" s="109">
        <f t="shared" si="183"/>
        <v>2.7276600000000002E-2</v>
      </c>
      <c r="AE4141" s="110"/>
    </row>
    <row r="4142" spans="13:31" x14ac:dyDescent="0.25">
      <c r="M4142" s="115">
        <v>48878</v>
      </c>
      <c r="N4142" s="123">
        <v>2.7274500000000002</v>
      </c>
      <c r="AB4142" s="108">
        <f t="shared" si="184"/>
        <v>48878</v>
      </c>
      <c r="AC4142" s="109">
        <f t="shared" si="183"/>
        <v>2.72745E-2</v>
      </c>
      <c r="AE4142" s="110"/>
    </row>
    <row r="4143" spans="13:31" x14ac:dyDescent="0.25">
      <c r="M4143" s="115">
        <v>48879</v>
      </c>
      <c r="N4143" s="123">
        <v>2.7274500000000002</v>
      </c>
      <c r="AB4143" s="108">
        <f t="shared" si="184"/>
        <v>48879</v>
      </c>
      <c r="AC4143" s="109">
        <f t="shared" si="183"/>
        <v>2.72745E-2</v>
      </c>
      <c r="AE4143" s="110"/>
    </row>
    <row r="4144" spans="13:31" x14ac:dyDescent="0.25">
      <c r="M4144" s="115">
        <v>48880</v>
      </c>
      <c r="N4144" s="123">
        <v>2.7274500000000002</v>
      </c>
      <c r="AB4144" s="108">
        <f t="shared" si="184"/>
        <v>48880</v>
      </c>
      <c r="AC4144" s="109">
        <f t="shared" si="183"/>
        <v>2.72745E-2</v>
      </c>
      <c r="AE4144" s="110"/>
    </row>
    <row r="4145" spans="13:31" x14ac:dyDescent="0.25">
      <c r="M4145" s="115">
        <v>48881</v>
      </c>
      <c r="N4145" s="123">
        <v>2.7274500000000002</v>
      </c>
      <c r="AB4145" s="108">
        <f t="shared" si="184"/>
        <v>48881</v>
      </c>
      <c r="AC4145" s="109">
        <f t="shared" si="183"/>
        <v>2.72745E-2</v>
      </c>
      <c r="AE4145" s="110"/>
    </row>
    <row r="4146" spans="13:31" x14ac:dyDescent="0.25">
      <c r="M4146" s="115">
        <v>48882</v>
      </c>
      <c r="N4146" s="123">
        <v>2.7276600000000002</v>
      </c>
      <c r="AB4146" s="108">
        <f t="shared" si="184"/>
        <v>48882</v>
      </c>
      <c r="AC4146" s="109">
        <f t="shared" si="183"/>
        <v>2.7276600000000002E-2</v>
      </c>
      <c r="AE4146" s="110"/>
    </row>
    <row r="4147" spans="13:31" x14ac:dyDescent="0.25">
      <c r="M4147" s="115">
        <v>48883</v>
      </c>
      <c r="N4147" s="123">
        <v>2.7274500000000002</v>
      </c>
      <c r="AB4147" s="108">
        <f t="shared" si="184"/>
        <v>48883</v>
      </c>
      <c r="AC4147" s="109">
        <f t="shared" si="183"/>
        <v>2.72745E-2</v>
      </c>
      <c r="AE4147" s="110"/>
    </row>
    <row r="4148" spans="13:31" x14ac:dyDescent="0.25">
      <c r="M4148" s="115">
        <v>48884</v>
      </c>
      <c r="N4148" s="123">
        <v>2.7274500000000002</v>
      </c>
      <c r="AB4148" s="108">
        <f t="shared" si="184"/>
        <v>48884</v>
      </c>
      <c r="AC4148" s="109">
        <f t="shared" si="183"/>
        <v>2.72745E-2</v>
      </c>
      <c r="AE4148" s="110"/>
    </row>
    <row r="4149" spans="13:31" x14ac:dyDescent="0.25">
      <c r="M4149" s="115">
        <v>48885</v>
      </c>
      <c r="N4149" s="123">
        <v>2.7274500000000002</v>
      </c>
      <c r="AB4149" s="108">
        <f t="shared" si="184"/>
        <v>48885</v>
      </c>
      <c r="AC4149" s="109">
        <f t="shared" si="183"/>
        <v>2.72745E-2</v>
      </c>
      <c r="AE4149" s="110"/>
    </row>
    <row r="4150" spans="13:31" x14ac:dyDescent="0.25">
      <c r="M4150" s="115">
        <v>48886</v>
      </c>
      <c r="N4150" s="123">
        <v>2.7274500000000002</v>
      </c>
      <c r="AB4150" s="108">
        <f t="shared" si="184"/>
        <v>48886</v>
      </c>
      <c r="AC4150" s="109">
        <f t="shared" si="183"/>
        <v>2.72745E-2</v>
      </c>
      <c r="AE4150" s="110"/>
    </row>
    <row r="4151" spans="13:31" x14ac:dyDescent="0.25">
      <c r="M4151" s="115">
        <v>48887</v>
      </c>
      <c r="N4151" s="123">
        <v>2.7276600000000002</v>
      </c>
      <c r="AB4151" s="108">
        <f t="shared" si="184"/>
        <v>48887</v>
      </c>
      <c r="AC4151" s="109">
        <f t="shared" si="183"/>
        <v>2.7276600000000002E-2</v>
      </c>
      <c r="AE4151" s="110"/>
    </row>
    <row r="4152" spans="13:31" x14ac:dyDescent="0.25">
      <c r="M4152" s="115">
        <v>48888</v>
      </c>
      <c r="N4152" s="123">
        <v>2.7274500000000002</v>
      </c>
      <c r="AB4152" s="108">
        <f t="shared" si="184"/>
        <v>48888</v>
      </c>
      <c r="AC4152" s="109">
        <f t="shared" si="183"/>
        <v>2.72745E-2</v>
      </c>
      <c r="AE4152" s="110"/>
    </row>
    <row r="4153" spans="13:31" x14ac:dyDescent="0.25">
      <c r="M4153" s="115">
        <v>48889</v>
      </c>
      <c r="N4153" s="123">
        <v>2.7274500000000002</v>
      </c>
      <c r="AB4153" s="108">
        <f t="shared" si="184"/>
        <v>48889</v>
      </c>
      <c r="AC4153" s="109">
        <f t="shared" si="183"/>
        <v>2.72745E-2</v>
      </c>
      <c r="AE4153" s="110"/>
    </row>
    <row r="4154" spans="13:31" x14ac:dyDescent="0.25">
      <c r="M4154" s="115">
        <v>48890</v>
      </c>
      <c r="N4154" s="123">
        <v>2.7274500000000002</v>
      </c>
      <c r="AB4154" s="108">
        <f t="shared" si="184"/>
        <v>48890</v>
      </c>
      <c r="AC4154" s="109">
        <f t="shared" si="183"/>
        <v>2.72745E-2</v>
      </c>
      <c r="AE4154" s="110"/>
    </row>
    <row r="4155" spans="13:31" x14ac:dyDescent="0.25">
      <c r="M4155" s="115">
        <v>48891</v>
      </c>
      <c r="N4155" s="123">
        <v>2.7274500000000002</v>
      </c>
      <c r="AB4155" s="108">
        <f t="shared" si="184"/>
        <v>48891</v>
      </c>
      <c r="AC4155" s="109">
        <f t="shared" si="183"/>
        <v>2.72745E-2</v>
      </c>
      <c r="AE4155" s="110"/>
    </row>
    <row r="4156" spans="13:31" x14ac:dyDescent="0.25">
      <c r="M4156" s="115">
        <v>48892</v>
      </c>
      <c r="N4156" s="123">
        <v>2.72776</v>
      </c>
      <c r="AB4156" s="108">
        <f t="shared" si="184"/>
        <v>48892</v>
      </c>
      <c r="AC4156" s="109">
        <f t="shared" si="183"/>
        <v>2.7277599999999999E-2</v>
      </c>
      <c r="AE4156" s="110"/>
    </row>
    <row r="4157" spans="13:31" x14ac:dyDescent="0.25">
      <c r="M4157" s="115">
        <v>48893</v>
      </c>
      <c r="N4157" s="123">
        <v>2.7274500000000002</v>
      </c>
      <c r="AB4157" s="108">
        <f t="shared" si="184"/>
        <v>48893</v>
      </c>
      <c r="AC4157" s="109">
        <f t="shared" si="183"/>
        <v>2.72745E-2</v>
      </c>
      <c r="AE4157" s="110"/>
    </row>
    <row r="4158" spans="13:31" x14ac:dyDescent="0.25">
      <c r="M4158" s="115">
        <v>48894</v>
      </c>
      <c r="N4158" s="123">
        <v>2.7274500000000002</v>
      </c>
      <c r="AB4158" s="108">
        <f t="shared" si="184"/>
        <v>48894</v>
      </c>
      <c r="AC4158" s="109">
        <f t="shared" si="183"/>
        <v>2.72745E-2</v>
      </c>
      <c r="AE4158" s="110"/>
    </row>
    <row r="4159" spans="13:31" x14ac:dyDescent="0.25">
      <c r="M4159" s="115">
        <v>48895</v>
      </c>
      <c r="N4159" s="123">
        <v>2.7274500000000002</v>
      </c>
      <c r="AB4159" s="108">
        <f t="shared" si="184"/>
        <v>48895</v>
      </c>
      <c r="AC4159" s="109">
        <f t="shared" si="183"/>
        <v>2.72745E-2</v>
      </c>
      <c r="AE4159" s="110"/>
    </row>
    <row r="4160" spans="13:31" x14ac:dyDescent="0.25">
      <c r="M4160" s="115">
        <v>48896</v>
      </c>
      <c r="N4160" s="123">
        <v>2.7276600000000002</v>
      </c>
      <c r="AB4160" s="108">
        <f t="shared" si="184"/>
        <v>48896</v>
      </c>
      <c r="AC4160" s="109">
        <f t="shared" si="183"/>
        <v>2.7276600000000002E-2</v>
      </c>
      <c r="AE4160" s="110"/>
    </row>
    <row r="4161" spans="13:31" x14ac:dyDescent="0.25">
      <c r="M4161" s="115">
        <v>48897</v>
      </c>
      <c r="N4161" s="123">
        <v>2.7274500000000002</v>
      </c>
      <c r="AB4161" s="108">
        <f t="shared" si="184"/>
        <v>48897</v>
      </c>
      <c r="AC4161" s="109">
        <f t="shared" si="183"/>
        <v>2.72745E-2</v>
      </c>
      <c r="AE4161" s="110"/>
    </row>
    <row r="4162" spans="13:31" x14ac:dyDescent="0.25">
      <c r="M4162" s="115">
        <v>48898</v>
      </c>
      <c r="N4162" s="123">
        <v>2.7274500000000002</v>
      </c>
      <c r="AB4162" s="108">
        <f t="shared" si="184"/>
        <v>48898</v>
      </c>
      <c r="AC4162" s="109">
        <f t="shared" si="183"/>
        <v>2.72745E-2</v>
      </c>
      <c r="AE4162" s="110"/>
    </row>
    <row r="4163" spans="13:31" x14ac:dyDescent="0.25">
      <c r="M4163" s="115">
        <v>48899</v>
      </c>
      <c r="N4163" s="123">
        <v>2.7274500000000002</v>
      </c>
      <c r="AB4163" s="108">
        <f t="shared" si="184"/>
        <v>48899</v>
      </c>
      <c r="AC4163" s="109">
        <f t="shared" si="183"/>
        <v>2.72745E-2</v>
      </c>
      <c r="AE4163" s="110"/>
    </row>
    <row r="4164" spans="13:31" x14ac:dyDescent="0.25">
      <c r="M4164" s="115">
        <v>48900</v>
      </c>
      <c r="N4164" s="123">
        <v>2.7274500000000002</v>
      </c>
      <c r="AB4164" s="108">
        <f t="shared" si="184"/>
        <v>48900</v>
      </c>
      <c r="AC4164" s="109">
        <f t="shared" si="183"/>
        <v>2.72745E-2</v>
      </c>
      <c r="AE4164" s="110"/>
    </row>
    <row r="4165" spans="13:31" x14ac:dyDescent="0.25">
      <c r="M4165" s="115">
        <v>48901</v>
      </c>
      <c r="N4165" s="123">
        <v>2.7276600000000002</v>
      </c>
      <c r="AB4165" s="108">
        <f t="shared" si="184"/>
        <v>48901</v>
      </c>
      <c r="AC4165" s="109">
        <f t="shared" si="183"/>
        <v>2.7276600000000002E-2</v>
      </c>
      <c r="AE4165" s="110"/>
    </row>
    <row r="4166" spans="13:31" x14ac:dyDescent="0.25">
      <c r="M4166" s="115">
        <v>48902</v>
      </c>
      <c r="N4166" s="123">
        <v>2.7274500000000002</v>
      </c>
      <c r="AB4166" s="108">
        <f t="shared" si="184"/>
        <v>48902</v>
      </c>
      <c r="AC4166" s="109">
        <f t="shared" si="183"/>
        <v>2.72745E-2</v>
      </c>
      <c r="AE4166" s="110"/>
    </row>
    <row r="4167" spans="13:31" x14ac:dyDescent="0.25">
      <c r="M4167" s="115">
        <v>48903</v>
      </c>
      <c r="N4167" s="123">
        <v>2.7274500000000002</v>
      </c>
      <c r="AB4167" s="108">
        <f t="shared" si="184"/>
        <v>48903</v>
      </c>
      <c r="AC4167" s="109">
        <f t="shared" ref="AC4167:AC4230" si="185">_xlfn.IFNA(VLOOKUP(AB4167,M:N,2,FALSE)/100,AC4166)</f>
        <v>2.72745E-2</v>
      </c>
      <c r="AE4167" s="110"/>
    </row>
    <row r="4168" spans="13:31" x14ac:dyDescent="0.25">
      <c r="M4168" s="115">
        <v>48904</v>
      </c>
      <c r="N4168" s="123">
        <v>2.7274500000000002</v>
      </c>
      <c r="AB4168" s="108">
        <f t="shared" ref="AB4168:AB4231" si="186">AB4167+1</f>
        <v>48904</v>
      </c>
      <c r="AC4168" s="109">
        <f t="shared" si="185"/>
        <v>2.72745E-2</v>
      </c>
      <c r="AE4168" s="110"/>
    </row>
    <row r="4169" spans="13:31" x14ac:dyDescent="0.25">
      <c r="M4169" s="115">
        <v>48905</v>
      </c>
      <c r="N4169" s="123">
        <v>2.7274500000000002</v>
      </c>
      <c r="AB4169" s="108">
        <f t="shared" si="186"/>
        <v>48905</v>
      </c>
      <c r="AC4169" s="109">
        <f t="shared" si="185"/>
        <v>2.72745E-2</v>
      </c>
      <c r="AE4169" s="110"/>
    </row>
    <row r="4170" spans="13:31" x14ac:dyDescent="0.25">
      <c r="M4170" s="115">
        <v>48906</v>
      </c>
      <c r="N4170" s="123">
        <v>2.7276600000000002</v>
      </c>
      <c r="AB4170" s="108">
        <f t="shared" si="186"/>
        <v>48906</v>
      </c>
      <c r="AC4170" s="109">
        <f t="shared" si="185"/>
        <v>2.7276600000000002E-2</v>
      </c>
      <c r="AE4170" s="110"/>
    </row>
    <row r="4171" spans="13:31" x14ac:dyDescent="0.25">
      <c r="M4171" s="115">
        <v>48907</v>
      </c>
      <c r="N4171" s="123">
        <v>2.7274500000000002</v>
      </c>
      <c r="AB4171" s="108">
        <f t="shared" si="186"/>
        <v>48907</v>
      </c>
      <c r="AC4171" s="109">
        <f t="shared" si="185"/>
        <v>2.72745E-2</v>
      </c>
      <c r="AE4171" s="110"/>
    </row>
    <row r="4172" spans="13:31" x14ac:dyDescent="0.25">
      <c r="M4172" s="115">
        <v>48908</v>
      </c>
      <c r="N4172" s="123">
        <v>2.7274500000000002</v>
      </c>
      <c r="AB4172" s="108">
        <f t="shared" si="186"/>
        <v>48908</v>
      </c>
      <c r="AC4172" s="109">
        <f t="shared" si="185"/>
        <v>2.72745E-2</v>
      </c>
      <c r="AE4172" s="110"/>
    </row>
    <row r="4173" spans="13:31" x14ac:dyDescent="0.25">
      <c r="M4173" s="115">
        <v>48909</v>
      </c>
      <c r="N4173" s="123">
        <v>2.7274500000000002</v>
      </c>
      <c r="AB4173" s="108">
        <f t="shared" si="186"/>
        <v>48909</v>
      </c>
      <c r="AC4173" s="109">
        <f t="shared" si="185"/>
        <v>2.72745E-2</v>
      </c>
      <c r="AE4173" s="110"/>
    </row>
    <row r="4174" spans="13:31" x14ac:dyDescent="0.25">
      <c r="M4174" s="115">
        <v>48910</v>
      </c>
      <c r="N4174" s="123">
        <v>2.7274500000000002</v>
      </c>
      <c r="AB4174" s="108">
        <f t="shared" si="186"/>
        <v>48910</v>
      </c>
      <c r="AC4174" s="109">
        <f t="shared" si="185"/>
        <v>2.72745E-2</v>
      </c>
      <c r="AE4174" s="110"/>
    </row>
    <row r="4175" spans="13:31" x14ac:dyDescent="0.25">
      <c r="M4175" s="115">
        <v>48911</v>
      </c>
      <c r="N4175" s="123">
        <v>2.7276600000000002</v>
      </c>
      <c r="AB4175" s="108">
        <f t="shared" si="186"/>
        <v>48911</v>
      </c>
      <c r="AC4175" s="109">
        <f t="shared" si="185"/>
        <v>2.7276600000000002E-2</v>
      </c>
      <c r="AE4175" s="110"/>
    </row>
    <row r="4176" spans="13:31" x14ac:dyDescent="0.25">
      <c r="M4176" s="115">
        <v>48912</v>
      </c>
      <c r="N4176" s="123">
        <v>2.7274500000000002</v>
      </c>
      <c r="AB4176" s="108">
        <f t="shared" si="186"/>
        <v>48912</v>
      </c>
      <c r="AC4176" s="109">
        <f t="shared" si="185"/>
        <v>2.72745E-2</v>
      </c>
      <c r="AE4176" s="110"/>
    </row>
    <row r="4177" spans="13:31" x14ac:dyDescent="0.25">
      <c r="M4177" s="115">
        <v>48913</v>
      </c>
      <c r="N4177" s="123">
        <v>2.7274500000000002</v>
      </c>
      <c r="AB4177" s="108">
        <f t="shared" si="186"/>
        <v>48913</v>
      </c>
      <c r="AC4177" s="109">
        <f t="shared" si="185"/>
        <v>2.72745E-2</v>
      </c>
      <c r="AE4177" s="110"/>
    </row>
    <row r="4178" spans="13:31" x14ac:dyDescent="0.25">
      <c r="M4178" s="115">
        <v>48914</v>
      </c>
      <c r="N4178" s="123">
        <v>2.7274500000000002</v>
      </c>
      <c r="AB4178" s="108">
        <f t="shared" si="186"/>
        <v>48914</v>
      </c>
      <c r="AC4178" s="109">
        <f t="shared" si="185"/>
        <v>2.72745E-2</v>
      </c>
      <c r="AE4178" s="110"/>
    </row>
    <row r="4179" spans="13:31" x14ac:dyDescent="0.25">
      <c r="M4179" s="115">
        <v>48915</v>
      </c>
      <c r="N4179" s="123">
        <v>2.7274500000000002</v>
      </c>
      <c r="AB4179" s="108">
        <f t="shared" si="186"/>
        <v>48915</v>
      </c>
      <c r="AC4179" s="109">
        <f t="shared" si="185"/>
        <v>2.72745E-2</v>
      </c>
      <c r="AE4179" s="110"/>
    </row>
    <row r="4180" spans="13:31" x14ac:dyDescent="0.25">
      <c r="M4180" s="115">
        <v>48916</v>
      </c>
      <c r="N4180" s="123">
        <v>2.7276600000000002</v>
      </c>
      <c r="AB4180" s="108">
        <f t="shared" si="186"/>
        <v>48916</v>
      </c>
      <c r="AC4180" s="109">
        <f t="shared" si="185"/>
        <v>2.7276600000000002E-2</v>
      </c>
      <c r="AE4180" s="110"/>
    </row>
    <row r="4181" spans="13:31" x14ac:dyDescent="0.25">
      <c r="M4181" s="115">
        <v>48917</v>
      </c>
      <c r="N4181" s="123">
        <v>2.7274500000000002</v>
      </c>
      <c r="AB4181" s="108">
        <f t="shared" si="186"/>
        <v>48917</v>
      </c>
      <c r="AC4181" s="109">
        <f t="shared" si="185"/>
        <v>2.72745E-2</v>
      </c>
      <c r="AE4181" s="110"/>
    </row>
    <row r="4182" spans="13:31" x14ac:dyDescent="0.25">
      <c r="M4182" s="115">
        <v>48918</v>
      </c>
      <c r="N4182" s="123">
        <v>2.7274500000000002</v>
      </c>
      <c r="AB4182" s="108">
        <f t="shared" si="186"/>
        <v>48918</v>
      </c>
      <c r="AC4182" s="109">
        <f t="shared" si="185"/>
        <v>2.72745E-2</v>
      </c>
      <c r="AE4182" s="110"/>
    </row>
    <row r="4183" spans="13:31" x14ac:dyDescent="0.25">
      <c r="M4183" s="115">
        <v>48919</v>
      </c>
      <c r="N4183" s="123">
        <v>2.7274500000000002</v>
      </c>
      <c r="AB4183" s="108">
        <f t="shared" si="186"/>
        <v>48919</v>
      </c>
      <c r="AC4183" s="109">
        <f t="shared" si="185"/>
        <v>2.72745E-2</v>
      </c>
      <c r="AE4183" s="110"/>
    </row>
    <row r="4184" spans="13:31" x14ac:dyDescent="0.25">
      <c r="M4184" s="115">
        <v>48920</v>
      </c>
      <c r="N4184" s="123">
        <v>2.7274500000000002</v>
      </c>
      <c r="AB4184" s="108">
        <f t="shared" si="186"/>
        <v>48920</v>
      </c>
      <c r="AC4184" s="109">
        <f t="shared" si="185"/>
        <v>2.72745E-2</v>
      </c>
      <c r="AE4184" s="110"/>
    </row>
    <row r="4185" spans="13:31" x14ac:dyDescent="0.25">
      <c r="M4185" s="115">
        <v>48921</v>
      </c>
      <c r="N4185" s="123">
        <v>2.7276600000000002</v>
      </c>
      <c r="AB4185" s="108">
        <f t="shared" si="186"/>
        <v>48921</v>
      </c>
      <c r="AC4185" s="109">
        <f t="shared" si="185"/>
        <v>2.7276600000000002E-2</v>
      </c>
      <c r="AE4185" s="110"/>
    </row>
    <row r="4186" spans="13:31" x14ac:dyDescent="0.25">
      <c r="M4186" s="115">
        <v>48922</v>
      </c>
      <c r="N4186" s="123">
        <v>2.7274500000000002</v>
      </c>
      <c r="AB4186" s="108">
        <f t="shared" si="186"/>
        <v>48922</v>
      </c>
      <c r="AC4186" s="109">
        <f t="shared" si="185"/>
        <v>2.72745E-2</v>
      </c>
      <c r="AE4186" s="110"/>
    </row>
    <row r="4187" spans="13:31" x14ac:dyDescent="0.25">
      <c r="M4187" s="115">
        <v>48923</v>
      </c>
      <c r="N4187" s="123">
        <v>2.7274500000000002</v>
      </c>
      <c r="AB4187" s="108">
        <f t="shared" si="186"/>
        <v>48923</v>
      </c>
      <c r="AC4187" s="109">
        <f t="shared" si="185"/>
        <v>2.72745E-2</v>
      </c>
      <c r="AE4187" s="110"/>
    </row>
    <row r="4188" spans="13:31" x14ac:dyDescent="0.25">
      <c r="M4188" s="115">
        <v>48924</v>
      </c>
      <c r="N4188" s="123">
        <v>2.7274500000000002</v>
      </c>
      <c r="AB4188" s="108">
        <f t="shared" si="186"/>
        <v>48924</v>
      </c>
      <c r="AC4188" s="109">
        <f t="shared" si="185"/>
        <v>2.72745E-2</v>
      </c>
      <c r="AE4188" s="110"/>
    </row>
    <row r="4189" spans="13:31" x14ac:dyDescent="0.25">
      <c r="M4189" s="115">
        <v>48925</v>
      </c>
      <c r="N4189" s="123">
        <v>2.72776</v>
      </c>
      <c r="AB4189" s="108">
        <f t="shared" si="186"/>
        <v>48925</v>
      </c>
      <c r="AC4189" s="109">
        <f t="shared" si="185"/>
        <v>2.7277599999999999E-2</v>
      </c>
      <c r="AE4189" s="110"/>
    </row>
    <row r="4190" spans="13:31" x14ac:dyDescent="0.25">
      <c r="M4190" s="115">
        <v>48926</v>
      </c>
      <c r="N4190" s="123">
        <v>2.7274500000000002</v>
      </c>
      <c r="AB4190" s="108">
        <f t="shared" si="186"/>
        <v>48926</v>
      </c>
      <c r="AC4190" s="109">
        <f t="shared" si="185"/>
        <v>2.72745E-2</v>
      </c>
      <c r="AE4190" s="110"/>
    </row>
    <row r="4191" spans="13:31" x14ac:dyDescent="0.25">
      <c r="M4191" s="115">
        <v>48927</v>
      </c>
      <c r="N4191" s="123">
        <v>2.7274500000000002</v>
      </c>
      <c r="AB4191" s="108">
        <f t="shared" si="186"/>
        <v>48927</v>
      </c>
      <c r="AC4191" s="109">
        <f t="shared" si="185"/>
        <v>2.72745E-2</v>
      </c>
      <c r="AE4191" s="110"/>
    </row>
    <row r="4192" spans="13:31" x14ac:dyDescent="0.25">
      <c r="M4192" s="115">
        <v>48928</v>
      </c>
      <c r="N4192" s="123">
        <v>2.7274500000000002</v>
      </c>
      <c r="AB4192" s="108">
        <f t="shared" si="186"/>
        <v>48928</v>
      </c>
      <c r="AC4192" s="109">
        <f t="shared" si="185"/>
        <v>2.72745E-2</v>
      </c>
      <c r="AE4192" s="110"/>
    </row>
    <row r="4193" spans="13:31" x14ac:dyDescent="0.25">
      <c r="M4193" s="115">
        <v>48929</v>
      </c>
      <c r="N4193" s="123">
        <v>2.7274500000000002</v>
      </c>
      <c r="AB4193" s="108">
        <f t="shared" si="186"/>
        <v>48929</v>
      </c>
      <c r="AC4193" s="109">
        <f t="shared" si="185"/>
        <v>2.72745E-2</v>
      </c>
      <c r="AE4193" s="110"/>
    </row>
    <row r="4194" spans="13:31" x14ac:dyDescent="0.25">
      <c r="M4194" s="115">
        <v>48930</v>
      </c>
      <c r="N4194" s="123">
        <v>2.7276600000000002</v>
      </c>
      <c r="AB4194" s="108">
        <f t="shared" si="186"/>
        <v>48930</v>
      </c>
      <c r="AC4194" s="109">
        <f t="shared" si="185"/>
        <v>2.7276600000000002E-2</v>
      </c>
      <c r="AE4194" s="110"/>
    </row>
    <row r="4195" spans="13:31" x14ac:dyDescent="0.25">
      <c r="M4195" s="115">
        <v>48931</v>
      </c>
      <c r="N4195" s="123">
        <v>2.7274500000000002</v>
      </c>
      <c r="AB4195" s="108">
        <f t="shared" si="186"/>
        <v>48931</v>
      </c>
      <c r="AC4195" s="109">
        <f t="shared" si="185"/>
        <v>2.72745E-2</v>
      </c>
      <c r="AE4195" s="110"/>
    </row>
    <row r="4196" spans="13:31" x14ac:dyDescent="0.25">
      <c r="M4196" s="115">
        <v>48932</v>
      </c>
      <c r="N4196" s="123">
        <v>2.7274500000000002</v>
      </c>
      <c r="AB4196" s="108">
        <f t="shared" si="186"/>
        <v>48932</v>
      </c>
      <c r="AC4196" s="109">
        <f t="shared" si="185"/>
        <v>2.72745E-2</v>
      </c>
      <c r="AE4196" s="110"/>
    </row>
    <row r="4197" spans="13:31" x14ac:dyDescent="0.25">
      <c r="M4197" s="115">
        <v>48933</v>
      </c>
      <c r="N4197" s="123">
        <v>2.7274500000000002</v>
      </c>
      <c r="AB4197" s="108">
        <f t="shared" si="186"/>
        <v>48933</v>
      </c>
      <c r="AC4197" s="109">
        <f t="shared" si="185"/>
        <v>2.72745E-2</v>
      </c>
      <c r="AE4197" s="110"/>
    </row>
    <row r="4198" spans="13:31" x14ac:dyDescent="0.25">
      <c r="M4198" s="115">
        <v>48934</v>
      </c>
      <c r="N4198" s="123">
        <v>2.7274500000000002</v>
      </c>
      <c r="AB4198" s="108">
        <f t="shared" si="186"/>
        <v>48934</v>
      </c>
      <c r="AC4198" s="109">
        <f t="shared" si="185"/>
        <v>2.72745E-2</v>
      </c>
      <c r="AE4198" s="110"/>
    </row>
    <row r="4199" spans="13:31" x14ac:dyDescent="0.25">
      <c r="M4199" s="115">
        <v>48935</v>
      </c>
      <c r="N4199" s="123">
        <v>2.7276600000000002</v>
      </c>
      <c r="AB4199" s="108">
        <f t="shared" si="186"/>
        <v>48935</v>
      </c>
      <c r="AC4199" s="109">
        <f t="shared" si="185"/>
        <v>2.7276600000000002E-2</v>
      </c>
      <c r="AE4199" s="110"/>
    </row>
    <row r="4200" spans="13:31" x14ac:dyDescent="0.25">
      <c r="M4200" s="115">
        <v>48936</v>
      </c>
      <c r="N4200" s="123">
        <v>2.7274500000000002</v>
      </c>
      <c r="AB4200" s="108">
        <f t="shared" si="186"/>
        <v>48936</v>
      </c>
      <c r="AC4200" s="109">
        <f t="shared" si="185"/>
        <v>2.72745E-2</v>
      </c>
      <c r="AE4200" s="110"/>
    </row>
    <row r="4201" spans="13:31" x14ac:dyDescent="0.25">
      <c r="M4201" s="115">
        <v>48937</v>
      </c>
      <c r="N4201" s="123">
        <v>2.7274500000000002</v>
      </c>
      <c r="AB4201" s="108">
        <f t="shared" si="186"/>
        <v>48937</v>
      </c>
      <c r="AC4201" s="109">
        <f t="shared" si="185"/>
        <v>2.72745E-2</v>
      </c>
      <c r="AE4201" s="110"/>
    </row>
    <row r="4202" spans="13:31" x14ac:dyDescent="0.25">
      <c r="M4202" s="115">
        <v>48938</v>
      </c>
      <c r="N4202" s="123">
        <v>2.7274500000000002</v>
      </c>
      <c r="AB4202" s="108">
        <f t="shared" si="186"/>
        <v>48938</v>
      </c>
      <c r="AC4202" s="109">
        <f t="shared" si="185"/>
        <v>2.72745E-2</v>
      </c>
      <c r="AE4202" s="110"/>
    </row>
    <row r="4203" spans="13:31" x14ac:dyDescent="0.25">
      <c r="M4203" s="115">
        <v>48939</v>
      </c>
      <c r="N4203" s="123">
        <v>2.7274500000000002</v>
      </c>
      <c r="AB4203" s="108">
        <f t="shared" si="186"/>
        <v>48939</v>
      </c>
      <c r="AC4203" s="109">
        <f t="shared" si="185"/>
        <v>2.72745E-2</v>
      </c>
      <c r="AE4203" s="110"/>
    </row>
    <row r="4204" spans="13:31" x14ac:dyDescent="0.25">
      <c r="M4204" s="115">
        <v>48940</v>
      </c>
      <c r="N4204" s="123">
        <v>2.7276600000000002</v>
      </c>
      <c r="AB4204" s="108">
        <f t="shared" si="186"/>
        <v>48940</v>
      </c>
      <c r="AC4204" s="109">
        <f t="shared" si="185"/>
        <v>2.7276600000000002E-2</v>
      </c>
      <c r="AE4204" s="110"/>
    </row>
    <row r="4205" spans="13:31" x14ac:dyDescent="0.25">
      <c r="M4205" s="115">
        <v>48941</v>
      </c>
      <c r="N4205" s="123">
        <v>2.7274500000000002</v>
      </c>
      <c r="AB4205" s="108">
        <f t="shared" si="186"/>
        <v>48941</v>
      </c>
      <c r="AC4205" s="109">
        <f t="shared" si="185"/>
        <v>2.72745E-2</v>
      </c>
      <c r="AE4205" s="110"/>
    </row>
    <row r="4206" spans="13:31" x14ac:dyDescent="0.25">
      <c r="M4206" s="115">
        <v>48942</v>
      </c>
      <c r="N4206" s="123">
        <v>2.7274500000000002</v>
      </c>
      <c r="AB4206" s="108">
        <f t="shared" si="186"/>
        <v>48942</v>
      </c>
      <c r="AC4206" s="109">
        <f t="shared" si="185"/>
        <v>2.72745E-2</v>
      </c>
      <c r="AE4206" s="110"/>
    </row>
    <row r="4207" spans="13:31" x14ac:dyDescent="0.25">
      <c r="M4207" s="115">
        <v>48943</v>
      </c>
      <c r="N4207" s="123">
        <v>2.7274500000000002</v>
      </c>
      <c r="AB4207" s="108">
        <f t="shared" si="186"/>
        <v>48943</v>
      </c>
      <c r="AC4207" s="109">
        <f t="shared" si="185"/>
        <v>2.72745E-2</v>
      </c>
      <c r="AE4207" s="110"/>
    </row>
    <row r="4208" spans="13:31" x14ac:dyDescent="0.25">
      <c r="M4208" s="115">
        <v>48944</v>
      </c>
      <c r="N4208" s="123">
        <v>2.7274500000000002</v>
      </c>
      <c r="AB4208" s="108">
        <f t="shared" si="186"/>
        <v>48944</v>
      </c>
      <c r="AC4208" s="109">
        <f t="shared" si="185"/>
        <v>2.72745E-2</v>
      </c>
      <c r="AE4208" s="110"/>
    </row>
    <row r="4209" spans="13:31" x14ac:dyDescent="0.25">
      <c r="M4209" s="115">
        <v>48945</v>
      </c>
      <c r="N4209" s="123">
        <v>2.7276600000000002</v>
      </c>
      <c r="AB4209" s="108">
        <f t="shared" si="186"/>
        <v>48945</v>
      </c>
      <c r="AC4209" s="109">
        <f t="shared" si="185"/>
        <v>2.7276600000000002E-2</v>
      </c>
      <c r="AE4209" s="110"/>
    </row>
    <row r="4210" spans="13:31" x14ac:dyDescent="0.25">
      <c r="M4210" s="115">
        <v>48946</v>
      </c>
      <c r="N4210" s="123">
        <v>2.7274500000000002</v>
      </c>
      <c r="AB4210" s="108">
        <f t="shared" si="186"/>
        <v>48946</v>
      </c>
      <c r="AC4210" s="109">
        <f t="shared" si="185"/>
        <v>2.72745E-2</v>
      </c>
      <c r="AE4210" s="110"/>
    </row>
    <row r="4211" spans="13:31" x14ac:dyDescent="0.25">
      <c r="M4211" s="115">
        <v>48947</v>
      </c>
      <c r="N4211" s="123">
        <v>2.7274500000000002</v>
      </c>
      <c r="AB4211" s="108">
        <f t="shared" si="186"/>
        <v>48947</v>
      </c>
      <c r="AC4211" s="109">
        <f t="shared" si="185"/>
        <v>2.72745E-2</v>
      </c>
      <c r="AE4211" s="110"/>
    </row>
    <row r="4212" spans="13:31" x14ac:dyDescent="0.25">
      <c r="M4212" s="115">
        <v>48948</v>
      </c>
      <c r="N4212" s="123">
        <v>2.7274500000000002</v>
      </c>
      <c r="AB4212" s="108">
        <f t="shared" si="186"/>
        <v>48948</v>
      </c>
      <c r="AC4212" s="109">
        <f t="shared" si="185"/>
        <v>2.72745E-2</v>
      </c>
      <c r="AE4212" s="110"/>
    </row>
    <row r="4213" spans="13:31" x14ac:dyDescent="0.25">
      <c r="M4213" s="115">
        <v>48949</v>
      </c>
      <c r="N4213" s="123">
        <v>2.7274500000000002</v>
      </c>
      <c r="AB4213" s="108">
        <f t="shared" si="186"/>
        <v>48949</v>
      </c>
      <c r="AC4213" s="109">
        <f t="shared" si="185"/>
        <v>2.72745E-2</v>
      </c>
      <c r="AE4213" s="110"/>
    </row>
    <row r="4214" spans="13:31" x14ac:dyDescent="0.25">
      <c r="M4214" s="115">
        <v>48950</v>
      </c>
      <c r="N4214" s="123">
        <v>2.7276600000000002</v>
      </c>
      <c r="AB4214" s="108">
        <f t="shared" si="186"/>
        <v>48950</v>
      </c>
      <c r="AC4214" s="109">
        <f t="shared" si="185"/>
        <v>2.7276600000000002E-2</v>
      </c>
      <c r="AE4214" s="110"/>
    </row>
    <row r="4215" spans="13:31" x14ac:dyDescent="0.25">
      <c r="M4215" s="115">
        <v>48951</v>
      </c>
      <c r="N4215" s="123">
        <v>2.7274500000000002</v>
      </c>
      <c r="AB4215" s="108">
        <f t="shared" si="186"/>
        <v>48951</v>
      </c>
      <c r="AC4215" s="109">
        <f t="shared" si="185"/>
        <v>2.72745E-2</v>
      </c>
      <c r="AE4215" s="110"/>
    </row>
    <row r="4216" spans="13:31" x14ac:dyDescent="0.25">
      <c r="M4216" s="115">
        <v>48952</v>
      </c>
      <c r="N4216" s="123">
        <v>2.7274500000000002</v>
      </c>
      <c r="AB4216" s="108">
        <f t="shared" si="186"/>
        <v>48952</v>
      </c>
      <c r="AC4216" s="109">
        <f t="shared" si="185"/>
        <v>2.72745E-2</v>
      </c>
      <c r="AE4216" s="110"/>
    </row>
    <row r="4217" spans="13:31" x14ac:dyDescent="0.25">
      <c r="M4217" s="115">
        <v>48953</v>
      </c>
      <c r="N4217" s="123">
        <v>2.7274500000000002</v>
      </c>
      <c r="AB4217" s="108">
        <f t="shared" si="186"/>
        <v>48953</v>
      </c>
      <c r="AC4217" s="109">
        <f t="shared" si="185"/>
        <v>2.72745E-2</v>
      </c>
      <c r="AE4217" s="110"/>
    </row>
    <row r="4218" spans="13:31" x14ac:dyDescent="0.25">
      <c r="M4218" s="115">
        <v>48954</v>
      </c>
      <c r="N4218" s="123">
        <v>2.7274500000000002</v>
      </c>
      <c r="AB4218" s="108">
        <f t="shared" si="186"/>
        <v>48954</v>
      </c>
      <c r="AC4218" s="109">
        <f t="shared" si="185"/>
        <v>2.72745E-2</v>
      </c>
      <c r="AE4218" s="110"/>
    </row>
    <row r="4219" spans="13:31" x14ac:dyDescent="0.25">
      <c r="M4219" s="115">
        <v>48955</v>
      </c>
      <c r="N4219" s="123">
        <v>2.7276600000000002</v>
      </c>
      <c r="AB4219" s="108">
        <f t="shared" si="186"/>
        <v>48955</v>
      </c>
      <c r="AC4219" s="109">
        <f t="shared" si="185"/>
        <v>2.7276600000000002E-2</v>
      </c>
      <c r="AE4219" s="110"/>
    </row>
    <row r="4220" spans="13:31" x14ac:dyDescent="0.25">
      <c r="M4220" s="115">
        <v>48956</v>
      </c>
      <c r="N4220" s="123">
        <v>2.7274500000000002</v>
      </c>
      <c r="AB4220" s="108">
        <f t="shared" si="186"/>
        <v>48956</v>
      </c>
      <c r="AC4220" s="109">
        <f t="shared" si="185"/>
        <v>2.72745E-2</v>
      </c>
      <c r="AE4220" s="110"/>
    </row>
    <row r="4221" spans="13:31" x14ac:dyDescent="0.25">
      <c r="M4221" s="115">
        <v>48957</v>
      </c>
      <c r="N4221" s="123">
        <v>2.7274500000000002</v>
      </c>
      <c r="AB4221" s="108">
        <f t="shared" si="186"/>
        <v>48957</v>
      </c>
      <c r="AC4221" s="109">
        <f t="shared" si="185"/>
        <v>2.72745E-2</v>
      </c>
      <c r="AE4221" s="110"/>
    </row>
    <row r="4222" spans="13:31" x14ac:dyDescent="0.25">
      <c r="M4222" s="115">
        <v>48958</v>
      </c>
      <c r="N4222" s="123">
        <v>2.7274500000000002</v>
      </c>
      <c r="AB4222" s="108">
        <f t="shared" si="186"/>
        <v>48958</v>
      </c>
      <c r="AC4222" s="109">
        <f t="shared" si="185"/>
        <v>2.72745E-2</v>
      </c>
      <c r="AE4222" s="110"/>
    </row>
    <row r="4223" spans="13:31" x14ac:dyDescent="0.25">
      <c r="M4223" s="115">
        <v>48959</v>
      </c>
      <c r="N4223" s="123">
        <v>2.7274500000000002</v>
      </c>
      <c r="AB4223" s="108">
        <f t="shared" si="186"/>
        <v>48959</v>
      </c>
      <c r="AC4223" s="109">
        <f t="shared" si="185"/>
        <v>2.72745E-2</v>
      </c>
      <c r="AE4223" s="110"/>
    </row>
    <row r="4224" spans="13:31" x14ac:dyDescent="0.25">
      <c r="M4224" s="115">
        <v>48960</v>
      </c>
      <c r="N4224" s="123">
        <v>2.72776</v>
      </c>
      <c r="AB4224" s="108">
        <f t="shared" si="186"/>
        <v>48960</v>
      </c>
      <c r="AC4224" s="109">
        <f t="shared" si="185"/>
        <v>2.7277599999999999E-2</v>
      </c>
      <c r="AE4224" s="110"/>
    </row>
    <row r="4225" spans="13:31" x14ac:dyDescent="0.25">
      <c r="M4225" s="115">
        <v>48961</v>
      </c>
      <c r="N4225" s="123">
        <v>2.7274500000000002</v>
      </c>
      <c r="AB4225" s="108">
        <f t="shared" si="186"/>
        <v>48961</v>
      </c>
      <c r="AC4225" s="109">
        <f t="shared" si="185"/>
        <v>2.72745E-2</v>
      </c>
      <c r="AE4225" s="110"/>
    </row>
    <row r="4226" spans="13:31" x14ac:dyDescent="0.25">
      <c r="M4226" s="115">
        <v>48962</v>
      </c>
      <c r="N4226" s="123">
        <v>2.7274500000000002</v>
      </c>
      <c r="AB4226" s="108">
        <f t="shared" si="186"/>
        <v>48962</v>
      </c>
      <c r="AC4226" s="109">
        <f t="shared" si="185"/>
        <v>2.72745E-2</v>
      </c>
      <c r="AE4226" s="110"/>
    </row>
    <row r="4227" spans="13:31" x14ac:dyDescent="0.25">
      <c r="M4227" s="115">
        <v>48963</v>
      </c>
      <c r="N4227" s="123">
        <v>2.7274500000000002</v>
      </c>
      <c r="AB4227" s="108">
        <f t="shared" si="186"/>
        <v>48963</v>
      </c>
      <c r="AC4227" s="109">
        <f t="shared" si="185"/>
        <v>2.72745E-2</v>
      </c>
      <c r="AE4227" s="110"/>
    </row>
    <row r="4228" spans="13:31" x14ac:dyDescent="0.25">
      <c r="M4228" s="115">
        <v>48964</v>
      </c>
      <c r="N4228" s="123">
        <v>2.7276600000000002</v>
      </c>
      <c r="AB4228" s="108">
        <f t="shared" si="186"/>
        <v>48964</v>
      </c>
      <c r="AC4228" s="109">
        <f t="shared" si="185"/>
        <v>2.7276600000000002E-2</v>
      </c>
      <c r="AE4228" s="110"/>
    </row>
    <row r="4229" spans="13:31" x14ac:dyDescent="0.25">
      <c r="M4229" s="115">
        <v>48965</v>
      </c>
      <c r="N4229" s="123">
        <v>2.7274500000000002</v>
      </c>
      <c r="AB4229" s="108">
        <f t="shared" si="186"/>
        <v>48965</v>
      </c>
      <c r="AC4229" s="109">
        <f t="shared" si="185"/>
        <v>2.72745E-2</v>
      </c>
      <c r="AE4229" s="110"/>
    </row>
    <row r="4230" spans="13:31" x14ac:dyDescent="0.25">
      <c r="M4230" s="115">
        <v>48966</v>
      </c>
      <c r="N4230" s="123">
        <v>2.7274500000000002</v>
      </c>
      <c r="AB4230" s="108">
        <f t="shared" si="186"/>
        <v>48966</v>
      </c>
      <c r="AC4230" s="109">
        <f t="shared" si="185"/>
        <v>2.72745E-2</v>
      </c>
      <c r="AE4230" s="110"/>
    </row>
    <row r="4231" spans="13:31" x14ac:dyDescent="0.25">
      <c r="M4231" s="115">
        <v>48967</v>
      </c>
      <c r="N4231" s="123">
        <v>2.7274500000000002</v>
      </c>
      <c r="AB4231" s="108">
        <f t="shared" si="186"/>
        <v>48967</v>
      </c>
      <c r="AC4231" s="109">
        <f t="shared" ref="AC4231:AC4294" si="187">_xlfn.IFNA(VLOOKUP(AB4231,M:N,2,FALSE)/100,AC4230)</f>
        <v>2.72745E-2</v>
      </c>
      <c r="AE4231" s="110"/>
    </row>
    <row r="4232" spans="13:31" x14ac:dyDescent="0.25">
      <c r="M4232" s="115">
        <v>48968</v>
      </c>
      <c r="N4232" s="123">
        <v>2.7274500000000002</v>
      </c>
      <c r="AB4232" s="108">
        <f t="shared" ref="AB4232:AB4295" si="188">AB4231+1</f>
        <v>48968</v>
      </c>
      <c r="AC4232" s="109">
        <f t="shared" si="187"/>
        <v>2.72745E-2</v>
      </c>
      <c r="AE4232" s="110"/>
    </row>
    <row r="4233" spans="13:31" x14ac:dyDescent="0.25">
      <c r="M4233" s="115">
        <v>48969</v>
      </c>
      <c r="N4233" s="123">
        <v>2.7276600000000002</v>
      </c>
      <c r="AB4233" s="108">
        <f t="shared" si="188"/>
        <v>48969</v>
      </c>
      <c r="AC4233" s="109">
        <f t="shared" si="187"/>
        <v>2.7276600000000002E-2</v>
      </c>
      <c r="AE4233" s="110"/>
    </row>
    <row r="4234" spans="13:31" x14ac:dyDescent="0.25">
      <c r="M4234" s="115">
        <v>48970</v>
      </c>
      <c r="N4234" s="123">
        <v>2.7274500000000002</v>
      </c>
      <c r="AB4234" s="108">
        <f t="shared" si="188"/>
        <v>48970</v>
      </c>
      <c r="AC4234" s="109">
        <f t="shared" si="187"/>
        <v>2.72745E-2</v>
      </c>
      <c r="AE4234" s="110"/>
    </row>
    <row r="4235" spans="13:31" x14ac:dyDescent="0.25">
      <c r="M4235" s="115">
        <v>48971</v>
      </c>
      <c r="N4235" s="123">
        <v>2.7274500000000002</v>
      </c>
      <c r="AB4235" s="108">
        <f t="shared" si="188"/>
        <v>48971</v>
      </c>
      <c r="AC4235" s="109">
        <f t="shared" si="187"/>
        <v>2.72745E-2</v>
      </c>
      <c r="AE4235" s="110"/>
    </row>
    <row r="4236" spans="13:31" x14ac:dyDescent="0.25">
      <c r="M4236" s="115">
        <v>48972</v>
      </c>
      <c r="N4236" s="123">
        <v>2.7274500000000002</v>
      </c>
      <c r="AB4236" s="108">
        <f t="shared" si="188"/>
        <v>48972</v>
      </c>
      <c r="AC4236" s="109">
        <f t="shared" si="187"/>
        <v>2.72745E-2</v>
      </c>
      <c r="AE4236" s="110"/>
    </row>
    <row r="4237" spans="13:31" x14ac:dyDescent="0.25">
      <c r="M4237" s="115">
        <v>48973</v>
      </c>
      <c r="N4237" s="123">
        <v>2.7274500000000002</v>
      </c>
      <c r="AB4237" s="108">
        <f t="shared" si="188"/>
        <v>48973</v>
      </c>
      <c r="AC4237" s="109">
        <f t="shared" si="187"/>
        <v>2.72745E-2</v>
      </c>
      <c r="AE4237" s="110"/>
    </row>
    <row r="4238" spans="13:31" x14ac:dyDescent="0.25">
      <c r="M4238" s="115">
        <v>48974</v>
      </c>
      <c r="N4238" s="123">
        <v>2.72776</v>
      </c>
      <c r="AB4238" s="108">
        <f t="shared" si="188"/>
        <v>48974</v>
      </c>
      <c r="AC4238" s="109">
        <f t="shared" si="187"/>
        <v>2.7277599999999999E-2</v>
      </c>
      <c r="AE4238" s="110"/>
    </row>
    <row r="4239" spans="13:31" x14ac:dyDescent="0.25">
      <c r="M4239" s="115">
        <v>48975</v>
      </c>
      <c r="N4239" s="123">
        <v>2.7274500000000002</v>
      </c>
      <c r="AB4239" s="108">
        <f t="shared" si="188"/>
        <v>48975</v>
      </c>
      <c r="AC4239" s="109">
        <f t="shared" si="187"/>
        <v>2.72745E-2</v>
      </c>
      <c r="AE4239" s="110"/>
    </row>
    <row r="4240" spans="13:31" x14ac:dyDescent="0.25">
      <c r="M4240" s="115">
        <v>48976</v>
      </c>
      <c r="N4240" s="123">
        <v>2.7274500000000002</v>
      </c>
      <c r="AB4240" s="108">
        <f t="shared" si="188"/>
        <v>48976</v>
      </c>
      <c r="AC4240" s="109">
        <f t="shared" si="187"/>
        <v>2.72745E-2</v>
      </c>
      <c r="AE4240" s="110"/>
    </row>
    <row r="4241" spans="13:31" x14ac:dyDescent="0.25">
      <c r="M4241" s="115">
        <v>48977</v>
      </c>
      <c r="N4241" s="123">
        <v>2.7274500000000002</v>
      </c>
      <c r="AB4241" s="108">
        <f t="shared" si="188"/>
        <v>48977</v>
      </c>
      <c r="AC4241" s="109">
        <f t="shared" si="187"/>
        <v>2.72745E-2</v>
      </c>
      <c r="AE4241" s="110"/>
    </row>
    <row r="4242" spans="13:31" x14ac:dyDescent="0.25">
      <c r="M4242" s="115">
        <v>48978</v>
      </c>
      <c r="N4242" s="123">
        <v>2.7276600000000002</v>
      </c>
      <c r="AB4242" s="108">
        <f t="shared" si="188"/>
        <v>48978</v>
      </c>
      <c r="AC4242" s="109">
        <f t="shared" si="187"/>
        <v>2.7276600000000002E-2</v>
      </c>
      <c r="AE4242" s="110"/>
    </row>
    <row r="4243" spans="13:31" x14ac:dyDescent="0.25">
      <c r="M4243" s="115">
        <v>48979</v>
      </c>
      <c r="N4243" s="123">
        <v>2.7274500000000002</v>
      </c>
      <c r="AB4243" s="108">
        <f t="shared" si="188"/>
        <v>48979</v>
      </c>
      <c r="AC4243" s="109">
        <f t="shared" si="187"/>
        <v>2.72745E-2</v>
      </c>
      <c r="AE4243" s="110"/>
    </row>
    <row r="4244" spans="13:31" x14ac:dyDescent="0.25">
      <c r="M4244" s="115">
        <v>48980</v>
      </c>
      <c r="N4244" s="123">
        <v>2.7274500000000002</v>
      </c>
      <c r="AB4244" s="108">
        <f t="shared" si="188"/>
        <v>48980</v>
      </c>
      <c r="AC4244" s="109">
        <f t="shared" si="187"/>
        <v>2.72745E-2</v>
      </c>
      <c r="AE4244" s="110"/>
    </row>
    <row r="4245" spans="13:31" x14ac:dyDescent="0.25">
      <c r="M4245" s="115">
        <v>48981</v>
      </c>
      <c r="N4245" s="123">
        <v>2.7274500000000002</v>
      </c>
      <c r="AB4245" s="108">
        <f t="shared" si="188"/>
        <v>48981</v>
      </c>
      <c r="AC4245" s="109">
        <f t="shared" si="187"/>
        <v>2.72745E-2</v>
      </c>
      <c r="AE4245" s="110"/>
    </row>
    <row r="4246" spans="13:31" x14ac:dyDescent="0.25">
      <c r="M4246" s="115">
        <v>48982</v>
      </c>
      <c r="N4246" s="123">
        <v>2.7274500000000002</v>
      </c>
      <c r="AB4246" s="108">
        <f t="shared" si="188"/>
        <v>48982</v>
      </c>
      <c r="AC4246" s="109">
        <f t="shared" si="187"/>
        <v>2.72745E-2</v>
      </c>
      <c r="AE4246" s="110"/>
    </row>
    <row r="4247" spans="13:31" x14ac:dyDescent="0.25">
      <c r="M4247" s="115">
        <v>48983</v>
      </c>
      <c r="N4247" s="123">
        <v>2.72776</v>
      </c>
      <c r="AB4247" s="108">
        <f t="shared" si="188"/>
        <v>48983</v>
      </c>
      <c r="AC4247" s="109">
        <f t="shared" si="187"/>
        <v>2.7277599999999999E-2</v>
      </c>
      <c r="AE4247" s="110"/>
    </row>
    <row r="4248" spans="13:31" x14ac:dyDescent="0.25">
      <c r="M4248" s="115">
        <v>48984</v>
      </c>
      <c r="N4248" s="123">
        <v>2.7274500000000002</v>
      </c>
      <c r="AB4248" s="108">
        <f t="shared" si="188"/>
        <v>48984</v>
      </c>
      <c r="AC4248" s="109">
        <f t="shared" si="187"/>
        <v>2.72745E-2</v>
      </c>
      <c r="AE4248" s="110"/>
    </row>
    <row r="4249" spans="13:31" x14ac:dyDescent="0.25">
      <c r="M4249" s="115">
        <v>48985</v>
      </c>
      <c r="N4249" s="123">
        <v>2.7274500000000002</v>
      </c>
      <c r="AB4249" s="108">
        <f t="shared" si="188"/>
        <v>48985</v>
      </c>
      <c r="AC4249" s="109">
        <f t="shared" si="187"/>
        <v>2.72745E-2</v>
      </c>
      <c r="AE4249" s="110"/>
    </row>
    <row r="4250" spans="13:31" x14ac:dyDescent="0.25">
      <c r="M4250" s="115">
        <v>48986</v>
      </c>
      <c r="N4250" s="123">
        <v>2.7274500000000002</v>
      </c>
      <c r="AB4250" s="108">
        <f t="shared" si="188"/>
        <v>48986</v>
      </c>
      <c r="AC4250" s="109">
        <f t="shared" si="187"/>
        <v>2.72745E-2</v>
      </c>
      <c r="AE4250" s="110"/>
    </row>
    <row r="4251" spans="13:31" x14ac:dyDescent="0.25">
      <c r="M4251" s="115">
        <v>48987</v>
      </c>
      <c r="N4251" s="123">
        <v>2.7276600000000002</v>
      </c>
      <c r="AB4251" s="108">
        <f t="shared" si="188"/>
        <v>48987</v>
      </c>
      <c r="AC4251" s="109">
        <f t="shared" si="187"/>
        <v>2.7276600000000002E-2</v>
      </c>
      <c r="AE4251" s="110"/>
    </row>
    <row r="4252" spans="13:31" x14ac:dyDescent="0.25">
      <c r="M4252" s="115">
        <v>48988</v>
      </c>
      <c r="N4252" s="123">
        <v>2.7274500000000002</v>
      </c>
      <c r="AB4252" s="108">
        <f t="shared" si="188"/>
        <v>48988</v>
      </c>
      <c r="AC4252" s="109">
        <f t="shared" si="187"/>
        <v>2.72745E-2</v>
      </c>
      <c r="AE4252" s="110"/>
    </row>
    <row r="4253" spans="13:31" x14ac:dyDescent="0.25">
      <c r="M4253" s="115">
        <v>48989</v>
      </c>
      <c r="N4253" s="123">
        <v>2.7274500000000002</v>
      </c>
      <c r="AB4253" s="108">
        <f t="shared" si="188"/>
        <v>48989</v>
      </c>
      <c r="AC4253" s="109">
        <f t="shared" si="187"/>
        <v>2.72745E-2</v>
      </c>
      <c r="AE4253" s="110"/>
    </row>
    <row r="4254" spans="13:31" x14ac:dyDescent="0.25">
      <c r="M4254" s="115">
        <v>48990</v>
      </c>
      <c r="N4254" s="123">
        <v>2.7274500000000002</v>
      </c>
      <c r="AB4254" s="108">
        <f t="shared" si="188"/>
        <v>48990</v>
      </c>
      <c r="AC4254" s="109">
        <f t="shared" si="187"/>
        <v>2.72745E-2</v>
      </c>
      <c r="AE4254" s="110"/>
    </row>
    <row r="4255" spans="13:31" x14ac:dyDescent="0.25">
      <c r="M4255" s="115">
        <v>48991</v>
      </c>
      <c r="N4255" s="123">
        <v>2.7274500000000002</v>
      </c>
      <c r="AB4255" s="108">
        <f t="shared" si="188"/>
        <v>48991</v>
      </c>
      <c r="AC4255" s="109">
        <f t="shared" si="187"/>
        <v>2.72745E-2</v>
      </c>
      <c r="AE4255" s="110"/>
    </row>
    <row r="4256" spans="13:31" x14ac:dyDescent="0.25">
      <c r="M4256" s="115">
        <v>48992</v>
      </c>
      <c r="N4256" s="123">
        <v>2.7276600000000002</v>
      </c>
      <c r="AB4256" s="108">
        <f t="shared" si="188"/>
        <v>48992</v>
      </c>
      <c r="AC4256" s="109">
        <f t="shared" si="187"/>
        <v>2.7276600000000002E-2</v>
      </c>
      <c r="AE4256" s="110"/>
    </row>
    <row r="4257" spans="13:31" x14ac:dyDescent="0.25">
      <c r="M4257" s="115">
        <v>48993</v>
      </c>
      <c r="N4257" s="123">
        <v>2.7274500000000002</v>
      </c>
      <c r="AB4257" s="108">
        <f t="shared" si="188"/>
        <v>48993</v>
      </c>
      <c r="AC4257" s="109">
        <f t="shared" si="187"/>
        <v>2.72745E-2</v>
      </c>
      <c r="AE4257" s="110"/>
    </row>
    <row r="4258" spans="13:31" x14ac:dyDescent="0.25">
      <c r="M4258" s="115">
        <v>48994</v>
      </c>
      <c r="N4258" s="123">
        <v>2.7274500000000002</v>
      </c>
      <c r="AB4258" s="108">
        <f t="shared" si="188"/>
        <v>48994</v>
      </c>
      <c r="AC4258" s="109">
        <f t="shared" si="187"/>
        <v>2.72745E-2</v>
      </c>
      <c r="AE4258" s="110"/>
    </row>
    <row r="4259" spans="13:31" x14ac:dyDescent="0.25">
      <c r="M4259" s="115">
        <v>48995</v>
      </c>
      <c r="N4259" s="123">
        <v>2.7274500000000002</v>
      </c>
      <c r="AB4259" s="108">
        <f t="shared" si="188"/>
        <v>48995</v>
      </c>
      <c r="AC4259" s="109">
        <f t="shared" si="187"/>
        <v>2.72745E-2</v>
      </c>
      <c r="AE4259" s="110"/>
    </row>
    <row r="4260" spans="13:31" x14ac:dyDescent="0.25">
      <c r="M4260" s="115">
        <v>48996</v>
      </c>
      <c r="N4260" s="123">
        <v>2.7274500000000002</v>
      </c>
      <c r="AB4260" s="108">
        <f t="shared" si="188"/>
        <v>48996</v>
      </c>
      <c r="AC4260" s="109">
        <f t="shared" si="187"/>
        <v>2.72745E-2</v>
      </c>
      <c r="AE4260" s="110"/>
    </row>
    <row r="4261" spans="13:31" x14ac:dyDescent="0.25">
      <c r="M4261" s="115">
        <v>48997</v>
      </c>
      <c r="N4261" s="123">
        <v>2.7276600000000002</v>
      </c>
      <c r="AB4261" s="108">
        <f t="shared" si="188"/>
        <v>48997</v>
      </c>
      <c r="AC4261" s="109">
        <f t="shared" si="187"/>
        <v>2.7276600000000002E-2</v>
      </c>
      <c r="AE4261" s="110"/>
    </row>
    <row r="4262" spans="13:31" x14ac:dyDescent="0.25">
      <c r="M4262" s="115">
        <v>48998</v>
      </c>
      <c r="N4262" s="123">
        <v>2.7274500000000002</v>
      </c>
      <c r="AB4262" s="108">
        <f t="shared" si="188"/>
        <v>48998</v>
      </c>
      <c r="AC4262" s="109">
        <f t="shared" si="187"/>
        <v>2.72745E-2</v>
      </c>
      <c r="AE4262" s="110"/>
    </row>
    <row r="4263" spans="13:31" x14ac:dyDescent="0.25">
      <c r="M4263" s="115">
        <v>48999</v>
      </c>
      <c r="N4263" s="123">
        <v>2.7274500000000002</v>
      </c>
      <c r="AB4263" s="108">
        <f t="shared" si="188"/>
        <v>48999</v>
      </c>
      <c r="AC4263" s="109">
        <f t="shared" si="187"/>
        <v>2.72745E-2</v>
      </c>
      <c r="AE4263" s="110"/>
    </row>
    <row r="4264" spans="13:31" x14ac:dyDescent="0.25">
      <c r="M4264" s="115">
        <v>49000</v>
      </c>
      <c r="N4264" s="123">
        <v>2.7274500000000002</v>
      </c>
      <c r="AB4264" s="108">
        <f t="shared" si="188"/>
        <v>49000</v>
      </c>
      <c r="AC4264" s="109">
        <f t="shared" si="187"/>
        <v>2.72745E-2</v>
      </c>
      <c r="AE4264" s="110"/>
    </row>
    <row r="4265" spans="13:31" x14ac:dyDescent="0.25">
      <c r="M4265" s="115">
        <v>49001</v>
      </c>
      <c r="N4265" s="123">
        <v>2.7274500000000002</v>
      </c>
      <c r="AB4265" s="108">
        <f t="shared" si="188"/>
        <v>49001</v>
      </c>
      <c r="AC4265" s="109">
        <f t="shared" si="187"/>
        <v>2.72745E-2</v>
      </c>
      <c r="AE4265" s="110"/>
    </row>
    <row r="4266" spans="13:31" x14ac:dyDescent="0.25">
      <c r="M4266" s="115">
        <v>49002</v>
      </c>
      <c r="N4266" s="123">
        <v>2.7276600000000002</v>
      </c>
      <c r="AB4266" s="108">
        <f t="shared" si="188"/>
        <v>49002</v>
      </c>
      <c r="AC4266" s="109">
        <f t="shared" si="187"/>
        <v>2.7276600000000002E-2</v>
      </c>
      <c r="AE4266" s="110"/>
    </row>
    <row r="4267" spans="13:31" x14ac:dyDescent="0.25">
      <c r="M4267" s="115">
        <v>49003</v>
      </c>
      <c r="N4267" s="123">
        <v>2.7274500000000002</v>
      </c>
      <c r="AB4267" s="108">
        <f t="shared" si="188"/>
        <v>49003</v>
      </c>
      <c r="AC4267" s="109">
        <f t="shared" si="187"/>
        <v>2.72745E-2</v>
      </c>
      <c r="AE4267" s="110"/>
    </row>
    <row r="4268" spans="13:31" x14ac:dyDescent="0.25">
      <c r="M4268" s="115">
        <v>49004</v>
      </c>
      <c r="N4268" s="123">
        <v>2.7274500000000002</v>
      </c>
      <c r="AB4268" s="108">
        <f t="shared" si="188"/>
        <v>49004</v>
      </c>
      <c r="AC4268" s="109">
        <f t="shared" si="187"/>
        <v>2.72745E-2</v>
      </c>
      <c r="AE4268" s="110"/>
    </row>
    <row r="4269" spans="13:31" x14ac:dyDescent="0.25">
      <c r="M4269" s="115">
        <v>49005</v>
      </c>
      <c r="N4269" s="123">
        <v>2.7274500000000002</v>
      </c>
      <c r="AB4269" s="108">
        <f t="shared" si="188"/>
        <v>49005</v>
      </c>
      <c r="AC4269" s="109">
        <f t="shared" si="187"/>
        <v>2.72745E-2</v>
      </c>
      <c r="AE4269" s="110"/>
    </row>
    <row r="4270" spans="13:31" x14ac:dyDescent="0.25">
      <c r="M4270" s="115">
        <v>49006</v>
      </c>
      <c r="N4270" s="123">
        <v>2.7274500000000002</v>
      </c>
      <c r="AB4270" s="108">
        <f t="shared" si="188"/>
        <v>49006</v>
      </c>
      <c r="AC4270" s="109">
        <f t="shared" si="187"/>
        <v>2.72745E-2</v>
      </c>
      <c r="AE4270" s="110"/>
    </row>
    <row r="4271" spans="13:31" x14ac:dyDescent="0.25">
      <c r="M4271" s="115">
        <v>49007</v>
      </c>
      <c r="N4271" s="123">
        <v>2.7276600000000002</v>
      </c>
      <c r="AB4271" s="108">
        <f t="shared" si="188"/>
        <v>49007</v>
      </c>
      <c r="AC4271" s="109">
        <f t="shared" si="187"/>
        <v>2.7276600000000002E-2</v>
      </c>
      <c r="AE4271" s="110"/>
    </row>
    <row r="4272" spans="13:31" x14ac:dyDescent="0.25">
      <c r="M4272" s="115">
        <v>49008</v>
      </c>
      <c r="N4272" s="123">
        <v>2.7274500000000002</v>
      </c>
      <c r="AB4272" s="108">
        <f t="shared" si="188"/>
        <v>49008</v>
      </c>
      <c r="AC4272" s="109">
        <f t="shared" si="187"/>
        <v>2.72745E-2</v>
      </c>
      <c r="AE4272" s="110"/>
    </row>
    <row r="4273" spans="13:31" x14ac:dyDescent="0.25">
      <c r="M4273" s="115">
        <v>49009</v>
      </c>
      <c r="N4273" s="123">
        <v>2.7274500000000002</v>
      </c>
      <c r="AB4273" s="108">
        <f t="shared" si="188"/>
        <v>49009</v>
      </c>
      <c r="AC4273" s="109">
        <f t="shared" si="187"/>
        <v>2.72745E-2</v>
      </c>
      <c r="AE4273" s="110"/>
    </row>
    <row r="4274" spans="13:31" x14ac:dyDescent="0.25">
      <c r="M4274" s="115">
        <v>49010</v>
      </c>
      <c r="N4274" s="123">
        <v>2.7274500000000002</v>
      </c>
      <c r="AB4274" s="108">
        <f t="shared" si="188"/>
        <v>49010</v>
      </c>
      <c r="AC4274" s="109">
        <f t="shared" si="187"/>
        <v>2.72745E-2</v>
      </c>
      <c r="AE4274" s="110"/>
    </row>
    <row r="4275" spans="13:31" x14ac:dyDescent="0.25">
      <c r="M4275" s="115">
        <v>49011</v>
      </c>
      <c r="N4275" s="123">
        <v>2.7274500000000002</v>
      </c>
      <c r="AB4275" s="108">
        <f t="shared" si="188"/>
        <v>49011</v>
      </c>
      <c r="AC4275" s="109">
        <f t="shared" si="187"/>
        <v>2.72745E-2</v>
      </c>
      <c r="AE4275" s="110"/>
    </row>
    <row r="4276" spans="13:31" x14ac:dyDescent="0.25">
      <c r="M4276" s="115">
        <v>49012</v>
      </c>
      <c r="N4276" s="123">
        <v>2.7276600000000002</v>
      </c>
      <c r="AB4276" s="108">
        <f t="shared" si="188"/>
        <v>49012</v>
      </c>
      <c r="AC4276" s="109">
        <f t="shared" si="187"/>
        <v>2.7276600000000002E-2</v>
      </c>
      <c r="AE4276" s="110"/>
    </row>
    <row r="4277" spans="13:31" x14ac:dyDescent="0.25">
      <c r="M4277" s="115">
        <v>49013</v>
      </c>
      <c r="N4277" s="123">
        <v>2.7274500000000002</v>
      </c>
      <c r="AB4277" s="108">
        <f t="shared" si="188"/>
        <v>49013</v>
      </c>
      <c r="AC4277" s="109">
        <f t="shared" si="187"/>
        <v>2.72745E-2</v>
      </c>
      <c r="AE4277" s="110"/>
    </row>
    <row r="4278" spans="13:31" x14ac:dyDescent="0.25">
      <c r="M4278" s="115">
        <v>49014</v>
      </c>
      <c r="N4278" s="123">
        <v>2.7274500000000002</v>
      </c>
      <c r="AB4278" s="108">
        <f t="shared" si="188"/>
        <v>49014</v>
      </c>
      <c r="AC4278" s="109">
        <f t="shared" si="187"/>
        <v>2.72745E-2</v>
      </c>
      <c r="AE4278" s="110"/>
    </row>
    <row r="4279" spans="13:31" x14ac:dyDescent="0.25">
      <c r="M4279" s="115">
        <v>49015</v>
      </c>
      <c r="N4279" s="123">
        <v>2.7274500000000002</v>
      </c>
      <c r="AB4279" s="108">
        <f t="shared" si="188"/>
        <v>49015</v>
      </c>
      <c r="AC4279" s="109">
        <f t="shared" si="187"/>
        <v>2.72745E-2</v>
      </c>
      <c r="AE4279" s="110"/>
    </row>
    <row r="4280" spans="13:31" x14ac:dyDescent="0.25">
      <c r="M4280" s="115">
        <v>49016</v>
      </c>
      <c r="N4280" s="123">
        <v>2.7274500000000002</v>
      </c>
      <c r="AB4280" s="108">
        <f t="shared" si="188"/>
        <v>49016</v>
      </c>
      <c r="AC4280" s="109">
        <f t="shared" si="187"/>
        <v>2.72745E-2</v>
      </c>
      <c r="AE4280" s="110"/>
    </row>
    <row r="4281" spans="13:31" x14ac:dyDescent="0.25">
      <c r="M4281" s="115">
        <v>49017</v>
      </c>
      <c r="N4281" s="123">
        <v>2.7276600000000002</v>
      </c>
      <c r="AB4281" s="108">
        <f t="shared" si="188"/>
        <v>49017</v>
      </c>
      <c r="AC4281" s="109">
        <f t="shared" si="187"/>
        <v>2.7276600000000002E-2</v>
      </c>
      <c r="AE4281" s="110"/>
    </row>
    <row r="4282" spans="13:31" x14ac:dyDescent="0.25">
      <c r="M4282" s="115">
        <v>49018</v>
      </c>
      <c r="N4282" s="123">
        <v>2.7274500000000002</v>
      </c>
      <c r="AB4282" s="108">
        <f t="shared" si="188"/>
        <v>49018</v>
      </c>
      <c r="AC4282" s="109">
        <f t="shared" si="187"/>
        <v>2.72745E-2</v>
      </c>
      <c r="AE4282" s="110"/>
    </row>
    <row r="4283" spans="13:31" x14ac:dyDescent="0.25">
      <c r="M4283" s="115">
        <v>49019</v>
      </c>
      <c r="N4283" s="123">
        <v>2.7274500000000002</v>
      </c>
      <c r="AB4283" s="108">
        <f t="shared" si="188"/>
        <v>49019</v>
      </c>
      <c r="AC4283" s="109">
        <f t="shared" si="187"/>
        <v>2.72745E-2</v>
      </c>
      <c r="AE4283" s="110"/>
    </row>
    <row r="4284" spans="13:31" x14ac:dyDescent="0.25">
      <c r="M4284" s="115">
        <v>49020</v>
      </c>
      <c r="N4284" s="123">
        <v>2.7274500000000002</v>
      </c>
      <c r="AB4284" s="108">
        <f t="shared" si="188"/>
        <v>49020</v>
      </c>
      <c r="AC4284" s="109">
        <f t="shared" si="187"/>
        <v>2.72745E-2</v>
      </c>
      <c r="AE4284" s="110"/>
    </row>
    <row r="4285" spans="13:31" x14ac:dyDescent="0.25">
      <c r="M4285" s="115">
        <v>49021</v>
      </c>
      <c r="N4285" s="123">
        <v>2.7274500000000002</v>
      </c>
      <c r="AB4285" s="108">
        <f t="shared" si="188"/>
        <v>49021</v>
      </c>
      <c r="AC4285" s="109">
        <f t="shared" si="187"/>
        <v>2.72745E-2</v>
      </c>
      <c r="AE4285" s="110"/>
    </row>
    <row r="4286" spans="13:31" x14ac:dyDescent="0.25">
      <c r="M4286" s="115">
        <v>49022</v>
      </c>
      <c r="N4286" s="123">
        <v>2.7276600000000002</v>
      </c>
      <c r="AB4286" s="108">
        <f t="shared" si="188"/>
        <v>49022</v>
      </c>
      <c r="AC4286" s="109">
        <f t="shared" si="187"/>
        <v>2.7276600000000002E-2</v>
      </c>
      <c r="AE4286" s="110"/>
    </row>
    <row r="4287" spans="13:31" x14ac:dyDescent="0.25">
      <c r="M4287" s="115">
        <v>49023</v>
      </c>
      <c r="N4287" s="123">
        <v>2.7274500000000002</v>
      </c>
      <c r="AB4287" s="108">
        <f t="shared" si="188"/>
        <v>49023</v>
      </c>
      <c r="AC4287" s="109">
        <f t="shared" si="187"/>
        <v>2.72745E-2</v>
      </c>
      <c r="AE4287" s="110"/>
    </row>
    <row r="4288" spans="13:31" x14ac:dyDescent="0.25">
      <c r="M4288" s="115">
        <v>49024</v>
      </c>
      <c r="N4288" s="123">
        <v>2.7274500000000002</v>
      </c>
      <c r="AB4288" s="108">
        <f t="shared" si="188"/>
        <v>49024</v>
      </c>
      <c r="AC4288" s="109">
        <f t="shared" si="187"/>
        <v>2.72745E-2</v>
      </c>
      <c r="AE4288" s="110"/>
    </row>
    <row r="4289" spans="13:31" x14ac:dyDescent="0.25">
      <c r="M4289" s="115">
        <v>49025</v>
      </c>
      <c r="N4289" s="123">
        <v>2.7274500000000002</v>
      </c>
      <c r="AB4289" s="108">
        <f t="shared" si="188"/>
        <v>49025</v>
      </c>
      <c r="AC4289" s="109">
        <f t="shared" si="187"/>
        <v>2.72745E-2</v>
      </c>
      <c r="AE4289" s="110"/>
    </row>
    <row r="4290" spans="13:31" x14ac:dyDescent="0.25">
      <c r="M4290" s="115">
        <v>49026</v>
      </c>
      <c r="N4290" s="123">
        <v>2.7274500000000002</v>
      </c>
      <c r="AB4290" s="108">
        <f t="shared" si="188"/>
        <v>49026</v>
      </c>
      <c r="AC4290" s="109">
        <f t="shared" si="187"/>
        <v>2.72745E-2</v>
      </c>
      <c r="AE4290" s="110"/>
    </row>
    <row r="4291" spans="13:31" x14ac:dyDescent="0.25">
      <c r="M4291" s="115">
        <v>49027</v>
      </c>
      <c r="N4291" s="123">
        <v>2.72776</v>
      </c>
      <c r="AB4291" s="108">
        <f t="shared" si="188"/>
        <v>49027</v>
      </c>
      <c r="AC4291" s="109">
        <f t="shared" si="187"/>
        <v>2.7277599999999999E-2</v>
      </c>
      <c r="AE4291" s="110"/>
    </row>
    <row r="4292" spans="13:31" x14ac:dyDescent="0.25">
      <c r="M4292" s="115">
        <v>49028</v>
      </c>
      <c r="N4292" s="123">
        <v>2.7274500000000002</v>
      </c>
      <c r="AB4292" s="108">
        <f t="shared" si="188"/>
        <v>49028</v>
      </c>
      <c r="AC4292" s="109">
        <f t="shared" si="187"/>
        <v>2.72745E-2</v>
      </c>
      <c r="AE4292" s="110"/>
    </row>
    <row r="4293" spans="13:31" x14ac:dyDescent="0.25">
      <c r="M4293" s="115">
        <v>49029</v>
      </c>
      <c r="N4293" s="123">
        <v>2.7274500000000002</v>
      </c>
      <c r="AB4293" s="108">
        <f t="shared" si="188"/>
        <v>49029</v>
      </c>
      <c r="AC4293" s="109">
        <f t="shared" si="187"/>
        <v>2.72745E-2</v>
      </c>
      <c r="AE4293" s="110"/>
    </row>
    <row r="4294" spans="13:31" x14ac:dyDescent="0.25">
      <c r="M4294" s="115">
        <v>49030</v>
      </c>
      <c r="N4294" s="123">
        <v>2.7274500000000002</v>
      </c>
      <c r="AB4294" s="108">
        <f t="shared" si="188"/>
        <v>49030</v>
      </c>
      <c r="AC4294" s="109">
        <f t="shared" si="187"/>
        <v>2.72745E-2</v>
      </c>
      <c r="AE4294" s="110"/>
    </row>
    <row r="4295" spans="13:31" x14ac:dyDescent="0.25">
      <c r="M4295" s="115">
        <v>49031</v>
      </c>
      <c r="N4295" s="123">
        <v>2.7276600000000002</v>
      </c>
      <c r="AB4295" s="108">
        <f t="shared" si="188"/>
        <v>49031</v>
      </c>
      <c r="AC4295" s="109">
        <f t="shared" ref="AC4295:AC4358" si="189">_xlfn.IFNA(VLOOKUP(AB4295,M:N,2,FALSE)/100,AC4294)</f>
        <v>2.7276600000000002E-2</v>
      </c>
      <c r="AE4295" s="110"/>
    </row>
    <row r="4296" spans="13:31" x14ac:dyDescent="0.25">
      <c r="M4296" s="115">
        <v>49032</v>
      </c>
      <c r="N4296" s="123">
        <v>2.7274500000000002</v>
      </c>
      <c r="AB4296" s="108">
        <f t="shared" ref="AB4296:AB4359" si="190">AB4295+1</f>
        <v>49032</v>
      </c>
      <c r="AC4296" s="109">
        <f t="shared" si="189"/>
        <v>2.72745E-2</v>
      </c>
      <c r="AE4296" s="110"/>
    </row>
    <row r="4297" spans="13:31" x14ac:dyDescent="0.25">
      <c r="M4297" s="115">
        <v>49033</v>
      </c>
      <c r="N4297" s="123">
        <v>2.7274500000000002</v>
      </c>
      <c r="AB4297" s="108">
        <f t="shared" si="190"/>
        <v>49033</v>
      </c>
      <c r="AC4297" s="109">
        <f t="shared" si="189"/>
        <v>2.72745E-2</v>
      </c>
      <c r="AE4297" s="110"/>
    </row>
    <row r="4298" spans="13:31" x14ac:dyDescent="0.25">
      <c r="M4298" s="115">
        <v>49034</v>
      </c>
      <c r="N4298" s="123">
        <v>2.7274500000000002</v>
      </c>
      <c r="AB4298" s="108">
        <f t="shared" si="190"/>
        <v>49034</v>
      </c>
      <c r="AC4298" s="109">
        <f t="shared" si="189"/>
        <v>2.72745E-2</v>
      </c>
      <c r="AE4298" s="110"/>
    </row>
    <row r="4299" spans="13:31" x14ac:dyDescent="0.25">
      <c r="M4299" s="115">
        <v>49035</v>
      </c>
      <c r="N4299" s="123">
        <v>2.7274500000000002</v>
      </c>
      <c r="AB4299" s="108">
        <f t="shared" si="190"/>
        <v>49035</v>
      </c>
      <c r="AC4299" s="109">
        <f t="shared" si="189"/>
        <v>2.72745E-2</v>
      </c>
      <c r="AE4299" s="110"/>
    </row>
    <row r="4300" spans="13:31" x14ac:dyDescent="0.25">
      <c r="M4300" s="115">
        <v>49036</v>
      </c>
      <c r="N4300" s="123">
        <v>2.7276600000000002</v>
      </c>
      <c r="AB4300" s="108">
        <f t="shared" si="190"/>
        <v>49036</v>
      </c>
      <c r="AC4300" s="109">
        <f t="shared" si="189"/>
        <v>2.7276600000000002E-2</v>
      </c>
      <c r="AE4300" s="110"/>
    </row>
    <row r="4301" spans="13:31" x14ac:dyDescent="0.25">
      <c r="M4301" s="115">
        <v>49037</v>
      </c>
      <c r="N4301" s="123">
        <v>2.7274500000000002</v>
      </c>
      <c r="AB4301" s="108">
        <f t="shared" si="190"/>
        <v>49037</v>
      </c>
      <c r="AC4301" s="109">
        <f t="shared" si="189"/>
        <v>2.72745E-2</v>
      </c>
      <c r="AE4301" s="110"/>
    </row>
    <row r="4302" spans="13:31" x14ac:dyDescent="0.25">
      <c r="M4302" s="115">
        <v>49038</v>
      </c>
      <c r="N4302" s="123">
        <v>2.7274500000000002</v>
      </c>
      <c r="AB4302" s="108">
        <f t="shared" si="190"/>
        <v>49038</v>
      </c>
      <c r="AC4302" s="109">
        <f t="shared" si="189"/>
        <v>2.72745E-2</v>
      </c>
      <c r="AE4302" s="110"/>
    </row>
    <row r="4303" spans="13:31" x14ac:dyDescent="0.25">
      <c r="M4303" s="115">
        <v>49039</v>
      </c>
      <c r="N4303" s="123">
        <v>2.7274500000000002</v>
      </c>
      <c r="AB4303" s="108">
        <f t="shared" si="190"/>
        <v>49039</v>
      </c>
      <c r="AC4303" s="109">
        <f t="shared" si="189"/>
        <v>2.72745E-2</v>
      </c>
      <c r="AE4303" s="110"/>
    </row>
    <row r="4304" spans="13:31" x14ac:dyDescent="0.25">
      <c r="M4304" s="115">
        <v>49040</v>
      </c>
      <c r="N4304" s="123">
        <v>2.7274500000000002</v>
      </c>
      <c r="AB4304" s="108">
        <f t="shared" si="190"/>
        <v>49040</v>
      </c>
      <c r="AC4304" s="109">
        <f t="shared" si="189"/>
        <v>2.72745E-2</v>
      </c>
      <c r="AE4304" s="110"/>
    </row>
    <row r="4305" spans="13:31" x14ac:dyDescent="0.25">
      <c r="M4305" s="115">
        <v>49041</v>
      </c>
      <c r="N4305" s="123">
        <v>2.7276600000000002</v>
      </c>
      <c r="AB4305" s="108">
        <f t="shared" si="190"/>
        <v>49041</v>
      </c>
      <c r="AC4305" s="109">
        <f t="shared" si="189"/>
        <v>2.7276600000000002E-2</v>
      </c>
      <c r="AE4305" s="110"/>
    </row>
    <row r="4306" spans="13:31" x14ac:dyDescent="0.25">
      <c r="M4306" s="115">
        <v>49042</v>
      </c>
      <c r="N4306" s="123">
        <v>2.7274500000000002</v>
      </c>
      <c r="AB4306" s="108">
        <f t="shared" si="190"/>
        <v>49042</v>
      </c>
      <c r="AC4306" s="109">
        <f t="shared" si="189"/>
        <v>2.72745E-2</v>
      </c>
      <c r="AE4306" s="110"/>
    </row>
    <row r="4307" spans="13:31" x14ac:dyDescent="0.25">
      <c r="M4307" s="115">
        <v>49043</v>
      </c>
      <c r="N4307" s="123">
        <v>2.7274500000000002</v>
      </c>
      <c r="AB4307" s="108">
        <f t="shared" si="190"/>
        <v>49043</v>
      </c>
      <c r="AC4307" s="109">
        <f t="shared" si="189"/>
        <v>2.72745E-2</v>
      </c>
      <c r="AE4307" s="110"/>
    </row>
    <row r="4308" spans="13:31" x14ac:dyDescent="0.25">
      <c r="M4308" s="115">
        <v>49044</v>
      </c>
      <c r="N4308" s="123">
        <v>2.7274500000000002</v>
      </c>
      <c r="AB4308" s="108">
        <f t="shared" si="190"/>
        <v>49044</v>
      </c>
      <c r="AC4308" s="109">
        <f t="shared" si="189"/>
        <v>2.72745E-2</v>
      </c>
      <c r="AE4308" s="110"/>
    </row>
    <row r="4309" spans="13:31" x14ac:dyDescent="0.25">
      <c r="M4309" s="115">
        <v>49045</v>
      </c>
      <c r="N4309" s="123">
        <v>2.7274500000000002</v>
      </c>
      <c r="AB4309" s="108">
        <f t="shared" si="190"/>
        <v>49045</v>
      </c>
      <c r="AC4309" s="109">
        <f t="shared" si="189"/>
        <v>2.72745E-2</v>
      </c>
      <c r="AE4309" s="110"/>
    </row>
    <row r="4310" spans="13:31" x14ac:dyDescent="0.25">
      <c r="M4310" s="115">
        <v>49046</v>
      </c>
      <c r="N4310" s="123">
        <v>2.7276600000000002</v>
      </c>
      <c r="AB4310" s="108">
        <f t="shared" si="190"/>
        <v>49046</v>
      </c>
      <c r="AC4310" s="109">
        <f t="shared" si="189"/>
        <v>2.7276600000000002E-2</v>
      </c>
      <c r="AE4310" s="110"/>
    </row>
    <row r="4311" spans="13:31" x14ac:dyDescent="0.25">
      <c r="M4311" s="115">
        <v>49047</v>
      </c>
      <c r="N4311" s="123">
        <v>2.7274500000000002</v>
      </c>
      <c r="AB4311" s="108">
        <f t="shared" si="190"/>
        <v>49047</v>
      </c>
      <c r="AC4311" s="109">
        <f t="shared" si="189"/>
        <v>2.72745E-2</v>
      </c>
      <c r="AE4311" s="110"/>
    </row>
    <row r="4312" spans="13:31" x14ac:dyDescent="0.25">
      <c r="M4312" s="115">
        <v>49048</v>
      </c>
      <c r="N4312" s="123">
        <v>2.7274500000000002</v>
      </c>
      <c r="AB4312" s="108">
        <f t="shared" si="190"/>
        <v>49048</v>
      </c>
      <c r="AC4312" s="109">
        <f t="shared" si="189"/>
        <v>2.72745E-2</v>
      </c>
      <c r="AE4312" s="110"/>
    </row>
    <row r="4313" spans="13:31" x14ac:dyDescent="0.25">
      <c r="M4313" s="115">
        <v>49049</v>
      </c>
      <c r="N4313" s="123">
        <v>2.7274500000000002</v>
      </c>
      <c r="AB4313" s="108">
        <f t="shared" si="190"/>
        <v>49049</v>
      </c>
      <c r="AC4313" s="109">
        <f t="shared" si="189"/>
        <v>2.72745E-2</v>
      </c>
      <c r="AE4313" s="110"/>
    </row>
    <row r="4314" spans="13:31" x14ac:dyDescent="0.25">
      <c r="M4314" s="115">
        <v>49050</v>
      </c>
      <c r="N4314" s="123">
        <v>2.7274500000000002</v>
      </c>
      <c r="AB4314" s="108">
        <f t="shared" si="190"/>
        <v>49050</v>
      </c>
      <c r="AC4314" s="109">
        <f t="shared" si="189"/>
        <v>2.72745E-2</v>
      </c>
      <c r="AE4314" s="110"/>
    </row>
    <row r="4315" spans="13:31" x14ac:dyDescent="0.25">
      <c r="M4315" s="115">
        <v>49051</v>
      </c>
      <c r="N4315" s="123">
        <v>2.72776</v>
      </c>
      <c r="AB4315" s="108">
        <f t="shared" si="190"/>
        <v>49051</v>
      </c>
      <c r="AC4315" s="109">
        <f t="shared" si="189"/>
        <v>2.7277599999999999E-2</v>
      </c>
      <c r="AE4315" s="110"/>
    </row>
    <row r="4316" spans="13:31" x14ac:dyDescent="0.25">
      <c r="M4316" s="115">
        <v>49052</v>
      </c>
      <c r="N4316" s="123">
        <v>2.7274500000000002</v>
      </c>
      <c r="AB4316" s="108">
        <f t="shared" si="190"/>
        <v>49052</v>
      </c>
      <c r="AC4316" s="109">
        <f t="shared" si="189"/>
        <v>2.72745E-2</v>
      </c>
      <c r="AE4316" s="110"/>
    </row>
    <row r="4317" spans="13:31" x14ac:dyDescent="0.25">
      <c r="M4317" s="115">
        <v>49053</v>
      </c>
      <c r="N4317" s="123">
        <v>2.7274500000000002</v>
      </c>
      <c r="AB4317" s="108">
        <f t="shared" si="190"/>
        <v>49053</v>
      </c>
      <c r="AC4317" s="109">
        <f t="shared" si="189"/>
        <v>2.72745E-2</v>
      </c>
      <c r="AE4317" s="110"/>
    </row>
    <row r="4318" spans="13:31" x14ac:dyDescent="0.25">
      <c r="M4318" s="115">
        <v>49054</v>
      </c>
      <c r="N4318" s="123">
        <v>2.7274500000000002</v>
      </c>
      <c r="AB4318" s="108">
        <f t="shared" si="190"/>
        <v>49054</v>
      </c>
      <c r="AC4318" s="109">
        <f t="shared" si="189"/>
        <v>2.72745E-2</v>
      </c>
      <c r="AE4318" s="110"/>
    </row>
    <row r="4319" spans="13:31" x14ac:dyDescent="0.25">
      <c r="M4319" s="115">
        <v>49055</v>
      </c>
      <c r="N4319" s="123">
        <v>2.7276600000000002</v>
      </c>
      <c r="AB4319" s="108">
        <f t="shared" si="190"/>
        <v>49055</v>
      </c>
      <c r="AC4319" s="109">
        <f t="shared" si="189"/>
        <v>2.7276600000000002E-2</v>
      </c>
      <c r="AE4319" s="110"/>
    </row>
    <row r="4320" spans="13:31" x14ac:dyDescent="0.25">
      <c r="M4320" s="115">
        <v>49056</v>
      </c>
      <c r="N4320" s="123">
        <v>2.7274500000000002</v>
      </c>
      <c r="AB4320" s="108">
        <f t="shared" si="190"/>
        <v>49056</v>
      </c>
      <c r="AC4320" s="109">
        <f t="shared" si="189"/>
        <v>2.72745E-2</v>
      </c>
      <c r="AE4320" s="110"/>
    </row>
    <row r="4321" spans="13:31" x14ac:dyDescent="0.25">
      <c r="M4321" s="115">
        <v>49057</v>
      </c>
      <c r="N4321" s="123">
        <v>2.7274500000000002</v>
      </c>
      <c r="AB4321" s="108">
        <f t="shared" si="190"/>
        <v>49057</v>
      </c>
      <c r="AC4321" s="109">
        <f t="shared" si="189"/>
        <v>2.72745E-2</v>
      </c>
      <c r="AE4321" s="110"/>
    </row>
    <row r="4322" spans="13:31" x14ac:dyDescent="0.25">
      <c r="M4322" s="115">
        <v>49058</v>
      </c>
      <c r="N4322" s="123">
        <v>2.7274500000000002</v>
      </c>
      <c r="AB4322" s="108">
        <f t="shared" si="190"/>
        <v>49058</v>
      </c>
      <c r="AC4322" s="109">
        <f t="shared" si="189"/>
        <v>2.72745E-2</v>
      </c>
      <c r="AE4322" s="110"/>
    </row>
    <row r="4323" spans="13:31" x14ac:dyDescent="0.25">
      <c r="M4323" s="115">
        <v>49059</v>
      </c>
      <c r="N4323" s="123">
        <v>2.7274500000000002</v>
      </c>
      <c r="AB4323" s="108">
        <f t="shared" si="190"/>
        <v>49059</v>
      </c>
      <c r="AC4323" s="109">
        <f t="shared" si="189"/>
        <v>2.72745E-2</v>
      </c>
      <c r="AE4323" s="110"/>
    </row>
    <row r="4324" spans="13:31" x14ac:dyDescent="0.25">
      <c r="M4324" s="115">
        <v>49060</v>
      </c>
      <c r="N4324" s="123">
        <v>2.7276600000000002</v>
      </c>
      <c r="AB4324" s="108">
        <f t="shared" si="190"/>
        <v>49060</v>
      </c>
      <c r="AC4324" s="109">
        <f t="shared" si="189"/>
        <v>2.7276600000000002E-2</v>
      </c>
      <c r="AE4324" s="110"/>
    </row>
    <row r="4325" spans="13:31" x14ac:dyDescent="0.25">
      <c r="M4325" s="115">
        <v>49061</v>
      </c>
      <c r="N4325" s="123">
        <v>2.7274500000000002</v>
      </c>
      <c r="AB4325" s="108">
        <f t="shared" si="190"/>
        <v>49061</v>
      </c>
      <c r="AC4325" s="109">
        <f t="shared" si="189"/>
        <v>2.72745E-2</v>
      </c>
      <c r="AE4325" s="110"/>
    </row>
    <row r="4326" spans="13:31" x14ac:dyDescent="0.25">
      <c r="M4326" s="115">
        <v>49062</v>
      </c>
      <c r="N4326" s="123">
        <v>2.7274500000000002</v>
      </c>
      <c r="AB4326" s="108">
        <f t="shared" si="190"/>
        <v>49062</v>
      </c>
      <c r="AC4326" s="109">
        <f t="shared" si="189"/>
        <v>2.72745E-2</v>
      </c>
      <c r="AE4326" s="110"/>
    </row>
    <row r="4327" spans="13:31" x14ac:dyDescent="0.25">
      <c r="M4327" s="115">
        <v>49063</v>
      </c>
      <c r="N4327" s="123">
        <v>2.7274500000000002</v>
      </c>
      <c r="AB4327" s="108">
        <f t="shared" si="190"/>
        <v>49063</v>
      </c>
      <c r="AC4327" s="109">
        <f t="shared" si="189"/>
        <v>2.72745E-2</v>
      </c>
      <c r="AE4327" s="110"/>
    </row>
    <row r="4328" spans="13:31" x14ac:dyDescent="0.25">
      <c r="M4328" s="115">
        <v>49064</v>
      </c>
      <c r="N4328" s="123">
        <v>2.7274500000000002</v>
      </c>
      <c r="AB4328" s="108">
        <f t="shared" si="190"/>
        <v>49064</v>
      </c>
      <c r="AC4328" s="109">
        <f t="shared" si="189"/>
        <v>2.72745E-2</v>
      </c>
      <c r="AE4328" s="110"/>
    </row>
    <row r="4329" spans="13:31" x14ac:dyDescent="0.25">
      <c r="M4329" s="115">
        <v>49065</v>
      </c>
      <c r="N4329" s="123">
        <v>2.7276600000000002</v>
      </c>
      <c r="AB4329" s="108">
        <f t="shared" si="190"/>
        <v>49065</v>
      </c>
      <c r="AC4329" s="109">
        <f t="shared" si="189"/>
        <v>2.7276600000000002E-2</v>
      </c>
      <c r="AE4329" s="110"/>
    </row>
    <row r="4330" spans="13:31" x14ac:dyDescent="0.25">
      <c r="M4330" s="115">
        <v>49066</v>
      </c>
      <c r="N4330" s="123">
        <v>2.7274500000000002</v>
      </c>
      <c r="AB4330" s="108">
        <f t="shared" si="190"/>
        <v>49066</v>
      </c>
      <c r="AC4330" s="109">
        <f t="shared" si="189"/>
        <v>2.72745E-2</v>
      </c>
      <c r="AE4330" s="110"/>
    </row>
    <row r="4331" spans="13:31" x14ac:dyDescent="0.25">
      <c r="M4331" s="115">
        <v>49067</v>
      </c>
      <c r="N4331" s="123">
        <v>2.7274500000000002</v>
      </c>
      <c r="AB4331" s="108">
        <f t="shared" si="190"/>
        <v>49067</v>
      </c>
      <c r="AC4331" s="109">
        <f t="shared" si="189"/>
        <v>2.72745E-2</v>
      </c>
      <c r="AE4331" s="110"/>
    </row>
    <row r="4332" spans="13:31" x14ac:dyDescent="0.25">
      <c r="M4332" s="115">
        <v>49068</v>
      </c>
      <c r="N4332" s="123">
        <v>2.7274500000000002</v>
      </c>
      <c r="AB4332" s="108">
        <f t="shared" si="190"/>
        <v>49068</v>
      </c>
      <c r="AC4332" s="109">
        <f t="shared" si="189"/>
        <v>2.72745E-2</v>
      </c>
      <c r="AE4332" s="110"/>
    </row>
    <row r="4333" spans="13:31" x14ac:dyDescent="0.25">
      <c r="M4333" s="115">
        <v>49069</v>
      </c>
      <c r="N4333" s="123">
        <v>2.7274500000000002</v>
      </c>
      <c r="AB4333" s="108">
        <f t="shared" si="190"/>
        <v>49069</v>
      </c>
      <c r="AC4333" s="109">
        <f t="shared" si="189"/>
        <v>2.72745E-2</v>
      </c>
      <c r="AE4333" s="110"/>
    </row>
    <row r="4334" spans="13:31" x14ac:dyDescent="0.25">
      <c r="M4334" s="115">
        <v>49070</v>
      </c>
      <c r="N4334" s="123">
        <v>2.7276600000000002</v>
      </c>
      <c r="AB4334" s="108">
        <f t="shared" si="190"/>
        <v>49070</v>
      </c>
      <c r="AC4334" s="109">
        <f t="shared" si="189"/>
        <v>2.7276600000000002E-2</v>
      </c>
      <c r="AE4334" s="110"/>
    </row>
    <row r="4335" spans="13:31" x14ac:dyDescent="0.25">
      <c r="M4335" s="115">
        <v>49071</v>
      </c>
      <c r="N4335" s="123">
        <v>2.7274500000000002</v>
      </c>
      <c r="AB4335" s="108">
        <f t="shared" si="190"/>
        <v>49071</v>
      </c>
      <c r="AC4335" s="109">
        <f t="shared" si="189"/>
        <v>2.72745E-2</v>
      </c>
      <c r="AE4335" s="110"/>
    </row>
    <row r="4336" spans="13:31" x14ac:dyDescent="0.25">
      <c r="M4336" s="115">
        <v>49072</v>
      </c>
      <c r="N4336" s="123">
        <v>2.7274500000000002</v>
      </c>
      <c r="AB4336" s="108">
        <f t="shared" si="190"/>
        <v>49072</v>
      </c>
      <c r="AC4336" s="109">
        <f t="shared" si="189"/>
        <v>2.72745E-2</v>
      </c>
      <c r="AE4336" s="110"/>
    </row>
    <row r="4337" spans="13:31" x14ac:dyDescent="0.25">
      <c r="M4337" s="115">
        <v>49073</v>
      </c>
      <c r="N4337" s="123">
        <v>2.7274500000000002</v>
      </c>
      <c r="AB4337" s="108">
        <f t="shared" si="190"/>
        <v>49073</v>
      </c>
      <c r="AC4337" s="109">
        <f t="shared" si="189"/>
        <v>2.72745E-2</v>
      </c>
      <c r="AE4337" s="110"/>
    </row>
    <row r="4338" spans="13:31" x14ac:dyDescent="0.25">
      <c r="M4338" s="115">
        <v>49074</v>
      </c>
      <c r="N4338" s="123">
        <v>2.72776</v>
      </c>
      <c r="AB4338" s="108">
        <f t="shared" si="190"/>
        <v>49074</v>
      </c>
      <c r="AC4338" s="109">
        <f t="shared" si="189"/>
        <v>2.7277599999999999E-2</v>
      </c>
      <c r="AE4338" s="110"/>
    </row>
    <row r="4339" spans="13:31" x14ac:dyDescent="0.25">
      <c r="M4339" s="115">
        <v>49075</v>
      </c>
      <c r="N4339" s="123">
        <v>2.7274500000000002</v>
      </c>
      <c r="AB4339" s="108">
        <f t="shared" si="190"/>
        <v>49075</v>
      </c>
      <c r="AC4339" s="109">
        <f t="shared" si="189"/>
        <v>2.72745E-2</v>
      </c>
      <c r="AE4339" s="110"/>
    </row>
    <row r="4340" spans="13:31" x14ac:dyDescent="0.25">
      <c r="M4340" s="115">
        <v>49076</v>
      </c>
      <c r="N4340" s="123">
        <v>2.7274500000000002</v>
      </c>
      <c r="AB4340" s="108">
        <f t="shared" si="190"/>
        <v>49076</v>
      </c>
      <c r="AC4340" s="109">
        <f t="shared" si="189"/>
        <v>2.72745E-2</v>
      </c>
      <c r="AE4340" s="110"/>
    </row>
    <row r="4341" spans="13:31" x14ac:dyDescent="0.25">
      <c r="M4341" s="115">
        <v>49077</v>
      </c>
      <c r="N4341" s="123">
        <v>2.7274500000000002</v>
      </c>
      <c r="AB4341" s="108">
        <f t="shared" si="190"/>
        <v>49077</v>
      </c>
      <c r="AC4341" s="109">
        <f t="shared" si="189"/>
        <v>2.72745E-2</v>
      </c>
      <c r="AE4341" s="110"/>
    </row>
    <row r="4342" spans="13:31" x14ac:dyDescent="0.25">
      <c r="M4342" s="115">
        <v>49078</v>
      </c>
      <c r="N4342" s="123">
        <v>2.7274500000000002</v>
      </c>
      <c r="AB4342" s="108">
        <f t="shared" si="190"/>
        <v>49078</v>
      </c>
      <c r="AC4342" s="109">
        <f t="shared" si="189"/>
        <v>2.72745E-2</v>
      </c>
      <c r="AE4342" s="110"/>
    </row>
    <row r="4343" spans="13:31" x14ac:dyDescent="0.25">
      <c r="M4343" s="115">
        <v>49079</v>
      </c>
      <c r="N4343" s="123">
        <v>2.7276600000000002</v>
      </c>
      <c r="AB4343" s="108">
        <f t="shared" si="190"/>
        <v>49079</v>
      </c>
      <c r="AC4343" s="109">
        <f t="shared" si="189"/>
        <v>2.7276600000000002E-2</v>
      </c>
      <c r="AE4343" s="110"/>
    </row>
    <row r="4344" spans="13:31" x14ac:dyDescent="0.25">
      <c r="M4344" s="115">
        <v>49080</v>
      </c>
      <c r="N4344" s="123">
        <v>2.7274500000000002</v>
      </c>
      <c r="AB4344" s="108">
        <f t="shared" si="190"/>
        <v>49080</v>
      </c>
      <c r="AC4344" s="109">
        <f t="shared" si="189"/>
        <v>2.72745E-2</v>
      </c>
      <c r="AE4344" s="110"/>
    </row>
    <row r="4345" spans="13:31" x14ac:dyDescent="0.25">
      <c r="M4345" s="115">
        <v>49081</v>
      </c>
      <c r="N4345" s="123">
        <v>2.7274500000000002</v>
      </c>
      <c r="AB4345" s="108">
        <f t="shared" si="190"/>
        <v>49081</v>
      </c>
      <c r="AC4345" s="109">
        <f t="shared" si="189"/>
        <v>2.72745E-2</v>
      </c>
      <c r="AE4345" s="110"/>
    </row>
    <row r="4346" spans="13:31" x14ac:dyDescent="0.25">
      <c r="M4346" s="115">
        <v>49082</v>
      </c>
      <c r="N4346" s="123">
        <v>2.7275499999999999</v>
      </c>
      <c r="AB4346" s="108">
        <f t="shared" si="190"/>
        <v>49082</v>
      </c>
      <c r="AC4346" s="109">
        <f t="shared" si="189"/>
        <v>2.7275499999999998E-2</v>
      </c>
      <c r="AE4346" s="110"/>
    </row>
    <row r="4347" spans="13:31" x14ac:dyDescent="0.25">
      <c r="M4347" s="115">
        <v>49083</v>
      </c>
      <c r="N4347" s="123">
        <v>2.7276600000000002</v>
      </c>
      <c r="AB4347" s="108">
        <f t="shared" si="190"/>
        <v>49083</v>
      </c>
      <c r="AC4347" s="109">
        <f t="shared" si="189"/>
        <v>2.7276600000000002E-2</v>
      </c>
      <c r="AE4347" s="110"/>
    </row>
    <row r="4348" spans="13:31" x14ac:dyDescent="0.25">
      <c r="M4348" s="115">
        <v>49084</v>
      </c>
      <c r="N4348" s="123">
        <v>2.7274500000000002</v>
      </c>
      <c r="AB4348" s="108">
        <f t="shared" si="190"/>
        <v>49084</v>
      </c>
      <c r="AC4348" s="109">
        <f t="shared" si="189"/>
        <v>2.72745E-2</v>
      </c>
      <c r="AE4348" s="110"/>
    </row>
    <row r="4349" spans="13:31" x14ac:dyDescent="0.25">
      <c r="M4349" s="115">
        <v>49085</v>
      </c>
      <c r="N4349" s="123">
        <v>2.7274500000000002</v>
      </c>
      <c r="AB4349" s="108">
        <f t="shared" si="190"/>
        <v>49085</v>
      </c>
      <c r="AC4349" s="109">
        <f t="shared" si="189"/>
        <v>2.72745E-2</v>
      </c>
      <c r="AE4349" s="110"/>
    </row>
    <row r="4350" spans="13:31" x14ac:dyDescent="0.25">
      <c r="M4350" s="115">
        <v>49086</v>
      </c>
      <c r="N4350" s="123">
        <v>2.7274500000000002</v>
      </c>
      <c r="AB4350" s="108">
        <f t="shared" si="190"/>
        <v>49086</v>
      </c>
      <c r="AC4350" s="109">
        <f t="shared" si="189"/>
        <v>2.72745E-2</v>
      </c>
      <c r="AE4350" s="110"/>
    </row>
    <row r="4351" spans="13:31" x14ac:dyDescent="0.25">
      <c r="M4351" s="115">
        <v>49087</v>
      </c>
      <c r="N4351" s="123">
        <v>2.7274500000000002</v>
      </c>
      <c r="AB4351" s="108">
        <f t="shared" si="190"/>
        <v>49087</v>
      </c>
      <c r="AC4351" s="109">
        <f t="shared" si="189"/>
        <v>2.72745E-2</v>
      </c>
      <c r="AE4351" s="110"/>
    </row>
    <row r="4352" spans="13:31" x14ac:dyDescent="0.25">
      <c r="M4352" s="115">
        <v>49088</v>
      </c>
      <c r="N4352" s="123">
        <v>2.7276600000000002</v>
      </c>
      <c r="AB4352" s="108">
        <f t="shared" si="190"/>
        <v>49088</v>
      </c>
      <c r="AC4352" s="109">
        <f t="shared" si="189"/>
        <v>2.7276600000000002E-2</v>
      </c>
      <c r="AE4352" s="110"/>
    </row>
    <row r="4353" spans="13:31" x14ac:dyDescent="0.25">
      <c r="M4353" s="115">
        <v>49089</v>
      </c>
      <c r="N4353" s="123">
        <v>2.7274500000000002</v>
      </c>
      <c r="AB4353" s="108">
        <f t="shared" si="190"/>
        <v>49089</v>
      </c>
      <c r="AC4353" s="109">
        <f t="shared" si="189"/>
        <v>2.72745E-2</v>
      </c>
      <c r="AE4353" s="110"/>
    </row>
    <row r="4354" spans="13:31" x14ac:dyDescent="0.25">
      <c r="M4354" s="115">
        <v>49090</v>
      </c>
      <c r="N4354" s="123">
        <v>2.7274500000000002</v>
      </c>
      <c r="AB4354" s="108">
        <f t="shared" si="190"/>
        <v>49090</v>
      </c>
      <c r="AC4354" s="109">
        <f t="shared" si="189"/>
        <v>2.72745E-2</v>
      </c>
      <c r="AE4354" s="110"/>
    </row>
    <row r="4355" spans="13:31" x14ac:dyDescent="0.25">
      <c r="M4355" s="115">
        <v>49091</v>
      </c>
      <c r="N4355" s="123">
        <v>2.7274500000000002</v>
      </c>
      <c r="AB4355" s="108">
        <f t="shared" si="190"/>
        <v>49091</v>
      </c>
      <c r="AC4355" s="109">
        <f t="shared" si="189"/>
        <v>2.72745E-2</v>
      </c>
      <c r="AE4355" s="110"/>
    </row>
    <row r="4356" spans="13:31" x14ac:dyDescent="0.25">
      <c r="M4356" s="115">
        <v>49092</v>
      </c>
      <c r="N4356" s="123">
        <v>2.7274500000000002</v>
      </c>
      <c r="AB4356" s="108">
        <f t="shared" si="190"/>
        <v>49092</v>
      </c>
      <c r="AC4356" s="109">
        <f t="shared" si="189"/>
        <v>2.72745E-2</v>
      </c>
      <c r="AE4356" s="110"/>
    </row>
    <row r="4357" spans="13:31" x14ac:dyDescent="0.25">
      <c r="M4357" s="115">
        <v>49093</v>
      </c>
      <c r="N4357" s="123">
        <v>2.7276600000000002</v>
      </c>
      <c r="AB4357" s="108">
        <f t="shared" si="190"/>
        <v>49093</v>
      </c>
      <c r="AC4357" s="109">
        <f t="shared" si="189"/>
        <v>2.7276600000000002E-2</v>
      </c>
      <c r="AE4357" s="110"/>
    </row>
    <row r="4358" spans="13:31" x14ac:dyDescent="0.25">
      <c r="M4358" s="115">
        <v>49094</v>
      </c>
      <c r="N4358" s="123">
        <v>2.7274500000000002</v>
      </c>
      <c r="AB4358" s="108">
        <f t="shared" si="190"/>
        <v>49094</v>
      </c>
      <c r="AC4358" s="109">
        <f t="shared" si="189"/>
        <v>2.72745E-2</v>
      </c>
      <c r="AE4358" s="110"/>
    </row>
    <row r="4359" spans="13:31" x14ac:dyDescent="0.25">
      <c r="M4359" s="115">
        <v>49095</v>
      </c>
      <c r="N4359" s="123">
        <v>2.7274500000000002</v>
      </c>
      <c r="AB4359" s="108">
        <f t="shared" si="190"/>
        <v>49095</v>
      </c>
      <c r="AC4359" s="109">
        <f t="shared" ref="AC4359:AC4422" si="191">_xlfn.IFNA(VLOOKUP(AB4359,M:N,2,FALSE)/100,AC4358)</f>
        <v>2.72745E-2</v>
      </c>
      <c r="AE4359" s="110"/>
    </row>
    <row r="4360" spans="13:31" x14ac:dyDescent="0.25">
      <c r="M4360" s="115">
        <v>49096</v>
      </c>
      <c r="N4360" s="123">
        <v>2.7274500000000002</v>
      </c>
      <c r="AB4360" s="108">
        <f t="shared" ref="AB4360:AB4423" si="192">AB4359+1</f>
        <v>49096</v>
      </c>
      <c r="AC4360" s="109">
        <f t="shared" si="191"/>
        <v>2.72745E-2</v>
      </c>
      <c r="AE4360" s="110"/>
    </row>
    <row r="4361" spans="13:31" x14ac:dyDescent="0.25">
      <c r="M4361" s="115">
        <v>49097</v>
      </c>
      <c r="N4361" s="123">
        <v>2.7274500000000002</v>
      </c>
      <c r="AB4361" s="108">
        <f t="shared" si="192"/>
        <v>49097</v>
      </c>
      <c r="AC4361" s="109">
        <f t="shared" si="191"/>
        <v>2.72745E-2</v>
      </c>
      <c r="AE4361" s="110"/>
    </row>
    <row r="4362" spans="13:31" x14ac:dyDescent="0.25">
      <c r="M4362" s="115">
        <v>49098</v>
      </c>
      <c r="N4362" s="123">
        <v>2.7276600000000002</v>
      </c>
      <c r="AB4362" s="108">
        <f t="shared" si="192"/>
        <v>49098</v>
      </c>
      <c r="AC4362" s="109">
        <f t="shared" si="191"/>
        <v>2.7276600000000002E-2</v>
      </c>
      <c r="AE4362" s="110"/>
    </row>
    <row r="4363" spans="13:31" x14ac:dyDescent="0.25">
      <c r="M4363" s="115">
        <v>49099</v>
      </c>
      <c r="N4363" s="123">
        <v>2.7274500000000002</v>
      </c>
      <c r="AB4363" s="108">
        <f t="shared" si="192"/>
        <v>49099</v>
      </c>
      <c r="AC4363" s="109">
        <f t="shared" si="191"/>
        <v>2.72745E-2</v>
      </c>
      <c r="AE4363" s="110"/>
    </row>
    <row r="4364" spans="13:31" x14ac:dyDescent="0.25">
      <c r="M4364" s="115">
        <v>49100</v>
      </c>
      <c r="N4364" s="123">
        <v>2.7274500000000002</v>
      </c>
      <c r="AB4364" s="108">
        <f t="shared" si="192"/>
        <v>49100</v>
      </c>
      <c r="AC4364" s="109">
        <f t="shared" si="191"/>
        <v>2.72745E-2</v>
      </c>
      <c r="AE4364" s="110"/>
    </row>
    <row r="4365" spans="13:31" x14ac:dyDescent="0.25">
      <c r="M4365" s="115">
        <v>49101</v>
      </c>
      <c r="N4365" s="123">
        <v>2.7274500000000002</v>
      </c>
      <c r="AB4365" s="108">
        <f t="shared" si="192"/>
        <v>49101</v>
      </c>
      <c r="AC4365" s="109">
        <f t="shared" si="191"/>
        <v>2.72745E-2</v>
      </c>
      <c r="AE4365" s="110"/>
    </row>
    <row r="4366" spans="13:31" x14ac:dyDescent="0.25">
      <c r="M4366" s="115">
        <v>49102</v>
      </c>
      <c r="N4366" s="123">
        <v>2.7274500000000002</v>
      </c>
      <c r="AB4366" s="108">
        <f t="shared" si="192"/>
        <v>49102</v>
      </c>
      <c r="AC4366" s="109">
        <f t="shared" si="191"/>
        <v>2.72745E-2</v>
      </c>
      <c r="AE4366" s="110"/>
    </row>
    <row r="4367" spans="13:31" x14ac:dyDescent="0.25">
      <c r="M4367" s="115">
        <v>49103</v>
      </c>
      <c r="N4367" s="123">
        <v>2.72776</v>
      </c>
      <c r="AB4367" s="108">
        <f t="shared" si="192"/>
        <v>49103</v>
      </c>
      <c r="AC4367" s="109">
        <f t="shared" si="191"/>
        <v>2.7277599999999999E-2</v>
      </c>
      <c r="AE4367" s="110"/>
    </row>
    <row r="4368" spans="13:31" x14ac:dyDescent="0.25">
      <c r="M4368" s="115">
        <v>49104</v>
      </c>
      <c r="N4368" s="123">
        <v>2.7274500000000002</v>
      </c>
      <c r="AB4368" s="108">
        <f t="shared" si="192"/>
        <v>49104</v>
      </c>
      <c r="AC4368" s="109">
        <f t="shared" si="191"/>
        <v>2.72745E-2</v>
      </c>
      <c r="AE4368" s="110"/>
    </row>
    <row r="4369" spans="13:31" x14ac:dyDescent="0.25">
      <c r="M4369" s="115">
        <v>49105</v>
      </c>
      <c r="N4369" s="123">
        <v>2.7274500000000002</v>
      </c>
      <c r="AB4369" s="108">
        <f t="shared" si="192"/>
        <v>49105</v>
      </c>
      <c r="AC4369" s="109">
        <f t="shared" si="191"/>
        <v>2.72745E-2</v>
      </c>
      <c r="AE4369" s="110"/>
    </row>
    <row r="4370" spans="13:31" x14ac:dyDescent="0.25">
      <c r="M4370" s="115">
        <v>49106</v>
      </c>
      <c r="N4370" s="123">
        <v>2.7274500000000002</v>
      </c>
      <c r="AB4370" s="108">
        <f t="shared" si="192"/>
        <v>49106</v>
      </c>
      <c r="AC4370" s="109">
        <f t="shared" si="191"/>
        <v>2.72745E-2</v>
      </c>
      <c r="AE4370" s="110"/>
    </row>
    <row r="4371" spans="13:31" x14ac:dyDescent="0.25">
      <c r="M4371" s="115">
        <v>49107</v>
      </c>
      <c r="N4371" s="123">
        <v>2.72776</v>
      </c>
      <c r="AB4371" s="108">
        <f t="shared" si="192"/>
        <v>49107</v>
      </c>
      <c r="AC4371" s="109">
        <f t="shared" si="191"/>
        <v>2.7277599999999999E-2</v>
      </c>
      <c r="AE4371" s="110"/>
    </row>
    <row r="4372" spans="13:31" x14ac:dyDescent="0.25">
      <c r="M4372" s="115">
        <v>49108</v>
      </c>
      <c r="N4372" s="123">
        <v>2.7274500000000002</v>
      </c>
      <c r="AB4372" s="108">
        <f t="shared" si="192"/>
        <v>49108</v>
      </c>
      <c r="AC4372" s="109">
        <f t="shared" si="191"/>
        <v>2.72745E-2</v>
      </c>
      <c r="AE4372" s="110"/>
    </row>
    <row r="4373" spans="13:31" x14ac:dyDescent="0.25">
      <c r="M4373" s="115">
        <v>49109</v>
      </c>
      <c r="N4373" s="123">
        <v>2.7274500000000002</v>
      </c>
      <c r="AB4373" s="108">
        <f t="shared" si="192"/>
        <v>49109</v>
      </c>
      <c r="AC4373" s="109">
        <f t="shared" si="191"/>
        <v>2.72745E-2</v>
      </c>
      <c r="AE4373" s="110"/>
    </row>
    <row r="4374" spans="13:31" x14ac:dyDescent="0.25">
      <c r="M4374" s="115">
        <v>49110</v>
      </c>
      <c r="N4374" s="123">
        <v>2.7274500000000002</v>
      </c>
      <c r="AB4374" s="108">
        <f t="shared" si="192"/>
        <v>49110</v>
      </c>
      <c r="AC4374" s="109">
        <f t="shared" si="191"/>
        <v>2.72745E-2</v>
      </c>
      <c r="AE4374" s="110"/>
    </row>
    <row r="4375" spans="13:31" x14ac:dyDescent="0.25">
      <c r="M4375" s="115">
        <v>49111</v>
      </c>
      <c r="N4375" s="123">
        <v>2.7276600000000002</v>
      </c>
      <c r="AB4375" s="108">
        <f t="shared" si="192"/>
        <v>49111</v>
      </c>
      <c r="AC4375" s="109">
        <f t="shared" si="191"/>
        <v>2.7276600000000002E-2</v>
      </c>
      <c r="AE4375" s="110"/>
    </row>
    <row r="4376" spans="13:31" x14ac:dyDescent="0.25">
      <c r="M4376" s="115">
        <v>49112</v>
      </c>
      <c r="N4376" s="123">
        <v>2.7274500000000002</v>
      </c>
      <c r="AB4376" s="108">
        <f t="shared" si="192"/>
        <v>49112</v>
      </c>
      <c r="AC4376" s="109">
        <f t="shared" si="191"/>
        <v>2.72745E-2</v>
      </c>
      <c r="AE4376" s="110"/>
    </row>
    <row r="4377" spans="13:31" x14ac:dyDescent="0.25">
      <c r="M4377" s="115">
        <v>49113</v>
      </c>
      <c r="N4377" s="123">
        <v>2.7274500000000002</v>
      </c>
      <c r="AB4377" s="108">
        <f t="shared" si="192"/>
        <v>49113</v>
      </c>
      <c r="AC4377" s="109">
        <f t="shared" si="191"/>
        <v>2.72745E-2</v>
      </c>
      <c r="AE4377" s="110"/>
    </row>
    <row r="4378" spans="13:31" x14ac:dyDescent="0.25">
      <c r="M4378" s="115">
        <v>49114</v>
      </c>
      <c r="N4378" s="123">
        <v>2.7274500000000002</v>
      </c>
      <c r="AB4378" s="108">
        <f t="shared" si="192"/>
        <v>49114</v>
      </c>
      <c r="AC4378" s="109">
        <f t="shared" si="191"/>
        <v>2.72745E-2</v>
      </c>
      <c r="AE4378" s="110"/>
    </row>
    <row r="4379" spans="13:31" x14ac:dyDescent="0.25">
      <c r="M4379" s="115">
        <v>49115</v>
      </c>
      <c r="N4379" s="123">
        <v>2.7274500000000002</v>
      </c>
      <c r="AB4379" s="108">
        <f t="shared" si="192"/>
        <v>49115</v>
      </c>
      <c r="AC4379" s="109">
        <f t="shared" si="191"/>
        <v>2.72745E-2</v>
      </c>
      <c r="AE4379" s="110"/>
    </row>
    <row r="4380" spans="13:31" x14ac:dyDescent="0.25">
      <c r="M4380" s="115">
        <v>49116</v>
      </c>
      <c r="N4380" s="123">
        <v>2.72776</v>
      </c>
      <c r="AB4380" s="108">
        <f t="shared" si="192"/>
        <v>49116</v>
      </c>
      <c r="AC4380" s="109">
        <f t="shared" si="191"/>
        <v>2.7277599999999999E-2</v>
      </c>
      <c r="AE4380" s="110"/>
    </row>
    <row r="4381" spans="13:31" x14ac:dyDescent="0.25">
      <c r="M4381" s="115">
        <v>49117</v>
      </c>
      <c r="N4381" s="123">
        <v>2.7274500000000002</v>
      </c>
      <c r="AB4381" s="108">
        <f t="shared" si="192"/>
        <v>49117</v>
      </c>
      <c r="AC4381" s="109">
        <f t="shared" si="191"/>
        <v>2.72745E-2</v>
      </c>
      <c r="AE4381" s="110"/>
    </row>
    <row r="4382" spans="13:31" x14ac:dyDescent="0.25">
      <c r="M4382" s="115">
        <v>49118</v>
      </c>
      <c r="N4382" s="123">
        <v>2.7274500000000002</v>
      </c>
      <c r="AB4382" s="108">
        <f t="shared" si="192"/>
        <v>49118</v>
      </c>
      <c r="AC4382" s="109">
        <f t="shared" si="191"/>
        <v>2.72745E-2</v>
      </c>
      <c r="AE4382" s="110"/>
    </row>
    <row r="4383" spans="13:31" x14ac:dyDescent="0.25">
      <c r="M4383" s="115">
        <v>49119</v>
      </c>
      <c r="N4383" s="123">
        <v>2.7274500000000002</v>
      </c>
      <c r="AB4383" s="108">
        <f t="shared" si="192"/>
        <v>49119</v>
      </c>
      <c r="AC4383" s="109">
        <f t="shared" si="191"/>
        <v>2.72745E-2</v>
      </c>
      <c r="AE4383" s="110"/>
    </row>
    <row r="4384" spans="13:31" x14ac:dyDescent="0.25">
      <c r="M4384" s="115">
        <v>49120</v>
      </c>
      <c r="N4384" s="123">
        <v>2.7276600000000002</v>
      </c>
      <c r="AB4384" s="108">
        <f t="shared" si="192"/>
        <v>49120</v>
      </c>
      <c r="AC4384" s="109">
        <f t="shared" si="191"/>
        <v>2.7276600000000002E-2</v>
      </c>
      <c r="AE4384" s="110"/>
    </row>
    <row r="4385" spans="13:31" x14ac:dyDescent="0.25">
      <c r="M4385" s="115">
        <v>49121</v>
      </c>
      <c r="N4385" s="123">
        <v>2.7274500000000002</v>
      </c>
      <c r="AB4385" s="108">
        <f t="shared" si="192"/>
        <v>49121</v>
      </c>
      <c r="AC4385" s="109">
        <f t="shared" si="191"/>
        <v>2.72745E-2</v>
      </c>
      <c r="AE4385" s="110"/>
    </row>
    <row r="4386" spans="13:31" x14ac:dyDescent="0.25">
      <c r="M4386" s="115">
        <v>49122</v>
      </c>
      <c r="N4386" s="123">
        <v>2.7274500000000002</v>
      </c>
      <c r="AB4386" s="108">
        <f t="shared" si="192"/>
        <v>49122</v>
      </c>
      <c r="AC4386" s="109">
        <f t="shared" si="191"/>
        <v>2.72745E-2</v>
      </c>
      <c r="AE4386" s="110"/>
    </row>
    <row r="4387" spans="13:31" x14ac:dyDescent="0.25">
      <c r="M4387" s="115">
        <v>49123</v>
      </c>
      <c r="N4387" s="123">
        <v>2.7274500000000002</v>
      </c>
      <c r="AB4387" s="108">
        <f t="shared" si="192"/>
        <v>49123</v>
      </c>
      <c r="AC4387" s="109">
        <f t="shared" si="191"/>
        <v>2.72745E-2</v>
      </c>
      <c r="AE4387" s="110"/>
    </row>
    <row r="4388" spans="13:31" x14ac:dyDescent="0.25">
      <c r="M4388" s="115">
        <v>49124</v>
      </c>
      <c r="N4388" s="123">
        <v>2.7274500000000002</v>
      </c>
      <c r="AB4388" s="108">
        <f t="shared" si="192"/>
        <v>49124</v>
      </c>
      <c r="AC4388" s="109">
        <f t="shared" si="191"/>
        <v>2.72745E-2</v>
      </c>
      <c r="AE4388" s="110"/>
    </row>
    <row r="4389" spans="13:31" x14ac:dyDescent="0.25">
      <c r="M4389" s="115">
        <v>49125</v>
      </c>
      <c r="N4389" s="123">
        <v>2.7276600000000002</v>
      </c>
      <c r="AB4389" s="108">
        <f t="shared" si="192"/>
        <v>49125</v>
      </c>
      <c r="AC4389" s="109">
        <f t="shared" si="191"/>
        <v>2.7276600000000002E-2</v>
      </c>
      <c r="AE4389" s="110"/>
    </row>
    <row r="4390" spans="13:31" x14ac:dyDescent="0.25">
      <c r="M4390" s="115">
        <v>49126</v>
      </c>
      <c r="N4390" s="123">
        <v>2.7274500000000002</v>
      </c>
      <c r="AB4390" s="108">
        <f t="shared" si="192"/>
        <v>49126</v>
      </c>
      <c r="AC4390" s="109">
        <f t="shared" si="191"/>
        <v>2.72745E-2</v>
      </c>
      <c r="AE4390" s="110"/>
    </row>
    <row r="4391" spans="13:31" x14ac:dyDescent="0.25">
      <c r="M4391" s="115">
        <v>49127</v>
      </c>
      <c r="N4391" s="123">
        <v>2.7274500000000002</v>
      </c>
      <c r="AB4391" s="108">
        <f t="shared" si="192"/>
        <v>49127</v>
      </c>
      <c r="AC4391" s="109">
        <f t="shared" si="191"/>
        <v>2.72745E-2</v>
      </c>
      <c r="AE4391" s="110"/>
    </row>
    <row r="4392" spans="13:31" x14ac:dyDescent="0.25">
      <c r="M4392" s="115">
        <v>49128</v>
      </c>
      <c r="N4392" s="123">
        <v>2.7274500000000002</v>
      </c>
      <c r="AB4392" s="108">
        <f t="shared" si="192"/>
        <v>49128</v>
      </c>
      <c r="AC4392" s="109">
        <f t="shared" si="191"/>
        <v>2.72745E-2</v>
      </c>
      <c r="AE4392" s="110"/>
    </row>
    <row r="4393" spans="13:31" x14ac:dyDescent="0.25">
      <c r="M4393" s="115">
        <v>49129</v>
      </c>
      <c r="N4393" s="123">
        <v>2.7274500000000002</v>
      </c>
      <c r="AB4393" s="108">
        <f t="shared" si="192"/>
        <v>49129</v>
      </c>
      <c r="AC4393" s="109">
        <f t="shared" si="191"/>
        <v>2.72745E-2</v>
      </c>
      <c r="AE4393" s="110"/>
    </row>
    <row r="4394" spans="13:31" x14ac:dyDescent="0.25">
      <c r="M4394" s="115">
        <v>49130</v>
      </c>
      <c r="N4394" s="123">
        <v>2.7276600000000002</v>
      </c>
      <c r="AB4394" s="108">
        <f t="shared" si="192"/>
        <v>49130</v>
      </c>
      <c r="AC4394" s="109">
        <f t="shared" si="191"/>
        <v>2.7276600000000002E-2</v>
      </c>
      <c r="AE4394" s="110"/>
    </row>
    <row r="4395" spans="13:31" x14ac:dyDescent="0.25">
      <c r="M4395" s="115">
        <v>49131</v>
      </c>
      <c r="N4395" s="123">
        <v>2.7274500000000002</v>
      </c>
      <c r="AB4395" s="108">
        <f t="shared" si="192"/>
        <v>49131</v>
      </c>
      <c r="AC4395" s="109">
        <f t="shared" si="191"/>
        <v>2.72745E-2</v>
      </c>
      <c r="AE4395" s="110"/>
    </row>
    <row r="4396" spans="13:31" x14ac:dyDescent="0.25">
      <c r="M4396" s="115">
        <v>49132</v>
      </c>
      <c r="N4396" s="123">
        <v>2.7274500000000002</v>
      </c>
      <c r="AB4396" s="108">
        <f t="shared" si="192"/>
        <v>49132</v>
      </c>
      <c r="AC4396" s="109">
        <f t="shared" si="191"/>
        <v>2.72745E-2</v>
      </c>
      <c r="AE4396" s="110"/>
    </row>
    <row r="4397" spans="13:31" x14ac:dyDescent="0.25">
      <c r="M4397" s="115">
        <v>49133</v>
      </c>
      <c r="N4397" s="123">
        <v>2.7274500000000002</v>
      </c>
      <c r="AB4397" s="108">
        <f t="shared" si="192"/>
        <v>49133</v>
      </c>
      <c r="AC4397" s="109">
        <f t="shared" si="191"/>
        <v>2.72745E-2</v>
      </c>
      <c r="AE4397" s="110"/>
    </row>
    <row r="4398" spans="13:31" x14ac:dyDescent="0.25">
      <c r="M4398" s="115">
        <v>49134</v>
      </c>
      <c r="N4398" s="123">
        <v>2.7274500000000002</v>
      </c>
      <c r="AB4398" s="108">
        <f t="shared" si="192"/>
        <v>49134</v>
      </c>
      <c r="AC4398" s="109">
        <f t="shared" si="191"/>
        <v>2.72745E-2</v>
      </c>
      <c r="AE4398" s="110"/>
    </row>
    <row r="4399" spans="13:31" x14ac:dyDescent="0.25">
      <c r="M4399" s="115">
        <v>49135</v>
      </c>
      <c r="N4399" s="123">
        <v>2.7276600000000002</v>
      </c>
      <c r="AB4399" s="108">
        <f t="shared" si="192"/>
        <v>49135</v>
      </c>
      <c r="AC4399" s="109">
        <f t="shared" si="191"/>
        <v>2.7276600000000002E-2</v>
      </c>
      <c r="AE4399" s="110"/>
    </row>
    <row r="4400" spans="13:31" x14ac:dyDescent="0.25">
      <c r="M4400" s="115">
        <v>49136</v>
      </c>
      <c r="N4400" s="123">
        <v>2.7274500000000002</v>
      </c>
      <c r="AB4400" s="108">
        <f t="shared" si="192"/>
        <v>49136</v>
      </c>
      <c r="AC4400" s="109">
        <f t="shared" si="191"/>
        <v>2.72745E-2</v>
      </c>
      <c r="AE4400" s="110"/>
    </row>
    <row r="4401" spans="13:31" x14ac:dyDescent="0.25">
      <c r="M4401" s="115">
        <v>49137</v>
      </c>
      <c r="N4401" s="123">
        <v>2.7274500000000002</v>
      </c>
      <c r="AB4401" s="108">
        <f t="shared" si="192"/>
        <v>49137</v>
      </c>
      <c r="AC4401" s="109">
        <f t="shared" si="191"/>
        <v>2.72745E-2</v>
      </c>
      <c r="AE4401" s="110"/>
    </row>
    <row r="4402" spans="13:31" x14ac:dyDescent="0.25">
      <c r="M4402" s="115">
        <v>49138</v>
      </c>
      <c r="N4402" s="123">
        <v>2.7274500000000002</v>
      </c>
      <c r="AB4402" s="108">
        <f t="shared" si="192"/>
        <v>49138</v>
      </c>
      <c r="AC4402" s="109">
        <f t="shared" si="191"/>
        <v>2.72745E-2</v>
      </c>
      <c r="AE4402" s="110"/>
    </row>
    <row r="4403" spans="13:31" x14ac:dyDescent="0.25">
      <c r="M4403" s="115">
        <v>49139</v>
      </c>
      <c r="N4403" s="123">
        <v>2.7274500000000002</v>
      </c>
      <c r="AB4403" s="108">
        <f t="shared" si="192"/>
        <v>49139</v>
      </c>
      <c r="AC4403" s="109">
        <f t="shared" si="191"/>
        <v>2.72745E-2</v>
      </c>
      <c r="AE4403" s="110"/>
    </row>
    <row r="4404" spans="13:31" x14ac:dyDescent="0.25">
      <c r="M4404" s="115">
        <v>49140</v>
      </c>
      <c r="N4404" s="123">
        <v>2.72776</v>
      </c>
      <c r="AB4404" s="108">
        <f t="shared" si="192"/>
        <v>49140</v>
      </c>
      <c r="AC4404" s="109">
        <f t="shared" si="191"/>
        <v>2.7277599999999999E-2</v>
      </c>
      <c r="AE4404" s="110"/>
    </row>
    <row r="4405" spans="13:31" x14ac:dyDescent="0.25">
      <c r="M4405" s="115">
        <v>49141</v>
      </c>
      <c r="N4405" s="123">
        <v>2.7274500000000002</v>
      </c>
      <c r="AB4405" s="108">
        <f t="shared" si="192"/>
        <v>49141</v>
      </c>
      <c r="AC4405" s="109">
        <f t="shared" si="191"/>
        <v>2.72745E-2</v>
      </c>
      <c r="AE4405" s="110"/>
    </row>
    <row r="4406" spans="13:31" x14ac:dyDescent="0.25">
      <c r="M4406" s="115">
        <v>49142</v>
      </c>
      <c r="N4406" s="123">
        <v>2.7274500000000002</v>
      </c>
      <c r="AB4406" s="108">
        <f t="shared" si="192"/>
        <v>49142</v>
      </c>
      <c r="AC4406" s="109">
        <f t="shared" si="191"/>
        <v>2.72745E-2</v>
      </c>
      <c r="AE4406" s="110"/>
    </row>
    <row r="4407" spans="13:31" x14ac:dyDescent="0.25">
      <c r="M4407" s="115">
        <v>49143</v>
      </c>
      <c r="N4407" s="123">
        <v>2.7274500000000002</v>
      </c>
      <c r="AB4407" s="108">
        <f t="shared" si="192"/>
        <v>49143</v>
      </c>
      <c r="AC4407" s="109">
        <f t="shared" si="191"/>
        <v>2.72745E-2</v>
      </c>
      <c r="AE4407" s="110"/>
    </row>
    <row r="4408" spans="13:31" x14ac:dyDescent="0.25">
      <c r="M4408" s="115">
        <v>49144</v>
      </c>
      <c r="N4408" s="123">
        <v>2.7276600000000002</v>
      </c>
      <c r="AB4408" s="108">
        <f t="shared" si="192"/>
        <v>49144</v>
      </c>
      <c r="AC4408" s="109">
        <f t="shared" si="191"/>
        <v>2.7276600000000002E-2</v>
      </c>
      <c r="AE4408" s="110"/>
    </row>
    <row r="4409" spans="13:31" x14ac:dyDescent="0.25">
      <c r="M4409" s="115">
        <v>49145</v>
      </c>
      <c r="N4409" s="123">
        <v>2.7274500000000002</v>
      </c>
      <c r="AB4409" s="108">
        <f t="shared" si="192"/>
        <v>49145</v>
      </c>
      <c r="AC4409" s="109">
        <f t="shared" si="191"/>
        <v>2.72745E-2</v>
      </c>
      <c r="AE4409" s="110"/>
    </row>
    <row r="4410" spans="13:31" x14ac:dyDescent="0.25">
      <c r="M4410" s="115">
        <v>49146</v>
      </c>
      <c r="N4410" s="123">
        <v>2.7274500000000002</v>
      </c>
      <c r="AB4410" s="108">
        <f t="shared" si="192"/>
        <v>49146</v>
      </c>
      <c r="AC4410" s="109">
        <f t="shared" si="191"/>
        <v>2.72745E-2</v>
      </c>
      <c r="AE4410" s="110"/>
    </row>
    <row r="4411" spans="13:31" x14ac:dyDescent="0.25">
      <c r="M4411" s="115">
        <v>49147</v>
      </c>
      <c r="N4411" s="123">
        <v>2.7274500000000002</v>
      </c>
      <c r="AB4411" s="108">
        <f t="shared" si="192"/>
        <v>49147</v>
      </c>
      <c r="AC4411" s="109">
        <f t="shared" si="191"/>
        <v>2.72745E-2</v>
      </c>
      <c r="AE4411" s="110"/>
    </row>
    <row r="4412" spans="13:31" x14ac:dyDescent="0.25">
      <c r="M4412" s="115">
        <v>49148</v>
      </c>
      <c r="N4412" s="123">
        <v>2.7274500000000002</v>
      </c>
      <c r="AB4412" s="108">
        <f t="shared" si="192"/>
        <v>49148</v>
      </c>
      <c r="AC4412" s="109">
        <f t="shared" si="191"/>
        <v>2.72745E-2</v>
      </c>
      <c r="AE4412" s="110"/>
    </row>
    <row r="4413" spans="13:31" x14ac:dyDescent="0.25">
      <c r="M4413" s="115">
        <v>49149</v>
      </c>
      <c r="N4413" s="123">
        <v>2.7276600000000002</v>
      </c>
      <c r="AB4413" s="108">
        <f t="shared" si="192"/>
        <v>49149</v>
      </c>
      <c r="AC4413" s="109">
        <f t="shared" si="191"/>
        <v>2.7276600000000002E-2</v>
      </c>
      <c r="AE4413" s="110"/>
    </row>
    <row r="4414" spans="13:31" x14ac:dyDescent="0.25">
      <c r="M4414" s="115">
        <v>49150</v>
      </c>
      <c r="N4414" s="123">
        <v>2.7274500000000002</v>
      </c>
      <c r="AB4414" s="108">
        <f t="shared" si="192"/>
        <v>49150</v>
      </c>
      <c r="AC4414" s="109">
        <f t="shared" si="191"/>
        <v>2.72745E-2</v>
      </c>
      <c r="AE4414" s="110"/>
    </row>
    <row r="4415" spans="13:31" x14ac:dyDescent="0.25">
      <c r="M4415" s="115">
        <v>49151</v>
      </c>
      <c r="N4415" s="123">
        <v>2.7274500000000002</v>
      </c>
      <c r="AB4415" s="108">
        <f t="shared" si="192"/>
        <v>49151</v>
      </c>
      <c r="AC4415" s="109">
        <f t="shared" si="191"/>
        <v>2.72745E-2</v>
      </c>
      <c r="AE4415" s="110"/>
    </row>
    <row r="4416" spans="13:31" x14ac:dyDescent="0.25">
      <c r="M4416" s="115">
        <v>49152</v>
      </c>
      <c r="N4416" s="123">
        <v>2.7274500000000002</v>
      </c>
      <c r="AB4416" s="108">
        <f t="shared" si="192"/>
        <v>49152</v>
      </c>
      <c r="AC4416" s="109">
        <f t="shared" si="191"/>
        <v>2.72745E-2</v>
      </c>
      <c r="AE4416" s="110"/>
    </row>
    <row r="4417" spans="13:31" x14ac:dyDescent="0.25">
      <c r="M4417" s="115">
        <v>49153</v>
      </c>
      <c r="N4417" s="123">
        <v>2.7274500000000002</v>
      </c>
      <c r="AB4417" s="108">
        <f t="shared" si="192"/>
        <v>49153</v>
      </c>
      <c r="AC4417" s="109">
        <f t="shared" si="191"/>
        <v>2.72745E-2</v>
      </c>
      <c r="AE4417" s="110"/>
    </row>
    <row r="4418" spans="13:31" x14ac:dyDescent="0.25">
      <c r="M4418" s="115">
        <v>49154</v>
      </c>
      <c r="N4418" s="123">
        <v>2.7276600000000002</v>
      </c>
      <c r="AB4418" s="108">
        <f t="shared" si="192"/>
        <v>49154</v>
      </c>
      <c r="AC4418" s="109">
        <f t="shared" si="191"/>
        <v>2.7276600000000002E-2</v>
      </c>
      <c r="AE4418" s="110"/>
    </row>
    <row r="4419" spans="13:31" x14ac:dyDescent="0.25">
      <c r="M4419" s="115">
        <v>49155</v>
      </c>
      <c r="N4419" s="123">
        <v>2.7274500000000002</v>
      </c>
      <c r="AB4419" s="108">
        <f t="shared" si="192"/>
        <v>49155</v>
      </c>
      <c r="AC4419" s="109">
        <f t="shared" si="191"/>
        <v>2.72745E-2</v>
      </c>
      <c r="AE4419" s="110"/>
    </row>
    <row r="4420" spans="13:31" x14ac:dyDescent="0.25">
      <c r="M4420" s="115">
        <v>49156</v>
      </c>
      <c r="N4420" s="123">
        <v>2.7274500000000002</v>
      </c>
      <c r="AB4420" s="108">
        <f t="shared" si="192"/>
        <v>49156</v>
      </c>
      <c r="AC4420" s="109">
        <f t="shared" si="191"/>
        <v>2.72745E-2</v>
      </c>
      <c r="AE4420" s="110"/>
    </row>
    <row r="4421" spans="13:31" x14ac:dyDescent="0.25">
      <c r="M4421" s="115">
        <v>49157</v>
      </c>
      <c r="N4421" s="123">
        <v>2.7274500000000002</v>
      </c>
      <c r="AB4421" s="108">
        <f t="shared" si="192"/>
        <v>49157</v>
      </c>
      <c r="AC4421" s="109">
        <f t="shared" si="191"/>
        <v>2.72745E-2</v>
      </c>
      <c r="AE4421" s="110"/>
    </row>
    <row r="4422" spans="13:31" x14ac:dyDescent="0.25">
      <c r="M4422" s="115">
        <v>49158</v>
      </c>
      <c r="N4422" s="123">
        <v>2.7274500000000002</v>
      </c>
      <c r="AB4422" s="108">
        <f t="shared" si="192"/>
        <v>49158</v>
      </c>
      <c r="AC4422" s="109">
        <f t="shared" si="191"/>
        <v>2.72745E-2</v>
      </c>
      <c r="AE4422" s="110"/>
    </row>
    <row r="4423" spans="13:31" x14ac:dyDescent="0.25">
      <c r="M4423" s="115">
        <v>49159</v>
      </c>
      <c r="N4423" s="123">
        <v>2.7276600000000002</v>
      </c>
      <c r="AB4423" s="108">
        <f t="shared" si="192"/>
        <v>49159</v>
      </c>
      <c r="AC4423" s="109">
        <f t="shared" ref="AC4423:AC4486" si="193">_xlfn.IFNA(VLOOKUP(AB4423,M:N,2,FALSE)/100,AC4422)</f>
        <v>2.7276600000000002E-2</v>
      </c>
      <c r="AE4423" s="110"/>
    </row>
    <row r="4424" spans="13:31" x14ac:dyDescent="0.25">
      <c r="M4424" s="115">
        <v>49160</v>
      </c>
      <c r="N4424" s="123">
        <v>2.7274500000000002</v>
      </c>
      <c r="AB4424" s="108">
        <f t="shared" ref="AB4424:AB4487" si="194">AB4423+1</f>
        <v>49160</v>
      </c>
      <c r="AC4424" s="109">
        <f t="shared" si="193"/>
        <v>2.72745E-2</v>
      </c>
      <c r="AE4424" s="110"/>
    </row>
    <row r="4425" spans="13:31" x14ac:dyDescent="0.25">
      <c r="M4425" s="115">
        <v>49161</v>
      </c>
      <c r="N4425" s="123">
        <v>2.7274500000000002</v>
      </c>
      <c r="AB4425" s="108">
        <f t="shared" si="194"/>
        <v>49161</v>
      </c>
      <c r="AC4425" s="109">
        <f t="shared" si="193"/>
        <v>2.72745E-2</v>
      </c>
      <c r="AE4425" s="110"/>
    </row>
    <row r="4426" spans="13:31" x14ac:dyDescent="0.25">
      <c r="M4426" s="115">
        <v>49162</v>
      </c>
      <c r="N4426" s="123">
        <v>2.7274500000000002</v>
      </c>
      <c r="AB4426" s="108">
        <f t="shared" si="194"/>
        <v>49162</v>
      </c>
      <c r="AC4426" s="109">
        <f t="shared" si="193"/>
        <v>2.72745E-2</v>
      </c>
      <c r="AE4426" s="110"/>
    </row>
    <row r="4427" spans="13:31" x14ac:dyDescent="0.25">
      <c r="M4427" s="115">
        <v>49163</v>
      </c>
      <c r="N4427" s="123">
        <v>2.7274500000000002</v>
      </c>
      <c r="AB4427" s="108">
        <f t="shared" si="194"/>
        <v>49163</v>
      </c>
      <c r="AC4427" s="109">
        <f t="shared" si="193"/>
        <v>2.72745E-2</v>
      </c>
      <c r="AE4427" s="110"/>
    </row>
    <row r="4428" spans="13:31" x14ac:dyDescent="0.25">
      <c r="M4428" s="115">
        <v>49164</v>
      </c>
      <c r="N4428" s="123">
        <v>2.7276600000000002</v>
      </c>
      <c r="AB4428" s="108">
        <f t="shared" si="194"/>
        <v>49164</v>
      </c>
      <c r="AC4428" s="109">
        <f t="shared" si="193"/>
        <v>2.7276600000000002E-2</v>
      </c>
      <c r="AE4428" s="110"/>
    </row>
    <row r="4429" spans="13:31" x14ac:dyDescent="0.25">
      <c r="M4429" s="115">
        <v>49165</v>
      </c>
      <c r="N4429" s="123">
        <v>2.7274500000000002</v>
      </c>
      <c r="AB4429" s="108">
        <f t="shared" si="194"/>
        <v>49165</v>
      </c>
      <c r="AC4429" s="109">
        <f t="shared" si="193"/>
        <v>2.72745E-2</v>
      </c>
      <c r="AE4429" s="110"/>
    </row>
    <row r="4430" spans="13:31" x14ac:dyDescent="0.25">
      <c r="M4430" s="115">
        <v>49166</v>
      </c>
      <c r="N4430" s="123">
        <v>2.7274500000000002</v>
      </c>
      <c r="AB4430" s="108">
        <f t="shared" si="194"/>
        <v>49166</v>
      </c>
      <c r="AC4430" s="109">
        <f t="shared" si="193"/>
        <v>2.72745E-2</v>
      </c>
      <c r="AE4430" s="110"/>
    </row>
    <row r="4431" spans="13:31" x14ac:dyDescent="0.25">
      <c r="M4431" s="115">
        <v>49167</v>
      </c>
      <c r="N4431" s="123">
        <v>2.7274500000000002</v>
      </c>
      <c r="AB4431" s="108">
        <f t="shared" si="194"/>
        <v>49167</v>
      </c>
      <c r="AC4431" s="109">
        <f t="shared" si="193"/>
        <v>2.72745E-2</v>
      </c>
      <c r="AE4431" s="110"/>
    </row>
    <row r="4432" spans="13:31" x14ac:dyDescent="0.25">
      <c r="M4432" s="115">
        <v>49168</v>
      </c>
      <c r="N4432" s="123">
        <v>2.72776</v>
      </c>
      <c r="AB4432" s="108">
        <f t="shared" si="194"/>
        <v>49168</v>
      </c>
      <c r="AC4432" s="109">
        <f t="shared" si="193"/>
        <v>2.7277599999999999E-2</v>
      </c>
      <c r="AE4432" s="110"/>
    </row>
    <row r="4433" spans="13:31" x14ac:dyDescent="0.25">
      <c r="M4433" s="115">
        <v>49169</v>
      </c>
      <c r="N4433" s="123">
        <v>2.7274500000000002</v>
      </c>
      <c r="AB4433" s="108">
        <f t="shared" si="194"/>
        <v>49169</v>
      </c>
      <c r="AC4433" s="109">
        <f t="shared" si="193"/>
        <v>2.72745E-2</v>
      </c>
      <c r="AE4433" s="110"/>
    </row>
    <row r="4434" spans="13:31" x14ac:dyDescent="0.25">
      <c r="M4434" s="115">
        <v>49170</v>
      </c>
      <c r="N4434" s="123">
        <v>2.7274500000000002</v>
      </c>
      <c r="AB4434" s="108">
        <f t="shared" si="194"/>
        <v>49170</v>
      </c>
      <c r="AC4434" s="109">
        <f t="shared" si="193"/>
        <v>2.72745E-2</v>
      </c>
      <c r="AE4434" s="110"/>
    </row>
    <row r="4435" spans="13:31" x14ac:dyDescent="0.25">
      <c r="M4435" s="115">
        <v>49171</v>
      </c>
      <c r="N4435" s="123">
        <v>2.7274500000000002</v>
      </c>
      <c r="AB4435" s="108">
        <f t="shared" si="194"/>
        <v>49171</v>
      </c>
      <c r="AC4435" s="109">
        <f t="shared" si="193"/>
        <v>2.72745E-2</v>
      </c>
      <c r="AE4435" s="110"/>
    </row>
    <row r="4436" spans="13:31" x14ac:dyDescent="0.25">
      <c r="M4436" s="115">
        <v>49172</v>
      </c>
      <c r="N4436" s="123">
        <v>2.7274500000000002</v>
      </c>
      <c r="AB4436" s="108">
        <f t="shared" si="194"/>
        <v>49172</v>
      </c>
      <c r="AC4436" s="109">
        <f t="shared" si="193"/>
        <v>2.72745E-2</v>
      </c>
      <c r="AE4436" s="110"/>
    </row>
    <row r="4437" spans="13:31" x14ac:dyDescent="0.25">
      <c r="M4437" s="115">
        <v>49173</v>
      </c>
      <c r="N4437" s="123">
        <v>2.7276600000000002</v>
      </c>
      <c r="AB4437" s="108">
        <f t="shared" si="194"/>
        <v>49173</v>
      </c>
      <c r="AC4437" s="109">
        <f t="shared" si="193"/>
        <v>2.7276600000000002E-2</v>
      </c>
      <c r="AE4437" s="110"/>
    </row>
    <row r="4438" spans="13:31" x14ac:dyDescent="0.25">
      <c r="M4438" s="115">
        <v>49174</v>
      </c>
      <c r="N4438" s="123">
        <v>2.7274500000000002</v>
      </c>
      <c r="AB4438" s="108">
        <f t="shared" si="194"/>
        <v>49174</v>
      </c>
      <c r="AC4438" s="109">
        <f t="shared" si="193"/>
        <v>2.72745E-2</v>
      </c>
      <c r="AE4438" s="110"/>
    </row>
    <row r="4439" spans="13:31" x14ac:dyDescent="0.25">
      <c r="M4439" s="115">
        <v>49175</v>
      </c>
      <c r="N4439" s="123">
        <v>2.7274500000000002</v>
      </c>
      <c r="AB4439" s="108">
        <f t="shared" si="194"/>
        <v>49175</v>
      </c>
      <c r="AC4439" s="109">
        <f t="shared" si="193"/>
        <v>2.72745E-2</v>
      </c>
      <c r="AE4439" s="110"/>
    </row>
    <row r="4440" spans="13:31" x14ac:dyDescent="0.25">
      <c r="M4440" s="115">
        <v>49176</v>
      </c>
      <c r="N4440" s="123">
        <v>2.7274500000000002</v>
      </c>
      <c r="AB4440" s="108">
        <f t="shared" si="194"/>
        <v>49176</v>
      </c>
      <c r="AC4440" s="109">
        <f t="shared" si="193"/>
        <v>2.72745E-2</v>
      </c>
      <c r="AE4440" s="110"/>
    </row>
    <row r="4441" spans="13:31" x14ac:dyDescent="0.25">
      <c r="M4441" s="115">
        <v>49177</v>
      </c>
      <c r="N4441" s="123">
        <v>2.7274500000000002</v>
      </c>
      <c r="AB4441" s="108">
        <f t="shared" si="194"/>
        <v>49177</v>
      </c>
      <c r="AC4441" s="109">
        <f t="shared" si="193"/>
        <v>2.72745E-2</v>
      </c>
      <c r="AE4441" s="110"/>
    </row>
    <row r="4442" spans="13:31" x14ac:dyDescent="0.25">
      <c r="M4442" s="115">
        <v>49178</v>
      </c>
      <c r="N4442" s="123">
        <v>2.7276600000000002</v>
      </c>
      <c r="AB4442" s="108">
        <f t="shared" si="194"/>
        <v>49178</v>
      </c>
      <c r="AC4442" s="109">
        <f t="shared" si="193"/>
        <v>2.7276600000000002E-2</v>
      </c>
      <c r="AE4442" s="110"/>
    </row>
    <row r="4443" spans="13:31" x14ac:dyDescent="0.25">
      <c r="M4443" s="115">
        <v>49179</v>
      </c>
      <c r="N4443" s="123">
        <v>2.7274500000000002</v>
      </c>
      <c r="AB4443" s="108">
        <f t="shared" si="194"/>
        <v>49179</v>
      </c>
      <c r="AC4443" s="109">
        <f t="shared" si="193"/>
        <v>2.72745E-2</v>
      </c>
      <c r="AE4443" s="110"/>
    </row>
    <row r="4444" spans="13:31" x14ac:dyDescent="0.25">
      <c r="M4444" s="115">
        <v>49180</v>
      </c>
      <c r="N4444" s="123">
        <v>2.7274500000000002</v>
      </c>
      <c r="AB4444" s="108">
        <f t="shared" si="194"/>
        <v>49180</v>
      </c>
      <c r="AC4444" s="109">
        <f t="shared" si="193"/>
        <v>2.72745E-2</v>
      </c>
      <c r="AE4444" s="110"/>
    </row>
    <row r="4445" spans="13:31" x14ac:dyDescent="0.25">
      <c r="M4445" s="115">
        <v>49181</v>
      </c>
      <c r="N4445" s="123">
        <v>2.7274500000000002</v>
      </c>
      <c r="AB4445" s="108">
        <f t="shared" si="194"/>
        <v>49181</v>
      </c>
      <c r="AC4445" s="109">
        <f t="shared" si="193"/>
        <v>2.72745E-2</v>
      </c>
      <c r="AE4445" s="110"/>
    </row>
    <row r="4446" spans="13:31" x14ac:dyDescent="0.25">
      <c r="M4446" s="115">
        <v>49182</v>
      </c>
      <c r="N4446" s="123">
        <v>2.7274500000000002</v>
      </c>
      <c r="AB4446" s="108">
        <f t="shared" si="194"/>
        <v>49182</v>
      </c>
      <c r="AC4446" s="109">
        <f t="shared" si="193"/>
        <v>2.72745E-2</v>
      </c>
      <c r="AE4446" s="110"/>
    </row>
    <row r="4447" spans="13:31" x14ac:dyDescent="0.25">
      <c r="M4447" s="115">
        <v>49183</v>
      </c>
      <c r="N4447" s="123">
        <v>2.7276600000000002</v>
      </c>
      <c r="AB4447" s="108">
        <f t="shared" si="194"/>
        <v>49183</v>
      </c>
      <c r="AC4447" s="109">
        <f t="shared" si="193"/>
        <v>2.7276600000000002E-2</v>
      </c>
      <c r="AE4447" s="110"/>
    </row>
    <row r="4448" spans="13:31" x14ac:dyDescent="0.25">
      <c r="M4448" s="115">
        <v>49184</v>
      </c>
      <c r="N4448" s="123">
        <v>2.7274500000000002</v>
      </c>
      <c r="AB4448" s="108">
        <f t="shared" si="194"/>
        <v>49184</v>
      </c>
      <c r="AC4448" s="109">
        <f t="shared" si="193"/>
        <v>2.72745E-2</v>
      </c>
      <c r="AE4448" s="110"/>
    </row>
    <row r="4449" spans="13:31" x14ac:dyDescent="0.25">
      <c r="M4449" s="115">
        <v>49185</v>
      </c>
      <c r="N4449" s="123">
        <v>2.7274500000000002</v>
      </c>
      <c r="AB4449" s="108">
        <f t="shared" si="194"/>
        <v>49185</v>
      </c>
      <c r="AC4449" s="109">
        <f t="shared" si="193"/>
        <v>2.72745E-2</v>
      </c>
      <c r="AE4449" s="110"/>
    </row>
    <row r="4450" spans="13:31" x14ac:dyDescent="0.25">
      <c r="M4450" s="115">
        <v>49186</v>
      </c>
      <c r="N4450" s="123">
        <v>2.7274500000000002</v>
      </c>
      <c r="AB4450" s="108">
        <f t="shared" si="194"/>
        <v>49186</v>
      </c>
      <c r="AC4450" s="109">
        <f t="shared" si="193"/>
        <v>2.72745E-2</v>
      </c>
      <c r="AE4450" s="110"/>
    </row>
    <row r="4451" spans="13:31" x14ac:dyDescent="0.25">
      <c r="M4451" s="115">
        <v>49187</v>
      </c>
      <c r="N4451" s="123">
        <v>2.7274500000000002</v>
      </c>
      <c r="AB4451" s="108">
        <f t="shared" si="194"/>
        <v>49187</v>
      </c>
      <c r="AC4451" s="109">
        <f t="shared" si="193"/>
        <v>2.72745E-2</v>
      </c>
      <c r="AE4451" s="110"/>
    </row>
    <row r="4452" spans="13:31" x14ac:dyDescent="0.25">
      <c r="M4452" s="115">
        <v>49188</v>
      </c>
      <c r="N4452" s="123">
        <v>2.7276600000000002</v>
      </c>
      <c r="AB4452" s="108">
        <f t="shared" si="194"/>
        <v>49188</v>
      </c>
      <c r="AC4452" s="109">
        <f t="shared" si="193"/>
        <v>2.7276600000000002E-2</v>
      </c>
      <c r="AE4452" s="110"/>
    </row>
    <row r="4453" spans="13:31" x14ac:dyDescent="0.25">
      <c r="M4453" s="115">
        <v>49189</v>
      </c>
      <c r="N4453" s="123">
        <v>2.7274500000000002</v>
      </c>
      <c r="AB4453" s="108">
        <f t="shared" si="194"/>
        <v>49189</v>
      </c>
      <c r="AC4453" s="109">
        <f t="shared" si="193"/>
        <v>2.72745E-2</v>
      </c>
      <c r="AE4453" s="110"/>
    </row>
    <row r="4454" spans="13:31" x14ac:dyDescent="0.25">
      <c r="M4454" s="115">
        <v>49190</v>
      </c>
      <c r="N4454" s="123">
        <v>2.7274500000000002</v>
      </c>
      <c r="AB4454" s="108">
        <f t="shared" si="194"/>
        <v>49190</v>
      </c>
      <c r="AC4454" s="109">
        <f t="shared" si="193"/>
        <v>2.72745E-2</v>
      </c>
      <c r="AE4454" s="110"/>
    </row>
    <row r="4455" spans="13:31" x14ac:dyDescent="0.25">
      <c r="M4455" s="115">
        <v>49191</v>
      </c>
      <c r="N4455" s="123">
        <v>2.7274500000000002</v>
      </c>
      <c r="AB4455" s="108">
        <f t="shared" si="194"/>
        <v>49191</v>
      </c>
      <c r="AC4455" s="109">
        <f t="shared" si="193"/>
        <v>2.72745E-2</v>
      </c>
      <c r="AE4455" s="110"/>
    </row>
    <row r="4456" spans="13:31" x14ac:dyDescent="0.25">
      <c r="M4456" s="115">
        <v>49192</v>
      </c>
      <c r="N4456" s="123">
        <v>2.7274500000000002</v>
      </c>
      <c r="AB4456" s="108">
        <f t="shared" si="194"/>
        <v>49192</v>
      </c>
      <c r="AC4456" s="109">
        <f t="shared" si="193"/>
        <v>2.72745E-2</v>
      </c>
      <c r="AE4456" s="110"/>
    </row>
    <row r="4457" spans="13:31" x14ac:dyDescent="0.25">
      <c r="M4457" s="115">
        <v>49193</v>
      </c>
      <c r="N4457" s="123">
        <v>2.7276600000000002</v>
      </c>
      <c r="AB4457" s="108">
        <f t="shared" si="194"/>
        <v>49193</v>
      </c>
      <c r="AC4457" s="109">
        <f t="shared" si="193"/>
        <v>2.7276600000000002E-2</v>
      </c>
      <c r="AE4457" s="110"/>
    </row>
    <row r="4458" spans="13:31" x14ac:dyDescent="0.25">
      <c r="M4458" s="115">
        <v>49194</v>
      </c>
      <c r="N4458" s="123">
        <v>2.7274500000000002</v>
      </c>
      <c r="AB4458" s="108">
        <f t="shared" si="194"/>
        <v>49194</v>
      </c>
      <c r="AC4458" s="109">
        <f t="shared" si="193"/>
        <v>2.72745E-2</v>
      </c>
      <c r="AE4458" s="110"/>
    </row>
    <row r="4459" spans="13:31" x14ac:dyDescent="0.25">
      <c r="M4459" s="115">
        <v>49195</v>
      </c>
      <c r="N4459" s="123">
        <v>2.7274500000000002</v>
      </c>
      <c r="AB4459" s="108">
        <f t="shared" si="194"/>
        <v>49195</v>
      </c>
      <c r="AC4459" s="109">
        <f t="shared" si="193"/>
        <v>2.72745E-2</v>
      </c>
      <c r="AE4459" s="110"/>
    </row>
    <row r="4460" spans="13:31" x14ac:dyDescent="0.25">
      <c r="M4460" s="115">
        <v>49196</v>
      </c>
      <c r="N4460" s="123">
        <v>2.7274500000000002</v>
      </c>
      <c r="AB4460" s="108">
        <f t="shared" si="194"/>
        <v>49196</v>
      </c>
      <c r="AC4460" s="109">
        <f t="shared" si="193"/>
        <v>2.72745E-2</v>
      </c>
      <c r="AE4460" s="110"/>
    </row>
    <row r="4461" spans="13:31" x14ac:dyDescent="0.25">
      <c r="M4461" s="115">
        <v>49197</v>
      </c>
      <c r="N4461" s="123">
        <v>2.7274500000000002</v>
      </c>
      <c r="AB4461" s="108">
        <f t="shared" si="194"/>
        <v>49197</v>
      </c>
      <c r="AC4461" s="109">
        <f t="shared" si="193"/>
        <v>2.72745E-2</v>
      </c>
      <c r="AE4461" s="110"/>
    </row>
    <row r="4462" spans="13:31" x14ac:dyDescent="0.25">
      <c r="M4462" s="115">
        <v>49198</v>
      </c>
      <c r="N4462" s="123">
        <v>2.7276600000000002</v>
      </c>
      <c r="AB4462" s="108">
        <f t="shared" si="194"/>
        <v>49198</v>
      </c>
      <c r="AC4462" s="109">
        <f t="shared" si="193"/>
        <v>2.7276600000000002E-2</v>
      </c>
      <c r="AE4462" s="110"/>
    </row>
    <row r="4463" spans="13:31" x14ac:dyDescent="0.25">
      <c r="M4463" s="115">
        <v>49199</v>
      </c>
      <c r="N4463" s="123">
        <v>2.7274500000000002</v>
      </c>
      <c r="AB4463" s="108">
        <f t="shared" si="194"/>
        <v>49199</v>
      </c>
      <c r="AC4463" s="109">
        <f t="shared" si="193"/>
        <v>2.72745E-2</v>
      </c>
      <c r="AE4463" s="110"/>
    </row>
    <row r="4464" spans="13:31" x14ac:dyDescent="0.25">
      <c r="M4464" s="115">
        <v>49200</v>
      </c>
      <c r="N4464" s="123">
        <v>2.7274500000000002</v>
      </c>
      <c r="AB4464" s="108">
        <f t="shared" si="194"/>
        <v>49200</v>
      </c>
      <c r="AC4464" s="109">
        <f t="shared" si="193"/>
        <v>2.72745E-2</v>
      </c>
      <c r="AE4464" s="110"/>
    </row>
    <row r="4465" spans="13:31" x14ac:dyDescent="0.25">
      <c r="M4465" s="115">
        <v>49201</v>
      </c>
      <c r="N4465" s="123">
        <v>2.7274500000000002</v>
      </c>
      <c r="AB4465" s="108">
        <f t="shared" si="194"/>
        <v>49201</v>
      </c>
      <c r="AC4465" s="109">
        <f t="shared" si="193"/>
        <v>2.72745E-2</v>
      </c>
      <c r="AE4465" s="110"/>
    </row>
    <row r="4466" spans="13:31" x14ac:dyDescent="0.25">
      <c r="M4466" s="115">
        <v>49202</v>
      </c>
      <c r="N4466" s="123">
        <v>2.7274500000000002</v>
      </c>
      <c r="AB4466" s="108">
        <f t="shared" si="194"/>
        <v>49202</v>
      </c>
      <c r="AC4466" s="109">
        <f t="shared" si="193"/>
        <v>2.72745E-2</v>
      </c>
      <c r="AE4466" s="110"/>
    </row>
    <row r="4467" spans="13:31" x14ac:dyDescent="0.25">
      <c r="M4467" s="115">
        <v>49203</v>
      </c>
      <c r="N4467" s="123">
        <v>2.7276600000000002</v>
      </c>
      <c r="AB4467" s="108">
        <f t="shared" si="194"/>
        <v>49203</v>
      </c>
      <c r="AC4467" s="109">
        <f t="shared" si="193"/>
        <v>2.7276600000000002E-2</v>
      </c>
      <c r="AE4467" s="110"/>
    </row>
    <row r="4468" spans="13:31" x14ac:dyDescent="0.25">
      <c r="M4468" s="115">
        <v>49204</v>
      </c>
      <c r="N4468" s="123">
        <v>2.7274500000000002</v>
      </c>
      <c r="AB4468" s="108">
        <f t="shared" si="194"/>
        <v>49204</v>
      </c>
      <c r="AC4468" s="109">
        <f t="shared" si="193"/>
        <v>2.72745E-2</v>
      </c>
      <c r="AE4468" s="110"/>
    </row>
    <row r="4469" spans="13:31" x14ac:dyDescent="0.25">
      <c r="M4469" s="115">
        <v>49205</v>
      </c>
      <c r="N4469" s="123">
        <v>2.7274500000000002</v>
      </c>
      <c r="AB4469" s="108">
        <f t="shared" si="194"/>
        <v>49205</v>
      </c>
      <c r="AC4469" s="109">
        <f t="shared" si="193"/>
        <v>2.72745E-2</v>
      </c>
      <c r="AE4469" s="110"/>
    </row>
    <row r="4470" spans="13:31" x14ac:dyDescent="0.25">
      <c r="M4470" s="115">
        <v>49206</v>
      </c>
      <c r="N4470" s="123">
        <v>2.7274500000000002</v>
      </c>
      <c r="AB4470" s="108">
        <f t="shared" si="194"/>
        <v>49206</v>
      </c>
      <c r="AC4470" s="109">
        <f t="shared" si="193"/>
        <v>2.72745E-2</v>
      </c>
      <c r="AE4470" s="110"/>
    </row>
    <row r="4471" spans="13:31" x14ac:dyDescent="0.25">
      <c r="M4471" s="115">
        <v>49207</v>
      </c>
      <c r="N4471" s="123">
        <v>2.7274500000000002</v>
      </c>
      <c r="AB4471" s="108">
        <f t="shared" si="194"/>
        <v>49207</v>
      </c>
      <c r="AC4471" s="109">
        <f t="shared" si="193"/>
        <v>2.72745E-2</v>
      </c>
      <c r="AE4471" s="110"/>
    </row>
    <row r="4472" spans="13:31" x14ac:dyDescent="0.25">
      <c r="M4472" s="115">
        <v>49208</v>
      </c>
      <c r="N4472" s="123">
        <v>2.72776</v>
      </c>
      <c r="AB4472" s="108">
        <f t="shared" si="194"/>
        <v>49208</v>
      </c>
      <c r="AC4472" s="109">
        <f t="shared" si="193"/>
        <v>2.7277599999999999E-2</v>
      </c>
      <c r="AE4472" s="110"/>
    </row>
    <row r="4473" spans="13:31" x14ac:dyDescent="0.25">
      <c r="M4473" s="115">
        <v>49209</v>
      </c>
      <c r="N4473" s="123">
        <v>2.7274500000000002</v>
      </c>
      <c r="AB4473" s="108">
        <f t="shared" si="194"/>
        <v>49209</v>
      </c>
      <c r="AC4473" s="109">
        <f t="shared" si="193"/>
        <v>2.72745E-2</v>
      </c>
      <c r="AE4473" s="110"/>
    </row>
    <row r="4474" spans="13:31" x14ac:dyDescent="0.25">
      <c r="M4474" s="115">
        <v>49210</v>
      </c>
      <c r="N4474" s="123">
        <v>2.7274500000000002</v>
      </c>
      <c r="AB4474" s="108">
        <f t="shared" si="194"/>
        <v>49210</v>
      </c>
      <c r="AC4474" s="109">
        <f t="shared" si="193"/>
        <v>2.72745E-2</v>
      </c>
      <c r="AE4474" s="110"/>
    </row>
    <row r="4475" spans="13:31" x14ac:dyDescent="0.25">
      <c r="M4475" s="115">
        <v>49211</v>
      </c>
      <c r="N4475" s="123">
        <v>2.7274500000000002</v>
      </c>
      <c r="AB4475" s="108">
        <f t="shared" si="194"/>
        <v>49211</v>
      </c>
      <c r="AC4475" s="109">
        <f t="shared" si="193"/>
        <v>2.72745E-2</v>
      </c>
      <c r="AE4475" s="110"/>
    </row>
    <row r="4476" spans="13:31" x14ac:dyDescent="0.25">
      <c r="M4476" s="115">
        <v>49212</v>
      </c>
      <c r="N4476" s="123">
        <v>2.7276600000000002</v>
      </c>
      <c r="AB4476" s="108">
        <f t="shared" si="194"/>
        <v>49212</v>
      </c>
      <c r="AC4476" s="109">
        <f t="shared" si="193"/>
        <v>2.7276600000000002E-2</v>
      </c>
      <c r="AE4476" s="110"/>
    </row>
    <row r="4477" spans="13:31" x14ac:dyDescent="0.25">
      <c r="M4477" s="115">
        <v>49213</v>
      </c>
      <c r="N4477" s="123">
        <v>2.7274500000000002</v>
      </c>
      <c r="AB4477" s="108">
        <f t="shared" si="194"/>
        <v>49213</v>
      </c>
      <c r="AC4477" s="109">
        <f t="shared" si="193"/>
        <v>2.72745E-2</v>
      </c>
      <c r="AE4477" s="110"/>
    </row>
    <row r="4478" spans="13:31" x14ac:dyDescent="0.25">
      <c r="M4478" s="115">
        <v>49214</v>
      </c>
      <c r="N4478" s="123">
        <v>2.7274500000000002</v>
      </c>
      <c r="AB4478" s="108">
        <f t="shared" si="194"/>
        <v>49214</v>
      </c>
      <c r="AC4478" s="109">
        <f t="shared" si="193"/>
        <v>2.72745E-2</v>
      </c>
      <c r="AE4478" s="110"/>
    </row>
    <row r="4479" spans="13:31" x14ac:dyDescent="0.25">
      <c r="M4479" s="115">
        <v>49215</v>
      </c>
      <c r="N4479" s="123">
        <v>2.7274500000000002</v>
      </c>
      <c r="AB4479" s="108">
        <f t="shared" si="194"/>
        <v>49215</v>
      </c>
      <c r="AC4479" s="109">
        <f t="shared" si="193"/>
        <v>2.72745E-2</v>
      </c>
      <c r="AE4479" s="110"/>
    </row>
    <row r="4480" spans="13:31" x14ac:dyDescent="0.25">
      <c r="M4480" s="115">
        <v>49216</v>
      </c>
      <c r="N4480" s="123">
        <v>2.7274500000000002</v>
      </c>
      <c r="AB4480" s="108">
        <f t="shared" si="194"/>
        <v>49216</v>
      </c>
      <c r="AC4480" s="109">
        <f t="shared" si="193"/>
        <v>2.72745E-2</v>
      </c>
      <c r="AE4480" s="110"/>
    </row>
    <row r="4481" spans="13:31" x14ac:dyDescent="0.25">
      <c r="M4481" s="115">
        <v>49217</v>
      </c>
      <c r="N4481" s="123">
        <v>2.7276600000000002</v>
      </c>
      <c r="AB4481" s="108">
        <f t="shared" si="194"/>
        <v>49217</v>
      </c>
      <c r="AC4481" s="109">
        <f t="shared" si="193"/>
        <v>2.7276600000000002E-2</v>
      </c>
      <c r="AE4481" s="110"/>
    </row>
    <row r="4482" spans="13:31" x14ac:dyDescent="0.25">
      <c r="M4482" s="115">
        <v>49218</v>
      </c>
      <c r="N4482" s="123">
        <v>2.7274500000000002</v>
      </c>
      <c r="AB4482" s="108">
        <f t="shared" si="194"/>
        <v>49218</v>
      </c>
      <c r="AC4482" s="109">
        <f t="shared" si="193"/>
        <v>2.72745E-2</v>
      </c>
      <c r="AE4482" s="110"/>
    </row>
    <row r="4483" spans="13:31" x14ac:dyDescent="0.25">
      <c r="M4483" s="115">
        <v>49219</v>
      </c>
      <c r="N4483" s="123">
        <v>2.7274500000000002</v>
      </c>
      <c r="AB4483" s="108">
        <f t="shared" si="194"/>
        <v>49219</v>
      </c>
      <c r="AC4483" s="109">
        <f t="shared" si="193"/>
        <v>2.72745E-2</v>
      </c>
      <c r="AE4483" s="110"/>
    </row>
    <row r="4484" spans="13:31" x14ac:dyDescent="0.25">
      <c r="M4484" s="115">
        <v>49220</v>
      </c>
      <c r="N4484" s="123">
        <v>2.7274500000000002</v>
      </c>
      <c r="AB4484" s="108">
        <f t="shared" si="194"/>
        <v>49220</v>
      </c>
      <c r="AC4484" s="109">
        <f t="shared" si="193"/>
        <v>2.72745E-2</v>
      </c>
      <c r="AE4484" s="110"/>
    </row>
    <row r="4485" spans="13:31" x14ac:dyDescent="0.25">
      <c r="M4485" s="115">
        <v>49221</v>
      </c>
      <c r="N4485" s="123">
        <v>2.7274500000000002</v>
      </c>
      <c r="AB4485" s="108">
        <f t="shared" si="194"/>
        <v>49221</v>
      </c>
      <c r="AC4485" s="109">
        <f t="shared" si="193"/>
        <v>2.72745E-2</v>
      </c>
      <c r="AE4485" s="110"/>
    </row>
    <row r="4486" spans="13:31" x14ac:dyDescent="0.25">
      <c r="M4486" s="115">
        <v>49222</v>
      </c>
      <c r="N4486" s="123">
        <v>2.7276600000000002</v>
      </c>
      <c r="AB4486" s="108">
        <f t="shared" si="194"/>
        <v>49222</v>
      </c>
      <c r="AC4486" s="109">
        <f t="shared" si="193"/>
        <v>2.7276600000000002E-2</v>
      </c>
      <c r="AE4486" s="110"/>
    </row>
    <row r="4487" spans="13:31" x14ac:dyDescent="0.25">
      <c r="M4487" s="115">
        <v>49223</v>
      </c>
      <c r="N4487" s="123">
        <v>2.7275499999999999</v>
      </c>
      <c r="AB4487" s="108">
        <f t="shared" si="194"/>
        <v>49223</v>
      </c>
      <c r="AC4487" s="109">
        <f t="shared" ref="AC4487:AC4550" si="195">_xlfn.IFNA(VLOOKUP(AB4487,M:N,2,FALSE)/100,AC4486)</f>
        <v>2.7275499999999998E-2</v>
      </c>
      <c r="AE4487" s="110"/>
    </row>
    <row r="4488" spans="13:31" x14ac:dyDescent="0.25">
      <c r="M4488" s="115">
        <v>49224</v>
      </c>
      <c r="N4488" s="123">
        <v>2.7274500000000002</v>
      </c>
      <c r="AB4488" s="108">
        <f t="shared" ref="AB4488:AB4551" si="196">AB4487+1</f>
        <v>49224</v>
      </c>
      <c r="AC4488" s="109">
        <f t="shared" si="195"/>
        <v>2.72745E-2</v>
      </c>
      <c r="AE4488" s="110"/>
    </row>
    <row r="4489" spans="13:31" x14ac:dyDescent="0.25">
      <c r="M4489" s="115">
        <v>49225</v>
      </c>
      <c r="N4489" s="123">
        <v>2.7274500000000002</v>
      </c>
      <c r="AB4489" s="108">
        <f t="shared" si="196"/>
        <v>49225</v>
      </c>
      <c r="AC4489" s="109">
        <f t="shared" si="195"/>
        <v>2.72745E-2</v>
      </c>
      <c r="AE4489" s="110"/>
    </row>
    <row r="4490" spans="13:31" x14ac:dyDescent="0.25">
      <c r="M4490" s="115">
        <v>49226</v>
      </c>
      <c r="N4490" s="123">
        <v>2.7276600000000002</v>
      </c>
      <c r="AB4490" s="108">
        <f t="shared" si="196"/>
        <v>49226</v>
      </c>
      <c r="AC4490" s="109">
        <f t="shared" si="195"/>
        <v>2.7276600000000002E-2</v>
      </c>
      <c r="AE4490" s="110"/>
    </row>
    <row r="4491" spans="13:31" x14ac:dyDescent="0.25">
      <c r="M4491" s="115">
        <v>49227</v>
      </c>
      <c r="N4491" s="123">
        <v>2.7274500000000002</v>
      </c>
      <c r="AB4491" s="108">
        <f t="shared" si="196"/>
        <v>49227</v>
      </c>
      <c r="AC4491" s="109">
        <f t="shared" si="195"/>
        <v>2.72745E-2</v>
      </c>
      <c r="AE4491" s="110"/>
    </row>
    <row r="4492" spans="13:31" x14ac:dyDescent="0.25">
      <c r="M4492" s="115">
        <v>49228</v>
      </c>
      <c r="N4492" s="123">
        <v>2.7274500000000002</v>
      </c>
      <c r="AB4492" s="108">
        <f t="shared" si="196"/>
        <v>49228</v>
      </c>
      <c r="AC4492" s="109">
        <f t="shared" si="195"/>
        <v>2.72745E-2</v>
      </c>
      <c r="AE4492" s="110"/>
    </row>
    <row r="4493" spans="13:31" x14ac:dyDescent="0.25">
      <c r="M4493" s="115">
        <v>49229</v>
      </c>
      <c r="N4493" s="123">
        <v>2.7274500000000002</v>
      </c>
      <c r="AB4493" s="108">
        <f t="shared" si="196"/>
        <v>49229</v>
      </c>
      <c r="AC4493" s="109">
        <f t="shared" si="195"/>
        <v>2.72745E-2</v>
      </c>
      <c r="AE4493" s="110"/>
    </row>
    <row r="4494" spans="13:31" x14ac:dyDescent="0.25">
      <c r="M4494" s="115">
        <v>49230</v>
      </c>
      <c r="N4494" s="123">
        <v>2.7274500000000002</v>
      </c>
      <c r="AB4494" s="108">
        <f t="shared" si="196"/>
        <v>49230</v>
      </c>
      <c r="AC4494" s="109">
        <f t="shared" si="195"/>
        <v>2.72745E-2</v>
      </c>
      <c r="AE4494" s="110"/>
    </row>
    <row r="4495" spans="13:31" x14ac:dyDescent="0.25">
      <c r="M4495" s="115">
        <v>49231</v>
      </c>
      <c r="N4495" s="123">
        <v>2.7276600000000002</v>
      </c>
      <c r="AB4495" s="108">
        <f t="shared" si="196"/>
        <v>49231</v>
      </c>
      <c r="AC4495" s="109">
        <f t="shared" si="195"/>
        <v>2.7276600000000002E-2</v>
      </c>
      <c r="AE4495" s="110"/>
    </row>
    <row r="4496" spans="13:31" x14ac:dyDescent="0.25">
      <c r="M4496" s="115">
        <v>49232</v>
      </c>
      <c r="N4496" s="123">
        <v>2.7274500000000002</v>
      </c>
      <c r="AB4496" s="108">
        <f t="shared" si="196"/>
        <v>49232</v>
      </c>
      <c r="AC4496" s="109">
        <f t="shared" si="195"/>
        <v>2.72745E-2</v>
      </c>
      <c r="AE4496" s="110"/>
    </row>
    <row r="4497" spans="13:31" x14ac:dyDescent="0.25">
      <c r="M4497" s="115">
        <v>49233</v>
      </c>
      <c r="N4497" s="123">
        <v>2.7275499999999999</v>
      </c>
      <c r="AB4497" s="108">
        <f t="shared" si="196"/>
        <v>49233</v>
      </c>
      <c r="AC4497" s="109">
        <f t="shared" si="195"/>
        <v>2.7275499999999998E-2</v>
      </c>
      <c r="AE4497" s="110"/>
    </row>
    <row r="4498" spans="13:31" x14ac:dyDescent="0.25">
      <c r="M4498" s="115">
        <v>49234</v>
      </c>
      <c r="N4498" s="123">
        <v>2.7274500000000002</v>
      </c>
      <c r="AB4498" s="108">
        <f t="shared" si="196"/>
        <v>49234</v>
      </c>
      <c r="AC4498" s="109">
        <f t="shared" si="195"/>
        <v>2.72745E-2</v>
      </c>
      <c r="AE4498" s="110"/>
    </row>
    <row r="4499" spans="13:31" x14ac:dyDescent="0.25">
      <c r="M4499" s="115">
        <v>49235</v>
      </c>
      <c r="N4499" s="123">
        <v>2.7276600000000002</v>
      </c>
      <c r="AB4499" s="108">
        <f t="shared" si="196"/>
        <v>49235</v>
      </c>
      <c r="AC4499" s="109">
        <f t="shared" si="195"/>
        <v>2.7276600000000002E-2</v>
      </c>
      <c r="AE4499" s="110"/>
    </row>
    <row r="4500" spans="13:31" x14ac:dyDescent="0.25">
      <c r="M4500" s="115">
        <v>49236</v>
      </c>
      <c r="N4500" s="123">
        <v>2.7274500000000002</v>
      </c>
      <c r="AB4500" s="108">
        <f t="shared" si="196"/>
        <v>49236</v>
      </c>
      <c r="AC4500" s="109">
        <f t="shared" si="195"/>
        <v>2.72745E-2</v>
      </c>
      <c r="AE4500" s="110"/>
    </row>
    <row r="4501" spans="13:31" x14ac:dyDescent="0.25">
      <c r="M4501" s="115">
        <v>49237</v>
      </c>
      <c r="N4501" s="123">
        <v>2.7274500000000002</v>
      </c>
      <c r="AB4501" s="108">
        <f t="shared" si="196"/>
        <v>49237</v>
      </c>
      <c r="AC4501" s="109">
        <f t="shared" si="195"/>
        <v>2.72745E-2</v>
      </c>
      <c r="AE4501" s="110"/>
    </row>
    <row r="4502" spans="13:31" x14ac:dyDescent="0.25">
      <c r="M4502" s="115">
        <v>49238</v>
      </c>
      <c r="N4502" s="123">
        <v>2.7274500000000002</v>
      </c>
      <c r="AB4502" s="108">
        <f t="shared" si="196"/>
        <v>49238</v>
      </c>
      <c r="AC4502" s="109">
        <f t="shared" si="195"/>
        <v>2.72745E-2</v>
      </c>
      <c r="AE4502" s="110"/>
    </row>
    <row r="4503" spans="13:31" x14ac:dyDescent="0.25">
      <c r="M4503" s="115">
        <v>49239</v>
      </c>
      <c r="N4503" s="123">
        <v>2.7274500000000002</v>
      </c>
      <c r="AB4503" s="108">
        <f t="shared" si="196"/>
        <v>49239</v>
      </c>
      <c r="AC4503" s="109">
        <f t="shared" si="195"/>
        <v>2.72745E-2</v>
      </c>
      <c r="AE4503" s="110"/>
    </row>
    <row r="4504" spans="13:31" x14ac:dyDescent="0.25">
      <c r="M4504" s="115">
        <v>49240</v>
      </c>
      <c r="N4504" s="123">
        <v>2.7276600000000002</v>
      </c>
      <c r="AB4504" s="108">
        <f t="shared" si="196"/>
        <v>49240</v>
      </c>
      <c r="AC4504" s="109">
        <f t="shared" si="195"/>
        <v>2.7276600000000002E-2</v>
      </c>
      <c r="AE4504" s="110"/>
    </row>
    <row r="4505" spans="13:31" x14ac:dyDescent="0.25">
      <c r="M4505" s="115">
        <v>49241</v>
      </c>
      <c r="N4505" s="123">
        <v>2.7274500000000002</v>
      </c>
      <c r="AB4505" s="108">
        <f t="shared" si="196"/>
        <v>49241</v>
      </c>
      <c r="AC4505" s="109">
        <f t="shared" si="195"/>
        <v>2.72745E-2</v>
      </c>
      <c r="AE4505" s="110"/>
    </row>
    <row r="4506" spans="13:31" x14ac:dyDescent="0.25">
      <c r="M4506" s="115">
        <v>49242</v>
      </c>
      <c r="N4506" s="123">
        <v>2.7274500000000002</v>
      </c>
      <c r="AB4506" s="108">
        <f t="shared" si="196"/>
        <v>49242</v>
      </c>
      <c r="AC4506" s="109">
        <f t="shared" si="195"/>
        <v>2.72745E-2</v>
      </c>
      <c r="AE4506" s="110"/>
    </row>
    <row r="4507" spans="13:31" x14ac:dyDescent="0.25">
      <c r="M4507" s="115">
        <v>49243</v>
      </c>
      <c r="N4507" s="123">
        <v>2.7274500000000002</v>
      </c>
      <c r="AB4507" s="108">
        <f t="shared" si="196"/>
        <v>49243</v>
      </c>
      <c r="AC4507" s="109">
        <f t="shared" si="195"/>
        <v>2.72745E-2</v>
      </c>
      <c r="AE4507" s="110"/>
    </row>
    <row r="4508" spans="13:31" x14ac:dyDescent="0.25">
      <c r="M4508" s="115">
        <v>49244</v>
      </c>
      <c r="N4508" s="123">
        <v>2.7274500000000002</v>
      </c>
      <c r="AB4508" s="108">
        <f t="shared" si="196"/>
        <v>49244</v>
      </c>
      <c r="AC4508" s="109">
        <f t="shared" si="195"/>
        <v>2.72745E-2</v>
      </c>
      <c r="AE4508" s="110"/>
    </row>
    <row r="4509" spans="13:31" x14ac:dyDescent="0.25">
      <c r="M4509" s="115">
        <v>49245</v>
      </c>
      <c r="N4509" s="123">
        <v>2.7276600000000002</v>
      </c>
      <c r="AB4509" s="108">
        <f t="shared" si="196"/>
        <v>49245</v>
      </c>
      <c r="AC4509" s="109">
        <f t="shared" si="195"/>
        <v>2.7276600000000002E-2</v>
      </c>
      <c r="AE4509" s="110"/>
    </row>
    <row r="4510" spans="13:31" x14ac:dyDescent="0.25">
      <c r="M4510" s="115">
        <v>49246</v>
      </c>
      <c r="N4510" s="123">
        <v>2.7274500000000002</v>
      </c>
      <c r="AB4510" s="108">
        <f t="shared" si="196"/>
        <v>49246</v>
      </c>
      <c r="AC4510" s="109">
        <f t="shared" si="195"/>
        <v>2.72745E-2</v>
      </c>
      <c r="AE4510" s="110"/>
    </row>
    <row r="4511" spans="13:31" x14ac:dyDescent="0.25">
      <c r="M4511" s="115">
        <v>49247</v>
      </c>
      <c r="N4511" s="123">
        <v>2.7274500000000002</v>
      </c>
      <c r="AB4511" s="108">
        <f t="shared" si="196"/>
        <v>49247</v>
      </c>
      <c r="AC4511" s="109">
        <f t="shared" si="195"/>
        <v>2.72745E-2</v>
      </c>
      <c r="AE4511" s="110"/>
    </row>
    <row r="4512" spans="13:31" x14ac:dyDescent="0.25">
      <c r="M4512" s="115">
        <v>49248</v>
      </c>
      <c r="N4512" s="123">
        <v>2.7274500000000002</v>
      </c>
      <c r="AB4512" s="108">
        <f t="shared" si="196"/>
        <v>49248</v>
      </c>
      <c r="AC4512" s="109">
        <f t="shared" si="195"/>
        <v>2.72745E-2</v>
      </c>
      <c r="AE4512" s="110"/>
    </row>
    <row r="4513" spans="13:31" x14ac:dyDescent="0.25">
      <c r="M4513" s="115">
        <v>49249</v>
      </c>
      <c r="N4513" s="123">
        <v>2.7274500000000002</v>
      </c>
      <c r="AB4513" s="108">
        <f t="shared" si="196"/>
        <v>49249</v>
      </c>
      <c r="AC4513" s="109">
        <f t="shared" si="195"/>
        <v>2.72745E-2</v>
      </c>
      <c r="AE4513" s="110"/>
    </row>
    <row r="4514" spans="13:31" x14ac:dyDescent="0.25">
      <c r="M4514" s="115">
        <v>49250</v>
      </c>
      <c r="N4514" s="123">
        <v>2.7276600000000002</v>
      </c>
      <c r="AB4514" s="108">
        <f t="shared" si="196"/>
        <v>49250</v>
      </c>
      <c r="AC4514" s="109">
        <f t="shared" si="195"/>
        <v>2.7276600000000002E-2</v>
      </c>
      <c r="AE4514" s="110"/>
    </row>
    <row r="4515" spans="13:31" x14ac:dyDescent="0.25">
      <c r="M4515" s="115">
        <v>49251</v>
      </c>
      <c r="N4515" s="123">
        <v>2.7274500000000002</v>
      </c>
      <c r="AB4515" s="108">
        <f t="shared" si="196"/>
        <v>49251</v>
      </c>
      <c r="AC4515" s="109">
        <f t="shared" si="195"/>
        <v>2.72745E-2</v>
      </c>
      <c r="AE4515" s="110"/>
    </row>
    <row r="4516" spans="13:31" x14ac:dyDescent="0.25">
      <c r="M4516" s="115">
        <v>49252</v>
      </c>
      <c r="N4516" s="123">
        <v>2.7274500000000002</v>
      </c>
      <c r="AB4516" s="108">
        <f t="shared" si="196"/>
        <v>49252</v>
      </c>
      <c r="AC4516" s="109">
        <f t="shared" si="195"/>
        <v>2.72745E-2</v>
      </c>
      <c r="AE4516" s="110"/>
    </row>
    <row r="4517" spans="13:31" x14ac:dyDescent="0.25">
      <c r="M4517" s="115">
        <v>49253</v>
      </c>
      <c r="N4517" s="123">
        <v>2.7274500000000002</v>
      </c>
      <c r="AB4517" s="108">
        <f t="shared" si="196"/>
        <v>49253</v>
      </c>
      <c r="AC4517" s="109">
        <f t="shared" si="195"/>
        <v>2.72745E-2</v>
      </c>
      <c r="AE4517" s="110"/>
    </row>
    <row r="4518" spans="13:31" x14ac:dyDescent="0.25">
      <c r="M4518" s="115">
        <v>49254</v>
      </c>
      <c r="N4518" s="123">
        <v>2.7274500000000002</v>
      </c>
      <c r="AB4518" s="108">
        <f t="shared" si="196"/>
        <v>49254</v>
      </c>
      <c r="AC4518" s="109">
        <f t="shared" si="195"/>
        <v>2.72745E-2</v>
      </c>
      <c r="AE4518" s="110"/>
    </row>
    <row r="4519" spans="13:31" x14ac:dyDescent="0.25">
      <c r="M4519" s="115">
        <v>49255</v>
      </c>
      <c r="N4519" s="123">
        <v>2.7276600000000002</v>
      </c>
      <c r="AB4519" s="108">
        <f t="shared" si="196"/>
        <v>49255</v>
      </c>
      <c r="AC4519" s="109">
        <f t="shared" si="195"/>
        <v>2.7276600000000002E-2</v>
      </c>
      <c r="AE4519" s="110"/>
    </row>
    <row r="4520" spans="13:31" x14ac:dyDescent="0.25">
      <c r="M4520" s="115">
        <v>49256</v>
      </c>
      <c r="N4520" s="123">
        <v>2.7274500000000002</v>
      </c>
      <c r="AB4520" s="108">
        <f t="shared" si="196"/>
        <v>49256</v>
      </c>
      <c r="AC4520" s="109">
        <f t="shared" si="195"/>
        <v>2.72745E-2</v>
      </c>
      <c r="AE4520" s="110"/>
    </row>
    <row r="4521" spans="13:31" x14ac:dyDescent="0.25">
      <c r="M4521" s="115">
        <v>49257</v>
      </c>
      <c r="N4521" s="123">
        <v>2.7274500000000002</v>
      </c>
      <c r="AB4521" s="108">
        <f t="shared" si="196"/>
        <v>49257</v>
      </c>
      <c r="AC4521" s="109">
        <f t="shared" si="195"/>
        <v>2.72745E-2</v>
      </c>
      <c r="AE4521" s="110"/>
    </row>
    <row r="4522" spans="13:31" x14ac:dyDescent="0.25">
      <c r="M4522" s="115">
        <v>49258</v>
      </c>
      <c r="N4522" s="123">
        <v>2.7274500000000002</v>
      </c>
      <c r="AB4522" s="108">
        <f t="shared" si="196"/>
        <v>49258</v>
      </c>
      <c r="AC4522" s="109">
        <f t="shared" si="195"/>
        <v>2.72745E-2</v>
      </c>
      <c r="AE4522" s="110"/>
    </row>
    <row r="4523" spans="13:31" x14ac:dyDescent="0.25">
      <c r="M4523" s="115">
        <v>49259</v>
      </c>
      <c r="N4523" s="123">
        <v>2.7274500000000002</v>
      </c>
      <c r="AB4523" s="108">
        <f t="shared" si="196"/>
        <v>49259</v>
      </c>
      <c r="AC4523" s="109">
        <f t="shared" si="195"/>
        <v>2.72745E-2</v>
      </c>
      <c r="AE4523" s="110"/>
    </row>
    <row r="4524" spans="13:31" x14ac:dyDescent="0.25">
      <c r="M4524" s="115">
        <v>49260</v>
      </c>
      <c r="N4524" s="123">
        <v>2.7276600000000002</v>
      </c>
      <c r="AB4524" s="108">
        <f t="shared" si="196"/>
        <v>49260</v>
      </c>
      <c r="AC4524" s="109">
        <f t="shared" si="195"/>
        <v>2.7276600000000002E-2</v>
      </c>
      <c r="AE4524" s="110"/>
    </row>
    <row r="4525" spans="13:31" x14ac:dyDescent="0.25">
      <c r="M4525" s="115">
        <v>49261</v>
      </c>
      <c r="N4525" s="123">
        <v>2.7274500000000002</v>
      </c>
      <c r="AB4525" s="108">
        <f t="shared" si="196"/>
        <v>49261</v>
      </c>
      <c r="AC4525" s="109">
        <f t="shared" si="195"/>
        <v>2.72745E-2</v>
      </c>
      <c r="AE4525" s="110"/>
    </row>
    <row r="4526" spans="13:31" x14ac:dyDescent="0.25">
      <c r="M4526" s="115">
        <v>49262</v>
      </c>
      <c r="N4526" s="123">
        <v>2.7274500000000002</v>
      </c>
      <c r="AB4526" s="108">
        <f t="shared" si="196"/>
        <v>49262</v>
      </c>
      <c r="AC4526" s="109">
        <f t="shared" si="195"/>
        <v>2.72745E-2</v>
      </c>
      <c r="AE4526" s="110"/>
    </row>
    <row r="4527" spans="13:31" x14ac:dyDescent="0.25">
      <c r="M4527" s="115">
        <v>49263</v>
      </c>
      <c r="N4527" s="123">
        <v>2.7274500000000002</v>
      </c>
      <c r="AB4527" s="108">
        <f t="shared" si="196"/>
        <v>49263</v>
      </c>
      <c r="AC4527" s="109">
        <f t="shared" si="195"/>
        <v>2.72745E-2</v>
      </c>
      <c r="AE4527" s="110"/>
    </row>
    <row r="4528" spans="13:31" x14ac:dyDescent="0.25">
      <c r="M4528" s="115">
        <v>49264</v>
      </c>
      <c r="N4528" s="123">
        <v>2.7274500000000002</v>
      </c>
      <c r="AB4528" s="108">
        <f t="shared" si="196"/>
        <v>49264</v>
      </c>
      <c r="AC4528" s="109">
        <f t="shared" si="195"/>
        <v>2.72745E-2</v>
      </c>
      <c r="AE4528" s="110"/>
    </row>
    <row r="4529" spans="13:31" x14ac:dyDescent="0.25">
      <c r="M4529" s="115">
        <v>49265</v>
      </c>
      <c r="N4529" s="123">
        <v>2.7276600000000002</v>
      </c>
      <c r="AB4529" s="108">
        <f t="shared" si="196"/>
        <v>49265</v>
      </c>
      <c r="AC4529" s="109">
        <f t="shared" si="195"/>
        <v>2.7276600000000002E-2</v>
      </c>
      <c r="AE4529" s="110"/>
    </row>
    <row r="4530" spans="13:31" x14ac:dyDescent="0.25">
      <c r="M4530" s="115">
        <v>49266</v>
      </c>
      <c r="N4530" s="123">
        <v>2.7274500000000002</v>
      </c>
      <c r="AB4530" s="108">
        <f t="shared" si="196"/>
        <v>49266</v>
      </c>
      <c r="AC4530" s="109">
        <f t="shared" si="195"/>
        <v>2.72745E-2</v>
      </c>
      <c r="AE4530" s="110"/>
    </row>
    <row r="4531" spans="13:31" x14ac:dyDescent="0.25">
      <c r="M4531" s="115">
        <v>49267</v>
      </c>
      <c r="N4531" s="123">
        <v>2.7274500000000002</v>
      </c>
      <c r="AB4531" s="108">
        <f t="shared" si="196"/>
        <v>49267</v>
      </c>
      <c r="AC4531" s="109">
        <f t="shared" si="195"/>
        <v>2.72745E-2</v>
      </c>
      <c r="AE4531" s="110"/>
    </row>
    <row r="4532" spans="13:31" x14ac:dyDescent="0.25">
      <c r="M4532" s="115">
        <v>49268</v>
      </c>
      <c r="N4532" s="123">
        <v>2.7274500000000002</v>
      </c>
      <c r="AB4532" s="108">
        <f t="shared" si="196"/>
        <v>49268</v>
      </c>
      <c r="AC4532" s="109">
        <f t="shared" si="195"/>
        <v>2.72745E-2</v>
      </c>
      <c r="AE4532" s="110"/>
    </row>
    <row r="4533" spans="13:31" x14ac:dyDescent="0.25">
      <c r="M4533" s="115">
        <v>49269</v>
      </c>
      <c r="N4533" s="123">
        <v>2.7274500000000002</v>
      </c>
      <c r="AB4533" s="108">
        <f t="shared" si="196"/>
        <v>49269</v>
      </c>
      <c r="AC4533" s="109">
        <f t="shared" si="195"/>
        <v>2.72745E-2</v>
      </c>
      <c r="AE4533" s="110"/>
    </row>
    <row r="4534" spans="13:31" x14ac:dyDescent="0.25">
      <c r="M4534" s="115">
        <v>49270</v>
      </c>
      <c r="N4534" s="123">
        <v>2.7276600000000002</v>
      </c>
      <c r="AB4534" s="108">
        <f t="shared" si="196"/>
        <v>49270</v>
      </c>
      <c r="AC4534" s="109">
        <f t="shared" si="195"/>
        <v>2.7276600000000002E-2</v>
      </c>
      <c r="AE4534" s="110"/>
    </row>
    <row r="4535" spans="13:31" x14ac:dyDescent="0.25">
      <c r="M4535" s="115">
        <v>49271</v>
      </c>
      <c r="N4535" s="123">
        <v>2.7274500000000002</v>
      </c>
      <c r="AB4535" s="108">
        <f t="shared" si="196"/>
        <v>49271</v>
      </c>
      <c r="AC4535" s="109">
        <f t="shared" si="195"/>
        <v>2.72745E-2</v>
      </c>
      <c r="AE4535" s="110"/>
    </row>
    <row r="4536" spans="13:31" x14ac:dyDescent="0.25">
      <c r="M4536" s="115">
        <v>49272</v>
      </c>
      <c r="N4536" s="123">
        <v>2.7274500000000002</v>
      </c>
      <c r="AB4536" s="108">
        <f t="shared" si="196"/>
        <v>49272</v>
      </c>
      <c r="AC4536" s="109">
        <f t="shared" si="195"/>
        <v>2.72745E-2</v>
      </c>
      <c r="AE4536" s="110"/>
    </row>
    <row r="4537" spans="13:31" x14ac:dyDescent="0.25">
      <c r="M4537" s="115">
        <v>49273</v>
      </c>
      <c r="N4537" s="123">
        <v>2.7274500000000002</v>
      </c>
      <c r="AB4537" s="108">
        <f t="shared" si="196"/>
        <v>49273</v>
      </c>
      <c r="AC4537" s="109">
        <f t="shared" si="195"/>
        <v>2.72745E-2</v>
      </c>
      <c r="AE4537" s="110"/>
    </row>
    <row r="4538" spans="13:31" x14ac:dyDescent="0.25">
      <c r="M4538" s="115">
        <v>49274</v>
      </c>
      <c r="N4538" s="123">
        <v>2.7274500000000002</v>
      </c>
      <c r="AB4538" s="108">
        <f t="shared" si="196"/>
        <v>49274</v>
      </c>
      <c r="AC4538" s="109">
        <f t="shared" si="195"/>
        <v>2.72745E-2</v>
      </c>
      <c r="AE4538" s="110"/>
    </row>
    <row r="4539" spans="13:31" x14ac:dyDescent="0.25">
      <c r="M4539" s="115">
        <v>49275</v>
      </c>
      <c r="N4539" s="123">
        <v>2.72776</v>
      </c>
      <c r="AB4539" s="108">
        <f t="shared" si="196"/>
        <v>49275</v>
      </c>
      <c r="AC4539" s="109">
        <f t="shared" si="195"/>
        <v>2.7277599999999999E-2</v>
      </c>
      <c r="AE4539" s="110"/>
    </row>
    <row r="4540" spans="13:31" x14ac:dyDescent="0.25">
      <c r="M4540" s="115">
        <v>49276</v>
      </c>
      <c r="N4540" s="123">
        <v>2.7274500000000002</v>
      </c>
      <c r="AB4540" s="108">
        <f t="shared" si="196"/>
        <v>49276</v>
      </c>
      <c r="AC4540" s="109">
        <f t="shared" si="195"/>
        <v>2.72745E-2</v>
      </c>
      <c r="AE4540" s="110"/>
    </row>
    <row r="4541" spans="13:31" x14ac:dyDescent="0.25">
      <c r="M4541" s="115">
        <v>49277</v>
      </c>
      <c r="N4541" s="123">
        <v>2.7274500000000002</v>
      </c>
      <c r="AB4541" s="108">
        <f t="shared" si="196"/>
        <v>49277</v>
      </c>
      <c r="AC4541" s="109">
        <f t="shared" si="195"/>
        <v>2.72745E-2</v>
      </c>
      <c r="AE4541" s="110"/>
    </row>
    <row r="4542" spans="13:31" x14ac:dyDescent="0.25">
      <c r="M4542" s="115">
        <v>49278</v>
      </c>
      <c r="N4542" s="123">
        <v>2.7274500000000002</v>
      </c>
      <c r="AB4542" s="108">
        <f t="shared" si="196"/>
        <v>49278</v>
      </c>
      <c r="AC4542" s="109">
        <f t="shared" si="195"/>
        <v>2.72745E-2</v>
      </c>
      <c r="AE4542" s="110"/>
    </row>
    <row r="4543" spans="13:31" x14ac:dyDescent="0.25">
      <c r="M4543" s="115">
        <v>49279</v>
      </c>
      <c r="N4543" s="123">
        <v>2.7276600000000002</v>
      </c>
      <c r="AB4543" s="108">
        <f t="shared" si="196"/>
        <v>49279</v>
      </c>
      <c r="AC4543" s="109">
        <f t="shared" si="195"/>
        <v>2.7276600000000002E-2</v>
      </c>
      <c r="AE4543" s="110"/>
    </row>
    <row r="4544" spans="13:31" x14ac:dyDescent="0.25">
      <c r="M4544" s="115">
        <v>49280</v>
      </c>
      <c r="N4544" s="123">
        <v>2.7274500000000002</v>
      </c>
      <c r="AB4544" s="108">
        <f t="shared" si="196"/>
        <v>49280</v>
      </c>
      <c r="AC4544" s="109">
        <f t="shared" si="195"/>
        <v>2.72745E-2</v>
      </c>
      <c r="AE4544" s="110"/>
    </row>
    <row r="4545" spans="13:31" x14ac:dyDescent="0.25">
      <c r="M4545" s="115">
        <v>49281</v>
      </c>
      <c r="N4545" s="123">
        <v>2.7274500000000002</v>
      </c>
      <c r="AB4545" s="108">
        <f t="shared" si="196"/>
        <v>49281</v>
      </c>
      <c r="AC4545" s="109">
        <f t="shared" si="195"/>
        <v>2.72745E-2</v>
      </c>
      <c r="AE4545" s="110"/>
    </row>
    <row r="4546" spans="13:31" x14ac:dyDescent="0.25">
      <c r="M4546" s="115">
        <v>49282</v>
      </c>
      <c r="N4546" s="123">
        <v>2.7274500000000002</v>
      </c>
      <c r="AB4546" s="108">
        <f t="shared" si="196"/>
        <v>49282</v>
      </c>
      <c r="AC4546" s="109">
        <f t="shared" si="195"/>
        <v>2.72745E-2</v>
      </c>
      <c r="AE4546" s="110"/>
    </row>
    <row r="4547" spans="13:31" x14ac:dyDescent="0.25">
      <c r="M4547" s="115">
        <v>49283</v>
      </c>
      <c r="N4547" s="123">
        <v>2.7274500000000002</v>
      </c>
      <c r="AB4547" s="108">
        <f t="shared" si="196"/>
        <v>49283</v>
      </c>
      <c r="AC4547" s="109">
        <f t="shared" si="195"/>
        <v>2.72745E-2</v>
      </c>
      <c r="AE4547" s="110"/>
    </row>
    <row r="4548" spans="13:31" x14ac:dyDescent="0.25">
      <c r="M4548" s="115">
        <v>49284</v>
      </c>
      <c r="N4548" s="123">
        <v>2.7276600000000002</v>
      </c>
      <c r="AB4548" s="108">
        <f t="shared" si="196"/>
        <v>49284</v>
      </c>
      <c r="AC4548" s="109">
        <f t="shared" si="195"/>
        <v>2.7276600000000002E-2</v>
      </c>
      <c r="AE4548" s="110"/>
    </row>
    <row r="4549" spans="13:31" x14ac:dyDescent="0.25">
      <c r="M4549" s="115">
        <v>49285</v>
      </c>
      <c r="N4549" s="123">
        <v>2.7274500000000002</v>
      </c>
      <c r="AB4549" s="108">
        <f t="shared" si="196"/>
        <v>49285</v>
      </c>
      <c r="AC4549" s="109">
        <f t="shared" si="195"/>
        <v>2.72745E-2</v>
      </c>
      <c r="AE4549" s="110"/>
    </row>
    <row r="4550" spans="13:31" x14ac:dyDescent="0.25">
      <c r="M4550" s="115">
        <v>49286</v>
      </c>
      <c r="N4550" s="123">
        <v>2.7274500000000002</v>
      </c>
      <c r="AB4550" s="108">
        <f t="shared" si="196"/>
        <v>49286</v>
      </c>
      <c r="AC4550" s="109">
        <f t="shared" si="195"/>
        <v>2.72745E-2</v>
      </c>
      <c r="AE4550" s="110"/>
    </row>
    <row r="4551" spans="13:31" x14ac:dyDescent="0.25">
      <c r="M4551" s="115">
        <v>49287</v>
      </c>
      <c r="N4551" s="123">
        <v>2.7274500000000002</v>
      </c>
      <c r="AB4551" s="108">
        <f t="shared" si="196"/>
        <v>49287</v>
      </c>
      <c r="AC4551" s="109">
        <f t="shared" ref="AC4551:AC4614" si="197">_xlfn.IFNA(VLOOKUP(AB4551,M:N,2,FALSE)/100,AC4550)</f>
        <v>2.72745E-2</v>
      </c>
      <c r="AE4551" s="110"/>
    </row>
    <row r="4552" spans="13:31" x14ac:dyDescent="0.25">
      <c r="M4552" s="115">
        <v>49288</v>
      </c>
      <c r="N4552" s="123">
        <v>2.7274500000000002</v>
      </c>
      <c r="AB4552" s="108">
        <f t="shared" ref="AB4552:AB4615" si="198">AB4551+1</f>
        <v>49288</v>
      </c>
      <c r="AC4552" s="109">
        <f t="shared" si="197"/>
        <v>2.72745E-2</v>
      </c>
      <c r="AE4552" s="110"/>
    </row>
    <row r="4553" spans="13:31" x14ac:dyDescent="0.25">
      <c r="M4553" s="115">
        <v>49289</v>
      </c>
      <c r="N4553" s="123">
        <v>2.7276600000000002</v>
      </c>
      <c r="AB4553" s="108">
        <f t="shared" si="198"/>
        <v>49289</v>
      </c>
      <c r="AC4553" s="109">
        <f t="shared" si="197"/>
        <v>2.7276600000000002E-2</v>
      </c>
      <c r="AE4553" s="110"/>
    </row>
    <row r="4554" spans="13:31" x14ac:dyDescent="0.25">
      <c r="M4554" s="115">
        <v>49290</v>
      </c>
      <c r="N4554" s="123">
        <v>2.7274500000000002</v>
      </c>
      <c r="AB4554" s="108">
        <f t="shared" si="198"/>
        <v>49290</v>
      </c>
      <c r="AC4554" s="109">
        <f t="shared" si="197"/>
        <v>2.72745E-2</v>
      </c>
      <c r="AE4554" s="110"/>
    </row>
    <row r="4555" spans="13:31" x14ac:dyDescent="0.25">
      <c r="M4555" s="115">
        <v>49291</v>
      </c>
      <c r="N4555" s="123">
        <v>2.7274500000000002</v>
      </c>
      <c r="AB4555" s="108">
        <f t="shared" si="198"/>
        <v>49291</v>
      </c>
      <c r="AC4555" s="109">
        <f t="shared" si="197"/>
        <v>2.72745E-2</v>
      </c>
      <c r="AE4555" s="110"/>
    </row>
    <row r="4556" spans="13:31" x14ac:dyDescent="0.25">
      <c r="M4556" s="115">
        <v>49292</v>
      </c>
      <c r="N4556" s="123">
        <v>2.7274500000000002</v>
      </c>
      <c r="AB4556" s="108">
        <f t="shared" si="198"/>
        <v>49292</v>
      </c>
      <c r="AC4556" s="109">
        <f t="shared" si="197"/>
        <v>2.72745E-2</v>
      </c>
      <c r="AE4556" s="110"/>
    </row>
    <row r="4557" spans="13:31" x14ac:dyDescent="0.25">
      <c r="M4557" s="115">
        <v>49293</v>
      </c>
      <c r="N4557" s="123">
        <v>2.7274500000000002</v>
      </c>
      <c r="AB4557" s="108">
        <f t="shared" si="198"/>
        <v>49293</v>
      </c>
      <c r="AC4557" s="109">
        <f t="shared" si="197"/>
        <v>2.72745E-2</v>
      </c>
      <c r="AE4557" s="110"/>
    </row>
    <row r="4558" spans="13:31" x14ac:dyDescent="0.25">
      <c r="M4558" s="115">
        <v>49294</v>
      </c>
      <c r="N4558" s="123">
        <v>2.7276600000000002</v>
      </c>
      <c r="AB4558" s="108">
        <f t="shared" si="198"/>
        <v>49294</v>
      </c>
      <c r="AC4558" s="109">
        <f t="shared" si="197"/>
        <v>2.7276600000000002E-2</v>
      </c>
      <c r="AE4558" s="110"/>
    </row>
    <row r="4559" spans="13:31" x14ac:dyDescent="0.25">
      <c r="M4559" s="115">
        <v>49295</v>
      </c>
      <c r="N4559" s="123">
        <v>2.7274500000000002</v>
      </c>
      <c r="AB4559" s="108">
        <f t="shared" si="198"/>
        <v>49295</v>
      </c>
      <c r="AC4559" s="109">
        <f t="shared" si="197"/>
        <v>2.72745E-2</v>
      </c>
      <c r="AE4559" s="110"/>
    </row>
    <row r="4560" spans="13:31" x14ac:dyDescent="0.25">
      <c r="M4560" s="115">
        <v>49296</v>
      </c>
      <c r="N4560" s="123">
        <v>2.7274500000000002</v>
      </c>
      <c r="AB4560" s="108">
        <f t="shared" si="198"/>
        <v>49296</v>
      </c>
      <c r="AC4560" s="109">
        <f t="shared" si="197"/>
        <v>2.72745E-2</v>
      </c>
      <c r="AE4560" s="110"/>
    </row>
    <row r="4561" spans="13:31" x14ac:dyDescent="0.25">
      <c r="M4561" s="115">
        <v>49297</v>
      </c>
      <c r="N4561" s="123">
        <v>2.7274500000000002</v>
      </c>
      <c r="AB4561" s="108">
        <f t="shared" si="198"/>
        <v>49297</v>
      </c>
      <c r="AC4561" s="109">
        <f t="shared" si="197"/>
        <v>2.72745E-2</v>
      </c>
      <c r="AE4561" s="110"/>
    </row>
    <row r="4562" spans="13:31" x14ac:dyDescent="0.25">
      <c r="M4562" s="115">
        <v>49298</v>
      </c>
      <c r="N4562" s="123">
        <v>2.7274500000000002</v>
      </c>
      <c r="AB4562" s="108">
        <f t="shared" si="198"/>
        <v>49298</v>
      </c>
      <c r="AC4562" s="109">
        <f t="shared" si="197"/>
        <v>2.72745E-2</v>
      </c>
      <c r="AE4562" s="110"/>
    </row>
    <row r="4563" spans="13:31" x14ac:dyDescent="0.25">
      <c r="M4563" s="115">
        <v>49299</v>
      </c>
      <c r="N4563" s="123">
        <v>2.72776</v>
      </c>
      <c r="AB4563" s="108">
        <f t="shared" si="198"/>
        <v>49299</v>
      </c>
      <c r="AC4563" s="109">
        <f t="shared" si="197"/>
        <v>2.7277599999999999E-2</v>
      </c>
      <c r="AE4563" s="110"/>
    </row>
    <row r="4564" spans="13:31" x14ac:dyDescent="0.25">
      <c r="M4564" s="115">
        <v>49300</v>
      </c>
      <c r="N4564" s="123">
        <v>2.7274500000000002</v>
      </c>
      <c r="AB4564" s="108">
        <f t="shared" si="198"/>
        <v>49300</v>
      </c>
      <c r="AC4564" s="109">
        <f t="shared" si="197"/>
        <v>2.72745E-2</v>
      </c>
      <c r="AE4564" s="110"/>
    </row>
    <row r="4565" spans="13:31" x14ac:dyDescent="0.25">
      <c r="M4565" s="115">
        <v>49301</v>
      </c>
      <c r="N4565" s="123">
        <v>2.7274500000000002</v>
      </c>
      <c r="AB4565" s="108">
        <f t="shared" si="198"/>
        <v>49301</v>
      </c>
      <c r="AC4565" s="109">
        <f t="shared" si="197"/>
        <v>2.72745E-2</v>
      </c>
      <c r="AE4565" s="110"/>
    </row>
    <row r="4566" spans="13:31" x14ac:dyDescent="0.25">
      <c r="M4566" s="115">
        <v>49302</v>
      </c>
      <c r="N4566" s="123">
        <v>2.7274500000000002</v>
      </c>
      <c r="AB4566" s="108">
        <f t="shared" si="198"/>
        <v>49302</v>
      </c>
      <c r="AC4566" s="109">
        <f t="shared" si="197"/>
        <v>2.72745E-2</v>
      </c>
      <c r="AE4566" s="110"/>
    </row>
    <row r="4567" spans="13:31" x14ac:dyDescent="0.25">
      <c r="M4567" s="115">
        <v>49303</v>
      </c>
      <c r="N4567" s="123">
        <v>2.7276600000000002</v>
      </c>
      <c r="AB4567" s="108">
        <f t="shared" si="198"/>
        <v>49303</v>
      </c>
      <c r="AC4567" s="109">
        <f t="shared" si="197"/>
        <v>2.7276600000000002E-2</v>
      </c>
      <c r="AE4567" s="110"/>
    </row>
    <row r="4568" spans="13:31" x14ac:dyDescent="0.25">
      <c r="M4568" s="115">
        <v>49304</v>
      </c>
      <c r="N4568" s="123">
        <v>2.7274500000000002</v>
      </c>
      <c r="AB4568" s="108">
        <f t="shared" si="198"/>
        <v>49304</v>
      </c>
      <c r="AC4568" s="109">
        <f t="shared" si="197"/>
        <v>2.72745E-2</v>
      </c>
      <c r="AE4568" s="110"/>
    </row>
    <row r="4569" spans="13:31" x14ac:dyDescent="0.25">
      <c r="M4569" s="115">
        <v>49305</v>
      </c>
      <c r="N4569" s="123">
        <v>2.7274500000000002</v>
      </c>
      <c r="AB4569" s="108">
        <f t="shared" si="198"/>
        <v>49305</v>
      </c>
      <c r="AC4569" s="109">
        <f t="shared" si="197"/>
        <v>2.72745E-2</v>
      </c>
      <c r="AE4569" s="110"/>
    </row>
    <row r="4570" spans="13:31" x14ac:dyDescent="0.25">
      <c r="M4570" s="115">
        <v>49306</v>
      </c>
      <c r="N4570" s="123">
        <v>2.7274500000000002</v>
      </c>
      <c r="AB4570" s="108">
        <f t="shared" si="198"/>
        <v>49306</v>
      </c>
      <c r="AC4570" s="109">
        <f t="shared" si="197"/>
        <v>2.72745E-2</v>
      </c>
      <c r="AE4570" s="110"/>
    </row>
    <row r="4571" spans="13:31" x14ac:dyDescent="0.25">
      <c r="M4571" s="115">
        <v>49307</v>
      </c>
      <c r="N4571" s="123">
        <v>2.7274500000000002</v>
      </c>
      <c r="AB4571" s="108">
        <f t="shared" si="198"/>
        <v>49307</v>
      </c>
      <c r="AC4571" s="109">
        <f t="shared" si="197"/>
        <v>2.72745E-2</v>
      </c>
      <c r="AE4571" s="110"/>
    </row>
    <row r="4572" spans="13:31" x14ac:dyDescent="0.25">
      <c r="M4572" s="115">
        <v>49308</v>
      </c>
      <c r="N4572" s="123">
        <v>2.7276600000000002</v>
      </c>
      <c r="AB4572" s="108">
        <f t="shared" si="198"/>
        <v>49308</v>
      </c>
      <c r="AC4572" s="109">
        <f t="shared" si="197"/>
        <v>2.7276600000000002E-2</v>
      </c>
      <c r="AE4572" s="110"/>
    </row>
    <row r="4573" spans="13:31" x14ac:dyDescent="0.25">
      <c r="M4573" s="115">
        <v>49309</v>
      </c>
      <c r="N4573" s="123">
        <v>2.7274500000000002</v>
      </c>
      <c r="AB4573" s="108">
        <f t="shared" si="198"/>
        <v>49309</v>
      </c>
      <c r="AC4573" s="109">
        <f t="shared" si="197"/>
        <v>2.72745E-2</v>
      </c>
      <c r="AE4573" s="110"/>
    </row>
    <row r="4574" spans="13:31" x14ac:dyDescent="0.25">
      <c r="M4574" s="115">
        <v>49310</v>
      </c>
      <c r="N4574" s="123">
        <v>2.7274500000000002</v>
      </c>
      <c r="AB4574" s="108">
        <f t="shared" si="198"/>
        <v>49310</v>
      </c>
      <c r="AC4574" s="109">
        <f t="shared" si="197"/>
        <v>2.72745E-2</v>
      </c>
      <c r="AE4574" s="110"/>
    </row>
    <row r="4575" spans="13:31" x14ac:dyDescent="0.25">
      <c r="M4575" s="115">
        <v>49311</v>
      </c>
      <c r="N4575" s="123">
        <v>2.7274500000000002</v>
      </c>
      <c r="AB4575" s="108">
        <f t="shared" si="198"/>
        <v>49311</v>
      </c>
      <c r="AC4575" s="109">
        <f t="shared" si="197"/>
        <v>2.72745E-2</v>
      </c>
      <c r="AE4575" s="110"/>
    </row>
    <row r="4576" spans="13:31" x14ac:dyDescent="0.25">
      <c r="M4576" s="115">
        <v>49312</v>
      </c>
      <c r="N4576" s="123">
        <v>2.7274500000000002</v>
      </c>
      <c r="AB4576" s="108">
        <f t="shared" si="198"/>
        <v>49312</v>
      </c>
      <c r="AC4576" s="109">
        <f t="shared" si="197"/>
        <v>2.72745E-2</v>
      </c>
      <c r="AE4576" s="110"/>
    </row>
    <row r="4577" spans="13:31" x14ac:dyDescent="0.25">
      <c r="M4577" s="115">
        <v>49313</v>
      </c>
      <c r="N4577" s="123">
        <v>2.7276600000000002</v>
      </c>
      <c r="AB4577" s="108">
        <f t="shared" si="198"/>
        <v>49313</v>
      </c>
      <c r="AC4577" s="109">
        <f t="shared" si="197"/>
        <v>2.7276600000000002E-2</v>
      </c>
      <c r="AE4577" s="110"/>
    </row>
    <row r="4578" spans="13:31" x14ac:dyDescent="0.25">
      <c r="M4578" s="115">
        <v>49314</v>
      </c>
      <c r="N4578" s="123">
        <v>2.7274500000000002</v>
      </c>
      <c r="AB4578" s="108">
        <f t="shared" si="198"/>
        <v>49314</v>
      </c>
      <c r="AC4578" s="109">
        <f t="shared" si="197"/>
        <v>2.72745E-2</v>
      </c>
      <c r="AE4578" s="110"/>
    </row>
    <row r="4579" spans="13:31" x14ac:dyDescent="0.25">
      <c r="M4579" s="115">
        <v>49315</v>
      </c>
      <c r="N4579" s="123">
        <v>2.7274500000000002</v>
      </c>
      <c r="AB4579" s="108">
        <f t="shared" si="198"/>
        <v>49315</v>
      </c>
      <c r="AC4579" s="109">
        <f t="shared" si="197"/>
        <v>2.72745E-2</v>
      </c>
      <c r="AE4579" s="110"/>
    </row>
    <row r="4580" spans="13:31" x14ac:dyDescent="0.25">
      <c r="M4580" s="115">
        <v>49316</v>
      </c>
      <c r="N4580" s="123">
        <v>2.7274500000000002</v>
      </c>
      <c r="AB4580" s="108">
        <f t="shared" si="198"/>
        <v>49316</v>
      </c>
      <c r="AC4580" s="109">
        <f t="shared" si="197"/>
        <v>2.72745E-2</v>
      </c>
      <c r="AE4580" s="110"/>
    </row>
    <row r="4581" spans="13:31" x14ac:dyDescent="0.25">
      <c r="M4581" s="115">
        <v>49317</v>
      </c>
      <c r="N4581" s="123">
        <v>2.7274500000000002</v>
      </c>
      <c r="AB4581" s="108">
        <f t="shared" si="198"/>
        <v>49317</v>
      </c>
      <c r="AC4581" s="109">
        <f t="shared" si="197"/>
        <v>2.72745E-2</v>
      </c>
      <c r="AE4581" s="110"/>
    </row>
    <row r="4582" spans="13:31" x14ac:dyDescent="0.25">
      <c r="M4582" s="115">
        <v>49318</v>
      </c>
      <c r="N4582" s="123">
        <v>2.7276600000000002</v>
      </c>
      <c r="AB4582" s="108">
        <f t="shared" si="198"/>
        <v>49318</v>
      </c>
      <c r="AC4582" s="109">
        <f t="shared" si="197"/>
        <v>2.7276600000000002E-2</v>
      </c>
      <c r="AE4582" s="110"/>
    </row>
    <row r="4583" spans="13:31" x14ac:dyDescent="0.25">
      <c r="M4583" s="115">
        <v>49319</v>
      </c>
      <c r="N4583" s="123">
        <v>2.7274500000000002</v>
      </c>
      <c r="AB4583" s="108">
        <f t="shared" si="198"/>
        <v>49319</v>
      </c>
      <c r="AC4583" s="109">
        <f t="shared" si="197"/>
        <v>2.72745E-2</v>
      </c>
      <c r="AE4583" s="110"/>
    </row>
    <row r="4584" spans="13:31" x14ac:dyDescent="0.25">
      <c r="M4584" s="115">
        <v>49320</v>
      </c>
      <c r="N4584" s="123">
        <v>2.7274500000000002</v>
      </c>
      <c r="AB4584" s="108">
        <f t="shared" si="198"/>
        <v>49320</v>
      </c>
      <c r="AC4584" s="109">
        <f t="shared" si="197"/>
        <v>2.72745E-2</v>
      </c>
      <c r="AE4584" s="110"/>
    </row>
    <row r="4585" spans="13:31" x14ac:dyDescent="0.25">
      <c r="M4585" s="115">
        <v>49321</v>
      </c>
      <c r="N4585" s="123">
        <v>2.7274500000000002</v>
      </c>
      <c r="AB4585" s="108">
        <f t="shared" si="198"/>
        <v>49321</v>
      </c>
      <c r="AC4585" s="109">
        <f t="shared" si="197"/>
        <v>2.72745E-2</v>
      </c>
      <c r="AE4585" s="110"/>
    </row>
    <row r="4586" spans="13:31" x14ac:dyDescent="0.25">
      <c r="M4586" s="115">
        <v>49322</v>
      </c>
      <c r="N4586" s="123">
        <v>2.7274500000000002</v>
      </c>
      <c r="AB4586" s="108">
        <f t="shared" si="198"/>
        <v>49322</v>
      </c>
      <c r="AC4586" s="109">
        <f t="shared" si="197"/>
        <v>2.72745E-2</v>
      </c>
      <c r="AE4586" s="110"/>
    </row>
    <row r="4587" spans="13:31" x14ac:dyDescent="0.25">
      <c r="M4587" s="115">
        <v>49323</v>
      </c>
      <c r="N4587" s="123">
        <v>2.72776</v>
      </c>
      <c r="AB4587" s="108">
        <f t="shared" si="198"/>
        <v>49323</v>
      </c>
      <c r="AC4587" s="109">
        <f t="shared" si="197"/>
        <v>2.7277599999999999E-2</v>
      </c>
      <c r="AE4587" s="110"/>
    </row>
    <row r="4588" spans="13:31" x14ac:dyDescent="0.25">
      <c r="M4588" s="115">
        <v>49324</v>
      </c>
      <c r="N4588" s="123">
        <v>2.7274500000000002</v>
      </c>
      <c r="AB4588" s="108">
        <f t="shared" si="198"/>
        <v>49324</v>
      </c>
      <c r="AC4588" s="109">
        <f t="shared" si="197"/>
        <v>2.72745E-2</v>
      </c>
      <c r="AE4588" s="110"/>
    </row>
    <row r="4589" spans="13:31" x14ac:dyDescent="0.25">
      <c r="M4589" s="115">
        <v>49325</v>
      </c>
      <c r="N4589" s="123">
        <v>2.7274500000000002</v>
      </c>
      <c r="AB4589" s="108">
        <f t="shared" si="198"/>
        <v>49325</v>
      </c>
      <c r="AC4589" s="109">
        <f t="shared" si="197"/>
        <v>2.72745E-2</v>
      </c>
      <c r="AE4589" s="110"/>
    </row>
    <row r="4590" spans="13:31" x14ac:dyDescent="0.25">
      <c r="M4590" s="115">
        <v>49326</v>
      </c>
      <c r="N4590" s="123">
        <v>2.7274500000000002</v>
      </c>
      <c r="AB4590" s="108">
        <f t="shared" si="198"/>
        <v>49326</v>
      </c>
      <c r="AC4590" s="109">
        <f t="shared" si="197"/>
        <v>2.72745E-2</v>
      </c>
      <c r="AE4590" s="110"/>
    </row>
    <row r="4591" spans="13:31" x14ac:dyDescent="0.25">
      <c r="M4591" s="115">
        <v>49327</v>
      </c>
      <c r="N4591" s="123">
        <v>2.7276600000000002</v>
      </c>
      <c r="AB4591" s="108">
        <f t="shared" si="198"/>
        <v>49327</v>
      </c>
      <c r="AC4591" s="109">
        <f t="shared" si="197"/>
        <v>2.7276600000000002E-2</v>
      </c>
      <c r="AE4591" s="110"/>
    </row>
    <row r="4592" spans="13:31" x14ac:dyDescent="0.25">
      <c r="M4592" s="115">
        <v>49328</v>
      </c>
      <c r="N4592" s="123">
        <v>2.7274500000000002</v>
      </c>
      <c r="AB4592" s="108">
        <f t="shared" si="198"/>
        <v>49328</v>
      </c>
      <c r="AC4592" s="109">
        <f t="shared" si="197"/>
        <v>2.72745E-2</v>
      </c>
      <c r="AE4592" s="110"/>
    </row>
    <row r="4593" spans="13:31" x14ac:dyDescent="0.25">
      <c r="M4593" s="115">
        <v>49329</v>
      </c>
      <c r="N4593" s="123">
        <v>2.7274500000000002</v>
      </c>
      <c r="AB4593" s="108">
        <f t="shared" si="198"/>
        <v>49329</v>
      </c>
      <c r="AC4593" s="109">
        <f t="shared" si="197"/>
        <v>2.72745E-2</v>
      </c>
      <c r="AE4593" s="110"/>
    </row>
    <row r="4594" spans="13:31" x14ac:dyDescent="0.25">
      <c r="M4594" s="115">
        <v>49330</v>
      </c>
      <c r="N4594" s="123">
        <v>2.7275499999999999</v>
      </c>
      <c r="AB4594" s="108">
        <f t="shared" si="198"/>
        <v>49330</v>
      </c>
      <c r="AC4594" s="109">
        <f t="shared" si="197"/>
        <v>2.7275499999999998E-2</v>
      </c>
      <c r="AE4594" s="110"/>
    </row>
    <row r="4595" spans="13:31" x14ac:dyDescent="0.25">
      <c r="M4595" s="115">
        <v>49331</v>
      </c>
      <c r="N4595" s="123">
        <v>2.7276600000000002</v>
      </c>
      <c r="AB4595" s="108">
        <f t="shared" si="198"/>
        <v>49331</v>
      </c>
      <c r="AC4595" s="109">
        <f t="shared" si="197"/>
        <v>2.7276600000000002E-2</v>
      </c>
      <c r="AE4595" s="110"/>
    </row>
    <row r="4596" spans="13:31" x14ac:dyDescent="0.25">
      <c r="M4596" s="115">
        <v>49332</v>
      </c>
      <c r="N4596" s="123">
        <v>2.7274500000000002</v>
      </c>
      <c r="AB4596" s="108">
        <f t="shared" si="198"/>
        <v>49332</v>
      </c>
      <c r="AC4596" s="109">
        <f t="shared" si="197"/>
        <v>2.72745E-2</v>
      </c>
      <c r="AE4596" s="110"/>
    </row>
    <row r="4597" spans="13:31" x14ac:dyDescent="0.25">
      <c r="M4597" s="115">
        <v>49333</v>
      </c>
      <c r="N4597" s="123">
        <v>2.7274500000000002</v>
      </c>
      <c r="AB4597" s="108">
        <f t="shared" si="198"/>
        <v>49333</v>
      </c>
      <c r="AC4597" s="109">
        <f t="shared" si="197"/>
        <v>2.72745E-2</v>
      </c>
      <c r="AE4597" s="110"/>
    </row>
    <row r="4598" spans="13:31" x14ac:dyDescent="0.25">
      <c r="M4598" s="115">
        <v>49334</v>
      </c>
      <c r="N4598" s="123">
        <v>2.7274500000000002</v>
      </c>
      <c r="AB4598" s="108">
        <f t="shared" si="198"/>
        <v>49334</v>
      </c>
      <c r="AC4598" s="109">
        <f t="shared" si="197"/>
        <v>2.72745E-2</v>
      </c>
      <c r="AE4598" s="110"/>
    </row>
    <row r="4599" spans="13:31" x14ac:dyDescent="0.25">
      <c r="M4599" s="115">
        <v>49335</v>
      </c>
      <c r="N4599" s="123">
        <v>2.7274500000000002</v>
      </c>
      <c r="AB4599" s="108">
        <f t="shared" si="198"/>
        <v>49335</v>
      </c>
      <c r="AC4599" s="109">
        <f t="shared" si="197"/>
        <v>2.72745E-2</v>
      </c>
      <c r="AE4599" s="110"/>
    </row>
    <row r="4600" spans="13:31" x14ac:dyDescent="0.25">
      <c r="M4600" s="115">
        <v>49336</v>
      </c>
      <c r="N4600" s="123">
        <v>2.7276600000000002</v>
      </c>
      <c r="AB4600" s="108">
        <f t="shared" si="198"/>
        <v>49336</v>
      </c>
      <c r="AC4600" s="109">
        <f t="shared" si="197"/>
        <v>2.7276600000000002E-2</v>
      </c>
      <c r="AE4600" s="110"/>
    </row>
    <row r="4601" spans="13:31" x14ac:dyDescent="0.25">
      <c r="M4601" s="115">
        <v>49337</v>
      </c>
      <c r="N4601" s="123">
        <v>2.7274500000000002</v>
      </c>
      <c r="AB4601" s="108">
        <f t="shared" si="198"/>
        <v>49337</v>
      </c>
      <c r="AC4601" s="109">
        <f t="shared" si="197"/>
        <v>2.72745E-2</v>
      </c>
      <c r="AE4601" s="110"/>
    </row>
    <row r="4602" spans="13:31" x14ac:dyDescent="0.25">
      <c r="M4602" s="115">
        <v>49338</v>
      </c>
      <c r="N4602" s="123">
        <v>2.7274500000000002</v>
      </c>
      <c r="AB4602" s="108">
        <f t="shared" si="198"/>
        <v>49338</v>
      </c>
      <c r="AC4602" s="109">
        <f t="shared" si="197"/>
        <v>2.72745E-2</v>
      </c>
      <c r="AE4602" s="110"/>
    </row>
    <row r="4603" spans="13:31" x14ac:dyDescent="0.25">
      <c r="M4603" s="115">
        <v>49339</v>
      </c>
      <c r="N4603" s="123">
        <v>2.7274500000000002</v>
      </c>
      <c r="AB4603" s="108">
        <f t="shared" si="198"/>
        <v>49339</v>
      </c>
      <c r="AC4603" s="109">
        <f t="shared" si="197"/>
        <v>2.72745E-2</v>
      </c>
      <c r="AE4603" s="110"/>
    </row>
    <row r="4604" spans="13:31" x14ac:dyDescent="0.25">
      <c r="M4604" s="115">
        <v>49340</v>
      </c>
      <c r="N4604" s="123">
        <v>2.7274500000000002</v>
      </c>
      <c r="AB4604" s="108">
        <f t="shared" si="198"/>
        <v>49340</v>
      </c>
      <c r="AC4604" s="109">
        <f t="shared" si="197"/>
        <v>2.72745E-2</v>
      </c>
      <c r="AE4604" s="110"/>
    </row>
    <row r="4605" spans="13:31" x14ac:dyDescent="0.25">
      <c r="M4605" s="115">
        <v>49341</v>
      </c>
      <c r="N4605" s="123">
        <v>2.7276600000000002</v>
      </c>
      <c r="AB4605" s="108">
        <f t="shared" si="198"/>
        <v>49341</v>
      </c>
      <c r="AC4605" s="109">
        <f t="shared" si="197"/>
        <v>2.7276600000000002E-2</v>
      </c>
      <c r="AE4605" s="110"/>
    </row>
    <row r="4606" spans="13:31" x14ac:dyDescent="0.25">
      <c r="M4606" s="115">
        <v>49342</v>
      </c>
      <c r="N4606" s="123">
        <v>2.7274500000000002</v>
      </c>
      <c r="AB4606" s="108">
        <f t="shared" si="198"/>
        <v>49342</v>
      </c>
      <c r="AC4606" s="109">
        <f t="shared" si="197"/>
        <v>2.72745E-2</v>
      </c>
      <c r="AE4606" s="110"/>
    </row>
    <row r="4607" spans="13:31" x14ac:dyDescent="0.25">
      <c r="M4607" s="115">
        <v>49343</v>
      </c>
      <c r="N4607" s="123">
        <v>2.7274500000000002</v>
      </c>
      <c r="AB4607" s="108">
        <f t="shared" si="198"/>
        <v>49343</v>
      </c>
      <c r="AC4607" s="109">
        <f t="shared" si="197"/>
        <v>2.72745E-2</v>
      </c>
      <c r="AE4607" s="110"/>
    </row>
    <row r="4608" spans="13:31" x14ac:dyDescent="0.25">
      <c r="M4608" s="115">
        <v>49344</v>
      </c>
      <c r="N4608" s="123">
        <v>2.7274500000000002</v>
      </c>
      <c r="AB4608" s="108">
        <f t="shared" si="198"/>
        <v>49344</v>
      </c>
      <c r="AC4608" s="109">
        <f t="shared" si="197"/>
        <v>2.72745E-2</v>
      </c>
      <c r="AE4608" s="110"/>
    </row>
    <row r="4609" spans="13:31" x14ac:dyDescent="0.25">
      <c r="M4609" s="115">
        <v>49345</v>
      </c>
      <c r="N4609" s="123">
        <v>2.7274500000000002</v>
      </c>
      <c r="AB4609" s="108">
        <f t="shared" si="198"/>
        <v>49345</v>
      </c>
      <c r="AC4609" s="109">
        <f t="shared" si="197"/>
        <v>2.72745E-2</v>
      </c>
      <c r="AE4609" s="110"/>
    </row>
    <row r="4610" spans="13:31" x14ac:dyDescent="0.25">
      <c r="M4610" s="115">
        <v>49346</v>
      </c>
      <c r="N4610" s="123">
        <v>2.7276600000000002</v>
      </c>
      <c r="AB4610" s="108">
        <f t="shared" si="198"/>
        <v>49346</v>
      </c>
      <c r="AC4610" s="109">
        <f t="shared" si="197"/>
        <v>2.7276600000000002E-2</v>
      </c>
      <c r="AE4610" s="110"/>
    </row>
    <row r="4611" spans="13:31" x14ac:dyDescent="0.25">
      <c r="M4611" s="115">
        <v>49347</v>
      </c>
      <c r="N4611" s="123">
        <v>2.7274500000000002</v>
      </c>
      <c r="AB4611" s="108">
        <f t="shared" si="198"/>
        <v>49347</v>
      </c>
      <c r="AC4611" s="109">
        <f t="shared" si="197"/>
        <v>2.72745E-2</v>
      </c>
      <c r="AE4611" s="110"/>
    </row>
    <row r="4612" spans="13:31" x14ac:dyDescent="0.25">
      <c r="M4612" s="115">
        <v>49348</v>
      </c>
      <c r="N4612" s="123">
        <v>2.7274500000000002</v>
      </c>
      <c r="AB4612" s="108">
        <f t="shared" si="198"/>
        <v>49348</v>
      </c>
      <c r="AC4612" s="109">
        <f t="shared" si="197"/>
        <v>2.72745E-2</v>
      </c>
      <c r="AE4612" s="110"/>
    </row>
    <row r="4613" spans="13:31" x14ac:dyDescent="0.25">
      <c r="M4613" s="115">
        <v>49349</v>
      </c>
      <c r="N4613" s="123">
        <v>2.7274500000000002</v>
      </c>
      <c r="AB4613" s="108">
        <f t="shared" si="198"/>
        <v>49349</v>
      </c>
      <c r="AC4613" s="109">
        <f t="shared" si="197"/>
        <v>2.72745E-2</v>
      </c>
      <c r="AE4613" s="110"/>
    </row>
    <row r="4614" spans="13:31" x14ac:dyDescent="0.25">
      <c r="M4614" s="115">
        <v>49350</v>
      </c>
      <c r="N4614" s="123">
        <v>2.7274500000000002</v>
      </c>
      <c r="AB4614" s="108">
        <f t="shared" si="198"/>
        <v>49350</v>
      </c>
      <c r="AC4614" s="109">
        <f t="shared" si="197"/>
        <v>2.72745E-2</v>
      </c>
      <c r="AE4614" s="110"/>
    </row>
    <row r="4615" spans="13:31" x14ac:dyDescent="0.25">
      <c r="M4615" s="115">
        <v>49351</v>
      </c>
      <c r="N4615" s="123">
        <v>2.7276600000000002</v>
      </c>
      <c r="AB4615" s="108">
        <f t="shared" si="198"/>
        <v>49351</v>
      </c>
      <c r="AC4615" s="109">
        <f t="shared" ref="AC4615:AC4678" si="199">_xlfn.IFNA(VLOOKUP(AB4615,M:N,2,FALSE)/100,AC4614)</f>
        <v>2.7276600000000002E-2</v>
      </c>
      <c r="AE4615" s="110"/>
    </row>
    <row r="4616" spans="13:31" x14ac:dyDescent="0.25">
      <c r="M4616" s="115">
        <v>49352</v>
      </c>
      <c r="N4616" s="123">
        <v>2.7275499999999999</v>
      </c>
      <c r="AB4616" s="108">
        <f t="shared" ref="AB4616:AB4679" si="200">AB4615+1</f>
        <v>49352</v>
      </c>
      <c r="AC4616" s="109">
        <f t="shared" si="199"/>
        <v>2.7275499999999998E-2</v>
      </c>
      <c r="AE4616" s="110"/>
    </row>
    <row r="4617" spans="13:31" x14ac:dyDescent="0.25">
      <c r="M4617" s="115">
        <v>49353</v>
      </c>
      <c r="N4617" s="123">
        <v>2.7274500000000002</v>
      </c>
      <c r="AB4617" s="108">
        <f t="shared" si="200"/>
        <v>49353</v>
      </c>
      <c r="AC4617" s="109">
        <f t="shared" si="199"/>
        <v>2.72745E-2</v>
      </c>
      <c r="AE4617" s="110"/>
    </row>
    <row r="4618" spans="13:31" x14ac:dyDescent="0.25">
      <c r="M4618" s="115">
        <v>49354</v>
      </c>
      <c r="N4618" s="123">
        <v>2.7274500000000002</v>
      </c>
      <c r="AB4618" s="108">
        <f t="shared" si="200"/>
        <v>49354</v>
      </c>
      <c r="AC4618" s="109">
        <f t="shared" si="199"/>
        <v>2.72745E-2</v>
      </c>
      <c r="AE4618" s="110"/>
    </row>
    <row r="4619" spans="13:31" x14ac:dyDescent="0.25">
      <c r="M4619" s="115">
        <v>49355</v>
      </c>
      <c r="N4619" s="123">
        <v>2.7276600000000002</v>
      </c>
      <c r="AB4619" s="108">
        <f t="shared" si="200"/>
        <v>49355</v>
      </c>
      <c r="AC4619" s="109">
        <f t="shared" si="199"/>
        <v>2.7276600000000002E-2</v>
      </c>
      <c r="AE4619" s="110"/>
    </row>
    <row r="4620" spans="13:31" x14ac:dyDescent="0.25">
      <c r="M4620" s="115">
        <v>49356</v>
      </c>
      <c r="N4620" s="123">
        <v>2.7275499999999999</v>
      </c>
      <c r="AB4620" s="108">
        <f t="shared" si="200"/>
        <v>49356</v>
      </c>
      <c r="AC4620" s="109">
        <f t="shared" si="199"/>
        <v>2.7275499999999998E-2</v>
      </c>
      <c r="AE4620" s="110"/>
    </row>
    <row r="4621" spans="13:31" x14ac:dyDescent="0.25">
      <c r="M4621" s="115">
        <v>49357</v>
      </c>
      <c r="N4621" s="123">
        <v>2.7274500000000002</v>
      </c>
      <c r="AB4621" s="108">
        <f t="shared" si="200"/>
        <v>49357</v>
      </c>
      <c r="AC4621" s="109">
        <f t="shared" si="199"/>
        <v>2.72745E-2</v>
      </c>
      <c r="AE4621" s="110"/>
    </row>
    <row r="4622" spans="13:31" x14ac:dyDescent="0.25">
      <c r="M4622" s="115">
        <v>49358</v>
      </c>
      <c r="N4622" s="123">
        <v>2.7274500000000002</v>
      </c>
      <c r="AB4622" s="108">
        <f t="shared" si="200"/>
        <v>49358</v>
      </c>
      <c r="AC4622" s="109">
        <f t="shared" si="199"/>
        <v>2.72745E-2</v>
      </c>
      <c r="AE4622" s="110"/>
    </row>
    <row r="4623" spans="13:31" x14ac:dyDescent="0.25">
      <c r="M4623" s="115">
        <v>49359</v>
      </c>
      <c r="N4623" s="123">
        <v>2.7276600000000002</v>
      </c>
      <c r="AB4623" s="108">
        <f t="shared" si="200"/>
        <v>49359</v>
      </c>
      <c r="AC4623" s="109">
        <f t="shared" si="199"/>
        <v>2.7276600000000002E-2</v>
      </c>
      <c r="AE4623" s="110"/>
    </row>
    <row r="4624" spans="13:31" x14ac:dyDescent="0.25">
      <c r="M4624" s="115">
        <v>49360</v>
      </c>
      <c r="N4624" s="123">
        <v>2.7274500000000002</v>
      </c>
      <c r="AB4624" s="108">
        <f t="shared" si="200"/>
        <v>49360</v>
      </c>
      <c r="AC4624" s="109">
        <f t="shared" si="199"/>
        <v>2.72745E-2</v>
      </c>
      <c r="AE4624" s="110"/>
    </row>
    <row r="4625" spans="13:31" x14ac:dyDescent="0.25">
      <c r="M4625" s="115">
        <v>49361</v>
      </c>
      <c r="N4625" s="123">
        <v>2.7274500000000002</v>
      </c>
      <c r="AB4625" s="108">
        <f t="shared" si="200"/>
        <v>49361</v>
      </c>
      <c r="AC4625" s="109">
        <f t="shared" si="199"/>
        <v>2.72745E-2</v>
      </c>
      <c r="AE4625" s="110"/>
    </row>
    <row r="4626" spans="13:31" x14ac:dyDescent="0.25">
      <c r="M4626" s="115">
        <v>49362</v>
      </c>
      <c r="N4626" s="123">
        <v>2.7274500000000002</v>
      </c>
      <c r="AB4626" s="108">
        <f t="shared" si="200"/>
        <v>49362</v>
      </c>
      <c r="AC4626" s="109">
        <f t="shared" si="199"/>
        <v>2.72745E-2</v>
      </c>
      <c r="AE4626" s="110"/>
    </row>
    <row r="4627" spans="13:31" x14ac:dyDescent="0.25">
      <c r="M4627" s="115">
        <v>49363</v>
      </c>
      <c r="N4627" s="123">
        <v>2.7274500000000002</v>
      </c>
      <c r="AB4627" s="108">
        <f t="shared" si="200"/>
        <v>49363</v>
      </c>
      <c r="AC4627" s="109">
        <f t="shared" si="199"/>
        <v>2.72745E-2</v>
      </c>
      <c r="AE4627" s="110"/>
    </row>
    <row r="4628" spans="13:31" x14ac:dyDescent="0.25">
      <c r="M4628" s="115">
        <v>49364</v>
      </c>
      <c r="N4628" s="123">
        <v>2.7276600000000002</v>
      </c>
      <c r="AB4628" s="108">
        <f t="shared" si="200"/>
        <v>49364</v>
      </c>
      <c r="AC4628" s="109">
        <f t="shared" si="199"/>
        <v>2.7276600000000002E-2</v>
      </c>
      <c r="AE4628" s="110"/>
    </row>
    <row r="4629" spans="13:31" x14ac:dyDescent="0.25">
      <c r="M4629" s="115">
        <v>49365</v>
      </c>
      <c r="N4629" s="123">
        <v>2.7274500000000002</v>
      </c>
      <c r="AB4629" s="108">
        <f t="shared" si="200"/>
        <v>49365</v>
      </c>
      <c r="AC4629" s="109">
        <f t="shared" si="199"/>
        <v>2.72745E-2</v>
      </c>
      <c r="AE4629" s="110"/>
    </row>
    <row r="4630" spans="13:31" x14ac:dyDescent="0.25">
      <c r="M4630" s="115">
        <v>49366</v>
      </c>
      <c r="N4630" s="123">
        <v>2.7274500000000002</v>
      </c>
      <c r="AB4630" s="108">
        <f t="shared" si="200"/>
        <v>49366</v>
      </c>
      <c r="AC4630" s="109">
        <f t="shared" si="199"/>
        <v>2.72745E-2</v>
      </c>
      <c r="AE4630" s="110"/>
    </row>
    <row r="4631" spans="13:31" x14ac:dyDescent="0.25">
      <c r="M4631" s="115">
        <v>49367</v>
      </c>
      <c r="N4631" s="123">
        <v>2.7274500000000002</v>
      </c>
      <c r="AB4631" s="108">
        <f t="shared" si="200"/>
        <v>49367</v>
      </c>
      <c r="AC4631" s="109">
        <f t="shared" si="199"/>
        <v>2.72745E-2</v>
      </c>
      <c r="AE4631" s="110"/>
    </row>
    <row r="4632" spans="13:31" x14ac:dyDescent="0.25">
      <c r="M4632" s="115">
        <v>49368</v>
      </c>
      <c r="N4632" s="123">
        <v>2.7274500000000002</v>
      </c>
      <c r="AB4632" s="108">
        <f t="shared" si="200"/>
        <v>49368</v>
      </c>
      <c r="AC4632" s="109">
        <f t="shared" si="199"/>
        <v>2.72745E-2</v>
      </c>
      <c r="AE4632" s="110"/>
    </row>
    <row r="4633" spans="13:31" x14ac:dyDescent="0.25">
      <c r="M4633" s="115">
        <v>49369</v>
      </c>
      <c r="N4633" s="123">
        <v>2.72776</v>
      </c>
      <c r="AB4633" s="108">
        <f t="shared" si="200"/>
        <v>49369</v>
      </c>
      <c r="AC4633" s="109">
        <f t="shared" si="199"/>
        <v>2.7277599999999999E-2</v>
      </c>
      <c r="AE4633" s="110"/>
    </row>
    <row r="4634" spans="13:31" x14ac:dyDescent="0.25">
      <c r="M4634" s="115">
        <v>49370</v>
      </c>
      <c r="N4634" s="123">
        <v>2.7274500000000002</v>
      </c>
      <c r="AB4634" s="108">
        <f t="shared" si="200"/>
        <v>49370</v>
      </c>
      <c r="AC4634" s="109">
        <f t="shared" si="199"/>
        <v>2.72745E-2</v>
      </c>
      <c r="AE4634" s="110"/>
    </row>
    <row r="4635" spans="13:31" x14ac:dyDescent="0.25">
      <c r="M4635" s="115">
        <v>49371</v>
      </c>
      <c r="N4635" s="123">
        <v>2.7274500000000002</v>
      </c>
      <c r="AB4635" s="108">
        <f t="shared" si="200"/>
        <v>49371</v>
      </c>
      <c r="AC4635" s="109">
        <f t="shared" si="199"/>
        <v>2.72745E-2</v>
      </c>
      <c r="AE4635" s="110"/>
    </row>
    <row r="4636" spans="13:31" x14ac:dyDescent="0.25">
      <c r="M4636" s="115">
        <v>49372</v>
      </c>
      <c r="N4636" s="123">
        <v>2.7274500000000002</v>
      </c>
      <c r="AB4636" s="108">
        <f t="shared" si="200"/>
        <v>49372</v>
      </c>
      <c r="AC4636" s="109">
        <f t="shared" si="199"/>
        <v>2.72745E-2</v>
      </c>
      <c r="AE4636" s="110"/>
    </row>
    <row r="4637" spans="13:31" x14ac:dyDescent="0.25">
      <c r="M4637" s="115">
        <v>49373</v>
      </c>
      <c r="N4637" s="123">
        <v>2.7276600000000002</v>
      </c>
      <c r="AB4637" s="108">
        <f t="shared" si="200"/>
        <v>49373</v>
      </c>
      <c r="AC4637" s="109">
        <f t="shared" si="199"/>
        <v>2.7276600000000002E-2</v>
      </c>
      <c r="AE4637" s="110"/>
    </row>
    <row r="4638" spans="13:31" x14ac:dyDescent="0.25">
      <c r="M4638" s="115">
        <v>49374</v>
      </c>
      <c r="N4638" s="123">
        <v>2.7274500000000002</v>
      </c>
      <c r="AB4638" s="108">
        <f t="shared" si="200"/>
        <v>49374</v>
      </c>
      <c r="AC4638" s="109">
        <f t="shared" si="199"/>
        <v>2.72745E-2</v>
      </c>
      <c r="AE4638" s="110"/>
    </row>
    <row r="4639" spans="13:31" x14ac:dyDescent="0.25">
      <c r="M4639" s="115">
        <v>49375</v>
      </c>
      <c r="N4639" s="123">
        <v>2.7274500000000002</v>
      </c>
      <c r="AB4639" s="108">
        <f t="shared" si="200"/>
        <v>49375</v>
      </c>
      <c r="AC4639" s="109">
        <f t="shared" si="199"/>
        <v>2.72745E-2</v>
      </c>
      <c r="AE4639" s="110"/>
    </row>
    <row r="4640" spans="13:31" x14ac:dyDescent="0.25">
      <c r="M4640" s="115">
        <v>49376</v>
      </c>
      <c r="N4640" s="123">
        <v>2.7274500000000002</v>
      </c>
      <c r="AB4640" s="108">
        <f t="shared" si="200"/>
        <v>49376</v>
      </c>
      <c r="AC4640" s="109">
        <f t="shared" si="199"/>
        <v>2.72745E-2</v>
      </c>
      <c r="AE4640" s="110"/>
    </row>
    <row r="4641" spans="13:31" x14ac:dyDescent="0.25">
      <c r="M4641" s="115">
        <v>49377</v>
      </c>
      <c r="N4641" s="123">
        <v>2.7274500000000002</v>
      </c>
      <c r="AB4641" s="108">
        <f t="shared" si="200"/>
        <v>49377</v>
      </c>
      <c r="AC4641" s="109">
        <f t="shared" si="199"/>
        <v>2.72745E-2</v>
      </c>
      <c r="AE4641" s="110"/>
    </row>
    <row r="4642" spans="13:31" x14ac:dyDescent="0.25">
      <c r="M4642" s="115">
        <v>49378</v>
      </c>
      <c r="N4642" s="123">
        <v>2.7276600000000002</v>
      </c>
      <c r="AB4642" s="108">
        <f t="shared" si="200"/>
        <v>49378</v>
      </c>
      <c r="AC4642" s="109">
        <f t="shared" si="199"/>
        <v>2.7276600000000002E-2</v>
      </c>
      <c r="AE4642" s="110"/>
    </row>
    <row r="4643" spans="13:31" x14ac:dyDescent="0.25">
      <c r="M4643" s="115">
        <v>49379</v>
      </c>
      <c r="N4643" s="123">
        <v>2.7274500000000002</v>
      </c>
      <c r="AB4643" s="108">
        <f t="shared" si="200"/>
        <v>49379</v>
      </c>
      <c r="AC4643" s="109">
        <f t="shared" si="199"/>
        <v>2.72745E-2</v>
      </c>
      <c r="AE4643" s="110"/>
    </row>
    <row r="4644" spans="13:31" x14ac:dyDescent="0.25">
      <c r="M4644" s="115">
        <v>49380</v>
      </c>
      <c r="N4644" s="123">
        <v>2.7274500000000002</v>
      </c>
      <c r="AB4644" s="108">
        <f t="shared" si="200"/>
        <v>49380</v>
      </c>
      <c r="AC4644" s="109">
        <f t="shared" si="199"/>
        <v>2.72745E-2</v>
      </c>
      <c r="AE4644" s="110"/>
    </row>
    <row r="4645" spans="13:31" x14ac:dyDescent="0.25">
      <c r="M4645" s="115">
        <v>49381</v>
      </c>
      <c r="N4645" s="123">
        <v>2.7274500000000002</v>
      </c>
      <c r="AB4645" s="108">
        <f t="shared" si="200"/>
        <v>49381</v>
      </c>
      <c r="AC4645" s="109">
        <f t="shared" si="199"/>
        <v>2.72745E-2</v>
      </c>
      <c r="AE4645" s="110"/>
    </row>
    <row r="4646" spans="13:31" x14ac:dyDescent="0.25">
      <c r="M4646" s="115">
        <v>49382</v>
      </c>
      <c r="N4646" s="123">
        <v>2.7274500000000002</v>
      </c>
      <c r="AB4646" s="108">
        <f t="shared" si="200"/>
        <v>49382</v>
      </c>
      <c r="AC4646" s="109">
        <f t="shared" si="199"/>
        <v>2.72745E-2</v>
      </c>
      <c r="AE4646" s="110"/>
    </row>
    <row r="4647" spans="13:31" x14ac:dyDescent="0.25">
      <c r="M4647" s="115">
        <v>49383</v>
      </c>
      <c r="N4647" s="123">
        <v>2.7276600000000002</v>
      </c>
      <c r="AB4647" s="108">
        <f t="shared" si="200"/>
        <v>49383</v>
      </c>
      <c r="AC4647" s="109">
        <f t="shared" si="199"/>
        <v>2.7276600000000002E-2</v>
      </c>
      <c r="AE4647" s="110"/>
    </row>
    <row r="4648" spans="13:31" x14ac:dyDescent="0.25">
      <c r="M4648" s="115">
        <v>49384</v>
      </c>
      <c r="N4648" s="123">
        <v>2.7274500000000002</v>
      </c>
      <c r="AB4648" s="108">
        <f t="shared" si="200"/>
        <v>49384</v>
      </c>
      <c r="AC4648" s="109">
        <f t="shared" si="199"/>
        <v>2.72745E-2</v>
      </c>
      <c r="AE4648" s="110"/>
    </row>
    <row r="4649" spans="13:31" x14ac:dyDescent="0.25">
      <c r="M4649" s="115">
        <v>49385</v>
      </c>
      <c r="N4649" s="123">
        <v>2.7274500000000002</v>
      </c>
      <c r="AB4649" s="108">
        <f t="shared" si="200"/>
        <v>49385</v>
      </c>
      <c r="AC4649" s="109">
        <f t="shared" si="199"/>
        <v>2.72745E-2</v>
      </c>
      <c r="AE4649" s="110"/>
    </row>
    <row r="4650" spans="13:31" x14ac:dyDescent="0.25">
      <c r="M4650" s="115">
        <v>49386</v>
      </c>
      <c r="N4650" s="123">
        <v>2.7274500000000002</v>
      </c>
      <c r="AB4650" s="108">
        <f t="shared" si="200"/>
        <v>49386</v>
      </c>
      <c r="AC4650" s="109">
        <f t="shared" si="199"/>
        <v>2.72745E-2</v>
      </c>
      <c r="AE4650" s="110"/>
    </row>
    <row r="4651" spans="13:31" x14ac:dyDescent="0.25">
      <c r="M4651" s="115">
        <v>49387</v>
      </c>
      <c r="N4651" s="123">
        <v>2.7274500000000002</v>
      </c>
      <c r="AB4651" s="108">
        <f t="shared" si="200"/>
        <v>49387</v>
      </c>
      <c r="AC4651" s="109">
        <f t="shared" si="199"/>
        <v>2.72745E-2</v>
      </c>
      <c r="AE4651" s="110"/>
    </row>
    <row r="4652" spans="13:31" x14ac:dyDescent="0.25">
      <c r="M4652" s="115">
        <v>49388</v>
      </c>
      <c r="N4652" s="123">
        <v>2.72776</v>
      </c>
      <c r="AB4652" s="108">
        <f t="shared" si="200"/>
        <v>49388</v>
      </c>
      <c r="AC4652" s="109">
        <f t="shared" si="199"/>
        <v>2.7277599999999999E-2</v>
      </c>
      <c r="AE4652" s="110"/>
    </row>
    <row r="4653" spans="13:31" x14ac:dyDescent="0.25">
      <c r="M4653" s="115">
        <v>49389</v>
      </c>
      <c r="N4653" s="123">
        <v>2.7274500000000002</v>
      </c>
      <c r="AB4653" s="108">
        <f t="shared" si="200"/>
        <v>49389</v>
      </c>
      <c r="AC4653" s="109">
        <f t="shared" si="199"/>
        <v>2.72745E-2</v>
      </c>
      <c r="AE4653" s="110"/>
    </row>
    <row r="4654" spans="13:31" x14ac:dyDescent="0.25">
      <c r="M4654" s="115">
        <v>49390</v>
      </c>
      <c r="N4654" s="123">
        <v>2.7274500000000002</v>
      </c>
      <c r="AB4654" s="108">
        <f t="shared" si="200"/>
        <v>49390</v>
      </c>
      <c r="AC4654" s="109">
        <f t="shared" si="199"/>
        <v>2.72745E-2</v>
      </c>
      <c r="AE4654" s="110"/>
    </row>
    <row r="4655" spans="13:31" x14ac:dyDescent="0.25">
      <c r="M4655" s="115">
        <v>49391</v>
      </c>
      <c r="N4655" s="123">
        <v>2.7274500000000002</v>
      </c>
      <c r="AB4655" s="108">
        <f t="shared" si="200"/>
        <v>49391</v>
      </c>
      <c r="AC4655" s="109">
        <f t="shared" si="199"/>
        <v>2.72745E-2</v>
      </c>
      <c r="AE4655" s="110"/>
    </row>
    <row r="4656" spans="13:31" x14ac:dyDescent="0.25">
      <c r="M4656" s="115">
        <v>49392</v>
      </c>
      <c r="N4656" s="123">
        <v>2.7276600000000002</v>
      </c>
      <c r="AB4656" s="108">
        <f t="shared" si="200"/>
        <v>49392</v>
      </c>
      <c r="AC4656" s="109">
        <f t="shared" si="199"/>
        <v>2.7276600000000002E-2</v>
      </c>
      <c r="AE4656" s="110"/>
    </row>
    <row r="4657" spans="13:31" x14ac:dyDescent="0.25">
      <c r="M4657" s="115">
        <v>49393</v>
      </c>
      <c r="N4657" s="123">
        <v>2.7274500000000002</v>
      </c>
      <c r="AB4657" s="108">
        <f t="shared" si="200"/>
        <v>49393</v>
      </c>
      <c r="AC4657" s="109">
        <f t="shared" si="199"/>
        <v>2.72745E-2</v>
      </c>
      <c r="AE4657" s="110"/>
    </row>
    <row r="4658" spans="13:31" x14ac:dyDescent="0.25">
      <c r="M4658" s="115">
        <v>49394</v>
      </c>
      <c r="N4658" s="123">
        <v>2.7274500000000002</v>
      </c>
      <c r="AB4658" s="108">
        <f t="shared" si="200"/>
        <v>49394</v>
      </c>
      <c r="AC4658" s="109">
        <f t="shared" si="199"/>
        <v>2.72745E-2</v>
      </c>
      <c r="AE4658" s="110"/>
    </row>
    <row r="4659" spans="13:31" x14ac:dyDescent="0.25">
      <c r="M4659" s="115">
        <v>49395</v>
      </c>
      <c r="N4659" s="123">
        <v>2.7274500000000002</v>
      </c>
      <c r="AB4659" s="108">
        <f t="shared" si="200"/>
        <v>49395</v>
      </c>
      <c r="AC4659" s="109">
        <f t="shared" si="199"/>
        <v>2.72745E-2</v>
      </c>
      <c r="AE4659" s="110"/>
    </row>
    <row r="4660" spans="13:31" x14ac:dyDescent="0.25">
      <c r="M4660" s="115">
        <v>49396</v>
      </c>
      <c r="N4660" s="123">
        <v>2.7274500000000002</v>
      </c>
      <c r="AB4660" s="108">
        <f t="shared" si="200"/>
        <v>49396</v>
      </c>
      <c r="AC4660" s="109">
        <f t="shared" si="199"/>
        <v>2.72745E-2</v>
      </c>
      <c r="AE4660" s="110"/>
    </row>
    <row r="4661" spans="13:31" x14ac:dyDescent="0.25">
      <c r="M4661" s="115">
        <v>49397</v>
      </c>
      <c r="N4661" s="123">
        <v>2.7276600000000002</v>
      </c>
      <c r="AB4661" s="108">
        <f t="shared" si="200"/>
        <v>49397</v>
      </c>
      <c r="AC4661" s="109">
        <f t="shared" si="199"/>
        <v>2.7276600000000002E-2</v>
      </c>
      <c r="AE4661" s="110"/>
    </row>
    <row r="4662" spans="13:31" x14ac:dyDescent="0.25">
      <c r="M4662" s="115">
        <v>49398</v>
      </c>
      <c r="N4662" s="123">
        <v>2.7274500000000002</v>
      </c>
      <c r="AB4662" s="108">
        <f t="shared" si="200"/>
        <v>49398</v>
      </c>
      <c r="AC4662" s="109">
        <f t="shared" si="199"/>
        <v>2.72745E-2</v>
      </c>
      <c r="AE4662" s="110"/>
    </row>
    <row r="4663" spans="13:31" x14ac:dyDescent="0.25">
      <c r="M4663" s="115">
        <v>49399</v>
      </c>
      <c r="N4663" s="123">
        <v>2.7274500000000002</v>
      </c>
      <c r="AB4663" s="108">
        <f t="shared" si="200"/>
        <v>49399</v>
      </c>
      <c r="AC4663" s="109">
        <f t="shared" si="199"/>
        <v>2.72745E-2</v>
      </c>
      <c r="AE4663" s="110"/>
    </row>
    <row r="4664" spans="13:31" x14ac:dyDescent="0.25">
      <c r="M4664" s="115">
        <v>49400</v>
      </c>
      <c r="N4664" s="123">
        <v>2.7274500000000002</v>
      </c>
      <c r="AB4664" s="108">
        <f t="shared" si="200"/>
        <v>49400</v>
      </c>
      <c r="AC4664" s="109">
        <f t="shared" si="199"/>
        <v>2.72745E-2</v>
      </c>
      <c r="AE4664" s="110"/>
    </row>
    <row r="4665" spans="13:31" x14ac:dyDescent="0.25">
      <c r="M4665" s="115">
        <v>49401</v>
      </c>
      <c r="N4665" s="123">
        <v>2.7274500000000002</v>
      </c>
      <c r="AB4665" s="108">
        <f t="shared" si="200"/>
        <v>49401</v>
      </c>
      <c r="AC4665" s="109">
        <f t="shared" si="199"/>
        <v>2.72745E-2</v>
      </c>
      <c r="AE4665" s="110"/>
    </row>
    <row r="4666" spans="13:31" x14ac:dyDescent="0.25">
      <c r="M4666" s="115">
        <v>49402</v>
      </c>
      <c r="N4666" s="123">
        <v>2.7276600000000002</v>
      </c>
      <c r="AB4666" s="108">
        <f t="shared" si="200"/>
        <v>49402</v>
      </c>
      <c r="AC4666" s="109">
        <f t="shared" si="199"/>
        <v>2.7276600000000002E-2</v>
      </c>
      <c r="AE4666" s="110"/>
    </row>
    <row r="4667" spans="13:31" x14ac:dyDescent="0.25">
      <c r="M4667" s="115">
        <v>49403</v>
      </c>
      <c r="N4667" s="123">
        <v>2.7274500000000002</v>
      </c>
      <c r="AB4667" s="108">
        <f t="shared" si="200"/>
        <v>49403</v>
      </c>
      <c r="AC4667" s="109">
        <f t="shared" si="199"/>
        <v>2.72745E-2</v>
      </c>
      <c r="AE4667" s="110"/>
    </row>
    <row r="4668" spans="13:31" x14ac:dyDescent="0.25">
      <c r="M4668" s="115">
        <v>49404</v>
      </c>
      <c r="N4668" s="123">
        <v>2.7274500000000002</v>
      </c>
      <c r="AB4668" s="108">
        <f t="shared" si="200"/>
        <v>49404</v>
      </c>
      <c r="AC4668" s="109">
        <f t="shared" si="199"/>
        <v>2.72745E-2</v>
      </c>
      <c r="AE4668" s="110"/>
    </row>
    <row r="4669" spans="13:31" x14ac:dyDescent="0.25">
      <c r="M4669" s="115">
        <v>49405</v>
      </c>
      <c r="N4669" s="123">
        <v>2.7274500000000002</v>
      </c>
      <c r="AB4669" s="108">
        <f t="shared" si="200"/>
        <v>49405</v>
      </c>
      <c r="AC4669" s="109">
        <f t="shared" si="199"/>
        <v>2.72745E-2</v>
      </c>
      <c r="AE4669" s="110"/>
    </row>
    <row r="4670" spans="13:31" x14ac:dyDescent="0.25">
      <c r="M4670" s="115">
        <v>49406</v>
      </c>
      <c r="N4670" s="123">
        <v>2.7274500000000002</v>
      </c>
      <c r="AB4670" s="108">
        <f t="shared" si="200"/>
        <v>49406</v>
      </c>
      <c r="AC4670" s="109">
        <f t="shared" si="199"/>
        <v>2.72745E-2</v>
      </c>
      <c r="AE4670" s="110"/>
    </row>
    <row r="4671" spans="13:31" x14ac:dyDescent="0.25">
      <c r="M4671" s="115">
        <v>49407</v>
      </c>
      <c r="N4671" s="123">
        <v>2.7276600000000002</v>
      </c>
      <c r="AB4671" s="108">
        <f t="shared" si="200"/>
        <v>49407</v>
      </c>
      <c r="AC4671" s="109">
        <f t="shared" si="199"/>
        <v>2.7276600000000002E-2</v>
      </c>
      <c r="AE4671" s="110"/>
    </row>
    <row r="4672" spans="13:31" x14ac:dyDescent="0.25">
      <c r="M4672" s="115">
        <v>49408</v>
      </c>
      <c r="N4672" s="123">
        <v>2.7274500000000002</v>
      </c>
      <c r="AB4672" s="108">
        <f t="shared" si="200"/>
        <v>49408</v>
      </c>
      <c r="AC4672" s="109">
        <f t="shared" si="199"/>
        <v>2.72745E-2</v>
      </c>
      <c r="AE4672" s="110"/>
    </row>
    <row r="4673" spans="13:31" x14ac:dyDescent="0.25">
      <c r="M4673" s="115">
        <v>49409</v>
      </c>
      <c r="N4673" s="123">
        <v>2.7274500000000002</v>
      </c>
      <c r="AB4673" s="108">
        <f t="shared" si="200"/>
        <v>49409</v>
      </c>
      <c r="AC4673" s="109">
        <f t="shared" si="199"/>
        <v>2.72745E-2</v>
      </c>
      <c r="AE4673" s="110"/>
    </row>
    <row r="4674" spans="13:31" x14ac:dyDescent="0.25">
      <c r="M4674" s="115">
        <v>49410</v>
      </c>
      <c r="N4674" s="123">
        <v>2.7274500000000002</v>
      </c>
      <c r="AB4674" s="108">
        <f t="shared" si="200"/>
        <v>49410</v>
      </c>
      <c r="AC4674" s="109">
        <f t="shared" si="199"/>
        <v>2.72745E-2</v>
      </c>
      <c r="AE4674" s="110"/>
    </row>
    <row r="4675" spans="13:31" x14ac:dyDescent="0.25">
      <c r="M4675" s="115">
        <v>49411</v>
      </c>
      <c r="N4675" s="123">
        <v>2.7274500000000002</v>
      </c>
      <c r="AB4675" s="108">
        <f t="shared" si="200"/>
        <v>49411</v>
      </c>
      <c r="AC4675" s="109">
        <f t="shared" si="199"/>
        <v>2.72745E-2</v>
      </c>
      <c r="AE4675" s="110"/>
    </row>
    <row r="4676" spans="13:31" x14ac:dyDescent="0.25">
      <c r="M4676" s="115">
        <v>49412</v>
      </c>
      <c r="N4676" s="123">
        <v>2.7276600000000002</v>
      </c>
      <c r="AB4676" s="108">
        <f t="shared" si="200"/>
        <v>49412</v>
      </c>
      <c r="AC4676" s="109">
        <f t="shared" si="199"/>
        <v>2.7276600000000002E-2</v>
      </c>
      <c r="AE4676" s="110"/>
    </row>
    <row r="4677" spans="13:31" x14ac:dyDescent="0.25">
      <c r="M4677" s="115">
        <v>49413</v>
      </c>
      <c r="N4677" s="123">
        <v>2.7274500000000002</v>
      </c>
      <c r="AB4677" s="108">
        <f t="shared" si="200"/>
        <v>49413</v>
      </c>
      <c r="AC4677" s="109">
        <f t="shared" si="199"/>
        <v>2.72745E-2</v>
      </c>
      <c r="AE4677" s="110"/>
    </row>
    <row r="4678" spans="13:31" x14ac:dyDescent="0.25">
      <c r="M4678" s="115">
        <v>49414</v>
      </c>
      <c r="N4678" s="123">
        <v>2.7274500000000002</v>
      </c>
      <c r="AB4678" s="108">
        <f t="shared" si="200"/>
        <v>49414</v>
      </c>
      <c r="AC4678" s="109">
        <f t="shared" si="199"/>
        <v>2.72745E-2</v>
      </c>
      <c r="AE4678" s="110"/>
    </row>
    <row r="4679" spans="13:31" x14ac:dyDescent="0.25">
      <c r="M4679" s="115">
        <v>49415</v>
      </c>
      <c r="N4679" s="123">
        <v>2.7274500000000002</v>
      </c>
      <c r="AB4679" s="108">
        <f t="shared" si="200"/>
        <v>49415</v>
      </c>
      <c r="AC4679" s="109">
        <f t="shared" ref="AC4679:AC4742" si="201">_xlfn.IFNA(VLOOKUP(AB4679,M:N,2,FALSE)/100,AC4678)</f>
        <v>2.72745E-2</v>
      </c>
      <c r="AE4679" s="110"/>
    </row>
    <row r="4680" spans="13:31" x14ac:dyDescent="0.25">
      <c r="M4680" s="115">
        <v>49416</v>
      </c>
      <c r="N4680" s="123">
        <v>2.7274500000000002</v>
      </c>
      <c r="AB4680" s="108">
        <f t="shared" ref="AB4680:AB4743" si="202">AB4679+1</f>
        <v>49416</v>
      </c>
      <c r="AC4680" s="109">
        <f t="shared" si="201"/>
        <v>2.72745E-2</v>
      </c>
      <c r="AE4680" s="110"/>
    </row>
    <row r="4681" spans="13:31" x14ac:dyDescent="0.25">
      <c r="M4681" s="115">
        <v>49417</v>
      </c>
      <c r="N4681" s="123">
        <v>2.7276600000000002</v>
      </c>
      <c r="AB4681" s="108">
        <f t="shared" si="202"/>
        <v>49417</v>
      </c>
      <c r="AC4681" s="109">
        <f t="shared" si="201"/>
        <v>2.7276600000000002E-2</v>
      </c>
      <c r="AE4681" s="110"/>
    </row>
    <row r="4682" spans="13:31" x14ac:dyDescent="0.25">
      <c r="M4682" s="115">
        <v>49418</v>
      </c>
      <c r="N4682" s="123">
        <v>2.7274500000000002</v>
      </c>
      <c r="AB4682" s="108">
        <f t="shared" si="202"/>
        <v>49418</v>
      </c>
      <c r="AC4682" s="109">
        <f t="shared" si="201"/>
        <v>2.72745E-2</v>
      </c>
      <c r="AE4682" s="110"/>
    </row>
    <row r="4683" spans="13:31" x14ac:dyDescent="0.25">
      <c r="M4683" s="115">
        <v>49419</v>
      </c>
      <c r="N4683" s="123">
        <v>2.7274500000000002</v>
      </c>
      <c r="AB4683" s="108">
        <f t="shared" si="202"/>
        <v>49419</v>
      </c>
      <c r="AC4683" s="109">
        <f t="shared" si="201"/>
        <v>2.72745E-2</v>
      </c>
      <c r="AE4683" s="110"/>
    </row>
    <row r="4684" spans="13:31" x14ac:dyDescent="0.25">
      <c r="M4684" s="115">
        <v>49420</v>
      </c>
      <c r="N4684" s="123">
        <v>2.7274500000000002</v>
      </c>
      <c r="AB4684" s="108">
        <f t="shared" si="202"/>
        <v>49420</v>
      </c>
      <c r="AC4684" s="109">
        <f t="shared" si="201"/>
        <v>2.72745E-2</v>
      </c>
      <c r="AE4684" s="110"/>
    </row>
    <row r="4685" spans="13:31" x14ac:dyDescent="0.25">
      <c r="M4685" s="115">
        <v>49421</v>
      </c>
      <c r="N4685" s="123">
        <v>2.7274500000000002</v>
      </c>
      <c r="AB4685" s="108">
        <f t="shared" si="202"/>
        <v>49421</v>
      </c>
      <c r="AC4685" s="109">
        <f t="shared" si="201"/>
        <v>2.72745E-2</v>
      </c>
      <c r="AE4685" s="110"/>
    </row>
    <row r="4686" spans="13:31" x14ac:dyDescent="0.25">
      <c r="M4686" s="115">
        <v>49422</v>
      </c>
      <c r="N4686" s="123">
        <v>2.7276600000000002</v>
      </c>
      <c r="AB4686" s="108">
        <f t="shared" si="202"/>
        <v>49422</v>
      </c>
      <c r="AC4686" s="109">
        <f t="shared" si="201"/>
        <v>2.7276600000000002E-2</v>
      </c>
      <c r="AE4686" s="110"/>
    </row>
    <row r="4687" spans="13:31" x14ac:dyDescent="0.25">
      <c r="M4687" s="115">
        <v>49423</v>
      </c>
      <c r="N4687" s="123">
        <v>2.7274500000000002</v>
      </c>
      <c r="AB4687" s="108">
        <f t="shared" si="202"/>
        <v>49423</v>
      </c>
      <c r="AC4687" s="109">
        <f t="shared" si="201"/>
        <v>2.72745E-2</v>
      </c>
      <c r="AE4687" s="110"/>
    </row>
    <row r="4688" spans="13:31" x14ac:dyDescent="0.25">
      <c r="M4688" s="115">
        <v>49424</v>
      </c>
      <c r="N4688" s="123">
        <v>2.7274500000000002</v>
      </c>
      <c r="AB4688" s="108">
        <f t="shared" si="202"/>
        <v>49424</v>
      </c>
      <c r="AC4688" s="109">
        <f t="shared" si="201"/>
        <v>2.72745E-2</v>
      </c>
      <c r="AE4688" s="110"/>
    </row>
    <row r="4689" spans="13:31" x14ac:dyDescent="0.25">
      <c r="M4689" s="115">
        <v>49425</v>
      </c>
      <c r="N4689" s="123">
        <v>2.7274500000000002</v>
      </c>
      <c r="AB4689" s="108">
        <f t="shared" si="202"/>
        <v>49425</v>
      </c>
      <c r="AC4689" s="109">
        <f t="shared" si="201"/>
        <v>2.72745E-2</v>
      </c>
      <c r="AE4689" s="110"/>
    </row>
    <row r="4690" spans="13:31" x14ac:dyDescent="0.25">
      <c r="M4690" s="115">
        <v>49426</v>
      </c>
      <c r="N4690" s="123">
        <v>2.7274500000000002</v>
      </c>
      <c r="AB4690" s="108">
        <f t="shared" si="202"/>
        <v>49426</v>
      </c>
      <c r="AC4690" s="109">
        <f t="shared" si="201"/>
        <v>2.72745E-2</v>
      </c>
      <c r="AE4690" s="110"/>
    </row>
    <row r="4691" spans="13:31" x14ac:dyDescent="0.25">
      <c r="M4691" s="115">
        <v>49427</v>
      </c>
      <c r="N4691" s="123">
        <v>2.7276600000000002</v>
      </c>
      <c r="AB4691" s="108">
        <f t="shared" si="202"/>
        <v>49427</v>
      </c>
      <c r="AC4691" s="109">
        <f t="shared" si="201"/>
        <v>2.7276600000000002E-2</v>
      </c>
      <c r="AE4691" s="110"/>
    </row>
    <row r="4692" spans="13:31" x14ac:dyDescent="0.25">
      <c r="M4692" s="115">
        <v>49428</v>
      </c>
      <c r="N4692" s="123">
        <v>2.7274500000000002</v>
      </c>
      <c r="AB4692" s="108">
        <f t="shared" si="202"/>
        <v>49428</v>
      </c>
      <c r="AC4692" s="109">
        <f t="shared" si="201"/>
        <v>2.72745E-2</v>
      </c>
      <c r="AE4692" s="110"/>
    </row>
    <row r="4693" spans="13:31" x14ac:dyDescent="0.25">
      <c r="M4693" s="115">
        <v>49429</v>
      </c>
      <c r="N4693" s="123">
        <v>2.7274500000000002</v>
      </c>
      <c r="AB4693" s="108">
        <f t="shared" si="202"/>
        <v>49429</v>
      </c>
      <c r="AC4693" s="109">
        <f t="shared" si="201"/>
        <v>2.72745E-2</v>
      </c>
      <c r="AE4693" s="110"/>
    </row>
    <row r="4694" spans="13:31" x14ac:dyDescent="0.25">
      <c r="M4694" s="115">
        <v>49430</v>
      </c>
      <c r="N4694" s="123">
        <v>2.7274500000000002</v>
      </c>
      <c r="AB4694" s="108">
        <f t="shared" si="202"/>
        <v>49430</v>
      </c>
      <c r="AC4694" s="109">
        <f t="shared" si="201"/>
        <v>2.72745E-2</v>
      </c>
      <c r="AE4694" s="110"/>
    </row>
    <row r="4695" spans="13:31" x14ac:dyDescent="0.25">
      <c r="M4695" s="115">
        <v>49431</v>
      </c>
      <c r="N4695" s="123">
        <v>2.72776</v>
      </c>
      <c r="AB4695" s="108">
        <f t="shared" si="202"/>
        <v>49431</v>
      </c>
      <c r="AC4695" s="109">
        <f t="shared" si="201"/>
        <v>2.7277599999999999E-2</v>
      </c>
      <c r="AE4695" s="110"/>
    </row>
    <row r="4696" spans="13:31" x14ac:dyDescent="0.25">
      <c r="M4696" s="115">
        <v>49432</v>
      </c>
      <c r="N4696" s="123">
        <v>2.7274500000000002</v>
      </c>
      <c r="AB4696" s="108">
        <f t="shared" si="202"/>
        <v>49432</v>
      </c>
      <c r="AC4696" s="109">
        <f t="shared" si="201"/>
        <v>2.72745E-2</v>
      </c>
      <c r="AE4696" s="110"/>
    </row>
    <row r="4697" spans="13:31" x14ac:dyDescent="0.25">
      <c r="M4697" s="115">
        <v>49433</v>
      </c>
      <c r="N4697" s="123">
        <v>2.7274500000000002</v>
      </c>
      <c r="AB4697" s="108">
        <f t="shared" si="202"/>
        <v>49433</v>
      </c>
      <c r="AC4697" s="109">
        <f t="shared" si="201"/>
        <v>2.72745E-2</v>
      </c>
      <c r="AE4697" s="110"/>
    </row>
    <row r="4698" spans="13:31" x14ac:dyDescent="0.25">
      <c r="M4698" s="115">
        <v>49434</v>
      </c>
      <c r="N4698" s="123">
        <v>2.7274500000000002</v>
      </c>
      <c r="AB4698" s="108">
        <f t="shared" si="202"/>
        <v>49434</v>
      </c>
      <c r="AC4698" s="109">
        <f t="shared" si="201"/>
        <v>2.72745E-2</v>
      </c>
      <c r="AE4698" s="110"/>
    </row>
    <row r="4699" spans="13:31" x14ac:dyDescent="0.25">
      <c r="M4699" s="115">
        <v>49435</v>
      </c>
      <c r="N4699" s="123">
        <v>2.7274500000000002</v>
      </c>
      <c r="AB4699" s="108">
        <f t="shared" si="202"/>
        <v>49435</v>
      </c>
      <c r="AC4699" s="109">
        <f t="shared" si="201"/>
        <v>2.72745E-2</v>
      </c>
      <c r="AE4699" s="110"/>
    </row>
    <row r="4700" spans="13:31" x14ac:dyDescent="0.25">
      <c r="M4700" s="115">
        <v>49436</v>
      </c>
      <c r="N4700" s="123">
        <v>2.7276600000000002</v>
      </c>
      <c r="AB4700" s="108">
        <f t="shared" si="202"/>
        <v>49436</v>
      </c>
      <c r="AC4700" s="109">
        <f t="shared" si="201"/>
        <v>2.7276600000000002E-2</v>
      </c>
      <c r="AE4700" s="110"/>
    </row>
    <row r="4701" spans="13:31" x14ac:dyDescent="0.25">
      <c r="M4701" s="115">
        <v>49437</v>
      </c>
      <c r="N4701" s="123">
        <v>2.7274500000000002</v>
      </c>
      <c r="AB4701" s="108">
        <f t="shared" si="202"/>
        <v>49437</v>
      </c>
      <c r="AC4701" s="109">
        <f t="shared" si="201"/>
        <v>2.72745E-2</v>
      </c>
      <c r="AE4701" s="110"/>
    </row>
    <row r="4702" spans="13:31" x14ac:dyDescent="0.25">
      <c r="M4702" s="115">
        <v>49438</v>
      </c>
      <c r="N4702" s="123">
        <v>2.7274500000000002</v>
      </c>
      <c r="AB4702" s="108">
        <f t="shared" si="202"/>
        <v>49438</v>
      </c>
      <c r="AC4702" s="109">
        <f t="shared" si="201"/>
        <v>2.72745E-2</v>
      </c>
      <c r="AE4702" s="110"/>
    </row>
    <row r="4703" spans="13:31" x14ac:dyDescent="0.25">
      <c r="M4703" s="115">
        <v>49439</v>
      </c>
      <c r="N4703" s="123">
        <v>2.7274500000000002</v>
      </c>
      <c r="AB4703" s="108">
        <f t="shared" si="202"/>
        <v>49439</v>
      </c>
      <c r="AC4703" s="109">
        <f t="shared" si="201"/>
        <v>2.72745E-2</v>
      </c>
      <c r="AE4703" s="110"/>
    </row>
    <row r="4704" spans="13:31" x14ac:dyDescent="0.25">
      <c r="M4704" s="115">
        <v>49440</v>
      </c>
      <c r="N4704" s="123">
        <v>2.7274500000000002</v>
      </c>
      <c r="AB4704" s="108">
        <f t="shared" si="202"/>
        <v>49440</v>
      </c>
      <c r="AC4704" s="109">
        <f t="shared" si="201"/>
        <v>2.72745E-2</v>
      </c>
      <c r="AE4704" s="110"/>
    </row>
    <row r="4705" spans="13:31" x14ac:dyDescent="0.25">
      <c r="M4705" s="115">
        <v>49441</v>
      </c>
      <c r="N4705" s="123">
        <v>2.7276600000000002</v>
      </c>
      <c r="AB4705" s="108">
        <f t="shared" si="202"/>
        <v>49441</v>
      </c>
      <c r="AC4705" s="109">
        <f t="shared" si="201"/>
        <v>2.7276600000000002E-2</v>
      </c>
      <c r="AE4705" s="110"/>
    </row>
    <row r="4706" spans="13:31" x14ac:dyDescent="0.25">
      <c r="M4706" s="115">
        <v>49442</v>
      </c>
      <c r="N4706" s="123">
        <v>2.7274500000000002</v>
      </c>
      <c r="AB4706" s="108">
        <f t="shared" si="202"/>
        <v>49442</v>
      </c>
      <c r="AC4706" s="109">
        <f t="shared" si="201"/>
        <v>2.72745E-2</v>
      </c>
      <c r="AE4706" s="110"/>
    </row>
    <row r="4707" spans="13:31" x14ac:dyDescent="0.25">
      <c r="M4707" s="115">
        <v>49443</v>
      </c>
      <c r="N4707" s="123">
        <v>2.7274500000000002</v>
      </c>
      <c r="AB4707" s="108">
        <f t="shared" si="202"/>
        <v>49443</v>
      </c>
      <c r="AC4707" s="109">
        <f t="shared" si="201"/>
        <v>2.72745E-2</v>
      </c>
      <c r="AE4707" s="110"/>
    </row>
    <row r="4708" spans="13:31" x14ac:dyDescent="0.25">
      <c r="M4708" s="115">
        <v>49444</v>
      </c>
      <c r="N4708" s="123">
        <v>2.7274500000000002</v>
      </c>
      <c r="AB4708" s="108">
        <f t="shared" si="202"/>
        <v>49444</v>
      </c>
      <c r="AC4708" s="109">
        <f t="shared" si="201"/>
        <v>2.72745E-2</v>
      </c>
      <c r="AE4708" s="110"/>
    </row>
    <row r="4709" spans="13:31" x14ac:dyDescent="0.25">
      <c r="M4709" s="115">
        <v>49445</v>
      </c>
      <c r="N4709" s="123">
        <v>2.7274500000000002</v>
      </c>
      <c r="AB4709" s="108">
        <f t="shared" si="202"/>
        <v>49445</v>
      </c>
      <c r="AC4709" s="109">
        <f t="shared" si="201"/>
        <v>2.72745E-2</v>
      </c>
      <c r="AE4709" s="110"/>
    </row>
    <row r="4710" spans="13:31" x14ac:dyDescent="0.25">
      <c r="M4710" s="115">
        <v>49446</v>
      </c>
      <c r="N4710" s="123">
        <v>2.7276600000000002</v>
      </c>
      <c r="AB4710" s="108">
        <f t="shared" si="202"/>
        <v>49446</v>
      </c>
      <c r="AC4710" s="109">
        <f t="shared" si="201"/>
        <v>2.7276600000000002E-2</v>
      </c>
      <c r="AE4710" s="110"/>
    </row>
    <row r="4711" spans="13:31" x14ac:dyDescent="0.25">
      <c r="M4711" s="115">
        <v>49447</v>
      </c>
      <c r="N4711" s="123">
        <v>2.7274500000000002</v>
      </c>
      <c r="AB4711" s="108">
        <f t="shared" si="202"/>
        <v>49447</v>
      </c>
      <c r="AC4711" s="109">
        <f t="shared" si="201"/>
        <v>2.72745E-2</v>
      </c>
      <c r="AE4711" s="110"/>
    </row>
    <row r="4712" spans="13:31" x14ac:dyDescent="0.25">
      <c r="M4712" s="115">
        <v>49448</v>
      </c>
      <c r="N4712" s="123">
        <v>2.7274500000000002</v>
      </c>
      <c r="AB4712" s="108">
        <f t="shared" si="202"/>
        <v>49448</v>
      </c>
      <c r="AC4712" s="109">
        <f t="shared" si="201"/>
        <v>2.72745E-2</v>
      </c>
      <c r="AE4712" s="110"/>
    </row>
    <row r="4713" spans="13:31" x14ac:dyDescent="0.25">
      <c r="M4713" s="115">
        <v>49449</v>
      </c>
      <c r="N4713" s="123">
        <v>2.7274500000000002</v>
      </c>
      <c r="AB4713" s="108">
        <f t="shared" si="202"/>
        <v>49449</v>
      </c>
      <c r="AC4713" s="109">
        <f t="shared" si="201"/>
        <v>2.72745E-2</v>
      </c>
      <c r="AE4713" s="110"/>
    </row>
    <row r="4714" spans="13:31" x14ac:dyDescent="0.25">
      <c r="M4714" s="115">
        <v>49450</v>
      </c>
      <c r="N4714" s="123">
        <v>2.7274500000000002</v>
      </c>
      <c r="AB4714" s="108">
        <f t="shared" si="202"/>
        <v>49450</v>
      </c>
      <c r="AC4714" s="109">
        <f t="shared" si="201"/>
        <v>2.72745E-2</v>
      </c>
      <c r="AE4714" s="110"/>
    </row>
    <row r="4715" spans="13:31" x14ac:dyDescent="0.25">
      <c r="M4715" s="115">
        <v>49451</v>
      </c>
      <c r="N4715" s="123">
        <v>2.7276600000000002</v>
      </c>
      <c r="AB4715" s="108">
        <f t="shared" si="202"/>
        <v>49451</v>
      </c>
      <c r="AC4715" s="109">
        <f t="shared" si="201"/>
        <v>2.7276600000000002E-2</v>
      </c>
      <c r="AE4715" s="110"/>
    </row>
    <row r="4716" spans="13:31" x14ac:dyDescent="0.25">
      <c r="M4716" s="115">
        <v>49452</v>
      </c>
      <c r="N4716" s="123">
        <v>2.7274500000000002</v>
      </c>
      <c r="AB4716" s="108">
        <f t="shared" si="202"/>
        <v>49452</v>
      </c>
      <c r="AC4716" s="109">
        <f t="shared" si="201"/>
        <v>2.72745E-2</v>
      </c>
      <c r="AE4716" s="110"/>
    </row>
    <row r="4717" spans="13:31" x14ac:dyDescent="0.25">
      <c r="M4717" s="115">
        <v>49453</v>
      </c>
      <c r="N4717" s="123">
        <v>2.7274500000000002</v>
      </c>
      <c r="AB4717" s="108">
        <f t="shared" si="202"/>
        <v>49453</v>
      </c>
      <c r="AC4717" s="109">
        <f t="shared" si="201"/>
        <v>2.72745E-2</v>
      </c>
      <c r="AE4717" s="110"/>
    </row>
    <row r="4718" spans="13:31" x14ac:dyDescent="0.25">
      <c r="M4718" s="115">
        <v>49454</v>
      </c>
      <c r="N4718" s="123">
        <v>2.7274500000000002</v>
      </c>
      <c r="AB4718" s="108">
        <f t="shared" si="202"/>
        <v>49454</v>
      </c>
      <c r="AC4718" s="109">
        <f t="shared" si="201"/>
        <v>2.72745E-2</v>
      </c>
      <c r="AE4718" s="110"/>
    </row>
    <row r="4719" spans="13:31" x14ac:dyDescent="0.25">
      <c r="M4719" s="115">
        <v>49455</v>
      </c>
      <c r="N4719" s="123">
        <v>2.7274500000000002</v>
      </c>
      <c r="AB4719" s="108">
        <f t="shared" si="202"/>
        <v>49455</v>
      </c>
      <c r="AC4719" s="109">
        <f t="shared" si="201"/>
        <v>2.72745E-2</v>
      </c>
      <c r="AE4719" s="110"/>
    </row>
    <row r="4720" spans="13:31" x14ac:dyDescent="0.25">
      <c r="M4720" s="115">
        <v>49456</v>
      </c>
      <c r="N4720" s="123">
        <v>2.72776</v>
      </c>
      <c r="AB4720" s="108">
        <f t="shared" si="202"/>
        <v>49456</v>
      </c>
      <c r="AC4720" s="109">
        <f t="shared" si="201"/>
        <v>2.7277599999999999E-2</v>
      </c>
      <c r="AE4720" s="110"/>
    </row>
    <row r="4721" spans="13:31" x14ac:dyDescent="0.25">
      <c r="M4721" s="115">
        <v>49457</v>
      </c>
      <c r="N4721" s="123">
        <v>2.7274500000000002</v>
      </c>
      <c r="AB4721" s="108">
        <f t="shared" si="202"/>
        <v>49457</v>
      </c>
      <c r="AC4721" s="109">
        <f t="shared" si="201"/>
        <v>2.72745E-2</v>
      </c>
      <c r="AE4721" s="110"/>
    </row>
    <row r="4722" spans="13:31" x14ac:dyDescent="0.25">
      <c r="M4722" s="115">
        <v>49458</v>
      </c>
      <c r="N4722" s="123">
        <v>2.7274500000000002</v>
      </c>
      <c r="AB4722" s="108">
        <f t="shared" si="202"/>
        <v>49458</v>
      </c>
      <c r="AC4722" s="109">
        <f t="shared" si="201"/>
        <v>2.72745E-2</v>
      </c>
      <c r="AE4722" s="110"/>
    </row>
    <row r="4723" spans="13:31" x14ac:dyDescent="0.25">
      <c r="M4723" s="115">
        <v>49459</v>
      </c>
      <c r="N4723" s="123">
        <v>2.7274500000000002</v>
      </c>
      <c r="AB4723" s="108">
        <f t="shared" si="202"/>
        <v>49459</v>
      </c>
      <c r="AC4723" s="109">
        <f t="shared" si="201"/>
        <v>2.72745E-2</v>
      </c>
      <c r="AE4723" s="110"/>
    </row>
    <row r="4724" spans="13:31" x14ac:dyDescent="0.25">
      <c r="M4724" s="115">
        <v>49460</v>
      </c>
      <c r="N4724" s="123">
        <v>2.7276600000000002</v>
      </c>
      <c r="AB4724" s="108">
        <f t="shared" si="202"/>
        <v>49460</v>
      </c>
      <c r="AC4724" s="109">
        <f t="shared" si="201"/>
        <v>2.7276600000000002E-2</v>
      </c>
      <c r="AE4724" s="110"/>
    </row>
    <row r="4725" spans="13:31" x14ac:dyDescent="0.25">
      <c r="M4725" s="115">
        <v>49461</v>
      </c>
      <c r="N4725" s="123">
        <v>2.7274500000000002</v>
      </c>
      <c r="AB4725" s="108">
        <f t="shared" si="202"/>
        <v>49461</v>
      </c>
      <c r="AC4725" s="109">
        <f t="shared" si="201"/>
        <v>2.72745E-2</v>
      </c>
      <c r="AE4725" s="110"/>
    </row>
    <row r="4726" spans="13:31" x14ac:dyDescent="0.25">
      <c r="M4726" s="115">
        <v>49462</v>
      </c>
      <c r="N4726" s="123">
        <v>2.7274500000000002</v>
      </c>
      <c r="AB4726" s="108">
        <f t="shared" si="202"/>
        <v>49462</v>
      </c>
      <c r="AC4726" s="109">
        <f t="shared" si="201"/>
        <v>2.72745E-2</v>
      </c>
      <c r="AE4726" s="110"/>
    </row>
    <row r="4727" spans="13:31" x14ac:dyDescent="0.25">
      <c r="M4727" s="115">
        <v>49463</v>
      </c>
      <c r="N4727" s="123">
        <v>2.7274500000000002</v>
      </c>
      <c r="AB4727" s="108">
        <f t="shared" si="202"/>
        <v>49463</v>
      </c>
      <c r="AC4727" s="109">
        <f t="shared" si="201"/>
        <v>2.72745E-2</v>
      </c>
      <c r="AE4727" s="110"/>
    </row>
    <row r="4728" spans="13:31" x14ac:dyDescent="0.25">
      <c r="M4728" s="115">
        <v>49464</v>
      </c>
      <c r="N4728" s="123">
        <v>2.7274500000000002</v>
      </c>
      <c r="AB4728" s="108">
        <f t="shared" si="202"/>
        <v>49464</v>
      </c>
      <c r="AC4728" s="109">
        <f t="shared" si="201"/>
        <v>2.72745E-2</v>
      </c>
      <c r="AE4728" s="110"/>
    </row>
    <row r="4729" spans="13:31" x14ac:dyDescent="0.25">
      <c r="M4729" s="115">
        <v>49465</v>
      </c>
      <c r="N4729" s="123">
        <v>2.7276600000000002</v>
      </c>
      <c r="AB4729" s="108">
        <f t="shared" si="202"/>
        <v>49465</v>
      </c>
      <c r="AC4729" s="109">
        <f t="shared" si="201"/>
        <v>2.7276600000000002E-2</v>
      </c>
      <c r="AE4729" s="110"/>
    </row>
    <row r="4730" spans="13:31" x14ac:dyDescent="0.25">
      <c r="M4730" s="115">
        <v>49466</v>
      </c>
      <c r="N4730" s="123">
        <v>2.7274500000000002</v>
      </c>
      <c r="AB4730" s="108">
        <f t="shared" si="202"/>
        <v>49466</v>
      </c>
      <c r="AC4730" s="109">
        <f t="shared" si="201"/>
        <v>2.72745E-2</v>
      </c>
      <c r="AE4730" s="110"/>
    </row>
    <row r="4731" spans="13:31" x14ac:dyDescent="0.25">
      <c r="M4731" s="115">
        <v>49467</v>
      </c>
      <c r="N4731" s="123">
        <v>2.7274500000000002</v>
      </c>
      <c r="AB4731" s="108">
        <f t="shared" si="202"/>
        <v>49467</v>
      </c>
      <c r="AC4731" s="109">
        <f t="shared" si="201"/>
        <v>2.72745E-2</v>
      </c>
      <c r="AE4731" s="110"/>
    </row>
    <row r="4732" spans="13:31" x14ac:dyDescent="0.25">
      <c r="M4732" s="115">
        <v>49468</v>
      </c>
      <c r="N4732" s="123">
        <v>2.7274500000000002</v>
      </c>
      <c r="AB4732" s="108">
        <f t="shared" si="202"/>
        <v>49468</v>
      </c>
      <c r="AC4732" s="109">
        <f t="shared" si="201"/>
        <v>2.72745E-2</v>
      </c>
      <c r="AE4732" s="110"/>
    </row>
    <row r="4733" spans="13:31" x14ac:dyDescent="0.25">
      <c r="M4733" s="115">
        <v>49469</v>
      </c>
      <c r="N4733" s="123">
        <v>2.7274500000000002</v>
      </c>
      <c r="AB4733" s="108">
        <f t="shared" si="202"/>
        <v>49469</v>
      </c>
      <c r="AC4733" s="109">
        <f t="shared" si="201"/>
        <v>2.72745E-2</v>
      </c>
      <c r="AE4733" s="110"/>
    </row>
    <row r="4734" spans="13:31" x14ac:dyDescent="0.25">
      <c r="M4734" s="115">
        <v>49470</v>
      </c>
      <c r="N4734" s="123">
        <v>2.7276600000000002</v>
      </c>
      <c r="AB4734" s="108">
        <f t="shared" si="202"/>
        <v>49470</v>
      </c>
      <c r="AC4734" s="109">
        <f t="shared" si="201"/>
        <v>2.7276600000000002E-2</v>
      </c>
      <c r="AE4734" s="110"/>
    </row>
    <row r="4735" spans="13:31" x14ac:dyDescent="0.25">
      <c r="M4735" s="115">
        <v>49471</v>
      </c>
      <c r="N4735" s="123">
        <v>2.7274500000000002</v>
      </c>
      <c r="AB4735" s="108">
        <f t="shared" si="202"/>
        <v>49471</v>
      </c>
      <c r="AC4735" s="109">
        <f t="shared" si="201"/>
        <v>2.72745E-2</v>
      </c>
      <c r="AE4735" s="110"/>
    </row>
    <row r="4736" spans="13:31" x14ac:dyDescent="0.25">
      <c r="M4736" s="115">
        <v>49472</v>
      </c>
      <c r="N4736" s="123">
        <v>2.7275499999999999</v>
      </c>
      <c r="AB4736" s="108">
        <f t="shared" si="202"/>
        <v>49472</v>
      </c>
      <c r="AC4736" s="109">
        <f t="shared" si="201"/>
        <v>2.7275499999999998E-2</v>
      </c>
      <c r="AE4736" s="110"/>
    </row>
    <row r="4737" spans="13:31" x14ac:dyDescent="0.25">
      <c r="M4737" s="115">
        <v>49473</v>
      </c>
      <c r="N4737" s="123">
        <v>2.7274500000000002</v>
      </c>
      <c r="AB4737" s="108">
        <f t="shared" si="202"/>
        <v>49473</v>
      </c>
      <c r="AC4737" s="109">
        <f t="shared" si="201"/>
        <v>2.72745E-2</v>
      </c>
      <c r="AE4737" s="110"/>
    </row>
    <row r="4738" spans="13:31" x14ac:dyDescent="0.25">
      <c r="M4738" s="115">
        <v>49474</v>
      </c>
      <c r="N4738" s="123">
        <v>2.7276600000000002</v>
      </c>
      <c r="AB4738" s="108">
        <f t="shared" si="202"/>
        <v>49474</v>
      </c>
      <c r="AC4738" s="109">
        <f t="shared" si="201"/>
        <v>2.7276600000000002E-2</v>
      </c>
      <c r="AE4738" s="110"/>
    </row>
    <row r="4739" spans="13:31" x14ac:dyDescent="0.25">
      <c r="M4739" s="115">
        <v>49475</v>
      </c>
      <c r="N4739" s="123">
        <v>2.7274500000000002</v>
      </c>
      <c r="AB4739" s="108">
        <f t="shared" si="202"/>
        <v>49475</v>
      </c>
      <c r="AC4739" s="109">
        <f t="shared" si="201"/>
        <v>2.72745E-2</v>
      </c>
      <c r="AE4739" s="110"/>
    </row>
    <row r="4740" spans="13:31" x14ac:dyDescent="0.25">
      <c r="M4740" s="115">
        <v>49476</v>
      </c>
      <c r="N4740" s="123">
        <v>2.7274500000000002</v>
      </c>
      <c r="AB4740" s="108">
        <f t="shared" si="202"/>
        <v>49476</v>
      </c>
      <c r="AC4740" s="109">
        <f t="shared" si="201"/>
        <v>2.72745E-2</v>
      </c>
      <c r="AE4740" s="110"/>
    </row>
    <row r="4741" spans="13:31" x14ac:dyDescent="0.25">
      <c r="M4741" s="115">
        <v>49477</v>
      </c>
      <c r="N4741" s="123">
        <v>2.7274500000000002</v>
      </c>
      <c r="AB4741" s="108">
        <f t="shared" si="202"/>
        <v>49477</v>
      </c>
      <c r="AC4741" s="109">
        <f t="shared" si="201"/>
        <v>2.72745E-2</v>
      </c>
      <c r="AE4741" s="110"/>
    </row>
    <row r="4742" spans="13:31" x14ac:dyDescent="0.25">
      <c r="M4742" s="115">
        <v>49478</v>
      </c>
      <c r="N4742" s="123">
        <v>2.7274500000000002</v>
      </c>
      <c r="AB4742" s="108">
        <f t="shared" si="202"/>
        <v>49478</v>
      </c>
      <c r="AC4742" s="109">
        <f t="shared" si="201"/>
        <v>2.72745E-2</v>
      </c>
      <c r="AE4742" s="110"/>
    </row>
    <row r="4743" spans="13:31" x14ac:dyDescent="0.25">
      <c r="M4743" s="115">
        <v>49479</v>
      </c>
      <c r="N4743" s="123">
        <v>2.7276600000000002</v>
      </c>
      <c r="AB4743" s="108">
        <f t="shared" si="202"/>
        <v>49479</v>
      </c>
      <c r="AC4743" s="109">
        <f t="shared" ref="AC4743:AC4806" si="203">_xlfn.IFNA(VLOOKUP(AB4743,M:N,2,FALSE)/100,AC4742)</f>
        <v>2.7276600000000002E-2</v>
      </c>
      <c r="AE4743" s="110"/>
    </row>
    <row r="4744" spans="13:31" x14ac:dyDescent="0.25">
      <c r="M4744" s="115">
        <v>49480</v>
      </c>
      <c r="N4744" s="123">
        <v>2.7274500000000002</v>
      </c>
      <c r="AB4744" s="108">
        <f t="shared" ref="AB4744:AB4807" si="204">AB4743+1</f>
        <v>49480</v>
      </c>
      <c r="AC4744" s="109">
        <f t="shared" si="203"/>
        <v>2.72745E-2</v>
      </c>
      <c r="AE4744" s="110"/>
    </row>
    <row r="4745" spans="13:31" x14ac:dyDescent="0.25">
      <c r="M4745" s="115">
        <v>49481</v>
      </c>
      <c r="N4745" s="123">
        <v>2.7274500000000002</v>
      </c>
      <c r="AB4745" s="108">
        <f t="shared" si="204"/>
        <v>49481</v>
      </c>
      <c r="AC4745" s="109">
        <f t="shared" si="203"/>
        <v>2.72745E-2</v>
      </c>
      <c r="AE4745" s="110"/>
    </row>
    <row r="4746" spans="13:31" x14ac:dyDescent="0.25">
      <c r="M4746" s="115">
        <v>49482</v>
      </c>
      <c r="N4746" s="123">
        <v>2.7275499999999999</v>
      </c>
      <c r="AB4746" s="108">
        <f t="shared" si="204"/>
        <v>49482</v>
      </c>
      <c r="AC4746" s="109">
        <f t="shared" si="203"/>
        <v>2.7275499999999998E-2</v>
      </c>
      <c r="AE4746" s="110"/>
    </row>
    <row r="4747" spans="13:31" x14ac:dyDescent="0.25">
      <c r="M4747" s="115">
        <v>49483</v>
      </c>
      <c r="N4747" s="123">
        <v>2.7276600000000002</v>
      </c>
      <c r="AB4747" s="108">
        <f t="shared" si="204"/>
        <v>49483</v>
      </c>
      <c r="AC4747" s="109">
        <f t="shared" si="203"/>
        <v>2.7276600000000002E-2</v>
      </c>
      <c r="AE4747" s="110"/>
    </row>
    <row r="4748" spans="13:31" x14ac:dyDescent="0.25">
      <c r="M4748" s="115">
        <v>49484</v>
      </c>
      <c r="N4748" s="123">
        <v>2.7274500000000002</v>
      </c>
      <c r="AB4748" s="108">
        <f t="shared" si="204"/>
        <v>49484</v>
      </c>
      <c r="AC4748" s="109">
        <f t="shared" si="203"/>
        <v>2.72745E-2</v>
      </c>
      <c r="AE4748" s="110"/>
    </row>
    <row r="4749" spans="13:31" x14ac:dyDescent="0.25">
      <c r="M4749" s="115">
        <v>49485</v>
      </c>
      <c r="N4749" s="123">
        <v>2.7274500000000002</v>
      </c>
      <c r="AB4749" s="108">
        <f t="shared" si="204"/>
        <v>49485</v>
      </c>
      <c r="AC4749" s="109">
        <f t="shared" si="203"/>
        <v>2.72745E-2</v>
      </c>
      <c r="AE4749" s="110"/>
    </row>
    <row r="4750" spans="13:31" x14ac:dyDescent="0.25">
      <c r="M4750" s="115">
        <v>49486</v>
      </c>
      <c r="N4750" s="123">
        <v>2.7274500000000002</v>
      </c>
      <c r="AB4750" s="108">
        <f t="shared" si="204"/>
        <v>49486</v>
      </c>
      <c r="AC4750" s="109">
        <f t="shared" si="203"/>
        <v>2.72745E-2</v>
      </c>
      <c r="AE4750" s="110"/>
    </row>
    <row r="4751" spans="13:31" x14ac:dyDescent="0.25">
      <c r="M4751" s="115">
        <v>49487</v>
      </c>
      <c r="N4751" s="123">
        <v>2.7274500000000002</v>
      </c>
      <c r="AB4751" s="108">
        <f t="shared" si="204"/>
        <v>49487</v>
      </c>
      <c r="AC4751" s="109">
        <f t="shared" si="203"/>
        <v>2.72745E-2</v>
      </c>
      <c r="AE4751" s="110"/>
    </row>
    <row r="4752" spans="13:31" x14ac:dyDescent="0.25">
      <c r="M4752" s="115">
        <v>49488</v>
      </c>
      <c r="N4752" s="123">
        <v>2.7276600000000002</v>
      </c>
      <c r="AB4752" s="108">
        <f t="shared" si="204"/>
        <v>49488</v>
      </c>
      <c r="AC4752" s="109">
        <f t="shared" si="203"/>
        <v>2.7276600000000002E-2</v>
      </c>
      <c r="AE4752" s="110"/>
    </row>
    <row r="4753" spans="13:31" x14ac:dyDescent="0.25">
      <c r="M4753" s="115">
        <v>49489</v>
      </c>
      <c r="N4753" s="123">
        <v>2.7274500000000002</v>
      </c>
      <c r="AB4753" s="108">
        <f t="shared" si="204"/>
        <v>49489</v>
      </c>
      <c r="AC4753" s="109">
        <f t="shared" si="203"/>
        <v>2.72745E-2</v>
      </c>
      <c r="AE4753" s="110"/>
    </row>
    <row r="4754" spans="13:31" x14ac:dyDescent="0.25">
      <c r="M4754" s="115">
        <v>49490</v>
      </c>
      <c r="N4754" s="123">
        <v>2.7274500000000002</v>
      </c>
      <c r="AB4754" s="108">
        <f t="shared" si="204"/>
        <v>49490</v>
      </c>
      <c r="AC4754" s="109">
        <f t="shared" si="203"/>
        <v>2.72745E-2</v>
      </c>
      <c r="AE4754" s="110"/>
    </row>
    <row r="4755" spans="13:31" x14ac:dyDescent="0.25">
      <c r="M4755" s="115">
        <v>49491</v>
      </c>
      <c r="N4755" s="123">
        <v>2.7274500000000002</v>
      </c>
      <c r="AB4755" s="108">
        <f t="shared" si="204"/>
        <v>49491</v>
      </c>
      <c r="AC4755" s="109">
        <f t="shared" si="203"/>
        <v>2.72745E-2</v>
      </c>
      <c r="AE4755" s="110"/>
    </row>
    <row r="4756" spans="13:31" x14ac:dyDescent="0.25">
      <c r="M4756" s="115">
        <v>49492</v>
      </c>
      <c r="N4756" s="123">
        <v>2.7274500000000002</v>
      </c>
      <c r="AB4756" s="108">
        <f t="shared" si="204"/>
        <v>49492</v>
      </c>
      <c r="AC4756" s="109">
        <f t="shared" si="203"/>
        <v>2.72745E-2</v>
      </c>
      <c r="AE4756" s="110"/>
    </row>
    <row r="4757" spans="13:31" x14ac:dyDescent="0.25">
      <c r="M4757" s="115">
        <v>49493</v>
      </c>
      <c r="N4757" s="123">
        <v>2.7276600000000002</v>
      </c>
      <c r="AB4757" s="108">
        <f t="shared" si="204"/>
        <v>49493</v>
      </c>
      <c r="AC4757" s="109">
        <f t="shared" si="203"/>
        <v>2.7276600000000002E-2</v>
      </c>
      <c r="AE4757" s="110"/>
    </row>
    <row r="4758" spans="13:31" x14ac:dyDescent="0.25">
      <c r="M4758" s="115">
        <v>49494</v>
      </c>
      <c r="N4758" s="123">
        <v>2.7274500000000002</v>
      </c>
      <c r="AB4758" s="108">
        <f t="shared" si="204"/>
        <v>49494</v>
      </c>
      <c r="AC4758" s="109">
        <f t="shared" si="203"/>
        <v>2.72745E-2</v>
      </c>
      <c r="AE4758" s="110"/>
    </row>
    <row r="4759" spans="13:31" x14ac:dyDescent="0.25">
      <c r="M4759" s="115">
        <v>49495</v>
      </c>
      <c r="N4759" s="123">
        <v>2.7274500000000002</v>
      </c>
      <c r="AB4759" s="108">
        <f t="shared" si="204"/>
        <v>49495</v>
      </c>
      <c r="AC4759" s="109">
        <f t="shared" si="203"/>
        <v>2.72745E-2</v>
      </c>
      <c r="AE4759" s="110"/>
    </row>
    <row r="4760" spans="13:31" x14ac:dyDescent="0.25">
      <c r="M4760" s="115">
        <v>49496</v>
      </c>
      <c r="N4760" s="123">
        <v>2.7274500000000002</v>
      </c>
      <c r="AB4760" s="108">
        <f t="shared" si="204"/>
        <v>49496</v>
      </c>
      <c r="AC4760" s="109">
        <f t="shared" si="203"/>
        <v>2.72745E-2</v>
      </c>
      <c r="AE4760" s="110"/>
    </row>
    <row r="4761" spans="13:31" x14ac:dyDescent="0.25">
      <c r="M4761" s="115">
        <v>49497</v>
      </c>
      <c r="N4761" s="123">
        <v>2.7274500000000002</v>
      </c>
      <c r="AB4761" s="108">
        <f t="shared" si="204"/>
        <v>49497</v>
      </c>
      <c r="AC4761" s="109">
        <f t="shared" si="203"/>
        <v>2.72745E-2</v>
      </c>
      <c r="AE4761" s="110"/>
    </row>
    <row r="4762" spans="13:31" x14ac:dyDescent="0.25">
      <c r="M4762" s="115">
        <v>49498</v>
      </c>
      <c r="N4762" s="123">
        <v>2.7276600000000002</v>
      </c>
      <c r="AB4762" s="108">
        <f t="shared" si="204"/>
        <v>49498</v>
      </c>
      <c r="AC4762" s="109">
        <f t="shared" si="203"/>
        <v>2.7276600000000002E-2</v>
      </c>
      <c r="AE4762" s="110"/>
    </row>
    <row r="4763" spans="13:31" x14ac:dyDescent="0.25">
      <c r="M4763" s="115">
        <v>49499</v>
      </c>
      <c r="N4763" s="123">
        <v>2.7274500000000002</v>
      </c>
      <c r="AB4763" s="108">
        <f t="shared" si="204"/>
        <v>49499</v>
      </c>
      <c r="AC4763" s="109">
        <f t="shared" si="203"/>
        <v>2.72745E-2</v>
      </c>
      <c r="AE4763" s="110"/>
    </row>
    <row r="4764" spans="13:31" x14ac:dyDescent="0.25">
      <c r="M4764" s="115">
        <v>49500</v>
      </c>
      <c r="N4764" s="123">
        <v>2.7274500000000002</v>
      </c>
      <c r="AB4764" s="108">
        <f t="shared" si="204"/>
        <v>49500</v>
      </c>
      <c r="AC4764" s="109">
        <f t="shared" si="203"/>
        <v>2.72745E-2</v>
      </c>
      <c r="AE4764" s="110"/>
    </row>
    <row r="4765" spans="13:31" x14ac:dyDescent="0.25">
      <c r="M4765" s="115">
        <v>49501</v>
      </c>
      <c r="N4765" s="123">
        <v>2.7274500000000002</v>
      </c>
      <c r="AB4765" s="108">
        <f t="shared" si="204"/>
        <v>49501</v>
      </c>
      <c r="AC4765" s="109">
        <f t="shared" si="203"/>
        <v>2.72745E-2</v>
      </c>
      <c r="AE4765" s="110"/>
    </row>
    <row r="4766" spans="13:31" x14ac:dyDescent="0.25">
      <c r="M4766" s="115">
        <v>49502</v>
      </c>
      <c r="N4766" s="123">
        <v>2.7274500000000002</v>
      </c>
      <c r="AB4766" s="108">
        <f t="shared" si="204"/>
        <v>49502</v>
      </c>
      <c r="AC4766" s="109">
        <f t="shared" si="203"/>
        <v>2.72745E-2</v>
      </c>
      <c r="AE4766" s="110"/>
    </row>
    <row r="4767" spans="13:31" x14ac:dyDescent="0.25">
      <c r="M4767" s="115">
        <v>49503</v>
      </c>
      <c r="N4767" s="123">
        <v>2.7276600000000002</v>
      </c>
      <c r="AB4767" s="108">
        <f t="shared" si="204"/>
        <v>49503</v>
      </c>
      <c r="AC4767" s="109">
        <f t="shared" si="203"/>
        <v>2.7276600000000002E-2</v>
      </c>
      <c r="AE4767" s="110"/>
    </row>
    <row r="4768" spans="13:31" x14ac:dyDescent="0.25">
      <c r="M4768" s="115">
        <v>49504</v>
      </c>
      <c r="N4768" s="123">
        <v>2.7274500000000002</v>
      </c>
      <c r="AB4768" s="108">
        <f t="shared" si="204"/>
        <v>49504</v>
      </c>
      <c r="AC4768" s="109">
        <f t="shared" si="203"/>
        <v>2.72745E-2</v>
      </c>
      <c r="AE4768" s="110"/>
    </row>
    <row r="4769" spans="13:31" x14ac:dyDescent="0.25">
      <c r="M4769" s="115">
        <v>49505</v>
      </c>
      <c r="N4769" s="123">
        <v>2.7274500000000002</v>
      </c>
      <c r="AB4769" s="108">
        <f t="shared" si="204"/>
        <v>49505</v>
      </c>
      <c r="AC4769" s="109">
        <f t="shared" si="203"/>
        <v>2.72745E-2</v>
      </c>
      <c r="AE4769" s="110"/>
    </row>
    <row r="4770" spans="13:31" x14ac:dyDescent="0.25">
      <c r="M4770" s="115">
        <v>49506</v>
      </c>
      <c r="N4770" s="123">
        <v>2.7274500000000002</v>
      </c>
      <c r="AB4770" s="108">
        <f t="shared" si="204"/>
        <v>49506</v>
      </c>
      <c r="AC4770" s="109">
        <f t="shared" si="203"/>
        <v>2.72745E-2</v>
      </c>
      <c r="AE4770" s="110"/>
    </row>
    <row r="4771" spans="13:31" x14ac:dyDescent="0.25">
      <c r="M4771" s="115">
        <v>49507</v>
      </c>
      <c r="N4771" s="123">
        <v>2.7274500000000002</v>
      </c>
      <c r="AB4771" s="108">
        <f t="shared" si="204"/>
        <v>49507</v>
      </c>
      <c r="AC4771" s="109">
        <f t="shared" si="203"/>
        <v>2.72745E-2</v>
      </c>
      <c r="AE4771" s="110"/>
    </row>
    <row r="4772" spans="13:31" x14ac:dyDescent="0.25">
      <c r="M4772" s="115">
        <v>49508</v>
      </c>
      <c r="N4772" s="123">
        <v>2.7276600000000002</v>
      </c>
      <c r="AB4772" s="108">
        <f t="shared" si="204"/>
        <v>49508</v>
      </c>
      <c r="AC4772" s="109">
        <f t="shared" si="203"/>
        <v>2.7276600000000002E-2</v>
      </c>
      <c r="AE4772" s="110"/>
    </row>
    <row r="4773" spans="13:31" x14ac:dyDescent="0.25">
      <c r="M4773" s="115">
        <v>49509</v>
      </c>
      <c r="N4773" s="123">
        <v>2.7274500000000002</v>
      </c>
      <c r="AB4773" s="108">
        <f t="shared" si="204"/>
        <v>49509</v>
      </c>
      <c r="AC4773" s="109">
        <f t="shared" si="203"/>
        <v>2.72745E-2</v>
      </c>
      <c r="AE4773" s="110"/>
    </row>
    <row r="4774" spans="13:31" x14ac:dyDescent="0.25">
      <c r="M4774" s="115">
        <v>49510</v>
      </c>
      <c r="N4774" s="123">
        <v>2.7274500000000002</v>
      </c>
      <c r="AB4774" s="108">
        <f t="shared" si="204"/>
        <v>49510</v>
      </c>
      <c r="AC4774" s="109">
        <f t="shared" si="203"/>
        <v>2.72745E-2</v>
      </c>
      <c r="AE4774" s="110"/>
    </row>
    <row r="4775" spans="13:31" x14ac:dyDescent="0.25">
      <c r="M4775" s="115">
        <v>49511</v>
      </c>
      <c r="N4775" s="123">
        <v>2.7274500000000002</v>
      </c>
      <c r="AB4775" s="108">
        <f t="shared" si="204"/>
        <v>49511</v>
      </c>
      <c r="AC4775" s="109">
        <f t="shared" si="203"/>
        <v>2.72745E-2</v>
      </c>
      <c r="AE4775" s="110"/>
    </row>
    <row r="4776" spans="13:31" x14ac:dyDescent="0.25">
      <c r="M4776" s="115">
        <v>49512</v>
      </c>
      <c r="N4776" s="123">
        <v>2.7274500000000002</v>
      </c>
      <c r="AB4776" s="108">
        <f t="shared" si="204"/>
        <v>49512</v>
      </c>
      <c r="AC4776" s="109">
        <f t="shared" si="203"/>
        <v>2.72745E-2</v>
      </c>
      <c r="AE4776" s="110"/>
    </row>
    <row r="4777" spans="13:31" x14ac:dyDescent="0.25">
      <c r="M4777" s="115">
        <v>49513</v>
      </c>
      <c r="N4777" s="123">
        <v>2.7276600000000002</v>
      </c>
      <c r="AB4777" s="108">
        <f t="shared" si="204"/>
        <v>49513</v>
      </c>
      <c r="AC4777" s="109">
        <f t="shared" si="203"/>
        <v>2.7276600000000002E-2</v>
      </c>
      <c r="AE4777" s="110"/>
    </row>
    <row r="4778" spans="13:31" x14ac:dyDescent="0.25">
      <c r="M4778" s="115">
        <v>49514</v>
      </c>
      <c r="N4778" s="123">
        <v>2.7274500000000002</v>
      </c>
      <c r="AB4778" s="108">
        <f t="shared" si="204"/>
        <v>49514</v>
      </c>
      <c r="AC4778" s="109">
        <f t="shared" si="203"/>
        <v>2.72745E-2</v>
      </c>
      <c r="AE4778" s="110"/>
    </row>
    <row r="4779" spans="13:31" x14ac:dyDescent="0.25">
      <c r="M4779" s="115">
        <v>49515</v>
      </c>
      <c r="N4779" s="123">
        <v>2.7274500000000002</v>
      </c>
      <c r="AB4779" s="108">
        <f t="shared" si="204"/>
        <v>49515</v>
      </c>
      <c r="AC4779" s="109">
        <f t="shared" si="203"/>
        <v>2.72745E-2</v>
      </c>
      <c r="AE4779" s="110"/>
    </row>
    <row r="4780" spans="13:31" x14ac:dyDescent="0.25">
      <c r="M4780" s="115">
        <v>49516</v>
      </c>
      <c r="N4780" s="123">
        <v>2.7274500000000002</v>
      </c>
      <c r="AB4780" s="108">
        <f t="shared" si="204"/>
        <v>49516</v>
      </c>
      <c r="AC4780" s="109">
        <f t="shared" si="203"/>
        <v>2.72745E-2</v>
      </c>
      <c r="AE4780" s="110"/>
    </row>
    <row r="4781" spans="13:31" x14ac:dyDescent="0.25">
      <c r="M4781" s="115">
        <v>49517</v>
      </c>
      <c r="N4781" s="123">
        <v>2.7274500000000002</v>
      </c>
      <c r="AB4781" s="108">
        <f t="shared" si="204"/>
        <v>49517</v>
      </c>
      <c r="AC4781" s="109">
        <f t="shared" si="203"/>
        <v>2.72745E-2</v>
      </c>
      <c r="AE4781" s="110"/>
    </row>
    <row r="4782" spans="13:31" x14ac:dyDescent="0.25">
      <c r="M4782" s="115">
        <v>49518</v>
      </c>
      <c r="N4782" s="123">
        <v>2.7276600000000002</v>
      </c>
      <c r="AB4782" s="108">
        <f t="shared" si="204"/>
        <v>49518</v>
      </c>
      <c r="AC4782" s="109">
        <f t="shared" si="203"/>
        <v>2.7276600000000002E-2</v>
      </c>
      <c r="AE4782" s="110"/>
    </row>
    <row r="4783" spans="13:31" x14ac:dyDescent="0.25">
      <c r="M4783" s="115">
        <v>49519</v>
      </c>
      <c r="N4783" s="123">
        <v>2.7274500000000002</v>
      </c>
      <c r="AB4783" s="108">
        <f t="shared" si="204"/>
        <v>49519</v>
      </c>
      <c r="AC4783" s="109">
        <f t="shared" si="203"/>
        <v>2.72745E-2</v>
      </c>
      <c r="AE4783" s="110"/>
    </row>
    <row r="4784" spans="13:31" x14ac:dyDescent="0.25">
      <c r="M4784" s="115">
        <v>49520</v>
      </c>
      <c r="N4784" s="123">
        <v>2.7274500000000002</v>
      </c>
      <c r="AB4784" s="108">
        <f t="shared" si="204"/>
        <v>49520</v>
      </c>
      <c r="AC4784" s="109">
        <f t="shared" si="203"/>
        <v>2.72745E-2</v>
      </c>
      <c r="AE4784" s="110"/>
    </row>
    <row r="4785" spans="13:31" x14ac:dyDescent="0.25">
      <c r="M4785" s="115">
        <v>49521</v>
      </c>
      <c r="N4785" s="123">
        <v>2.7274500000000002</v>
      </c>
      <c r="AB4785" s="108">
        <f t="shared" si="204"/>
        <v>49521</v>
      </c>
      <c r="AC4785" s="109">
        <f t="shared" si="203"/>
        <v>2.72745E-2</v>
      </c>
      <c r="AE4785" s="110"/>
    </row>
    <row r="4786" spans="13:31" x14ac:dyDescent="0.25">
      <c r="M4786" s="115">
        <v>49522</v>
      </c>
      <c r="N4786" s="123">
        <v>2.7274500000000002</v>
      </c>
      <c r="AB4786" s="108">
        <f t="shared" si="204"/>
        <v>49522</v>
      </c>
      <c r="AC4786" s="109">
        <f t="shared" si="203"/>
        <v>2.72745E-2</v>
      </c>
      <c r="AE4786" s="110"/>
    </row>
    <row r="4787" spans="13:31" x14ac:dyDescent="0.25">
      <c r="M4787" s="115">
        <v>49523</v>
      </c>
      <c r="N4787" s="123">
        <v>2.72776</v>
      </c>
      <c r="AB4787" s="108">
        <f t="shared" si="204"/>
        <v>49523</v>
      </c>
      <c r="AC4787" s="109">
        <f t="shared" si="203"/>
        <v>2.7277599999999999E-2</v>
      </c>
      <c r="AE4787" s="110"/>
    </row>
    <row r="4788" spans="13:31" x14ac:dyDescent="0.25">
      <c r="M4788" s="115">
        <v>49524</v>
      </c>
      <c r="N4788" s="123">
        <v>2.7274500000000002</v>
      </c>
      <c r="AB4788" s="108">
        <f t="shared" si="204"/>
        <v>49524</v>
      </c>
      <c r="AC4788" s="109">
        <f t="shared" si="203"/>
        <v>2.72745E-2</v>
      </c>
      <c r="AE4788" s="110"/>
    </row>
    <row r="4789" spans="13:31" x14ac:dyDescent="0.25">
      <c r="M4789" s="115">
        <v>49525</v>
      </c>
      <c r="N4789" s="123">
        <v>2.7274500000000002</v>
      </c>
      <c r="AB4789" s="108">
        <f t="shared" si="204"/>
        <v>49525</v>
      </c>
      <c r="AC4789" s="109">
        <f t="shared" si="203"/>
        <v>2.72745E-2</v>
      </c>
      <c r="AE4789" s="110"/>
    </row>
    <row r="4790" spans="13:31" x14ac:dyDescent="0.25">
      <c r="M4790" s="115">
        <v>49526</v>
      </c>
      <c r="N4790" s="123">
        <v>2.7274500000000002</v>
      </c>
      <c r="AB4790" s="108">
        <f t="shared" si="204"/>
        <v>49526</v>
      </c>
      <c r="AC4790" s="109">
        <f t="shared" si="203"/>
        <v>2.72745E-2</v>
      </c>
      <c r="AE4790" s="110"/>
    </row>
    <row r="4791" spans="13:31" x14ac:dyDescent="0.25">
      <c r="M4791" s="115">
        <v>49527</v>
      </c>
      <c r="N4791" s="123">
        <v>2.7276600000000002</v>
      </c>
      <c r="AB4791" s="108">
        <f t="shared" si="204"/>
        <v>49527</v>
      </c>
      <c r="AC4791" s="109">
        <f t="shared" si="203"/>
        <v>2.7276600000000002E-2</v>
      </c>
      <c r="AE4791" s="110"/>
    </row>
    <row r="4792" spans="13:31" x14ac:dyDescent="0.25">
      <c r="M4792" s="115">
        <v>49528</v>
      </c>
      <c r="N4792" s="123">
        <v>2.7274500000000002</v>
      </c>
      <c r="AB4792" s="108">
        <f t="shared" si="204"/>
        <v>49528</v>
      </c>
      <c r="AC4792" s="109">
        <f t="shared" si="203"/>
        <v>2.72745E-2</v>
      </c>
      <c r="AE4792" s="110"/>
    </row>
    <row r="4793" spans="13:31" x14ac:dyDescent="0.25">
      <c r="M4793" s="115">
        <v>49529</v>
      </c>
      <c r="N4793" s="123">
        <v>2.7274500000000002</v>
      </c>
      <c r="AB4793" s="108">
        <f t="shared" si="204"/>
        <v>49529</v>
      </c>
      <c r="AC4793" s="109">
        <f t="shared" si="203"/>
        <v>2.72745E-2</v>
      </c>
      <c r="AE4793" s="110"/>
    </row>
    <row r="4794" spans="13:31" x14ac:dyDescent="0.25">
      <c r="M4794" s="115">
        <v>49530</v>
      </c>
      <c r="N4794" s="123">
        <v>2.7274500000000002</v>
      </c>
      <c r="AB4794" s="108">
        <f t="shared" si="204"/>
        <v>49530</v>
      </c>
      <c r="AC4794" s="109">
        <f t="shared" si="203"/>
        <v>2.72745E-2</v>
      </c>
      <c r="AE4794" s="110"/>
    </row>
    <row r="4795" spans="13:31" x14ac:dyDescent="0.25">
      <c r="M4795" s="115">
        <v>49531</v>
      </c>
      <c r="N4795" s="123">
        <v>2.7274500000000002</v>
      </c>
      <c r="AB4795" s="108">
        <f t="shared" si="204"/>
        <v>49531</v>
      </c>
      <c r="AC4795" s="109">
        <f t="shared" si="203"/>
        <v>2.72745E-2</v>
      </c>
      <c r="AE4795" s="110"/>
    </row>
    <row r="4796" spans="13:31" x14ac:dyDescent="0.25">
      <c r="M4796" s="115">
        <v>49532</v>
      </c>
      <c r="N4796" s="123">
        <v>2.7276600000000002</v>
      </c>
      <c r="AB4796" s="108">
        <f t="shared" si="204"/>
        <v>49532</v>
      </c>
      <c r="AC4796" s="109">
        <f t="shared" si="203"/>
        <v>2.7276600000000002E-2</v>
      </c>
      <c r="AE4796" s="110"/>
    </row>
    <row r="4797" spans="13:31" x14ac:dyDescent="0.25">
      <c r="M4797" s="115">
        <v>49533</v>
      </c>
      <c r="N4797" s="123">
        <v>2.7274500000000002</v>
      </c>
      <c r="AB4797" s="108">
        <f t="shared" si="204"/>
        <v>49533</v>
      </c>
      <c r="AC4797" s="109">
        <f t="shared" si="203"/>
        <v>2.72745E-2</v>
      </c>
      <c r="AE4797" s="110"/>
    </row>
    <row r="4798" spans="13:31" x14ac:dyDescent="0.25">
      <c r="M4798" s="115">
        <v>49534</v>
      </c>
      <c r="N4798" s="123">
        <v>2.7274500000000002</v>
      </c>
      <c r="AB4798" s="108">
        <f t="shared" si="204"/>
        <v>49534</v>
      </c>
      <c r="AC4798" s="109">
        <f t="shared" si="203"/>
        <v>2.72745E-2</v>
      </c>
      <c r="AE4798" s="110"/>
    </row>
    <row r="4799" spans="13:31" x14ac:dyDescent="0.25">
      <c r="M4799" s="115">
        <v>49535</v>
      </c>
      <c r="N4799" s="123">
        <v>2.7274500000000002</v>
      </c>
      <c r="AB4799" s="108">
        <f t="shared" si="204"/>
        <v>49535</v>
      </c>
      <c r="AC4799" s="109">
        <f t="shared" si="203"/>
        <v>2.72745E-2</v>
      </c>
      <c r="AE4799" s="110"/>
    </row>
    <row r="4800" spans="13:31" x14ac:dyDescent="0.25">
      <c r="M4800" s="115">
        <v>49536</v>
      </c>
      <c r="N4800" s="123">
        <v>2.7274500000000002</v>
      </c>
      <c r="AB4800" s="108">
        <f t="shared" si="204"/>
        <v>49536</v>
      </c>
      <c r="AC4800" s="109">
        <f t="shared" si="203"/>
        <v>2.72745E-2</v>
      </c>
      <c r="AE4800" s="110"/>
    </row>
    <row r="4801" spans="13:31" x14ac:dyDescent="0.25">
      <c r="M4801" s="115">
        <v>49537</v>
      </c>
      <c r="N4801" s="123">
        <v>2.7276600000000002</v>
      </c>
      <c r="AB4801" s="108">
        <f t="shared" si="204"/>
        <v>49537</v>
      </c>
      <c r="AC4801" s="109">
        <f t="shared" si="203"/>
        <v>2.7276600000000002E-2</v>
      </c>
      <c r="AE4801" s="110"/>
    </row>
    <row r="4802" spans="13:31" x14ac:dyDescent="0.25">
      <c r="M4802" s="115">
        <v>49538</v>
      </c>
      <c r="N4802" s="123">
        <v>2.7274500000000002</v>
      </c>
      <c r="AB4802" s="108">
        <f t="shared" si="204"/>
        <v>49538</v>
      </c>
      <c r="AC4802" s="109">
        <f t="shared" si="203"/>
        <v>2.72745E-2</v>
      </c>
      <c r="AE4802" s="110"/>
    </row>
    <row r="4803" spans="13:31" x14ac:dyDescent="0.25">
      <c r="M4803" s="115">
        <v>49539</v>
      </c>
      <c r="N4803" s="123">
        <v>2.7274500000000002</v>
      </c>
      <c r="AB4803" s="108">
        <f t="shared" si="204"/>
        <v>49539</v>
      </c>
      <c r="AC4803" s="109">
        <f t="shared" si="203"/>
        <v>2.72745E-2</v>
      </c>
      <c r="AE4803" s="110"/>
    </row>
    <row r="4804" spans="13:31" x14ac:dyDescent="0.25">
      <c r="M4804" s="115">
        <v>49540</v>
      </c>
      <c r="N4804" s="123">
        <v>2.7274500000000002</v>
      </c>
      <c r="AB4804" s="108">
        <f t="shared" si="204"/>
        <v>49540</v>
      </c>
      <c r="AC4804" s="109">
        <f t="shared" si="203"/>
        <v>2.72745E-2</v>
      </c>
      <c r="AE4804" s="110"/>
    </row>
    <row r="4805" spans="13:31" x14ac:dyDescent="0.25">
      <c r="M4805" s="115">
        <v>49541</v>
      </c>
      <c r="N4805" s="123">
        <v>2.7274500000000002</v>
      </c>
      <c r="AB4805" s="108">
        <f t="shared" si="204"/>
        <v>49541</v>
      </c>
      <c r="AC4805" s="109">
        <f t="shared" si="203"/>
        <v>2.72745E-2</v>
      </c>
      <c r="AE4805" s="110"/>
    </row>
    <row r="4806" spans="13:31" x14ac:dyDescent="0.25">
      <c r="M4806" s="115">
        <v>49542</v>
      </c>
      <c r="N4806" s="123">
        <v>2.7276600000000002</v>
      </c>
      <c r="AB4806" s="108">
        <f t="shared" si="204"/>
        <v>49542</v>
      </c>
      <c r="AC4806" s="109">
        <f t="shared" si="203"/>
        <v>2.7276600000000002E-2</v>
      </c>
      <c r="AE4806" s="110"/>
    </row>
    <row r="4807" spans="13:31" x14ac:dyDescent="0.25">
      <c r="M4807" s="115">
        <v>49543</v>
      </c>
      <c r="N4807" s="123">
        <v>2.7274500000000002</v>
      </c>
      <c r="AB4807" s="108">
        <f t="shared" si="204"/>
        <v>49543</v>
      </c>
      <c r="AC4807" s="109">
        <f t="shared" ref="AC4807:AC4870" si="205">_xlfn.IFNA(VLOOKUP(AB4807,M:N,2,FALSE)/100,AC4806)</f>
        <v>2.72745E-2</v>
      </c>
      <c r="AE4807" s="110"/>
    </row>
    <row r="4808" spans="13:31" x14ac:dyDescent="0.25">
      <c r="M4808" s="115">
        <v>49544</v>
      </c>
      <c r="N4808" s="123">
        <v>2.7274500000000002</v>
      </c>
      <c r="AB4808" s="108">
        <f t="shared" ref="AB4808:AB4871" si="206">AB4807+1</f>
        <v>49544</v>
      </c>
      <c r="AC4808" s="109">
        <f t="shared" si="205"/>
        <v>2.72745E-2</v>
      </c>
      <c r="AE4808" s="110"/>
    </row>
    <row r="4809" spans="13:31" x14ac:dyDescent="0.25">
      <c r="M4809" s="115">
        <v>49545</v>
      </c>
      <c r="N4809" s="123">
        <v>2.7274500000000002</v>
      </c>
      <c r="AB4809" s="108">
        <f t="shared" si="206"/>
        <v>49545</v>
      </c>
      <c r="AC4809" s="109">
        <f t="shared" si="205"/>
        <v>2.72745E-2</v>
      </c>
      <c r="AE4809" s="110"/>
    </row>
    <row r="4810" spans="13:31" x14ac:dyDescent="0.25">
      <c r="M4810" s="115">
        <v>49546</v>
      </c>
      <c r="N4810" s="123">
        <v>2.7274500000000002</v>
      </c>
      <c r="AB4810" s="108">
        <f t="shared" si="206"/>
        <v>49546</v>
      </c>
      <c r="AC4810" s="109">
        <f t="shared" si="205"/>
        <v>2.72745E-2</v>
      </c>
      <c r="AE4810" s="110"/>
    </row>
    <row r="4811" spans="13:31" x14ac:dyDescent="0.25">
      <c r="M4811" s="115">
        <v>49547</v>
      </c>
      <c r="N4811" s="123">
        <v>2.7276600000000002</v>
      </c>
      <c r="AB4811" s="108">
        <f t="shared" si="206"/>
        <v>49547</v>
      </c>
      <c r="AC4811" s="109">
        <f t="shared" si="205"/>
        <v>2.7276600000000002E-2</v>
      </c>
      <c r="AE4811" s="110"/>
    </row>
    <row r="4812" spans="13:31" x14ac:dyDescent="0.25">
      <c r="M4812" s="115">
        <v>49548</v>
      </c>
      <c r="N4812" s="123">
        <v>2.7274500000000002</v>
      </c>
      <c r="AB4812" s="108">
        <f t="shared" si="206"/>
        <v>49548</v>
      </c>
      <c r="AC4812" s="109">
        <f t="shared" si="205"/>
        <v>2.72745E-2</v>
      </c>
      <c r="AE4812" s="110"/>
    </row>
    <row r="4813" spans="13:31" x14ac:dyDescent="0.25">
      <c r="M4813" s="115">
        <v>49549</v>
      </c>
      <c r="N4813" s="123">
        <v>2.7274500000000002</v>
      </c>
      <c r="AB4813" s="108">
        <f t="shared" si="206"/>
        <v>49549</v>
      </c>
      <c r="AC4813" s="109">
        <f t="shared" si="205"/>
        <v>2.72745E-2</v>
      </c>
      <c r="AE4813" s="110"/>
    </row>
    <row r="4814" spans="13:31" x14ac:dyDescent="0.25">
      <c r="M4814" s="115">
        <v>49550</v>
      </c>
      <c r="N4814" s="123">
        <v>2.7274500000000002</v>
      </c>
      <c r="AB4814" s="108">
        <f t="shared" si="206"/>
        <v>49550</v>
      </c>
      <c r="AC4814" s="109">
        <f t="shared" si="205"/>
        <v>2.72745E-2</v>
      </c>
      <c r="AE4814" s="110"/>
    </row>
    <row r="4815" spans="13:31" x14ac:dyDescent="0.25">
      <c r="M4815" s="115">
        <v>49551</v>
      </c>
      <c r="N4815" s="123">
        <v>2.7274500000000002</v>
      </c>
      <c r="AB4815" s="108">
        <f t="shared" si="206"/>
        <v>49551</v>
      </c>
      <c r="AC4815" s="109">
        <f t="shared" si="205"/>
        <v>2.72745E-2</v>
      </c>
      <c r="AE4815" s="110"/>
    </row>
    <row r="4816" spans="13:31" x14ac:dyDescent="0.25">
      <c r="M4816" s="115">
        <v>49552</v>
      </c>
      <c r="N4816" s="123">
        <v>2.72776</v>
      </c>
      <c r="AB4816" s="108">
        <f t="shared" si="206"/>
        <v>49552</v>
      </c>
      <c r="AC4816" s="109">
        <f t="shared" si="205"/>
        <v>2.7277599999999999E-2</v>
      </c>
      <c r="AE4816" s="110"/>
    </row>
    <row r="4817" spans="13:31" x14ac:dyDescent="0.25">
      <c r="M4817" s="115">
        <v>49553</v>
      </c>
      <c r="N4817" s="123">
        <v>2.7274500000000002</v>
      </c>
      <c r="AB4817" s="108">
        <f t="shared" si="206"/>
        <v>49553</v>
      </c>
      <c r="AC4817" s="109">
        <f t="shared" si="205"/>
        <v>2.72745E-2</v>
      </c>
      <c r="AE4817" s="110"/>
    </row>
    <row r="4818" spans="13:31" x14ac:dyDescent="0.25">
      <c r="M4818" s="115">
        <v>49554</v>
      </c>
      <c r="N4818" s="123">
        <v>2.7274500000000002</v>
      </c>
      <c r="AB4818" s="108">
        <f t="shared" si="206"/>
        <v>49554</v>
      </c>
      <c r="AC4818" s="109">
        <f t="shared" si="205"/>
        <v>2.72745E-2</v>
      </c>
      <c r="AE4818" s="110"/>
    </row>
    <row r="4819" spans="13:31" x14ac:dyDescent="0.25">
      <c r="M4819" s="115">
        <v>49555</v>
      </c>
      <c r="N4819" s="123">
        <v>2.7274500000000002</v>
      </c>
      <c r="AB4819" s="108">
        <f t="shared" si="206"/>
        <v>49555</v>
      </c>
      <c r="AC4819" s="109">
        <f t="shared" si="205"/>
        <v>2.72745E-2</v>
      </c>
      <c r="AE4819" s="110"/>
    </row>
    <row r="4820" spans="13:31" x14ac:dyDescent="0.25">
      <c r="M4820" s="115">
        <v>49556</v>
      </c>
      <c r="N4820" s="123">
        <v>2.7276600000000002</v>
      </c>
      <c r="AB4820" s="108">
        <f t="shared" si="206"/>
        <v>49556</v>
      </c>
      <c r="AC4820" s="109">
        <f t="shared" si="205"/>
        <v>2.7276600000000002E-2</v>
      </c>
      <c r="AE4820" s="110"/>
    </row>
    <row r="4821" spans="13:31" x14ac:dyDescent="0.25">
      <c r="M4821" s="115">
        <v>49557</v>
      </c>
      <c r="N4821" s="123">
        <v>2.7274500000000002</v>
      </c>
      <c r="AB4821" s="108">
        <f t="shared" si="206"/>
        <v>49557</v>
      </c>
      <c r="AC4821" s="109">
        <f t="shared" si="205"/>
        <v>2.72745E-2</v>
      </c>
      <c r="AE4821" s="110"/>
    </row>
    <row r="4822" spans="13:31" x14ac:dyDescent="0.25">
      <c r="M4822" s="115">
        <v>49558</v>
      </c>
      <c r="N4822" s="123">
        <v>2.7274500000000002</v>
      </c>
      <c r="AB4822" s="108">
        <f t="shared" si="206"/>
        <v>49558</v>
      </c>
      <c r="AC4822" s="109">
        <f t="shared" si="205"/>
        <v>2.72745E-2</v>
      </c>
      <c r="AE4822" s="110"/>
    </row>
    <row r="4823" spans="13:31" x14ac:dyDescent="0.25">
      <c r="M4823" s="115">
        <v>49559</v>
      </c>
      <c r="N4823" s="123">
        <v>2.7274500000000002</v>
      </c>
      <c r="AB4823" s="108">
        <f t="shared" si="206"/>
        <v>49559</v>
      </c>
      <c r="AC4823" s="109">
        <f t="shared" si="205"/>
        <v>2.72745E-2</v>
      </c>
      <c r="AE4823" s="110"/>
    </row>
    <row r="4824" spans="13:31" x14ac:dyDescent="0.25">
      <c r="M4824" s="115">
        <v>49560</v>
      </c>
      <c r="N4824" s="123">
        <v>2.7274500000000002</v>
      </c>
      <c r="AB4824" s="108">
        <f t="shared" si="206"/>
        <v>49560</v>
      </c>
      <c r="AC4824" s="109">
        <f t="shared" si="205"/>
        <v>2.72745E-2</v>
      </c>
      <c r="AE4824" s="110"/>
    </row>
    <row r="4825" spans="13:31" x14ac:dyDescent="0.25">
      <c r="M4825" s="115">
        <v>49561</v>
      </c>
      <c r="N4825" s="123">
        <v>2.7276600000000002</v>
      </c>
      <c r="AB4825" s="108">
        <f t="shared" si="206"/>
        <v>49561</v>
      </c>
      <c r="AC4825" s="109">
        <f t="shared" si="205"/>
        <v>2.7276600000000002E-2</v>
      </c>
      <c r="AE4825" s="110"/>
    </row>
    <row r="4826" spans="13:31" x14ac:dyDescent="0.25">
      <c r="M4826" s="115">
        <v>49562</v>
      </c>
      <c r="N4826" s="123">
        <v>2.7274500000000002</v>
      </c>
      <c r="AB4826" s="108">
        <f t="shared" si="206"/>
        <v>49562</v>
      </c>
      <c r="AC4826" s="109">
        <f t="shared" si="205"/>
        <v>2.72745E-2</v>
      </c>
      <c r="AE4826" s="110"/>
    </row>
    <row r="4827" spans="13:31" x14ac:dyDescent="0.25">
      <c r="M4827" s="115">
        <v>49563</v>
      </c>
      <c r="N4827" s="123">
        <v>2.7274500000000002</v>
      </c>
      <c r="AB4827" s="108">
        <f t="shared" si="206"/>
        <v>49563</v>
      </c>
      <c r="AC4827" s="109">
        <f t="shared" si="205"/>
        <v>2.72745E-2</v>
      </c>
      <c r="AE4827" s="110"/>
    </row>
    <row r="4828" spans="13:31" x14ac:dyDescent="0.25">
      <c r="M4828" s="115">
        <v>49564</v>
      </c>
      <c r="N4828" s="123">
        <v>2.7274500000000002</v>
      </c>
      <c r="AB4828" s="108">
        <f t="shared" si="206"/>
        <v>49564</v>
      </c>
      <c r="AC4828" s="109">
        <f t="shared" si="205"/>
        <v>2.72745E-2</v>
      </c>
      <c r="AE4828" s="110"/>
    </row>
    <row r="4829" spans="13:31" x14ac:dyDescent="0.25">
      <c r="M4829" s="115">
        <v>49565</v>
      </c>
      <c r="N4829" s="123">
        <v>2.7274500000000002</v>
      </c>
      <c r="AB4829" s="108">
        <f t="shared" si="206"/>
        <v>49565</v>
      </c>
      <c r="AC4829" s="109">
        <f t="shared" si="205"/>
        <v>2.72745E-2</v>
      </c>
      <c r="AE4829" s="110"/>
    </row>
    <row r="4830" spans="13:31" x14ac:dyDescent="0.25">
      <c r="M4830" s="115">
        <v>49566</v>
      </c>
      <c r="N4830" s="123">
        <v>2.7276600000000002</v>
      </c>
      <c r="AB4830" s="108">
        <f t="shared" si="206"/>
        <v>49566</v>
      </c>
      <c r="AC4830" s="109">
        <f t="shared" si="205"/>
        <v>2.7276600000000002E-2</v>
      </c>
      <c r="AE4830" s="110"/>
    </row>
    <row r="4831" spans="13:31" x14ac:dyDescent="0.25">
      <c r="M4831" s="115">
        <v>49567</v>
      </c>
      <c r="N4831" s="123">
        <v>2.7274500000000002</v>
      </c>
      <c r="AB4831" s="108">
        <f t="shared" si="206"/>
        <v>49567</v>
      </c>
      <c r="AC4831" s="109">
        <f t="shared" si="205"/>
        <v>2.72745E-2</v>
      </c>
      <c r="AE4831" s="110"/>
    </row>
    <row r="4832" spans="13:31" x14ac:dyDescent="0.25">
      <c r="M4832" s="115">
        <v>49568</v>
      </c>
      <c r="N4832" s="123">
        <v>2.7274500000000002</v>
      </c>
      <c r="AB4832" s="108">
        <f t="shared" si="206"/>
        <v>49568</v>
      </c>
      <c r="AC4832" s="109">
        <f t="shared" si="205"/>
        <v>2.72745E-2</v>
      </c>
      <c r="AE4832" s="110"/>
    </row>
    <row r="4833" spans="13:31" x14ac:dyDescent="0.25">
      <c r="M4833" s="115">
        <v>49569</v>
      </c>
      <c r="N4833" s="123">
        <v>2.7274500000000002</v>
      </c>
      <c r="AB4833" s="108">
        <f t="shared" si="206"/>
        <v>49569</v>
      </c>
      <c r="AC4833" s="109">
        <f t="shared" si="205"/>
        <v>2.72745E-2</v>
      </c>
      <c r="AE4833" s="110"/>
    </row>
    <row r="4834" spans="13:31" x14ac:dyDescent="0.25">
      <c r="M4834" s="115">
        <v>49570</v>
      </c>
      <c r="N4834" s="123">
        <v>2.7274500000000002</v>
      </c>
      <c r="AB4834" s="108">
        <f t="shared" si="206"/>
        <v>49570</v>
      </c>
      <c r="AC4834" s="109">
        <f t="shared" si="205"/>
        <v>2.72745E-2</v>
      </c>
      <c r="AE4834" s="110"/>
    </row>
    <row r="4835" spans="13:31" x14ac:dyDescent="0.25">
      <c r="M4835" s="115">
        <v>49571</v>
      </c>
      <c r="N4835" s="123">
        <v>2.72776</v>
      </c>
      <c r="AB4835" s="108">
        <f t="shared" si="206"/>
        <v>49571</v>
      </c>
      <c r="AC4835" s="109">
        <f t="shared" si="205"/>
        <v>2.7277599999999999E-2</v>
      </c>
      <c r="AE4835" s="110"/>
    </row>
    <row r="4836" spans="13:31" x14ac:dyDescent="0.25">
      <c r="M4836" s="115">
        <v>49572</v>
      </c>
      <c r="N4836" s="123">
        <v>2.7274500000000002</v>
      </c>
      <c r="AB4836" s="108">
        <f t="shared" si="206"/>
        <v>49572</v>
      </c>
      <c r="AC4836" s="109">
        <f t="shared" si="205"/>
        <v>2.72745E-2</v>
      </c>
      <c r="AE4836" s="110"/>
    </row>
    <row r="4837" spans="13:31" x14ac:dyDescent="0.25">
      <c r="M4837" s="115">
        <v>49573</v>
      </c>
      <c r="N4837" s="123">
        <v>2.7274500000000002</v>
      </c>
      <c r="AB4837" s="108">
        <f t="shared" si="206"/>
        <v>49573</v>
      </c>
      <c r="AC4837" s="109">
        <f t="shared" si="205"/>
        <v>2.72745E-2</v>
      </c>
      <c r="AE4837" s="110"/>
    </row>
    <row r="4838" spans="13:31" x14ac:dyDescent="0.25">
      <c r="M4838" s="115">
        <v>49574</v>
      </c>
      <c r="N4838" s="123">
        <v>2.7274500000000002</v>
      </c>
      <c r="AB4838" s="108">
        <f t="shared" si="206"/>
        <v>49574</v>
      </c>
      <c r="AC4838" s="109">
        <f t="shared" si="205"/>
        <v>2.72745E-2</v>
      </c>
      <c r="AE4838" s="110"/>
    </row>
    <row r="4839" spans="13:31" x14ac:dyDescent="0.25">
      <c r="M4839" s="115">
        <v>49575</v>
      </c>
      <c r="N4839" s="123">
        <v>2.7276600000000002</v>
      </c>
      <c r="AB4839" s="108">
        <f t="shared" si="206"/>
        <v>49575</v>
      </c>
      <c r="AC4839" s="109">
        <f t="shared" si="205"/>
        <v>2.7276600000000002E-2</v>
      </c>
      <c r="AE4839" s="110"/>
    </row>
    <row r="4840" spans="13:31" x14ac:dyDescent="0.25">
      <c r="M4840" s="115">
        <v>49576</v>
      </c>
      <c r="N4840" s="123">
        <v>2.7274500000000002</v>
      </c>
      <c r="AB4840" s="108">
        <f t="shared" si="206"/>
        <v>49576</v>
      </c>
      <c r="AC4840" s="109">
        <f t="shared" si="205"/>
        <v>2.72745E-2</v>
      </c>
      <c r="AE4840" s="110"/>
    </row>
    <row r="4841" spans="13:31" x14ac:dyDescent="0.25">
      <c r="M4841" s="115">
        <v>49577</v>
      </c>
      <c r="N4841" s="123">
        <v>2.7274500000000002</v>
      </c>
      <c r="AB4841" s="108">
        <f t="shared" si="206"/>
        <v>49577</v>
      </c>
      <c r="AC4841" s="109">
        <f t="shared" si="205"/>
        <v>2.72745E-2</v>
      </c>
      <c r="AE4841" s="110"/>
    </row>
    <row r="4842" spans="13:31" x14ac:dyDescent="0.25">
      <c r="M4842" s="115">
        <v>49578</v>
      </c>
      <c r="N4842" s="123">
        <v>2.7274500000000002</v>
      </c>
      <c r="AB4842" s="108">
        <f t="shared" si="206"/>
        <v>49578</v>
      </c>
      <c r="AC4842" s="109">
        <f t="shared" si="205"/>
        <v>2.72745E-2</v>
      </c>
      <c r="AE4842" s="110"/>
    </row>
    <row r="4843" spans="13:31" x14ac:dyDescent="0.25">
      <c r="M4843" s="115">
        <v>49579</v>
      </c>
      <c r="N4843" s="123">
        <v>2.7274500000000002</v>
      </c>
      <c r="AB4843" s="108">
        <f t="shared" si="206"/>
        <v>49579</v>
      </c>
      <c r="AC4843" s="109">
        <f t="shared" si="205"/>
        <v>2.72745E-2</v>
      </c>
      <c r="AE4843" s="110"/>
    </row>
    <row r="4844" spans="13:31" x14ac:dyDescent="0.25">
      <c r="M4844" s="115">
        <v>49580</v>
      </c>
      <c r="N4844" s="123">
        <v>2.7276600000000002</v>
      </c>
      <c r="AB4844" s="108">
        <f t="shared" si="206"/>
        <v>49580</v>
      </c>
      <c r="AC4844" s="109">
        <f t="shared" si="205"/>
        <v>2.7276600000000002E-2</v>
      </c>
      <c r="AE4844" s="110"/>
    </row>
    <row r="4845" spans="13:31" x14ac:dyDescent="0.25">
      <c r="M4845" s="115">
        <v>49581</v>
      </c>
      <c r="N4845" s="123">
        <v>2.7274500000000002</v>
      </c>
      <c r="AB4845" s="108">
        <f t="shared" si="206"/>
        <v>49581</v>
      </c>
      <c r="AC4845" s="109">
        <f t="shared" si="205"/>
        <v>2.72745E-2</v>
      </c>
      <c r="AE4845" s="110"/>
    </row>
    <row r="4846" spans="13:31" x14ac:dyDescent="0.25">
      <c r="M4846" s="115">
        <v>49582</v>
      </c>
      <c r="N4846" s="123">
        <v>2.7274500000000002</v>
      </c>
      <c r="AB4846" s="108">
        <f t="shared" si="206"/>
        <v>49582</v>
      </c>
      <c r="AC4846" s="109">
        <f t="shared" si="205"/>
        <v>2.72745E-2</v>
      </c>
      <c r="AE4846" s="110"/>
    </row>
    <row r="4847" spans="13:31" x14ac:dyDescent="0.25">
      <c r="M4847" s="115">
        <v>49583</v>
      </c>
      <c r="N4847" s="123">
        <v>2.7275499999999999</v>
      </c>
      <c r="AB4847" s="108">
        <f t="shared" si="206"/>
        <v>49583</v>
      </c>
      <c r="AC4847" s="109">
        <f t="shared" si="205"/>
        <v>2.7275499999999998E-2</v>
      </c>
      <c r="AE4847" s="110"/>
    </row>
    <row r="4848" spans="13:31" x14ac:dyDescent="0.25">
      <c r="M4848" s="115">
        <v>49584</v>
      </c>
      <c r="N4848" s="123">
        <v>2.7276600000000002</v>
      </c>
      <c r="AB4848" s="108">
        <f t="shared" si="206"/>
        <v>49584</v>
      </c>
      <c r="AC4848" s="109">
        <f t="shared" si="205"/>
        <v>2.7276600000000002E-2</v>
      </c>
      <c r="AE4848" s="110"/>
    </row>
    <row r="4849" spans="13:31" x14ac:dyDescent="0.25">
      <c r="M4849" s="115">
        <v>49585</v>
      </c>
      <c r="N4849" s="123">
        <v>2.7274500000000002</v>
      </c>
      <c r="AB4849" s="108">
        <f t="shared" si="206"/>
        <v>49585</v>
      </c>
      <c r="AC4849" s="109">
        <f t="shared" si="205"/>
        <v>2.72745E-2</v>
      </c>
      <c r="AE4849" s="110"/>
    </row>
    <row r="4850" spans="13:31" x14ac:dyDescent="0.25">
      <c r="M4850" s="115">
        <v>49586</v>
      </c>
      <c r="N4850" s="123">
        <v>2.7274500000000002</v>
      </c>
      <c r="AB4850" s="108">
        <f t="shared" si="206"/>
        <v>49586</v>
      </c>
      <c r="AC4850" s="109">
        <f t="shared" si="205"/>
        <v>2.72745E-2</v>
      </c>
      <c r="AE4850" s="110"/>
    </row>
    <row r="4851" spans="13:31" x14ac:dyDescent="0.25">
      <c r="M4851" s="115">
        <v>49587</v>
      </c>
      <c r="N4851" s="123">
        <v>2.7274500000000002</v>
      </c>
      <c r="AB4851" s="108">
        <f t="shared" si="206"/>
        <v>49587</v>
      </c>
      <c r="AC4851" s="109">
        <f t="shared" si="205"/>
        <v>2.72745E-2</v>
      </c>
      <c r="AE4851" s="110"/>
    </row>
    <row r="4852" spans="13:31" x14ac:dyDescent="0.25">
      <c r="M4852" s="115">
        <v>49588</v>
      </c>
      <c r="N4852" s="123">
        <v>2.7274500000000002</v>
      </c>
      <c r="AB4852" s="108">
        <f t="shared" si="206"/>
        <v>49588</v>
      </c>
      <c r="AC4852" s="109">
        <f t="shared" si="205"/>
        <v>2.72745E-2</v>
      </c>
      <c r="AE4852" s="110"/>
    </row>
    <row r="4853" spans="13:31" x14ac:dyDescent="0.25">
      <c r="M4853" s="115">
        <v>49589</v>
      </c>
      <c r="N4853" s="123">
        <v>2.7276600000000002</v>
      </c>
      <c r="AB4853" s="108">
        <f t="shared" si="206"/>
        <v>49589</v>
      </c>
      <c r="AC4853" s="109">
        <f t="shared" si="205"/>
        <v>2.7276600000000002E-2</v>
      </c>
      <c r="AE4853" s="110"/>
    </row>
    <row r="4854" spans="13:31" x14ac:dyDescent="0.25">
      <c r="M4854" s="115">
        <v>49590</v>
      </c>
      <c r="N4854" s="123">
        <v>2.7274500000000002</v>
      </c>
      <c r="AB4854" s="108">
        <f t="shared" si="206"/>
        <v>49590</v>
      </c>
      <c r="AC4854" s="109">
        <f t="shared" si="205"/>
        <v>2.72745E-2</v>
      </c>
      <c r="AE4854" s="110"/>
    </row>
    <row r="4855" spans="13:31" x14ac:dyDescent="0.25">
      <c r="M4855" s="115">
        <v>49591</v>
      </c>
      <c r="N4855" s="123">
        <v>2.7274500000000002</v>
      </c>
      <c r="AB4855" s="108">
        <f t="shared" si="206"/>
        <v>49591</v>
      </c>
      <c r="AC4855" s="109">
        <f t="shared" si="205"/>
        <v>2.72745E-2</v>
      </c>
      <c r="AE4855" s="110"/>
    </row>
    <row r="4856" spans="13:31" x14ac:dyDescent="0.25">
      <c r="M4856" s="115">
        <v>49592</v>
      </c>
      <c r="N4856" s="123">
        <v>2.7274500000000002</v>
      </c>
      <c r="AB4856" s="108">
        <f t="shared" si="206"/>
        <v>49592</v>
      </c>
      <c r="AC4856" s="109">
        <f t="shared" si="205"/>
        <v>2.72745E-2</v>
      </c>
      <c r="AE4856" s="110"/>
    </row>
    <row r="4857" spans="13:31" x14ac:dyDescent="0.25">
      <c r="M4857" s="115">
        <v>49593</v>
      </c>
      <c r="N4857" s="123">
        <v>2.7274500000000002</v>
      </c>
      <c r="AB4857" s="108">
        <f t="shared" si="206"/>
        <v>49593</v>
      </c>
      <c r="AC4857" s="109">
        <f t="shared" si="205"/>
        <v>2.72745E-2</v>
      </c>
      <c r="AE4857" s="110"/>
    </row>
    <row r="4858" spans="13:31" x14ac:dyDescent="0.25">
      <c r="M4858" s="115">
        <v>49594</v>
      </c>
      <c r="N4858" s="123">
        <v>2.7276600000000002</v>
      </c>
      <c r="AB4858" s="108">
        <f t="shared" si="206"/>
        <v>49594</v>
      </c>
      <c r="AC4858" s="109">
        <f t="shared" si="205"/>
        <v>2.7276600000000002E-2</v>
      </c>
      <c r="AE4858" s="110"/>
    </row>
    <row r="4859" spans="13:31" x14ac:dyDescent="0.25">
      <c r="M4859" s="115">
        <v>49595</v>
      </c>
      <c r="N4859" s="123">
        <v>2.7274500000000002</v>
      </c>
      <c r="AB4859" s="108">
        <f t="shared" si="206"/>
        <v>49595</v>
      </c>
      <c r="AC4859" s="109">
        <f t="shared" si="205"/>
        <v>2.72745E-2</v>
      </c>
      <c r="AE4859" s="110"/>
    </row>
    <row r="4860" spans="13:31" x14ac:dyDescent="0.25">
      <c r="M4860" s="115">
        <v>49596</v>
      </c>
      <c r="N4860" s="123">
        <v>2.7274500000000002</v>
      </c>
      <c r="AB4860" s="108">
        <f t="shared" si="206"/>
        <v>49596</v>
      </c>
      <c r="AC4860" s="109">
        <f t="shared" si="205"/>
        <v>2.72745E-2</v>
      </c>
      <c r="AE4860" s="110"/>
    </row>
    <row r="4861" spans="13:31" x14ac:dyDescent="0.25">
      <c r="M4861" s="115">
        <v>49597</v>
      </c>
      <c r="N4861" s="123">
        <v>2.7274500000000002</v>
      </c>
      <c r="AB4861" s="108">
        <f t="shared" si="206"/>
        <v>49597</v>
      </c>
      <c r="AC4861" s="109">
        <f t="shared" si="205"/>
        <v>2.72745E-2</v>
      </c>
      <c r="AE4861" s="110"/>
    </row>
    <row r="4862" spans="13:31" x14ac:dyDescent="0.25">
      <c r="M4862" s="115">
        <v>49598</v>
      </c>
      <c r="N4862" s="123">
        <v>2.7274500000000002</v>
      </c>
      <c r="AB4862" s="108">
        <f t="shared" si="206"/>
        <v>49598</v>
      </c>
      <c r="AC4862" s="109">
        <f t="shared" si="205"/>
        <v>2.72745E-2</v>
      </c>
      <c r="AE4862" s="110"/>
    </row>
    <row r="4863" spans="13:31" x14ac:dyDescent="0.25">
      <c r="M4863" s="115">
        <v>49599</v>
      </c>
      <c r="N4863" s="123">
        <v>2.7276600000000002</v>
      </c>
      <c r="AB4863" s="108">
        <f t="shared" si="206"/>
        <v>49599</v>
      </c>
      <c r="AC4863" s="109">
        <f t="shared" si="205"/>
        <v>2.7276600000000002E-2</v>
      </c>
      <c r="AE4863" s="110"/>
    </row>
    <row r="4864" spans="13:31" x14ac:dyDescent="0.25">
      <c r="M4864" s="115">
        <v>49600</v>
      </c>
      <c r="N4864" s="123">
        <v>2.7274500000000002</v>
      </c>
      <c r="AB4864" s="108">
        <f t="shared" si="206"/>
        <v>49600</v>
      </c>
      <c r="AC4864" s="109">
        <f t="shared" si="205"/>
        <v>2.72745E-2</v>
      </c>
      <c r="AE4864" s="110"/>
    </row>
    <row r="4865" spans="13:31" x14ac:dyDescent="0.25">
      <c r="M4865" s="115">
        <v>49601</v>
      </c>
      <c r="N4865" s="123">
        <v>2.7275499999999999</v>
      </c>
      <c r="AB4865" s="108">
        <f t="shared" si="206"/>
        <v>49601</v>
      </c>
      <c r="AC4865" s="109">
        <f t="shared" si="205"/>
        <v>2.7275499999999998E-2</v>
      </c>
      <c r="AE4865" s="110"/>
    </row>
    <row r="4866" spans="13:31" x14ac:dyDescent="0.25">
      <c r="M4866" s="115">
        <v>49602</v>
      </c>
      <c r="N4866" s="123">
        <v>2.7274500000000002</v>
      </c>
      <c r="AB4866" s="108">
        <f t="shared" si="206"/>
        <v>49602</v>
      </c>
      <c r="AC4866" s="109">
        <f t="shared" si="205"/>
        <v>2.72745E-2</v>
      </c>
      <c r="AE4866" s="110"/>
    </row>
    <row r="4867" spans="13:31" x14ac:dyDescent="0.25">
      <c r="M4867" s="115">
        <v>49603</v>
      </c>
      <c r="N4867" s="123">
        <v>2.7276600000000002</v>
      </c>
      <c r="AB4867" s="108">
        <f t="shared" si="206"/>
        <v>49603</v>
      </c>
      <c r="AC4867" s="109">
        <f t="shared" si="205"/>
        <v>2.7276600000000002E-2</v>
      </c>
      <c r="AE4867" s="110"/>
    </row>
    <row r="4868" spans="13:31" x14ac:dyDescent="0.25">
      <c r="M4868" s="115">
        <v>49604</v>
      </c>
      <c r="N4868" s="123">
        <v>2.7274500000000002</v>
      </c>
      <c r="AB4868" s="108">
        <f t="shared" si="206"/>
        <v>49604</v>
      </c>
      <c r="AC4868" s="109">
        <f t="shared" si="205"/>
        <v>2.72745E-2</v>
      </c>
      <c r="AE4868" s="110"/>
    </row>
    <row r="4869" spans="13:31" x14ac:dyDescent="0.25">
      <c r="M4869" s="115">
        <v>49605</v>
      </c>
      <c r="N4869" s="123">
        <v>2.7275499999999999</v>
      </c>
      <c r="AB4869" s="108">
        <f t="shared" si="206"/>
        <v>49605</v>
      </c>
      <c r="AC4869" s="109">
        <f t="shared" si="205"/>
        <v>2.7275499999999998E-2</v>
      </c>
      <c r="AE4869" s="110"/>
    </row>
    <row r="4870" spans="13:31" x14ac:dyDescent="0.25">
      <c r="M4870" s="115">
        <v>49606</v>
      </c>
      <c r="N4870" s="123">
        <v>2.7274500000000002</v>
      </c>
      <c r="AB4870" s="108">
        <f t="shared" si="206"/>
        <v>49606</v>
      </c>
      <c r="AC4870" s="109">
        <f t="shared" si="205"/>
        <v>2.72745E-2</v>
      </c>
      <c r="AE4870" s="110"/>
    </row>
    <row r="4871" spans="13:31" x14ac:dyDescent="0.25">
      <c r="M4871" s="115">
        <v>49607</v>
      </c>
      <c r="N4871" s="123">
        <v>2.7276600000000002</v>
      </c>
      <c r="AB4871" s="108">
        <f t="shared" si="206"/>
        <v>49607</v>
      </c>
      <c r="AC4871" s="109">
        <f t="shared" ref="AC4871:AC4934" si="207">_xlfn.IFNA(VLOOKUP(AB4871,M:N,2,FALSE)/100,AC4870)</f>
        <v>2.7276600000000002E-2</v>
      </c>
      <c r="AE4871" s="110"/>
    </row>
    <row r="4872" spans="13:31" x14ac:dyDescent="0.25">
      <c r="M4872" s="115">
        <v>49608</v>
      </c>
      <c r="N4872" s="123">
        <v>2.7274500000000002</v>
      </c>
      <c r="AB4872" s="108">
        <f t="shared" ref="AB4872:AB4935" si="208">AB4871+1</f>
        <v>49608</v>
      </c>
      <c r="AC4872" s="109">
        <f t="shared" si="207"/>
        <v>2.72745E-2</v>
      </c>
      <c r="AE4872" s="110"/>
    </row>
    <row r="4873" spans="13:31" x14ac:dyDescent="0.25">
      <c r="M4873" s="115">
        <v>49609</v>
      </c>
      <c r="N4873" s="123">
        <v>2.7274500000000002</v>
      </c>
      <c r="AB4873" s="108">
        <f t="shared" si="208"/>
        <v>49609</v>
      </c>
      <c r="AC4873" s="109">
        <f t="shared" si="207"/>
        <v>2.72745E-2</v>
      </c>
      <c r="AE4873" s="110"/>
    </row>
    <row r="4874" spans="13:31" x14ac:dyDescent="0.25">
      <c r="M4874" s="115">
        <v>49610</v>
      </c>
      <c r="N4874" s="123">
        <v>2.7274500000000002</v>
      </c>
      <c r="AB4874" s="108">
        <f t="shared" si="208"/>
        <v>49610</v>
      </c>
      <c r="AC4874" s="109">
        <f t="shared" si="207"/>
        <v>2.72745E-2</v>
      </c>
      <c r="AE4874" s="110"/>
    </row>
    <row r="4875" spans="13:31" x14ac:dyDescent="0.25">
      <c r="M4875" s="115">
        <v>49611</v>
      </c>
      <c r="N4875" s="123">
        <v>2.7274500000000002</v>
      </c>
      <c r="AB4875" s="108">
        <f t="shared" si="208"/>
        <v>49611</v>
      </c>
      <c r="AC4875" s="109">
        <f t="shared" si="207"/>
        <v>2.72745E-2</v>
      </c>
      <c r="AE4875" s="110"/>
    </row>
    <row r="4876" spans="13:31" x14ac:dyDescent="0.25">
      <c r="M4876" s="115">
        <v>49612</v>
      </c>
      <c r="N4876" s="123">
        <v>2.7276600000000002</v>
      </c>
      <c r="AB4876" s="108">
        <f t="shared" si="208"/>
        <v>49612</v>
      </c>
      <c r="AC4876" s="109">
        <f t="shared" si="207"/>
        <v>2.7276600000000002E-2</v>
      </c>
      <c r="AE4876" s="110"/>
    </row>
    <row r="4877" spans="13:31" x14ac:dyDescent="0.25">
      <c r="M4877" s="115">
        <v>49613</v>
      </c>
      <c r="N4877" s="123">
        <v>2.7274500000000002</v>
      </c>
      <c r="AB4877" s="108">
        <f t="shared" si="208"/>
        <v>49613</v>
      </c>
      <c r="AC4877" s="109">
        <f t="shared" si="207"/>
        <v>2.72745E-2</v>
      </c>
      <c r="AE4877" s="110"/>
    </row>
    <row r="4878" spans="13:31" x14ac:dyDescent="0.25">
      <c r="M4878" s="115">
        <v>49614</v>
      </c>
      <c r="N4878" s="123">
        <v>2.7274500000000002</v>
      </c>
      <c r="AB4878" s="108">
        <f t="shared" si="208"/>
        <v>49614</v>
      </c>
      <c r="AC4878" s="109">
        <f t="shared" si="207"/>
        <v>2.72745E-2</v>
      </c>
      <c r="AE4878" s="110"/>
    </row>
    <row r="4879" spans="13:31" x14ac:dyDescent="0.25">
      <c r="M4879" s="115">
        <v>49615</v>
      </c>
      <c r="N4879" s="123">
        <v>2.7274500000000002</v>
      </c>
      <c r="AB4879" s="108">
        <f t="shared" si="208"/>
        <v>49615</v>
      </c>
      <c r="AC4879" s="109">
        <f t="shared" si="207"/>
        <v>2.72745E-2</v>
      </c>
      <c r="AE4879" s="110"/>
    </row>
    <row r="4880" spans="13:31" x14ac:dyDescent="0.25">
      <c r="M4880" s="115">
        <v>49616</v>
      </c>
      <c r="N4880" s="123">
        <v>2.7274500000000002</v>
      </c>
      <c r="AB4880" s="108">
        <f t="shared" si="208"/>
        <v>49616</v>
      </c>
      <c r="AC4880" s="109">
        <f t="shared" si="207"/>
        <v>2.72745E-2</v>
      </c>
      <c r="AE4880" s="110"/>
    </row>
    <row r="4881" spans="13:31" x14ac:dyDescent="0.25">
      <c r="M4881" s="115">
        <v>49617</v>
      </c>
      <c r="N4881" s="123">
        <v>2.72776</v>
      </c>
      <c r="AB4881" s="108">
        <f t="shared" si="208"/>
        <v>49617</v>
      </c>
      <c r="AC4881" s="109">
        <f t="shared" si="207"/>
        <v>2.7277599999999999E-2</v>
      </c>
      <c r="AE4881" s="110"/>
    </row>
    <row r="4882" spans="13:31" x14ac:dyDescent="0.25">
      <c r="M4882" s="115">
        <v>49618</v>
      </c>
      <c r="N4882" s="123">
        <v>2.7274500000000002</v>
      </c>
      <c r="AB4882" s="108">
        <f t="shared" si="208"/>
        <v>49618</v>
      </c>
      <c r="AC4882" s="109">
        <f t="shared" si="207"/>
        <v>2.72745E-2</v>
      </c>
      <c r="AE4882" s="110"/>
    </row>
    <row r="4883" spans="13:31" x14ac:dyDescent="0.25">
      <c r="M4883" s="115">
        <v>49619</v>
      </c>
      <c r="N4883" s="123">
        <v>2.7274500000000002</v>
      </c>
      <c r="AB4883" s="108">
        <f t="shared" si="208"/>
        <v>49619</v>
      </c>
      <c r="AC4883" s="109">
        <f t="shared" si="207"/>
        <v>2.72745E-2</v>
      </c>
      <c r="AE4883" s="110"/>
    </row>
    <row r="4884" spans="13:31" x14ac:dyDescent="0.25">
      <c r="M4884" s="115">
        <v>49620</v>
      </c>
      <c r="N4884" s="123">
        <v>2.7274500000000002</v>
      </c>
      <c r="AB4884" s="108">
        <f t="shared" si="208"/>
        <v>49620</v>
      </c>
      <c r="AC4884" s="109">
        <f t="shared" si="207"/>
        <v>2.72745E-2</v>
      </c>
      <c r="AE4884" s="110"/>
    </row>
    <row r="4885" spans="13:31" x14ac:dyDescent="0.25">
      <c r="M4885" s="115">
        <v>49621</v>
      </c>
      <c r="N4885" s="123">
        <v>2.7276600000000002</v>
      </c>
      <c r="AB4885" s="108">
        <f t="shared" si="208"/>
        <v>49621</v>
      </c>
      <c r="AC4885" s="109">
        <f t="shared" si="207"/>
        <v>2.7276600000000002E-2</v>
      </c>
      <c r="AE4885" s="110"/>
    </row>
    <row r="4886" spans="13:31" x14ac:dyDescent="0.25">
      <c r="M4886" s="115">
        <v>49622</v>
      </c>
      <c r="N4886" s="123">
        <v>2.7274500000000002</v>
      </c>
      <c r="AB4886" s="108">
        <f t="shared" si="208"/>
        <v>49622</v>
      </c>
      <c r="AC4886" s="109">
        <f t="shared" si="207"/>
        <v>2.72745E-2</v>
      </c>
      <c r="AE4886" s="110"/>
    </row>
    <row r="4887" spans="13:31" x14ac:dyDescent="0.25">
      <c r="M4887" s="115">
        <v>49623</v>
      </c>
      <c r="N4887" s="123">
        <v>2.7274500000000002</v>
      </c>
      <c r="AB4887" s="108">
        <f t="shared" si="208"/>
        <v>49623</v>
      </c>
      <c r="AC4887" s="109">
        <f t="shared" si="207"/>
        <v>2.72745E-2</v>
      </c>
      <c r="AE4887" s="110"/>
    </row>
    <row r="4888" spans="13:31" x14ac:dyDescent="0.25">
      <c r="M4888" s="115">
        <v>49624</v>
      </c>
      <c r="N4888" s="123">
        <v>2.7274500000000002</v>
      </c>
      <c r="AB4888" s="108">
        <f t="shared" si="208"/>
        <v>49624</v>
      </c>
      <c r="AC4888" s="109">
        <f t="shared" si="207"/>
        <v>2.72745E-2</v>
      </c>
      <c r="AE4888" s="110"/>
    </row>
    <row r="4889" spans="13:31" x14ac:dyDescent="0.25">
      <c r="M4889" s="115">
        <v>49625</v>
      </c>
      <c r="N4889" s="123">
        <v>2.7274500000000002</v>
      </c>
      <c r="AB4889" s="108">
        <f t="shared" si="208"/>
        <v>49625</v>
      </c>
      <c r="AC4889" s="109">
        <f t="shared" si="207"/>
        <v>2.72745E-2</v>
      </c>
      <c r="AE4889" s="110"/>
    </row>
    <row r="4890" spans="13:31" x14ac:dyDescent="0.25">
      <c r="M4890" s="115">
        <v>49626</v>
      </c>
      <c r="N4890" s="123">
        <v>2.7276600000000002</v>
      </c>
      <c r="AB4890" s="108">
        <f t="shared" si="208"/>
        <v>49626</v>
      </c>
      <c r="AC4890" s="109">
        <f t="shared" si="207"/>
        <v>2.7276600000000002E-2</v>
      </c>
      <c r="AE4890" s="110"/>
    </row>
    <row r="4891" spans="13:31" x14ac:dyDescent="0.25">
      <c r="M4891" s="115">
        <v>49627</v>
      </c>
      <c r="N4891" s="123">
        <v>2.7274500000000002</v>
      </c>
      <c r="AB4891" s="108">
        <f t="shared" si="208"/>
        <v>49627</v>
      </c>
      <c r="AC4891" s="109">
        <f t="shared" si="207"/>
        <v>2.72745E-2</v>
      </c>
      <c r="AE4891" s="110"/>
    </row>
    <row r="4892" spans="13:31" x14ac:dyDescent="0.25">
      <c r="M4892" s="115">
        <v>49628</v>
      </c>
      <c r="N4892" s="123">
        <v>2.7274500000000002</v>
      </c>
      <c r="AB4892" s="108">
        <f t="shared" si="208"/>
        <v>49628</v>
      </c>
      <c r="AC4892" s="109">
        <f t="shared" si="207"/>
        <v>2.72745E-2</v>
      </c>
      <c r="AE4892" s="110"/>
    </row>
    <row r="4893" spans="13:31" x14ac:dyDescent="0.25">
      <c r="M4893" s="115">
        <v>49629</v>
      </c>
      <c r="N4893" s="123">
        <v>2.7274500000000002</v>
      </c>
      <c r="AB4893" s="108">
        <f t="shared" si="208"/>
        <v>49629</v>
      </c>
      <c r="AC4893" s="109">
        <f t="shared" si="207"/>
        <v>2.72745E-2</v>
      </c>
      <c r="AE4893" s="110"/>
    </row>
    <row r="4894" spans="13:31" x14ac:dyDescent="0.25">
      <c r="M4894" s="115">
        <v>49630</v>
      </c>
      <c r="N4894" s="123">
        <v>2.7274500000000002</v>
      </c>
      <c r="AB4894" s="108">
        <f t="shared" si="208"/>
        <v>49630</v>
      </c>
      <c r="AC4894" s="109">
        <f t="shared" si="207"/>
        <v>2.72745E-2</v>
      </c>
      <c r="AE4894" s="110"/>
    </row>
    <row r="4895" spans="13:31" x14ac:dyDescent="0.25">
      <c r="M4895" s="115">
        <v>49631</v>
      </c>
      <c r="N4895" s="123">
        <v>2.7276600000000002</v>
      </c>
      <c r="AB4895" s="108">
        <f t="shared" si="208"/>
        <v>49631</v>
      </c>
      <c r="AC4895" s="109">
        <f t="shared" si="207"/>
        <v>2.7276600000000002E-2</v>
      </c>
      <c r="AE4895" s="110"/>
    </row>
    <row r="4896" spans="13:31" x14ac:dyDescent="0.25">
      <c r="M4896" s="115">
        <v>49632</v>
      </c>
      <c r="N4896" s="123">
        <v>2.7274500000000002</v>
      </c>
      <c r="AB4896" s="108">
        <f t="shared" si="208"/>
        <v>49632</v>
      </c>
      <c r="AC4896" s="109">
        <f t="shared" si="207"/>
        <v>2.72745E-2</v>
      </c>
      <c r="AE4896" s="110"/>
    </row>
    <row r="4897" spans="13:31" x14ac:dyDescent="0.25">
      <c r="M4897" s="115">
        <v>49633</v>
      </c>
      <c r="N4897" s="123">
        <v>2.7274500000000002</v>
      </c>
      <c r="AB4897" s="108">
        <f t="shared" si="208"/>
        <v>49633</v>
      </c>
      <c r="AC4897" s="109">
        <f t="shared" si="207"/>
        <v>2.72745E-2</v>
      </c>
      <c r="AE4897" s="110"/>
    </row>
    <row r="4898" spans="13:31" x14ac:dyDescent="0.25">
      <c r="M4898" s="115">
        <v>49634</v>
      </c>
      <c r="N4898" s="123">
        <v>2.7274500000000002</v>
      </c>
      <c r="AB4898" s="108">
        <f t="shared" si="208"/>
        <v>49634</v>
      </c>
      <c r="AC4898" s="109">
        <f t="shared" si="207"/>
        <v>2.72745E-2</v>
      </c>
      <c r="AE4898" s="110"/>
    </row>
    <row r="4899" spans="13:31" x14ac:dyDescent="0.25">
      <c r="M4899" s="115">
        <v>49635</v>
      </c>
      <c r="N4899" s="123">
        <v>2.7274500000000002</v>
      </c>
      <c r="AB4899" s="108">
        <f t="shared" si="208"/>
        <v>49635</v>
      </c>
      <c r="AC4899" s="109">
        <f t="shared" si="207"/>
        <v>2.72745E-2</v>
      </c>
      <c r="AE4899" s="110"/>
    </row>
    <row r="4900" spans="13:31" x14ac:dyDescent="0.25">
      <c r="M4900" s="115">
        <v>49636</v>
      </c>
      <c r="N4900" s="123">
        <v>2.72776</v>
      </c>
      <c r="AB4900" s="108">
        <f t="shared" si="208"/>
        <v>49636</v>
      </c>
      <c r="AC4900" s="109">
        <f t="shared" si="207"/>
        <v>2.7277599999999999E-2</v>
      </c>
      <c r="AE4900" s="110"/>
    </row>
    <row r="4901" spans="13:31" x14ac:dyDescent="0.25">
      <c r="M4901" s="115">
        <v>49637</v>
      </c>
      <c r="N4901" s="123">
        <v>2.7274500000000002</v>
      </c>
      <c r="AB4901" s="108">
        <f t="shared" si="208"/>
        <v>49637</v>
      </c>
      <c r="AC4901" s="109">
        <f t="shared" si="207"/>
        <v>2.72745E-2</v>
      </c>
      <c r="AE4901" s="110"/>
    </row>
    <row r="4902" spans="13:31" x14ac:dyDescent="0.25">
      <c r="M4902" s="115">
        <v>49638</v>
      </c>
      <c r="N4902" s="123">
        <v>2.7274500000000002</v>
      </c>
      <c r="AB4902" s="108">
        <f t="shared" si="208"/>
        <v>49638</v>
      </c>
      <c r="AC4902" s="109">
        <f t="shared" si="207"/>
        <v>2.72745E-2</v>
      </c>
      <c r="AE4902" s="110"/>
    </row>
    <row r="4903" spans="13:31" x14ac:dyDescent="0.25">
      <c r="M4903" s="115">
        <v>49639</v>
      </c>
      <c r="N4903" s="123">
        <v>2.7274500000000002</v>
      </c>
      <c r="AB4903" s="108">
        <f t="shared" si="208"/>
        <v>49639</v>
      </c>
      <c r="AC4903" s="109">
        <f t="shared" si="207"/>
        <v>2.72745E-2</v>
      </c>
      <c r="AE4903" s="110"/>
    </row>
    <row r="4904" spans="13:31" x14ac:dyDescent="0.25">
      <c r="M4904" s="115">
        <v>49640</v>
      </c>
      <c r="N4904" s="123">
        <v>2.7276600000000002</v>
      </c>
      <c r="AB4904" s="108">
        <f t="shared" si="208"/>
        <v>49640</v>
      </c>
      <c r="AC4904" s="109">
        <f t="shared" si="207"/>
        <v>2.7276600000000002E-2</v>
      </c>
      <c r="AE4904" s="110"/>
    </row>
    <row r="4905" spans="13:31" x14ac:dyDescent="0.25">
      <c r="M4905" s="115">
        <v>49641</v>
      </c>
      <c r="N4905" s="123">
        <v>2.7274500000000002</v>
      </c>
      <c r="AB4905" s="108">
        <f t="shared" si="208"/>
        <v>49641</v>
      </c>
      <c r="AC4905" s="109">
        <f t="shared" si="207"/>
        <v>2.72745E-2</v>
      </c>
      <c r="AE4905" s="110"/>
    </row>
    <row r="4906" spans="13:31" x14ac:dyDescent="0.25">
      <c r="M4906" s="115">
        <v>49642</v>
      </c>
      <c r="N4906" s="123">
        <v>2.7274500000000002</v>
      </c>
      <c r="AB4906" s="108">
        <f t="shared" si="208"/>
        <v>49642</v>
      </c>
      <c r="AC4906" s="109">
        <f t="shared" si="207"/>
        <v>2.72745E-2</v>
      </c>
      <c r="AE4906" s="110"/>
    </row>
    <row r="4907" spans="13:31" x14ac:dyDescent="0.25">
      <c r="M4907" s="115">
        <v>49643</v>
      </c>
      <c r="N4907" s="123">
        <v>2.7274500000000002</v>
      </c>
      <c r="AB4907" s="108">
        <f t="shared" si="208"/>
        <v>49643</v>
      </c>
      <c r="AC4907" s="109">
        <f t="shared" si="207"/>
        <v>2.72745E-2</v>
      </c>
      <c r="AE4907" s="110"/>
    </row>
    <row r="4908" spans="13:31" x14ac:dyDescent="0.25">
      <c r="M4908" s="115">
        <v>49644</v>
      </c>
      <c r="N4908" s="123">
        <v>2.7274500000000002</v>
      </c>
      <c r="AB4908" s="108">
        <f t="shared" si="208"/>
        <v>49644</v>
      </c>
      <c r="AC4908" s="109">
        <f t="shared" si="207"/>
        <v>2.72745E-2</v>
      </c>
      <c r="AE4908" s="110"/>
    </row>
    <row r="4909" spans="13:31" x14ac:dyDescent="0.25">
      <c r="M4909" s="115">
        <v>49645</v>
      </c>
      <c r="N4909" s="123">
        <v>2.7276600000000002</v>
      </c>
      <c r="AB4909" s="108">
        <f t="shared" si="208"/>
        <v>49645</v>
      </c>
      <c r="AC4909" s="109">
        <f t="shared" si="207"/>
        <v>2.7276600000000002E-2</v>
      </c>
      <c r="AE4909" s="110"/>
    </row>
    <row r="4910" spans="13:31" x14ac:dyDescent="0.25">
      <c r="M4910" s="115">
        <v>49646</v>
      </c>
      <c r="N4910" s="123">
        <v>2.7274500000000002</v>
      </c>
      <c r="AB4910" s="108">
        <f t="shared" si="208"/>
        <v>49646</v>
      </c>
      <c r="AC4910" s="109">
        <f t="shared" si="207"/>
        <v>2.72745E-2</v>
      </c>
      <c r="AE4910" s="110"/>
    </row>
    <row r="4911" spans="13:31" x14ac:dyDescent="0.25">
      <c r="M4911" s="115">
        <v>49647</v>
      </c>
      <c r="N4911" s="123">
        <v>2.7274500000000002</v>
      </c>
      <c r="AB4911" s="108">
        <f t="shared" si="208"/>
        <v>49647</v>
      </c>
      <c r="AC4911" s="109">
        <f t="shared" si="207"/>
        <v>2.72745E-2</v>
      </c>
      <c r="AE4911" s="110"/>
    </row>
    <row r="4912" spans="13:31" x14ac:dyDescent="0.25">
      <c r="M4912" s="115">
        <v>49648</v>
      </c>
      <c r="N4912" s="123">
        <v>2.7274500000000002</v>
      </c>
      <c r="AB4912" s="108">
        <f t="shared" si="208"/>
        <v>49648</v>
      </c>
      <c r="AC4912" s="109">
        <f t="shared" si="207"/>
        <v>2.72745E-2</v>
      </c>
      <c r="AE4912" s="110"/>
    </row>
    <row r="4913" spans="13:31" x14ac:dyDescent="0.25">
      <c r="M4913" s="115">
        <v>49649</v>
      </c>
      <c r="N4913" s="123">
        <v>2.7274500000000002</v>
      </c>
      <c r="AB4913" s="108">
        <f t="shared" si="208"/>
        <v>49649</v>
      </c>
      <c r="AC4913" s="109">
        <f t="shared" si="207"/>
        <v>2.72745E-2</v>
      </c>
      <c r="AE4913" s="110"/>
    </row>
    <row r="4914" spans="13:31" x14ac:dyDescent="0.25">
      <c r="M4914" s="115">
        <v>49650</v>
      </c>
      <c r="N4914" s="123">
        <v>2.7276600000000002</v>
      </c>
      <c r="AB4914" s="108">
        <f t="shared" si="208"/>
        <v>49650</v>
      </c>
      <c r="AC4914" s="109">
        <f t="shared" si="207"/>
        <v>2.7276600000000002E-2</v>
      </c>
      <c r="AE4914" s="110"/>
    </row>
    <row r="4915" spans="13:31" x14ac:dyDescent="0.25">
      <c r="M4915" s="115">
        <v>49651</v>
      </c>
      <c r="N4915" s="123">
        <v>2.7274500000000002</v>
      </c>
      <c r="AB4915" s="108">
        <f t="shared" si="208"/>
        <v>49651</v>
      </c>
      <c r="AC4915" s="109">
        <f t="shared" si="207"/>
        <v>2.72745E-2</v>
      </c>
      <c r="AE4915" s="110"/>
    </row>
    <row r="4916" spans="13:31" x14ac:dyDescent="0.25">
      <c r="M4916" s="115">
        <v>49652</v>
      </c>
      <c r="N4916" s="123">
        <v>2.7274500000000002</v>
      </c>
      <c r="AB4916" s="108">
        <f t="shared" si="208"/>
        <v>49652</v>
      </c>
      <c r="AC4916" s="109">
        <f t="shared" si="207"/>
        <v>2.72745E-2</v>
      </c>
      <c r="AE4916" s="110"/>
    </row>
    <row r="4917" spans="13:31" x14ac:dyDescent="0.25">
      <c r="M4917" s="115">
        <v>49653</v>
      </c>
      <c r="N4917" s="123">
        <v>2.7274500000000002</v>
      </c>
      <c r="AB4917" s="108">
        <f t="shared" si="208"/>
        <v>49653</v>
      </c>
      <c r="AC4917" s="109">
        <f t="shared" si="207"/>
        <v>2.72745E-2</v>
      </c>
      <c r="AE4917" s="110"/>
    </row>
    <row r="4918" spans="13:31" x14ac:dyDescent="0.25">
      <c r="M4918" s="115">
        <v>49654</v>
      </c>
      <c r="N4918" s="123">
        <v>2.7274500000000002</v>
      </c>
      <c r="AB4918" s="108">
        <f t="shared" si="208"/>
        <v>49654</v>
      </c>
      <c r="AC4918" s="109">
        <f t="shared" si="207"/>
        <v>2.72745E-2</v>
      </c>
      <c r="AE4918" s="110"/>
    </row>
    <row r="4919" spans="13:31" x14ac:dyDescent="0.25">
      <c r="M4919" s="115">
        <v>49655</v>
      </c>
      <c r="N4919" s="123">
        <v>2.7276600000000002</v>
      </c>
      <c r="AB4919" s="108">
        <f t="shared" si="208"/>
        <v>49655</v>
      </c>
      <c r="AC4919" s="109">
        <f t="shared" si="207"/>
        <v>2.7276600000000002E-2</v>
      </c>
      <c r="AE4919" s="110"/>
    </row>
    <row r="4920" spans="13:31" x14ac:dyDescent="0.25">
      <c r="M4920" s="115">
        <v>49656</v>
      </c>
      <c r="N4920" s="123">
        <v>2.7274500000000002</v>
      </c>
      <c r="AB4920" s="108">
        <f t="shared" si="208"/>
        <v>49656</v>
      </c>
      <c r="AC4920" s="109">
        <f t="shared" si="207"/>
        <v>2.72745E-2</v>
      </c>
      <c r="AE4920" s="110"/>
    </row>
    <row r="4921" spans="13:31" x14ac:dyDescent="0.25">
      <c r="M4921" s="115">
        <v>49657</v>
      </c>
      <c r="N4921" s="123">
        <v>2.7274500000000002</v>
      </c>
      <c r="AB4921" s="108">
        <f t="shared" si="208"/>
        <v>49657</v>
      </c>
      <c r="AC4921" s="109">
        <f t="shared" si="207"/>
        <v>2.72745E-2</v>
      </c>
      <c r="AE4921" s="110"/>
    </row>
    <row r="4922" spans="13:31" x14ac:dyDescent="0.25">
      <c r="M4922" s="115">
        <v>49658</v>
      </c>
      <c r="N4922" s="123">
        <v>2.7274500000000002</v>
      </c>
      <c r="AB4922" s="108">
        <f t="shared" si="208"/>
        <v>49658</v>
      </c>
      <c r="AC4922" s="109">
        <f t="shared" si="207"/>
        <v>2.72745E-2</v>
      </c>
      <c r="AE4922" s="110"/>
    </row>
    <row r="4923" spans="13:31" x14ac:dyDescent="0.25">
      <c r="M4923" s="115">
        <v>49659</v>
      </c>
      <c r="N4923" s="123">
        <v>2.7274500000000002</v>
      </c>
      <c r="AB4923" s="108">
        <f t="shared" si="208"/>
        <v>49659</v>
      </c>
      <c r="AC4923" s="109">
        <f t="shared" si="207"/>
        <v>2.72745E-2</v>
      </c>
      <c r="AE4923" s="110"/>
    </row>
    <row r="4924" spans="13:31" x14ac:dyDescent="0.25">
      <c r="M4924" s="115">
        <v>49660</v>
      </c>
      <c r="N4924" s="123">
        <v>2.7276600000000002</v>
      </c>
      <c r="AB4924" s="108">
        <f t="shared" si="208"/>
        <v>49660</v>
      </c>
      <c r="AC4924" s="109">
        <f t="shared" si="207"/>
        <v>2.7276600000000002E-2</v>
      </c>
      <c r="AE4924" s="110"/>
    </row>
    <row r="4925" spans="13:31" x14ac:dyDescent="0.25">
      <c r="M4925" s="115">
        <v>49661</v>
      </c>
      <c r="N4925" s="123">
        <v>2.7274500000000002</v>
      </c>
      <c r="AB4925" s="108">
        <f t="shared" si="208"/>
        <v>49661</v>
      </c>
      <c r="AC4925" s="109">
        <f t="shared" si="207"/>
        <v>2.72745E-2</v>
      </c>
      <c r="AE4925" s="110"/>
    </row>
    <row r="4926" spans="13:31" x14ac:dyDescent="0.25">
      <c r="M4926" s="115">
        <v>49662</v>
      </c>
      <c r="N4926" s="123">
        <v>2.7274500000000002</v>
      </c>
      <c r="AB4926" s="108">
        <f t="shared" si="208"/>
        <v>49662</v>
      </c>
      <c r="AC4926" s="109">
        <f t="shared" si="207"/>
        <v>2.72745E-2</v>
      </c>
      <c r="AE4926" s="110"/>
    </row>
    <row r="4927" spans="13:31" x14ac:dyDescent="0.25">
      <c r="M4927" s="115">
        <v>49663</v>
      </c>
      <c r="N4927" s="123">
        <v>2.7274500000000002</v>
      </c>
      <c r="AB4927" s="108">
        <f t="shared" si="208"/>
        <v>49663</v>
      </c>
      <c r="AC4927" s="109">
        <f t="shared" si="207"/>
        <v>2.72745E-2</v>
      </c>
      <c r="AE4927" s="110"/>
    </row>
    <row r="4928" spans="13:31" x14ac:dyDescent="0.25">
      <c r="M4928" s="115">
        <v>49664</v>
      </c>
      <c r="N4928" s="123">
        <v>2.7274500000000002</v>
      </c>
      <c r="AB4928" s="108">
        <f t="shared" si="208"/>
        <v>49664</v>
      </c>
      <c r="AC4928" s="109">
        <f t="shared" si="207"/>
        <v>2.72745E-2</v>
      </c>
      <c r="AE4928" s="110"/>
    </row>
    <row r="4929" spans="13:31" x14ac:dyDescent="0.25">
      <c r="M4929" s="115">
        <v>49665</v>
      </c>
      <c r="N4929" s="123">
        <v>2.7276600000000002</v>
      </c>
      <c r="AB4929" s="108">
        <f t="shared" si="208"/>
        <v>49665</v>
      </c>
      <c r="AC4929" s="109">
        <f t="shared" si="207"/>
        <v>2.7276600000000002E-2</v>
      </c>
      <c r="AE4929" s="110"/>
    </row>
    <row r="4930" spans="13:31" x14ac:dyDescent="0.25">
      <c r="M4930" s="115">
        <v>49666</v>
      </c>
      <c r="N4930" s="123">
        <v>2.7274500000000002</v>
      </c>
      <c r="AB4930" s="108">
        <f t="shared" si="208"/>
        <v>49666</v>
      </c>
      <c r="AC4930" s="109">
        <f t="shared" si="207"/>
        <v>2.72745E-2</v>
      </c>
      <c r="AE4930" s="110"/>
    </row>
    <row r="4931" spans="13:31" x14ac:dyDescent="0.25">
      <c r="M4931" s="115">
        <v>49667</v>
      </c>
      <c r="N4931" s="123">
        <v>2.7274500000000002</v>
      </c>
      <c r="AB4931" s="108">
        <f t="shared" si="208"/>
        <v>49667</v>
      </c>
      <c r="AC4931" s="109">
        <f t="shared" si="207"/>
        <v>2.72745E-2</v>
      </c>
      <c r="AE4931" s="110"/>
    </row>
    <row r="4932" spans="13:31" x14ac:dyDescent="0.25">
      <c r="M4932" s="115">
        <v>49668</v>
      </c>
      <c r="N4932" s="123">
        <v>2.7274500000000002</v>
      </c>
      <c r="AB4932" s="108">
        <f t="shared" si="208"/>
        <v>49668</v>
      </c>
      <c r="AC4932" s="109">
        <f t="shared" si="207"/>
        <v>2.72745E-2</v>
      </c>
      <c r="AE4932" s="110"/>
    </row>
    <row r="4933" spans="13:31" x14ac:dyDescent="0.25">
      <c r="M4933" s="115">
        <v>49669</v>
      </c>
      <c r="N4933" s="123">
        <v>2.72776</v>
      </c>
      <c r="AB4933" s="108">
        <f t="shared" si="208"/>
        <v>49669</v>
      </c>
      <c r="AC4933" s="109">
        <f t="shared" si="207"/>
        <v>2.7277599999999999E-2</v>
      </c>
      <c r="AE4933" s="110"/>
    </row>
    <row r="4934" spans="13:31" x14ac:dyDescent="0.25">
      <c r="M4934" s="115">
        <v>49670</v>
      </c>
      <c r="N4934" s="123">
        <v>2.7274500000000002</v>
      </c>
      <c r="AB4934" s="108">
        <f t="shared" si="208"/>
        <v>49670</v>
      </c>
      <c r="AC4934" s="109">
        <f t="shared" si="207"/>
        <v>2.72745E-2</v>
      </c>
      <c r="AE4934" s="110"/>
    </row>
    <row r="4935" spans="13:31" x14ac:dyDescent="0.25">
      <c r="M4935" s="115">
        <v>49671</v>
      </c>
      <c r="N4935" s="123">
        <v>2.7274500000000002</v>
      </c>
      <c r="AB4935" s="108">
        <f t="shared" si="208"/>
        <v>49671</v>
      </c>
      <c r="AC4935" s="109">
        <f t="shared" ref="AC4935:AC4998" si="209">_xlfn.IFNA(VLOOKUP(AB4935,M:N,2,FALSE)/100,AC4934)</f>
        <v>2.72745E-2</v>
      </c>
      <c r="AE4935" s="110"/>
    </row>
    <row r="4936" spans="13:31" x14ac:dyDescent="0.25">
      <c r="M4936" s="115">
        <v>49672</v>
      </c>
      <c r="N4936" s="123">
        <v>2.7274500000000002</v>
      </c>
      <c r="AB4936" s="108">
        <f t="shared" ref="AB4936:AB4999" si="210">AB4935+1</f>
        <v>49672</v>
      </c>
      <c r="AC4936" s="109">
        <f t="shared" si="209"/>
        <v>2.72745E-2</v>
      </c>
      <c r="AE4936" s="110"/>
    </row>
    <row r="4937" spans="13:31" x14ac:dyDescent="0.25">
      <c r="M4937" s="115">
        <v>49673</v>
      </c>
      <c r="N4937" s="123">
        <v>2.7274500000000002</v>
      </c>
      <c r="AB4937" s="108">
        <f t="shared" si="210"/>
        <v>49673</v>
      </c>
      <c r="AC4937" s="109">
        <f t="shared" si="209"/>
        <v>2.72745E-2</v>
      </c>
      <c r="AE4937" s="110"/>
    </row>
    <row r="4938" spans="13:31" x14ac:dyDescent="0.25">
      <c r="M4938" s="115">
        <v>49674</v>
      </c>
      <c r="N4938" s="123">
        <v>2.7276600000000002</v>
      </c>
      <c r="AB4938" s="108">
        <f t="shared" si="210"/>
        <v>49674</v>
      </c>
      <c r="AC4938" s="109">
        <f t="shared" si="209"/>
        <v>2.7276600000000002E-2</v>
      </c>
      <c r="AE4938" s="110"/>
    </row>
    <row r="4939" spans="13:31" x14ac:dyDescent="0.25">
      <c r="M4939" s="115">
        <v>49675</v>
      </c>
      <c r="N4939" s="123">
        <v>2.7274500000000002</v>
      </c>
      <c r="AB4939" s="108">
        <f t="shared" si="210"/>
        <v>49675</v>
      </c>
      <c r="AC4939" s="109">
        <f t="shared" si="209"/>
        <v>2.72745E-2</v>
      </c>
      <c r="AE4939" s="110"/>
    </row>
    <row r="4940" spans="13:31" x14ac:dyDescent="0.25">
      <c r="M4940" s="115">
        <v>49676</v>
      </c>
      <c r="N4940" s="123">
        <v>2.7274500000000002</v>
      </c>
      <c r="AB4940" s="108">
        <f t="shared" si="210"/>
        <v>49676</v>
      </c>
      <c r="AC4940" s="109">
        <f t="shared" si="209"/>
        <v>2.72745E-2</v>
      </c>
      <c r="AE4940" s="110"/>
    </row>
    <row r="4941" spans="13:31" x14ac:dyDescent="0.25">
      <c r="M4941" s="115">
        <v>49677</v>
      </c>
      <c r="N4941" s="123">
        <v>2.7274500000000002</v>
      </c>
      <c r="AB4941" s="108">
        <f t="shared" si="210"/>
        <v>49677</v>
      </c>
      <c r="AC4941" s="109">
        <f t="shared" si="209"/>
        <v>2.72745E-2</v>
      </c>
      <c r="AE4941" s="110"/>
    </row>
    <row r="4942" spans="13:31" x14ac:dyDescent="0.25">
      <c r="M4942" s="115">
        <v>49678</v>
      </c>
      <c r="N4942" s="123">
        <v>2.7274500000000002</v>
      </c>
      <c r="AB4942" s="108">
        <f t="shared" si="210"/>
        <v>49678</v>
      </c>
      <c r="AC4942" s="109">
        <f t="shared" si="209"/>
        <v>2.72745E-2</v>
      </c>
      <c r="AE4942" s="110"/>
    </row>
    <row r="4943" spans="13:31" x14ac:dyDescent="0.25">
      <c r="M4943" s="115">
        <v>49679</v>
      </c>
      <c r="N4943" s="123">
        <v>2.7276600000000002</v>
      </c>
      <c r="AB4943" s="108">
        <f t="shared" si="210"/>
        <v>49679</v>
      </c>
      <c r="AC4943" s="109">
        <f t="shared" si="209"/>
        <v>2.7276600000000002E-2</v>
      </c>
      <c r="AE4943" s="110"/>
    </row>
    <row r="4944" spans="13:31" x14ac:dyDescent="0.25">
      <c r="M4944" s="115">
        <v>49680</v>
      </c>
      <c r="N4944" s="123">
        <v>2.7274500000000002</v>
      </c>
      <c r="AB4944" s="108">
        <f t="shared" si="210"/>
        <v>49680</v>
      </c>
      <c r="AC4944" s="109">
        <f t="shared" si="209"/>
        <v>2.72745E-2</v>
      </c>
      <c r="AE4944" s="110"/>
    </row>
    <row r="4945" spans="13:31" x14ac:dyDescent="0.25">
      <c r="M4945" s="115">
        <v>49681</v>
      </c>
      <c r="N4945" s="123">
        <v>2.7274500000000002</v>
      </c>
      <c r="AB4945" s="108">
        <f t="shared" si="210"/>
        <v>49681</v>
      </c>
      <c r="AC4945" s="109">
        <f t="shared" si="209"/>
        <v>2.72745E-2</v>
      </c>
      <c r="AE4945" s="110"/>
    </row>
    <row r="4946" spans="13:31" x14ac:dyDescent="0.25">
      <c r="M4946" s="115">
        <v>49682</v>
      </c>
      <c r="N4946" s="123">
        <v>2.7274500000000002</v>
      </c>
      <c r="AB4946" s="108">
        <f t="shared" si="210"/>
        <v>49682</v>
      </c>
      <c r="AC4946" s="109">
        <f t="shared" si="209"/>
        <v>2.72745E-2</v>
      </c>
      <c r="AE4946" s="110"/>
    </row>
    <row r="4947" spans="13:31" x14ac:dyDescent="0.25">
      <c r="M4947" s="115">
        <v>49683</v>
      </c>
      <c r="N4947" s="123">
        <v>2.7274500000000002</v>
      </c>
      <c r="AB4947" s="108">
        <f t="shared" si="210"/>
        <v>49683</v>
      </c>
      <c r="AC4947" s="109">
        <f t="shared" si="209"/>
        <v>2.72745E-2</v>
      </c>
      <c r="AE4947" s="110"/>
    </row>
    <row r="4948" spans="13:31" x14ac:dyDescent="0.25">
      <c r="M4948" s="115">
        <v>49684</v>
      </c>
      <c r="N4948" s="123">
        <v>2.7276600000000002</v>
      </c>
      <c r="AB4948" s="108">
        <f t="shared" si="210"/>
        <v>49684</v>
      </c>
      <c r="AC4948" s="109">
        <f t="shared" si="209"/>
        <v>2.7276600000000002E-2</v>
      </c>
      <c r="AE4948" s="110"/>
    </row>
    <row r="4949" spans="13:31" x14ac:dyDescent="0.25">
      <c r="M4949" s="115">
        <v>49685</v>
      </c>
      <c r="N4949" s="123">
        <v>2.7274500000000002</v>
      </c>
      <c r="AB4949" s="108">
        <f t="shared" si="210"/>
        <v>49685</v>
      </c>
      <c r="AC4949" s="109">
        <f t="shared" si="209"/>
        <v>2.72745E-2</v>
      </c>
      <c r="AE4949" s="110"/>
    </row>
    <row r="4950" spans="13:31" x14ac:dyDescent="0.25">
      <c r="M4950" s="115">
        <v>49686</v>
      </c>
      <c r="N4950" s="123">
        <v>2.7274500000000002</v>
      </c>
      <c r="AB4950" s="108">
        <f t="shared" si="210"/>
        <v>49686</v>
      </c>
      <c r="AC4950" s="109">
        <f t="shared" si="209"/>
        <v>2.72745E-2</v>
      </c>
      <c r="AE4950" s="110"/>
    </row>
    <row r="4951" spans="13:31" x14ac:dyDescent="0.25">
      <c r="M4951" s="115">
        <v>49687</v>
      </c>
      <c r="N4951" s="123">
        <v>2.7274500000000002</v>
      </c>
      <c r="AB4951" s="108">
        <f t="shared" si="210"/>
        <v>49687</v>
      </c>
      <c r="AC4951" s="109">
        <f t="shared" si="209"/>
        <v>2.72745E-2</v>
      </c>
      <c r="AE4951" s="110"/>
    </row>
    <row r="4952" spans="13:31" x14ac:dyDescent="0.25">
      <c r="M4952" s="115">
        <v>49688</v>
      </c>
      <c r="N4952" s="123">
        <v>2.7274500000000002</v>
      </c>
      <c r="AB4952" s="108">
        <f t="shared" si="210"/>
        <v>49688</v>
      </c>
      <c r="AC4952" s="109">
        <f t="shared" si="209"/>
        <v>2.72745E-2</v>
      </c>
      <c r="AE4952" s="110"/>
    </row>
    <row r="4953" spans="13:31" x14ac:dyDescent="0.25">
      <c r="M4953" s="115">
        <v>49689</v>
      </c>
      <c r="N4953" s="123">
        <v>2.7276600000000002</v>
      </c>
      <c r="AB4953" s="108">
        <f t="shared" si="210"/>
        <v>49689</v>
      </c>
      <c r="AC4953" s="109">
        <f t="shared" si="209"/>
        <v>2.7276600000000002E-2</v>
      </c>
      <c r="AE4953" s="110"/>
    </row>
    <row r="4954" spans="13:31" x14ac:dyDescent="0.25">
      <c r="M4954" s="115">
        <v>49690</v>
      </c>
      <c r="N4954" s="123">
        <v>2.7274500000000002</v>
      </c>
      <c r="AB4954" s="108">
        <f t="shared" si="210"/>
        <v>49690</v>
      </c>
      <c r="AC4954" s="109">
        <f t="shared" si="209"/>
        <v>2.72745E-2</v>
      </c>
      <c r="AE4954" s="110"/>
    </row>
    <row r="4955" spans="13:31" x14ac:dyDescent="0.25">
      <c r="M4955" s="115">
        <v>49691</v>
      </c>
      <c r="N4955" s="123">
        <v>2.7274500000000002</v>
      </c>
      <c r="AB4955" s="108">
        <f t="shared" si="210"/>
        <v>49691</v>
      </c>
      <c r="AC4955" s="109">
        <f t="shared" si="209"/>
        <v>2.72745E-2</v>
      </c>
      <c r="AE4955" s="110"/>
    </row>
    <row r="4956" spans="13:31" x14ac:dyDescent="0.25">
      <c r="M4956" s="115">
        <v>49692</v>
      </c>
      <c r="N4956" s="123">
        <v>2.7274500000000002</v>
      </c>
      <c r="AB4956" s="108">
        <f t="shared" si="210"/>
        <v>49692</v>
      </c>
      <c r="AC4956" s="109">
        <f t="shared" si="209"/>
        <v>2.72745E-2</v>
      </c>
      <c r="AE4956" s="110"/>
    </row>
    <row r="4957" spans="13:31" x14ac:dyDescent="0.25">
      <c r="M4957" s="115">
        <v>49693</v>
      </c>
      <c r="N4957" s="123">
        <v>2.7274500000000002</v>
      </c>
      <c r="AB4957" s="108">
        <f t="shared" si="210"/>
        <v>49693</v>
      </c>
      <c r="AC4957" s="109">
        <f t="shared" si="209"/>
        <v>2.72745E-2</v>
      </c>
      <c r="AE4957" s="110"/>
    </row>
    <row r="4958" spans="13:31" x14ac:dyDescent="0.25">
      <c r="M4958" s="115">
        <v>49694</v>
      </c>
      <c r="N4958" s="123">
        <v>2.7276600000000002</v>
      </c>
      <c r="AB4958" s="108">
        <f t="shared" si="210"/>
        <v>49694</v>
      </c>
      <c r="AC4958" s="109">
        <f t="shared" si="209"/>
        <v>2.7276600000000002E-2</v>
      </c>
      <c r="AE4958" s="110"/>
    </row>
    <row r="4959" spans="13:31" x14ac:dyDescent="0.25">
      <c r="M4959" s="115">
        <v>49695</v>
      </c>
      <c r="N4959" s="123">
        <v>2.7274500000000002</v>
      </c>
      <c r="AB4959" s="108">
        <f t="shared" si="210"/>
        <v>49695</v>
      </c>
      <c r="AC4959" s="109">
        <f t="shared" si="209"/>
        <v>2.72745E-2</v>
      </c>
      <c r="AE4959" s="110"/>
    </row>
    <row r="4960" spans="13:31" x14ac:dyDescent="0.25">
      <c r="M4960" s="115">
        <v>49696</v>
      </c>
      <c r="N4960" s="123">
        <v>2.7274500000000002</v>
      </c>
      <c r="AB4960" s="108">
        <f t="shared" si="210"/>
        <v>49696</v>
      </c>
      <c r="AC4960" s="109">
        <f t="shared" si="209"/>
        <v>2.72745E-2</v>
      </c>
      <c r="AE4960" s="110"/>
    </row>
    <row r="4961" spans="13:31" x14ac:dyDescent="0.25">
      <c r="M4961" s="115">
        <v>49697</v>
      </c>
      <c r="N4961" s="123">
        <v>2.7274500000000002</v>
      </c>
      <c r="AB4961" s="108">
        <f t="shared" si="210"/>
        <v>49697</v>
      </c>
      <c r="AC4961" s="109">
        <f t="shared" si="209"/>
        <v>2.72745E-2</v>
      </c>
      <c r="AE4961" s="110"/>
    </row>
    <row r="4962" spans="13:31" x14ac:dyDescent="0.25">
      <c r="M4962" s="115">
        <v>49698</v>
      </c>
      <c r="N4962" s="123">
        <v>2.7274500000000002</v>
      </c>
      <c r="AB4962" s="108">
        <f t="shared" si="210"/>
        <v>49698</v>
      </c>
      <c r="AC4962" s="109">
        <f t="shared" si="209"/>
        <v>2.72745E-2</v>
      </c>
      <c r="AE4962" s="110"/>
    </row>
    <row r="4963" spans="13:31" x14ac:dyDescent="0.25">
      <c r="M4963" s="115">
        <v>49699</v>
      </c>
      <c r="N4963" s="123">
        <v>2.7276600000000002</v>
      </c>
      <c r="AB4963" s="108">
        <f t="shared" si="210"/>
        <v>49699</v>
      </c>
      <c r="AC4963" s="109">
        <f t="shared" si="209"/>
        <v>2.7276600000000002E-2</v>
      </c>
      <c r="AE4963" s="110"/>
    </row>
    <row r="4964" spans="13:31" x14ac:dyDescent="0.25">
      <c r="M4964" s="115">
        <v>49700</v>
      </c>
      <c r="N4964" s="123">
        <v>2.7274500000000002</v>
      </c>
      <c r="AB4964" s="108">
        <f t="shared" si="210"/>
        <v>49700</v>
      </c>
      <c r="AC4964" s="109">
        <f t="shared" si="209"/>
        <v>2.72745E-2</v>
      </c>
      <c r="AE4964" s="110"/>
    </row>
    <row r="4965" spans="13:31" x14ac:dyDescent="0.25">
      <c r="M4965" s="115">
        <v>49701</v>
      </c>
      <c r="N4965" s="123">
        <v>2.7274500000000002</v>
      </c>
      <c r="AB4965" s="108">
        <f t="shared" si="210"/>
        <v>49701</v>
      </c>
      <c r="AC4965" s="109">
        <f t="shared" si="209"/>
        <v>2.72745E-2</v>
      </c>
      <c r="AE4965" s="110"/>
    </row>
    <row r="4966" spans="13:31" x14ac:dyDescent="0.25">
      <c r="M4966" s="115">
        <v>49702</v>
      </c>
      <c r="N4966" s="123">
        <v>2.7274500000000002</v>
      </c>
      <c r="AB4966" s="108">
        <f t="shared" si="210"/>
        <v>49702</v>
      </c>
      <c r="AC4966" s="109">
        <f t="shared" si="209"/>
        <v>2.72745E-2</v>
      </c>
      <c r="AE4966" s="110"/>
    </row>
    <row r="4967" spans="13:31" x14ac:dyDescent="0.25">
      <c r="M4967" s="115">
        <v>49703</v>
      </c>
      <c r="N4967" s="123">
        <v>2.7274500000000002</v>
      </c>
      <c r="AB4967" s="108">
        <f t="shared" si="210"/>
        <v>49703</v>
      </c>
      <c r="AC4967" s="109">
        <f t="shared" si="209"/>
        <v>2.72745E-2</v>
      </c>
      <c r="AE4967" s="110"/>
    </row>
    <row r="4968" spans="13:31" x14ac:dyDescent="0.25">
      <c r="M4968" s="115">
        <v>49704</v>
      </c>
      <c r="N4968" s="123">
        <v>2.72776</v>
      </c>
      <c r="AB4968" s="108">
        <f t="shared" si="210"/>
        <v>49704</v>
      </c>
      <c r="AC4968" s="109">
        <f t="shared" si="209"/>
        <v>2.7277599999999999E-2</v>
      </c>
      <c r="AE4968" s="110"/>
    </row>
    <row r="4969" spans="13:31" x14ac:dyDescent="0.25">
      <c r="M4969" s="115">
        <v>49705</v>
      </c>
      <c r="N4969" s="123">
        <v>2.7274500000000002</v>
      </c>
      <c r="AB4969" s="108">
        <f t="shared" si="210"/>
        <v>49705</v>
      </c>
      <c r="AC4969" s="109">
        <f t="shared" si="209"/>
        <v>2.72745E-2</v>
      </c>
      <c r="AE4969" s="110"/>
    </row>
    <row r="4970" spans="13:31" x14ac:dyDescent="0.25">
      <c r="M4970" s="115">
        <v>49706</v>
      </c>
      <c r="N4970" s="123">
        <v>2.7274500000000002</v>
      </c>
      <c r="AB4970" s="108">
        <f t="shared" si="210"/>
        <v>49706</v>
      </c>
      <c r="AC4970" s="109">
        <f t="shared" si="209"/>
        <v>2.72745E-2</v>
      </c>
      <c r="AE4970" s="110"/>
    </row>
    <row r="4971" spans="13:31" x14ac:dyDescent="0.25">
      <c r="M4971" s="115">
        <v>49707</v>
      </c>
      <c r="N4971" s="123">
        <v>2.7274500000000002</v>
      </c>
      <c r="AB4971" s="108">
        <f t="shared" si="210"/>
        <v>49707</v>
      </c>
      <c r="AC4971" s="109">
        <f t="shared" si="209"/>
        <v>2.72745E-2</v>
      </c>
      <c r="AE4971" s="110"/>
    </row>
    <row r="4972" spans="13:31" x14ac:dyDescent="0.25">
      <c r="M4972" s="115">
        <v>49708</v>
      </c>
      <c r="N4972" s="123">
        <v>2.7276600000000002</v>
      </c>
      <c r="AB4972" s="108">
        <f t="shared" si="210"/>
        <v>49708</v>
      </c>
      <c r="AC4972" s="109">
        <f t="shared" si="209"/>
        <v>2.7276600000000002E-2</v>
      </c>
      <c r="AE4972" s="110"/>
    </row>
    <row r="4973" spans="13:31" x14ac:dyDescent="0.25">
      <c r="M4973" s="115">
        <v>49709</v>
      </c>
      <c r="N4973" s="123">
        <v>2.7274500000000002</v>
      </c>
      <c r="AB4973" s="108">
        <f t="shared" si="210"/>
        <v>49709</v>
      </c>
      <c r="AC4973" s="109">
        <f t="shared" si="209"/>
        <v>2.72745E-2</v>
      </c>
      <c r="AE4973" s="110"/>
    </row>
    <row r="4974" spans="13:31" x14ac:dyDescent="0.25">
      <c r="M4974" s="115">
        <v>49710</v>
      </c>
      <c r="N4974" s="123">
        <v>2.7274500000000002</v>
      </c>
      <c r="AB4974" s="108">
        <f t="shared" si="210"/>
        <v>49710</v>
      </c>
      <c r="AC4974" s="109">
        <f t="shared" si="209"/>
        <v>2.72745E-2</v>
      </c>
      <c r="AE4974" s="110"/>
    </row>
    <row r="4975" spans="13:31" x14ac:dyDescent="0.25">
      <c r="M4975" s="115">
        <v>49711</v>
      </c>
      <c r="N4975" s="123">
        <v>2.7274500000000002</v>
      </c>
      <c r="AB4975" s="108">
        <f t="shared" si="210"/>
        <v>49711</v>
      </c>
      <c r="AC4975" s="109">
        <f t="shared" si="209"/>
        <v>2.72745E-2</v>
      </c>
      <c r="AE4975" s="110"/>
    </row>
    <row r="4976" spans="13:31" x14ac:dyDescent="0.25">
      <c r="M4976" s="115">
        <v>49712</v>
      </c>
      <c r="N4976" s="123">
        <v>2.7274500000000002</v>
      </c>
      <c r="AB4976" s="108">
        <f t="shared" si="210"/>
        <v>49712</v>
      </c>
      <c r="AC4976" s="109">
        <f t="shared" si="209"/>
        <v>2.72745E-2</v>
      </c>
      <c r="AE4976" s="110"/>
    </row>
    <row r="4977" spans="13:31" x14ac:dyDescent="0.25">
      <c r="M4977" s="115">
        <v>49713</v>
      </c>
      <c r="N4977" s="123">
        <v>2.7276600000000002</v>
      </c>
      <c r="AB4977" s="108">
        <f t="shared" si="210"/>
        <v>49713</v>
      </c>
      <c r="AC4977" s="109">
        <f t="shared" si="209"/>
        <v>2.7276600000000002E-2</v>
      </c>
      <c r="AE4977" s="110"/>
    </row>
    <row r="4978" spans="13:31" x14ac:dyDescent="0.25">
      <c r="M4978" s="115">
        <v>49714</v>
      </c>
      <c r="N4978" s="123">
        <v>2.7274500000000002</v>
      </c>
      <c r="AB4978" s="108">
        <f t="shared" si="210"/>
        <v>49714</v>
      </c>
      <c r="AC4978" s="109">
        <f t="shared" si="209"/>
        <v>2.72745E-2</v>
      </c>
      <c r="AE4978" s="110"/>
    </row>
    <row r="4979" spans="13:31" x14ac:dyDescent="0.25">
      <c r="M4979" s="115">
        <v>49715</v>
      </c>
      <c r="N4979" s="123">
        <v>2.7274500000000002</v>
      </c>
      <c r="AB4979" s="108">
        <f t="shared" si="210"/>
        <v>49715</v>
      </c>
      <c r="AC4979" s="109">
        <f t="shared" si="209"/>
        <v>2.72745E-2</v>
      </c>
      <c r="AE4979" s="110"/>
    </row>
    <row r="4980" spans="13:31" x14ac:dyDescent="0.25">
      <c r="M4980" s="115">
        <v>49716</v>
      </c>
      <c r="N4980" s="123">
        <v>2.7274500000000002</v>
      </c>
      <c r="AB4980" s="108">
        <f t="shared" si="210"/>
        <v>49716</v>
      </c>
      <c r="AC4980" s="109">
        <f t="shared" si="209"/>
        <v>2.72745E-2</v>
      </c>
      <c r="AE4980" s="110"/>
    </row>
    <row r="4981" spans="13:31" x14ac:dyDescent="0.25">
      <c r="M4981" s="115">
        <v>49717</v>
      </c>
      <c r="N4981" s="123">
        <v>2.7274500000000002</v>
      </c>
      <c r="AB4981" s="108">
        <f t="shared" si="210"/>
        <v>49717</v>
      </c>
      <c r="AC4981" s="109">
        <f t="shared" si="209"/>
        <v>2.72745E-2</v>
      </c>
      <c r="AE4981" s="110"/>
    </row>
    <row r="4982" spans="13:31" x14ac:dyDescent="0.25">
      <c r="M4982" s="115">
        <v>49718</v>
      </c>
      <c r="N4982" s="123">
        <v>2.7276600000000002</v>
      </c>
      <c r="AB4982" s="108">
        <f t="shared" si="210"/>
        <v>49718</v>
      </c>
      <c r="AC4982" s="109">
        <f t="shared" si="209"/>
        <v>2.7276600000000002E-2</v>
      </c>
      <c r="AE4982" s="110"/>
    </row>
    <row r="4983" spans="13:31" x14ac:dyDescent="0.25">
      <c r="M4983" s="115">
        <v>49719</v>
      </c>
      <c r="N4983" s="123">
        <v>2.7274500000000002</v>
      </c>
      <c r="AB4983" s="108">
        <f t="shared" si="210"/>
        <v>49719</v>
      </c>
      <c r="AC4983" s="109">
        <f t="shared" si="209"/>
        <v>2.72745E-2</v>
      </c>
      <c r="AE4983" s="110"/>
    </row>
    <row r="4984" spans="13:31" x14ac:dyDescent="0.25">
      <c r="M4984" s="115">
        <v>49720</v>
      </c>
      <c r="N4984" s="123">
        <v>2.7274500000000002</v>
      </c>
      <c r="AB4984" s="108">
        <f t="shared" si="210"/>
        <v>49720</v>
      </c>
      <c r="AC4984" s="109">
        <f t="shared" si="209"/>
        <v>2.72745E-2</v>
      </c>
      <c r="AE4984" s="110"/>
    </row>
    <row r="4985" spans="13:31" x14ac:dyDescent="0.25">
      <c r="M4985" s="115">
        <v>49721</v>
      </c>
      <c r="N4985" s="123">
        <v>2.7275499999999999</v>
      </c>
      <c r="AB4985" s="108">
        <f t="shared" si="210"/>
        <v>49721</v>
      </c>
      <c r="AC4985" s="109">
        <f t="shared" si="209"/>
        <v>2.7275499999999998E-2</v>
      </c>
      <c r="AE4985" s="110"/>
    </row>
    <row r="4986" spans="13:31" x14ac:dyDescent="0.25">
      <c r="M4986" s="115">
        <v>49722</v>
      </c>
      <c r="N4986" s="123">
        <v>2.7276600000000002</v>
      </c>
      <c r="AB4986" s="108">
        <f t="shared" si="210"/>
        <v>49722</v>
      </c>
      <c r="AC4986" s="109">
        <f t="shared" si="209"/>
        <v>2.7276600000000002E-2</v>
      </c>
      <c r="AE4986" s="110"/>
    </row>
    <row r="4987" spans="13:31" x14ac:dyDescent="0.25">
      <c r="M4987" s="115">
        <v>49723</v>
      </c>
      <c r="N4987" s="123">
        <v>2.7274500000000002</v>
      </c>
      <c r="AB4987" s="108">
        <f t="shared" si="210"/>
        <v>49723</v>
      </c>
      <c r="AC4987" s="109">
        <f t="shared" si="209"/>
        <v>2.72745E-2</v>
      </c>
      <c r="AE4987" s="110"/>
    </row>
    <row r="4988" spans="13:31" x14ac:dyDescent="0.25">
      <c r="M4988" s="115">
        <v>49724</v>
      </c>
      <c r="N4988" s="123">
        <v>2.7274500000000002</v>
      </c>
      <c r="AB4988" s="108">
        <f t="shared" si="210"/>
        <v>49724</v>
      </c>
      <c r="AC4988" s="109">
        <f t="shared" si="209"/>
        <v>2.72745E-2</v>
      </c>
      <c r="AE4988" s="110"/>
    </row>
    <row r="4989" spans="13:31" x14ac:dyDescent="0.25">
      <c r="M4989" s="115">
        <v>49725</v>
      </c>
      <c r="N4989" s="123">
        <v>2.7274500000000002</v>
      </c>
      <c r="AB4989" s="108">
        <f t="shared" si="210"/>
        <v>49725</v>
      </c>
      <c r="AC4989" s="109">
        <f t="shared" si="209"/>
        <v>2.72745E-2</v>
      </c>
      <c r="AE4989" s="110"/>
    </row>
    <row r="4990" spans="13:31" x14ac:dyDescent="0.25">
      <c r="M4990" s="115">
        <v>49726</v>
      </c>
      <c r="N4990" s="123">
        <v>2.7274500000000002</v>
      </c>
      <c r="AB4990" s="108">
        <f t="shared" si="210"/>
        <v>49726</v>
      </c>
      <c r="AC4990" s="109">
        <f t="shared" si="209"/>
        <v>2.72745E-2</v>
      </c>
      <c r="AE4990" s="110"/>
    </row>
    <row r="4991" spans="13:31" x14ac:dyDescent="0.25">
      <c r="M4991" s="115">
        <v>49727</v>
      </c>
      <c r="N4991" s="123">
        <v>2.7915399999999999</v>
      </c>
      <c r="AB4991" s="108">
        <f t="shared" si="210"/>
        <v>49727</v>
      </c>
      <c r="AC4991" s="109">
        <f t="shared" si="209"/>
        <v>2.79154E-2</v>
      </c>
      <c r="AE4991" s="110"/>
    </row>
    <row r="4992" spans="13:31" x14ac:dyDescent="0.25">
      <c r="M4992" s="115">
        <v>49728</v>
      </c>
      <c r="N4992" s="123">
        <v>2.8218000000000001</v>
      </c>
      <c r="AB4992" s="108">
        <f t="shared" si="210"/>
        <v>49728</v>
      </c>
      <c r="AC4992" s="109">
        <f t="shared" si="209"/>
        <v>2.8218E-2</v>
      </c>
      <c r="AE4992" s="110"/>
    </row>
    <row r="4993" spans="13:31" x14ac:dyDescent="0.25">
      <c r="M4993" s="115"/>
      <c r="N4993" s="123">
        <v>2.6513399999999998</v>
      </c>
      <c r="AB4993" s="108">
        <f t="shared" si="210"/>
        <v>49729</v>
      </c>
      <c r="AC4993" s="109">
        <f t="shared" si="209"/>
        <v>2.8218E-2</v>
      </c>
      <c r="AE4993" s="110"/>
    </row>
    <row r="4994" spans="13:31" x14ac:dyDescent="0.25">
      <c r="M4994" s="115"/>
      <c r="N4994" s="123">
        <v>2.65143</v>
      </c>
      <c r="AB4994" s="108">
        <f t="shared" si="210"/>
        <v>49730</v>
      </c>
      <c r="AC4994" s="109">
        <f t="shared" si="209"/>
        <v>2.8218E-2</v>
      </c>
      <c r="AE4994" s="110"/>
    </row>
    <row r="4995" spans="13:31" x14ac:dyDescent="0.25">
      <c r="M4995" s="115"/>
      <c r="N4995" s="123">
        <v>2.65124</v>
      </c>
      <c r="AB4995" s="108">
        <f t="shared" si="210"/>
        <v>49731</v>
      </c>
      <c r="AC4995" s="109">
        <f t="shared" si="209"/>
        <v>2.8218E-2</v>
      </c>
      <c r="AE4995" s="110"/>
    </row>
    <row r="4996" spans="13:31" x14ac:dyDescent="0.25">
      <c r="M4996" s="115"/>
      <c r="N4996" s="123">
        <v>2.65124</v>
      </c>
      <c r="AB4996" s="108">
        <f t="shared" si="210"/>
        <v>49732</v>
      </c>
      <c r="AC4996" s="109">
        <f t="shared" si="209"/>
        <v>2.8218E-2</v>
      </c>
      <c r="AE4996" s="110"/>
    </row>
    <row r="4997" spans="13:31" x14ac:dyDescent="0.25">
      <c r="M4997" s="115"/>
      <c r="N4997" s="123">
        <v>2.1131000000000002</v>
      </c>
      <c r="AB4997" s="108">
        <f t="shared" si="210"/>
        <v>49733</v>
      </c>
      <c r="AC4997" s="109">
        <f t="shared" si="209"/>
        <v>2.8218E-2</v>
      </c>
      <c r="AE4997" s="110"/>
    </row>
    <row r="4998" spans="13:31" x14ac:dyDescent="0.25">
      <c r="M4998" s="115"/>
      <c r="N4998" s="123">
        <v>2.1131000000000002</v>
      </c>
      <c r="AB4998" s="108">
        <f t="shared" si="210"/>
        <v>49734</v>
      </c>
      <c r="AC4998" s="109">
        <f t="shared" si="209"/>
        <v>2.8218E-2</v>
      </c>
      <c r="AE4998" s="110"/>
    </row>
    <row r="4999" spans="13:31" x14ac:dyDescent="0.25">
      <c r="M4999" s="115"/>
      <c r="N4999" s="123">
        <v>2.1132300000000002</v>
      </c>
      <c r="AB4999" s="108">
        <f t="shared" si="210"/>
        <v>49735</v>
      </c>
      <c r="AC4999" s="109">
        <f t="shared" ref="AC4999:AC5062" si="211">_xlfn.IFNA(VLOOKUP(AB4999,M:N,2,FALSE)/100,AC4998)</f>
        <v>2.8218E-2</v>
      </c>
      <c r="AE4999" s="110"/>
    </row>
    <row r="5000" spans="13:31" x14ac:dyDescent="0.25">
      <c r="M5000" s="115"/>
      <c r="N5000" s="123">
        <v>2.1131000000000002</v>
      </c>
      <c r="AB5000" s="108">
        <f t="shared" ref="AB5000:AB5063" si="212">AB4999+1</f>
        <v>49736</v>
      </c>
      <c r="AC5000" s="109">
        <f t="shared" si="211"/>
        <v>2.8218E-2</v>
      </c>
      <c r="AE5000" s="110"/>
    </row>
    <row r="5001" spans="13:31" x14ac:dyDescent="0.25">
      <c r="M5001" s="115"/>
      <c r="N5001" s="123">
        <v>2.1131000000000002</v>
      </c>
      <c r="AB5001" s="108">
        <f t="shared" si="212"/>
        <v>49737</v>
      </c>
      <c r="AC5001" s="109">
        <f t="shared" si="211"/>
        <v>2.8218E-2</v>
      </c>
      <c r="AE5001" s="110"/>
    </row>
    <row r="5002" spans="13:31" x14ac:dyDescent="0.25">
      <c r="M5002" s="115"/>
      <c r="N5002" s="123">
        <v>2.1131000000000002</v>
      </c>
      <c r="AB5002" s="108">
        <f t="shared" si="212"/>
        <v>49738</v>
      </c>
      <c r="AC5002" s="109">
        <f t="shared" si="211"/>
        <v>2.8218E-2</v>
      </c>
      <c r="AE5002" s="110"/>
    </row>
    <row r="5003" spans="13:31" x14ac:dyDescent="0.25">
      <c r="M5003" s="115"/>
      <c r="N5003" s="123">
        <v>2.1132900000000001</v>
      </c>
      <c r="AB5003" s="108">
        <f t="shared" si="212"/>
        <v>49739</v>
      </c>
      <c r="AC5003" s="109">
        <f t="shared" si="211"/>
        <v>2.8218E-2</v>
      </c>
      <c r="AE5003" s="110"/>
    </row>
    <row r="5004" spans="13:31" x14ac:dyDescent="0.25">
      <c r="M5004" s="115"/>
      <c r="N5004" s="123">
        <v>2.1131000000000002</v>
      </c>
      <c r="AB5004" s="108">
        <f t="shared" si="212"/>
        <v>49740</v>
      </c>
      <c r="AC5004" s="109">
        <f t="shared" si="211"/>
        <v>2.8218E-2</v>
      </c>
      <c r="AE5004" s="110"/>
    </row>
    <row r="5005" spans="13:31" x14ac:dyDescent="0.25">
      <c r="M5005" s="115"/>
      <c r="N5005" s="123">
        <v>2.1131000000000002</v>
      </c>
      <c r="AB5005" s="108">
        <f t="shared" si="212"/>
        <v>49741</v>
      </c>
      <c r="AC5005" s="109">
        <f t="shared" si="211"/>
        <v>2.8218E-2</v>
      </c>
      <c r="AE5005" s="110"/>
    </row>
    <row r="5006" spans="13:31" x14ac:dyDescent="0.25">
      <c r="M5006" s="115"/>
      <c r="N5006" s="123">
        <v>2.1131000000000002</v>
      </c>
      <c r="AB5006" s="108">
        <f t="shared" si="212"/>
        <v>49742</v>
      </c>
      <c r="AC5006" s="109">
        <f t="shared" si="211"/>
        <v>2.8218E-2</v>
      </c>
      <c r="AE5006" s="110"/>
    </row>
    <row r="5007" spans="13:31" x14ac:dyDescent="0.25">
      <c r="M5007" s="115"/>
      <c r="N5007" s="123">
        <v>2.1131000000000002</v>
      </c>
      <c r="AB5007" s="108">
        <f t="shared" si="212"/>
        <v>49743</v>
      </c>
      <c r="AC5007" s="109">
        <f t="shared" si="211"/>
        <v>2.8218E-2</v>
      </c>
      <c r="AE5007" s="110"/>
    </row>
    <row r="5008" spans="13:31" x14ac:dyDescent="0.25">
      <c r="M5008" s="115"/>
      <c r="N5008" s="123">
        <v>2.1132300000000002</v>
      </c>
      <c r="AB5008" s="108">
        <f t="shared" si="212"/>
        <v>49744</v>
      </c>
      <c r="AC5008" s="109">
        <f t="shared" si="211"/>
        <v>2.8218E-2</v>
      </c>
      <c r="AE5008" s="110"/>
    </row>
    <row r="5009" spans="13:31" x14ac:dyDescent="0.25">
      <c r="M5009" s="115"/>
      <c r="N5009" s="123">
        <v>2.1131000000000002</v>
      </c>
      <c r="AB5009" s="108">
        <f t="shared" si="212"/>
        <v>49745</v>
      </c>
      <c r="AC5009" s="109">
        <f t="shared" si="211"/>
        <v>2.8218E-2</v>
      </c>
      <c r="AE5009" s="110"/>
    </row>
    <row r="5010" spans="13:31" x14ac:dyDescent="0.25">
      <c r="M5010" s="115"/>
      <c r="N5010" s="123">
        <v>2.1131000000000002</v>
      </c>
      <c r="AB5010" s="108">
        <f t="shared" si="212"/>
        <v>49746</v>
      </c>
      <c r="AC5010" s="109">
        <f t="shared" si="211"/>
        <v>2.8218E-2</v>
      </c>
      <c r="AE5010" s="110"/>
    </row>
    <row r="5011" spans="13:31" x14ac:dyDescent="0.25">
      <c r="M5011" s="115"/>
      <c r="N5011" s="123">
        <v>2.1131000000000002</v>
      </c>
      <c r="AB5011" s="108">
        <f t="shared" si="212"/>
        <v>49747</v>
      </c>
      <c r="AC5011" s="109">
        <f t="shared" si="211"/>
        <v>2.8218E-2</v>
      </c>
      <c r="AE5011" s="110"/>
    </row>
    <row r="5012" spans="13:31" x14ac:dyDescent="0.25">
      <c r="M5012" s="115"/>
      <c r="N5012" s="123">
        <v>2.1131000000000002</v>
      </c>
      <c r="AB5012" s="108">
        <f t="shared" si="212"/>
        <v>49748</v>
      </c>
      <c r="AC5012" s="109">
        <f t="shared" si="211"/>
        <v>2.8218E-2</v>
      </c>
      <c r="AE5012" s="110"/>
    </row>
    <row r="5013" spans="13:31" x14ac:dyDescent="0.25">
      <c r="M5013" s="115"/>
      <c r="N5013" s="123">
        <v>2.1132300000000002</v>
      </c>
      <c r="AB5013" s="108">
        <f t="shared" si="212"/>
        <v>49749</v>
      </c>
      <c r="AC5013" s="109">
        <f t="shared" si="211"/>
        <v>2.8218E-2</v>
      </c>
      <c r="AE5013" s="110"/>
    </row>
    <row r="5014" spans="13:31" x14ac:dyDescent="0.25">
      <c r="M5014" s="115"/>
      <c r="N5014" s="123">
        <v>2.1131000000000002</v>
      </c>
      <c r="AB5014" s="108">
        <f t="shared" si="212"/>
        <v>49750</v>
      </c>
      <c r="AC5014" s="109">
        <f t="shared" si="211"/>
        <v>2.8218E-2</v>
      </c>
      <c r="AE5014" s="110"/>
    </row>
    <row r="5015" spans="13:31" x14ac:dyDescent="0.25">
      <c r="M5015" s="115"/>
      <c r="N5015" s="123">
        <v>2.1131000000000002</v>
      </c>
      <c r="AB5015" s="108">
        <f t="shared" si="212"/>
        <v>49751</v>
      </c>
      <c r="AC5015" s="109">
        <f t="shared" si="211"/>
        <v>2.8218E-2</v>
      </c>
      <c r="AE5015" s="110"/>
    </row>
    <row r="5016" spans="13:31" x14ac:dyDescent="0.25">
      <c r="M5016" s="115"/>
      <c r="N5016" s="123">
        <v>2.1131000000000002</v>
      </c>
      <c r="AB5016" s="108">
        <f t="shared" si="212"/>
        <v>49752</v>
      </c>
      <c r="AC5016" s="109">
        <f t="shared" si="211"/>
        <v>2.8218E-2</v>
      </c>
      <c r="AE5016" s="110"/>
    </row>
    <row r="5017" spans="13:31" x14ac:dyDescent="0.25">
      <c r="M5017" s="115"/>
      <c r="N5017" s="123">
        <v>2.1131000000000002</v>
      </c>
      <c r="AB5017" s="108">
        <f t="shared" si="212"/>
        <v>49753</v>
      </c>
      <c r="AC5017" s="109">
        <f t="shared" si="211"/>
        <v>2.8218E-2</v>
      </c>
      <c r="AE5017" s="110"/>
    </row>
    <row r="5018" spans="13:31" x14ac:dyDescent="0.25">
      <c r="M5018" s="115"/>
      <c r="N5018" s="123">
        <v>2.1132300000000002</v>
      </c>
      <c r="AB5018" s="108">
        <f t="shared" si="212"/>
        <v>49754</v>
      </c>
      <c r="AC5018" s="109">
        <f t="shared" si="211"/>
        <v>2.8218E-2</v>
      </c>
      <c r="AE5018" s="110"/>
    </row>
    <row r="5019" spans="13:31" x14ac:dyDescent="0.25">
      <c r="M5019" s="115"/>
      <c r="N5019" s="123">
        <v>2.1131000000000002</v>
      </c>
      <c r="AB5019" s="108">
        <f t="shared" si="212"/>
        <v>49755</v>
      </c>
      <c r="AC5019" s="109">
        <f t="shared" si="211"/>
        <v>2.8218E-2</v>
      </c>
      <c r="AE5019" s="110"/>
    </row>
    <row r="5020" spans="13:31" x14ac:dyDescent="0.25">
      <c r="M5020" s="115"/>
      <c r="N5020" s="123">
        <v>2.1131000000000002</v>
      </c>
      <c r="AB5020" s="108">
        <f t="shared" si="212"/>
        <v>49756</v>
      </c>
      <c r="AC5020" s="109">
        <f t="shared" si="211"/>
        <v>2.8218E-2</v>
      </c>
      <c r="AE5020" s="110"/>
    </row>
    <row r="5021" spans="13:31" x14ac:dyDescent="0.25">
      <c r="M5021" s="115"/>
      <c r="N5021" s="123">
        <v>2.1131000000000002</v>
      </c>
      <c r="AB5021" s="108">
        <f t="shared" si="212"/>
        <v>49757</v>
      </c>
      <c r="AC5021" s="109">
        <f t="shared" si="211"/>
        <v>2.8218E-2</v>
      </c>
      <c r="AE5021" s="110"/>
    </row>
    <row r="5022" spans="13:31" x14ac:dyDescent="0.25">
      <c r="M5022" s="115"/>
      <c r="N5022" s="123">
        <v>2.1131000000000002</v>
      </c>
      <c r="AB5022" s="108">
        <f t="shared" si="212"/>
        <v>49758</v>
      </c>
      <c r="AC5022" s="109">
        <f t="shared" si="211"/>
        <v>2.8218E-2</v>
      </c>
      <c r="AE5022" s="110"/>
    </row>
    <row r="5023" spans="13:31" x14ac:dyDescent="0.25">
      <c r="M5023" s="115"/>
      <c r="N5023" s="123">
        <v>2.1132300000000002</v>
      </c>
      <c r="AB5023" s="108">
        <f t="shared" si="212"/>
        <v>49759</v>
      </c>
      <c r="AC5023" s="109">
        <f t="shared" si="211"/>
        <v>2.8218E-2</v>
      </c>
      <c r="AE5023" s="110"/>
    </row>
    <row r="5024" spans="13:31" x14ac:dyDescent="0.25">
      <c r="M5024" s="115"/>
      <c r="N5024" s="123">
        <v>2.1131000000000002</v>
      </c>
      <c r="AB5024" s="108">
        <f t="shared" si="212"/>
        <v>49760</v>
      </c>
      <c r="AC5024" s="109">
        <f t="shared" si="211"/>
        <v>2.8218E-2</v>
      </c>
      <c r="AE5024" s="110"/>
    </row>
    <row r="5025" spans="13:31" x14ac:dyDescent="0.25">
      <c r="M5025" s="115"/>
      <c r="N5025" s="123">
        <v>2.1131000000000002</v>
      </c>
      <c r="AB5025" s="108">
        <f t="shared" si="212"/>
        <v>49761</v>
      </c>
      <c r="AC5025" s="109">
        <f t="shared" si="211"/>
        <v>2.8218E-2</v>
      </c>
      <c r="AE5025" s="110"/>
    </row>
    <row r="5026" spans="13:31" x14ac:dyDescent="0.25">
      <c r="M5026" s="115"/>
      <c r="N5026" s="123">
        <v>2.1131000000000002</v>
      </c>
      <c r="AB5026" s="108">
        <f t="shared" si="212"/>
        <v>49762</v>
      </c>
      <c r="AC5026" s="109">
        <f t="shared" si="211"/>
        <v>2.8218E-2</v>
      </c>
      <c r="AE5026" s="110"/>
    </row>
    <row r="5027" spans="13:31" x14ac:dyDescent="0.25">
      <c r="M5027" s="115"/>
      <c r="N5027" s="123">
        <v>2.1131000000000002</v>
      </c>
      <c r="AB5027" s="108">
        <f t="shared" si="212"/>
        <v>49763</v>
      </c>
      <c r="AC5027" s="109">
        <f t="shared" si="211"/>
        <v>2.8218E-2</v>
      </c>
      <c r="AE5027" s="110"/>
    </row>
    <row r="5028" spans="13:31" x14ac:dyDescent="0.25">
      <c r="M5028" s="115"/>
      <c r="N5028" s="123">
        <v>2.1132300000000002</v>
      </c>
      <c r="AB5028" s="108">
        <f t="shared" si="212"/>
        <v>49764</v>
      </c>
      <c r="AC5028" s="109">
        <f t="shared" si="211"/>
        <v>2.8218E-2</v>
      </c>
      <c r="AE5028" s="110"/>
    </row>
    <row r="5029" spans="13:31" x14ac:dyDescent="0.25">
      <c r="M5029" s="115"/>
      <c r="N5029" s="123">
        <v>2.1131000000000002</v>
      </c>
      <c r="AB5029" s="108">
        <f t="shared" si="212"/>
        <v>49765</v>
      </c>
      <c r="AC5029" s="109">
        <f t="shared" si="211"/>
        <v>2.8218E-2</v>
      </c>
      <c r="AE5029" s="110"/>
    </row>
    <row r="5030" spans="13:31" x14ac:dyDescent="0.25">
      <c r="M5030" s="115"/>
      <c r="N5030" s="123">
        <v>2.1131000000000002</v>
      </c>
      <c r="AB5030" s="108">
        <f t="shared" si="212"/>
        <v>49766</v>
      </c>
      <c r="AC5030" s="109">
        <f t="shared" si="211"/>
        <v>2.8218E-2</v>
      </c>
      <c r="AE5030" s="110"/>
    </row>
    <row r="5031" spans="13:31" x14ac:dyDescent="0.25">
      <c r="M5031" s="115"/>
      <c r="N5031" s="123">
        <v>2.1131000000000002</v>
      </c>
      <c r="AB5031" s="108">
        <f t="shared" si="212"/>
        <v>49767</v>
      </c>
      <c r="AC5031" s="109">
        <f t="shared" si="211"/>
        <v>2.8218E-2</v>
      </c>
      <c r="AE5031" s="110"/>
    </row>
    <row r="5032" spans="13:31" x14ac:dyDescent="0.25">
      <c r="M5032" s="115"/>
      <c r="N5032" s="123">
        <v>2.1131000000000002</v>
      </c>
      <c r="AB5032" s="108">
        <f t="shared" si="212"/>
        <v>49768</v>
      </c>
      <c r="AC5032" s="109">
        <f t="shared" si="211"/>
        <v>2.8218E-2</v>
      </c>
      <c r="AE5032" s="110"/>
    </row>
    <row r="5033" spans="13:31" x14ac:dyDescent="0.25">
      <c r="M5033" s="115"/>
      <c r="N5033" s="123">
        <v>2.1132300000000002</v>
      </c>
      <c r="AB5033" s="108">
        <f t="shared" si="212"/>
        <v>49769</v>
      </c>
      <c r="AC5033" s="109">
        <f t="shared" si="211"/>
        <v>2.8218E-2</v>
      </c>
      <c r="AE5033" s="110"/>
    </row>
    <row r="5034" spans="13:31" x14ac:dyDescent="0.25">
      <c r="M5034" s="115"/>
      <c r="N5034" s="123">
        <v>2.1131000000000002</v>
      </c>
      <c r="AB5034" s="108">
        <f t="shared" si="212"/>
        <v>49770</v>
      </c>
      <c r="AC5034" s="109">
        <f t="shared" si="211"/>
        <v>2.8218E-2</v>
      </c>
      <c r="AE5034" s="110"/>
    </row>
    <row r="5035" spans="13:31" x14ac:dyDescent="0.25">
      <c r="M5035" s="115"/>
      <c r="N5035" s="123">
        <v>2.1131000000000002</v>
      </c>
      <c r="AB5035" s="108">
        <f t="shared" si="212"/>
        <v>49771</v>
      </c>
      <c r="AC5035" s="109">
        <f t="shared" si="211"/>
        <v>2.8218E-2</v>
      </c>
      <c r="AE5035" s="110"/>
    </row>
    <row r="5036" spans="13:31" x14ac:dyDescent="0.25">
      <c r="M5036" s="115"/>
      <c r="N5036" s="123">
        <v>2.1131000000000002</v>
      </c>
      <c r="AB5036" s="108">
        <f t="shared" si="212"/>
        <v>49772</v>
      </c>
      <c r="AC5036" s="109">
        <f t="shared" si="211"/>
        <v>2.8218E-2</v>
      </c>
      <c r="AE5036" s="110"/>
    </row>
    <row r="5037" spans="13:31" x14ac:dyDescent="0.25">
      <c r="M5037" s="115"/>
      <c r="N5037" s="123">
        <v>2.1131000000000002</v>
      </c>
      <c r="AB5037" s="108">
        <f t="shared" si="212"/>
        <v>49773</v>
      </c>
      <c r="AC5037" s="109">
        <f t="shared" si="211"/>
        <v>2.8218E-2</v>
      </c>
      <c r="AE5037" s="110"/>
    </row>
    <row r="5038" spans="13:31" x14ac:dyDescent="0.25">
      <c r="M5038" s="115"/>
      <c r="N5038" s="123">
        <v>2.1132300000000002</v>
      </c>
      <c r="AB5038" s="108">
        <f t="shared" si="212"/>
        <v>49774</v>
      </c>
      <c r="AC5038" s="109">
        <f t="shared" si="211"/>
        <v>2.8218E-2</v>
      </c>
      <c r="AE5038" s="110"/>
    </row>
    <row r="5039" spans="13:31" x14ac:dyDescent="0.25">
      <c r="M5039" s="115"/>
      <c r="N5039" s="123">
        <v>2.1131000000000002</v>
      </c>
      <c r="AB5039" s="108">
        <f t="shared" si="212"/>
        <v>49775</v>
      </c>
      <c r="AC5039" s="109">
        <f t="shared" si="211"/>
        <v>2.8218E-2</v>
      </c>
      <c r="AE5039" s="110"/>
    </row>
    <row r="5040" spans="13:31" x14ac:dyDescent="0.25">
      <c r="M5040" s="115"/>
      <c r="N5040" s="123">
        <v>2.1131000000000002</v>
      </c>
      <c r="AB5040" s="108">
        <f t="shared" si="212"/>
        <v>49776</v>
      </c>
      <c r="AC5040" s="109">
        <f t="shared" si="211"/>
        <v>2.8218E-2</v>
      </c>
      <c r="AE5040" s="110"/>
    </row>
    <row r="5041" spans="13:31" x14ac:dyDescent="0.25">
      <c r="M5041" s="115"/>
      <c r="N5041" s="123">
        <v>2.1131000000000002</v>
      </c>
      <c r="AB5041" s="108">
        <f t="shared" si="212"/>
        <v>49777</v>
      </c>
      <c r="AC5041" s="109">
        <f t="shared" si="211"/>
        <v>2.8218E-2</v>
      </c>
      <c r="AE5041" s="110"/>
    </row>
    <row r="5042" spans="13:31" x14ac:dyDescent="0.25">
      <c r="M5042" s="115"/>
      <c r="N5042" s="123">
        <v>2.1131000000000002</v>
      </c>
      <c r="AB5042" s="108">
        <f t="shared" si="212"/>
        <v>49778</v>
      </c>
      <c r="AC5042" s="109">
        <f t="shared" si="211"/>
        <v>2.8218E-2</v>
      </c>
      <c r="AE5042" s="110"/>
    </row>
    <row r="5043" spans="13:31" x14ac:dyDescent="0.25">
      <c r="M5043" s="115"/>
      <c r="N5043" s="123">
        <v>2.1132900000000001</v>
      </c>
      <c r="AB5043" s="108">
        <f t="shared" si="212"/>
        <v>49779</v>
      </c>
      <c r="AC5043" s="109">
        <f t="shared" si="211"/>
        <v>2.8218E-2</v>
      </c>
      <c r="AE5043" s="110"/>
    </row>
    <row r="5044" spans="13:31" x14ac:dyDescent="0.25">
      <c r="M5044" s="115"/>
      <c r="N5044" s="123">
        <v>2.1131000000000002</v>
      </c>
      <c r="AB5044" s="108">
        <f t="shared" si="212"/>
        <v>49780</v>
      </c>
      <c r="AC5044" s="109">
        <f t="shared" si="211"/>
        <v>2.8218E-2</v>
      </c>
      <c r="AE5044" s="110"/>
    </row>
    <row r="5045" spans="13:31" x14ac:dyDescent="0.25">
      <c r="M5045" s="115"/>
      <c r="N5045" s="123">
        <v>2.1131000000000002</v>
      </c>
      <c r="AB5045" s="108">
        <f t="shared" si="212"/>
        <v>49781</v>
      </c>
      <c r="AC5045" s="109">
        <f t="shared" si="211"/>
        <v>2.8218E-2</v>
      </c>
      <c r="AE5045" s="110"/>
    </row>
    <row r="5046" spans="13:31" x14ac:dyDescent="0.25">
      <c r="M5046" s="115"/>
      <c r="N5046" s="123">
        <v>2.1131000000000002</v>
      </c>
      <c r="AB5046" s="108">
        <f t="shared" si="212"/>
        <v>49782</v>
      </c>
      <c r="AC5046" s="109">
        <f t="shared" si="211"/>
        <v>2.8218E-2</v>
      </c>
      <c r="AE5046" s="110"/>
    </row>
    <row r="5047" spans="13:31" x14ac:dyDescent="0.25">
      <c r="M5047" s="115"/>
      <c r="N5047" s="123">
        <v>2.1132300000000002</v>
      </c>
      <c r="AB5047" s="108">
        <f t="shared" si="212"/>
        <v>49783</v>
      </c>
      <c r="AC5047" s="109">
        <f t="shared" si="211"/>
        <v>2.8218E-2</v>
      </c>
      <c r="AE5047" s="110"/>
    </row>
    <row r="5048" spans="13:31" x14ac:dyDescent="0.25">
      <c r="M5048" s="115"/>
      <c r="N5048" s="123">
        <v>2.1131000000000002</v>
      </c>
      <c r="AB5048" s="108">
        <f t="shared" si="212"/>
        <v>49784</v>
      </c>
      <c r="AC5048" s="109">
        <f t="shared" si="211"/>
        <v>2.8218E-2</v>
      </c>
      <c r="AE5048" s="110"/>
    </row>
    <row r="5049" spans="13:31" x14ac:dyDescent="0.25">
      <c r="M5049" s="115"/>
      <c r="N5049" s="123">
        <v>2.1131000000000002</v>
      </c>
      <c r="AB5049" s="108">
        <f t="shared" si="212"/>
        <v>49785</v>
      </c>
      <c r="AC5049" s="109">
        <f t="shared" si="211"/>
        <v>2.8218E-2</v>
      </c>
      <c r="AE5049" s="110"/>
    </row>
    <row r="5050" spans="13:31" x14ac:dyDescent="0.25">
      <c r="M5050" s="115"/>
      <c r="N5050" s="123">
        <v>2.1131000000000002</v>
      </c>
      <c r="AB5050" s="108">
        <f t="shared" si="212"/>
        <v>49786</v>
      </c>
      <c r="AC5050" s="109">
        <f t="shared" si="211"/>
        <v>2.8218E-2</v>
      </c>
      <c r="AE5050" s="110"/>
    </row>
    <row r="5051" spans="13:31" x14ac:dyDescent="0.25">
      <c r="M5051" s="115"/>
      <c r="N5051" s="123">
        <v>2.1131000000000002</v>
      </c>
      <c r="AB5051" s="108">
        <f t="shared" si="212"/>
        <v>49787</v>
      </c>
      <c r="AC5051" s="109">
        <f t="shared" si="211"/>
        <v>2.8218E-2</v>
      </c>
      <c r="AE5051" s="110"/>
    </row>
    <row r="5052" spans="13:31" x14ac:dyDescent="0.25">
      <c r="M5052" s="115"/>
      <c r="N5052" s="123">
        <v>2.1132300000000002</v>
      </c>
      <c r="AB5052" s="108">
        <f t="shared" si="212"/>
        <v>49788</v>
      </c>
      <c r="AC5052" s="109">
        <f t="shared" si="211"/>
        <v>2.8218E-2</v>
      </c>
      <c r="AE5052" s="110"/>
    </row>
    <row r="5053" spans="13:31" x14ac:dyDescent="0.25">
      <c r="M5053" s="115"/>
      <c r="N5053" s="123">
        <v>2.1131000000000002</v>
      </c>
      <c r="AB5053" s="108">
        <f t="shared" si="212"/>
        <v>49789</v>
      </c>
      <c r="AC5053" s="109">
        <f t="shared" si="211"/>
        <v>2.8218E-2</v>
      </c>
      <c r="AE5053" s="110"/>
    </row>
    <row r="5054" spans="13:31" x14ac:dyDescent="0.25">
      <c r="M5054" s="115"/>
      <c r="N5054" s="123">
        <v>2.1131000000000002</v>
      </c>
      <c r="AB5054" s="108">
        <f t="shared" si="212"/>
        <v>49790</v>
      </c>
      <c r="AC5054" s="109">
        <f t="shared" si="211"/>
        <v>2.8218E-2</v>
      </c>
      <c r="AE5054" s="110"/>
    </row>
    <row r="5055" spans="13:31" x14ac:dyDescent="0.25">
      <c r="M5055" s="115"/>
      <c r="N5055" s="123">
        <v>2.1131000000000002</v>
      </c>
      <c r="AB5055" s="108">
        <f t="shared" si="212"/>
        <v>49791</v>
      </c>
      <c r="AC5055" s="109">
        <f t="shared" si="211"/>
        <v>2.8218E-2</v>
      </c>
      <c r="AE5055" s="110"/>
    </row>
    <row r="5056" spans="13:31" x14ac:dyDescent="0.25">
      <c r="M5056" s="115"/>
      <c r="N5056" s="123">
        <v>2.1131000000000002</v>
      </c>
      <c r="AB5056" s="108">
        <f t="shared" si="212"/>
        <v>49792</v>
      </c>
      <c r="AC5056" s="109">
        <f t="shared" si="211"/>
        <v>2.8218E-2</v>
      </c>
      <c r="AE5056" s="110"/>
    </row>
    <row r="5057" spans="13:31" x14ac:dyDescent="0.25">
      <c r="M5057" s="115"/>
      <c r="N5057" s="123">
        <v>2.1132300000000002</v>
      </c>
      <c r="AB5057" s="108">
        <f t="shared" si="212"/>
        <v>49793</v>
      </c>
      <c r="AC5057" s="109">
        <f t="shared" si="211"/>
        <v>2.8218E-2</v>
      </c>
      <c r="AE5057" s="110"/>
    </row>
    <row r="5058" spans="13:31" x14ac:dyDescent="0.25">
      <c r="M5058" s="115"/>
      <c r="N5058" s="123">
        <v>2.1131000000000002</v>
      </c>
      <c r="AB5058" s="108">
        <f t="shared" si="212"/>
        <v>49794</v>
      </c>
      <c r="AC5058" s="109">
        <f t="shared" si="211"/>
        <v>2.8218E-2</v>
      </c>
      <c r="AE5058" s="110"/>
    </row>
    <row r="5059" spans="13:31" x14ac:dyDescent="0.25">
      <c r="M5059" s="115"/>
      <c r="N5059" s="123">
        <v>2.1131000000000002</v>
      </c>
      <c r="AB5059" s="108">
        <f t="shared" si="212"/>
        <v>49795</v>
      </c>
      <c r="AC5059" s="109">
        <f t="shared" si="211"/>
        <v>2.8218E-2</v>
      </c>
      <c r="AE5059" s="110"/>
    </row>
    <row r="5060" spans="13:31" x14ac:dyDescent="0.25">
      <c r="M5060" s="115"/>
      <c r="N5060" s="123">
        <v>2.1131000000000002</v>
      </c>
      <c r="AB5060" s="108">
        <f t="shared" si="212"/>
        <v>49796</v>
      </c>
      <c r="AC5060" s="109">
        <f t="shared" si="211"/>
        <v>2.8218E-2</v>
      </c>
      <c r="AE5060" s="110"/>
    </row>
    <row r="5061" spans="13:31" x14ac:dyDescent="0.25">
      <c r="M5061" s="115"/>
      <c r="N5061" s="123">
        <v>2.1131000000000002</v>
      </c>
      <c r="AB5061" s="108">
        <f t="shared" si="212"/>
        <v>49797</v>
      </c>
      <c r="AC5061" s="109">
        <f t="shared" si="211"/>
        <v>2.8218E-2</v>
      </c>
      <c r="AE5061" s="110"/>
    </row>
    <row r="5062" spans="13:31" x14ac:dyDescent="0.25">
      <c r="M5062" s="115"/>
      <c r="N5062" s="123">
        <v>2.1132300000000002</v>
      </c>
      <c r="AB5062" s="108">
        <f t="shared" si="212"/>
        <v>49798</v>
      </c>
      <c r="AC5062" s="109">
        <f t="shared" si="211"/>
        <v>2.8218E-2</v>
      </c>
      <c r="AE5062" s="110"/>
    </row>
    <row r="5063" spans="13:31" x14ac:dyDescent="0.25">
      <c r="M5063" s="115"/>
      <c r="N5063" s="123">
        <v>2.1131000000000002</v>
      </c>
      <c r="AB5063" s="108">
        <f t="shared" si="212"/>
        <v>49799</v>
      </c>
      <c r="AC5063" s="109">
        <f t="shared" ref="AC5063:AC5126" si="213">_xlfn.IFNA(VLOOKUP(AB5063,M:N,2,FALSE)/100,AC5062)</f>
        <v>2.8218E-2</v>
      </c>
      <c r="AE5063" s="110"/>
    </row>
    <row r="5064" spans="13:31" x14ac:dyDescent="0.25">
      <c r="M5064" s="115"/>
      <c r="N5064" s="123">
        <v>2.1131000000000002</v>
      </c>
      <c r="AB5064" s="108">
        <f t="shared" ref="AB5064:AB5127" si="214">AB5063+1</f>
        <v>49800</v>
      </c>
      <c r="AC5064" s="109">
        <f t="shared" si="213"/>
        <v>2.8218E-2</v>
      </c>
      <c r="AE5064" s="110"/>
    </row>
    <row r="5065" spans="13:31" x14ac:dyDescent="0.25">
      <c r="M5065" s="115"/>
      <c r="N5065" s="123">
        <v>2.1131000000000002</v>
      </c>
      <c r="AB5065" s="108">
        <f t="shared" si="214"/>
        <v>49801</v>
      </c>
      <c r="AC5065" s="109">
        <f t="shared" si="213"/>
        <v>2.8218E-2</v>
      </c>
      <c r="AE5065" s="110"/>
    </row>
    <row r="5066" spans="13:31" x14ac:dyDescent="0.25">
      <c r="M5066" s="115"/>
      <c r="N5066" s="123">
        <v>2.1131000000000002</v>
      </c>
      <c r="AB5066" s="108">
        <f t="shared" si="214"/>
        <v>49802</v>
      </c>
      <c r="AC5066" s="109">
        <f t="shared" si="213"/>
        <v>2.8218E-2</v>
      </c>
      <c r="AE5066" s="110"/>
    </row>
    <row r="5067" spans="13:31" x14ac:dyDescent="0.25">
      <c r="M5067" s="115"/>
      <c r="N5067" s="123">
        <v>2.1132300000000002</v>
      </c>
      <c r="AB5067" s="108">
        <f t="shared" si="214"/>
        <v>49803</v>
      </c>
      <c r="AC5067" s="109">
        <f t="shared" si="213"/>
        <v>2.8218E-2</v>
      </c>
      <c r="AE5067" s="110"/>
    </row>
    <row r="5068" spans="13:31" x14ac:dyDescent="0.25">
      <c r="M5068" s="115"/>
      <c r="N5068" s="123">
        <v>2.1131000000000002</v>
      </c>
      <c r="AB5068" s="108">
        <f t="shared" si="214"/>
        <v>49804</v>
      </c>
      <c r="AC5068" s="109">
        <f t="shared" si="213"/>
        <v>2.8218E-2</v>
      </c>
      <c r="AE5068" s="110"/>
    </row>
    <row r="5069" spans="13:31" x14ac:dyDescent="0.25">
      <c r="M5069" s="115"/>
      <c r="N5069" s="123">
        <v>2.1131000000000002</v>
      </c>
      <c r="AB5069" s="108">
        <f t="shared" si="214"/>
        <v>49805</v>
      </c>
      <c r="AC5069" s="109">
        <f t="shared" si="213"/>
        <v>2.8218E-2</v>
      </c>
      <c r="AE5069" s="110"/>
    </row>
    <row r="5070" spans="13:31" x14ac:dyDescent="0.25">
      <c r="M5070" s="115"/>
      <c r="N5070" s="123">
        <v>2.1131000000000002</v>
      </c>
      <c r="AB5070" s="108">
        <f t="shared" si="214"/>
        <v>49806</v>
      </c>
      <c r="AC5070" s="109">
        <f t="shared" si="213"/>
        <v>2.8218E-2</v>
      </c>
      <c r="AE5070" s="110"/>
    </row>
    <row r="5071" spans="13:31" x14ac:dyDescent="0.25">
      <c r="M5071" s="115"/>
      <c r="N5071" s="123">
        <v>2.1131000000000002</v>
      </c>
      <c r="AB5071" s="108">
        <f t="shared" si="214"/>
        <v>49807</v>
      </c>
      <c r="AC5071" s="109">
        <f t="shared" si="213"/>
        <v>2.8218E-2</v>
      </c>
      <c r="AE5071" s="110"/>
    </row>
    <row r="5072" spans="13:31" x14ac:dyDescent="0.25">
      <c r="M5072" s="115"/>
      <c r="N5072" s="123">
        <v>2.1132900000000001</v>
      </c>
      <c r="AB5072" s="108">
        <f t="shared" si="214"/>
        <v>49808</v>
      </c>
      <c r="AC5072" s="109">
        <f t="shared" si="213"/>
        <v>2.8218E-2</v>
      </c>
      <c r="AE5072" s="110"/>
    </row>
    <row r="5073" spans="13:31" x14ac:dyDescent="0.25">
      <c r="M5073" s="115"/>
      <c r="N5073" s="123">
        <v>2.1131000000000002</v>
      </c>
      <c r="AB5073" s="108">
        <f t="shared" si="214"/>
        <v>49809</v>
      </c>
      <c r="AC5073" s="109">
        <f t="shared" si="213"/>
        <v>2.8218E-2</v>
      </c>
      <c r="AE5073" s="110"/>
    </row>
    <row r="5074" spans="13:31" x14ac:dyDescent="0.25">
      <c r="M5074" s="115"/>
      <c r="N5074" s="123">
        <v>2.1131000000000002</v>
      </c>
      <c r="AB5074" s="108">
        <f t="shared" si="214"/>
        <v>49810</v>
      </c>
      <c r="AC5074" s="109">
        <f t="shared" si="213"/>
        <v>2.8218E-2</v>
      </c>
      <c r="AE5074" s="110"/>
    </row>
    <row r="5075" spans="13:31" x14ac:dyDescent="0.25">
      <c r="M5075" s="115"/>
      <c r="N5075" s="123">
        <v>2.1131000000000002</v>
      </c>
      <c r="AB5075" s="108">
        <f t="shared" si="214"/>
        <v>49811</v>
      </c>
      <c r="AC5075" s="109">
        <f t="shared" si="213"/>
        <v>2.8218E-2</v>
      </c>
      <c r="AE5075" s="110"/>
    </row>
    <row r="5076" spans="13:31" x14ac:dyDescent="0.25">
      <c r="M5076" s="115"/>
      <c r="N5076" s="123">
        <v>2.1132300000000002</v>
      </c>
      <c r="AB5076" s="108">
        <f t="shared" si="214"/>
        <v>49812</v>
      </c>
      <c r="AC5076" s="109">
        <f t="shared" si="213"/>
        <v>2.8218E-2</v>
      </c>
      <c r="AE5076" s="110"/>
    </row>
    <row r="5077" spans="13:31" x14ac:dyDescent="0.25">
      <c r="M5077" s="115"/>
      <c r="N5077" s="123">
        <v>2.1131000000000002</v>
      </c>
      <c r="AB5077" s="108">
        <f t="shared" si="214"/>
        <v>49813</v>
      </c>
      <c r="AC5077" s="109">
        <f t="shared" si="213"/>
        <v>2.8218E-2</v>
      </c>
      <c r="AE5077" s="110"/>
    </row>
    <row r="5078" spans="13:31" x14ac:dyDescent="0.25">
      <c r="M5078" s="115"/>
      <c r="N5078" s="123">
        <v>2.1131000000000002</v>
      </c>
      <c r="AB5078" s="108">
        <f t="shared" si="214"/>
        <v>49814</v>
      </c>
      <c r="AC5078" s="109">
        <f t="shared" si="213"/>
        <v>2.8218E-2</v>
      </c>
      <c r="AE5078" s="110"/>
    </row>
    <row r="5079" spans="13:31" x14ac:dyDescent="0.25">
      <c r="M5079" s="115"/>
      <c r="N5079" s="123">
        <v>2.1131000000000002</v>
      </c>
      <c r="AB5079" s="108">
        <f t="shared" si="214"/>
        <v>49815</v>
      </c>
      <c r="AC5079" s="109">
        <f t="shared" si="213"/>
        <v>2.8218E-2</v>
      </c>
      <c r="AE5079" s="110"/>
    </row>
    <row r="5080" spans="13:31" x14ac:dyDescent="0.25">
      <c r="M5080" s="115"/>
      <c r="N5080" s="123">
        <v>2.1131000000000002</v>
      </c>
      <c r="AB5080" s="108">
        <f t="shared" si="214"/>
        <v>49816</v>
      </c>
      <c r="AC5080" s="109">
        <f t="shared" si="213"/>
        <v>2.8218E-2</v>
      </c>
      <c r="AE5080" s="110"/>
    </row>
    <row r="5081" spans="13:31" x14ac:dyDescent="0.25">
      <c r="M5081" s="115"/>
      <c r="N5081" s="123">
        <v>2.1132300000000002</v>
      </c>
      <c r="AB5081" s="108">
        <f t="shared" si="214"/>
        <v>49817</v>
      </c>
      <c r="AC5081" s="109">
        <f t="shared" si="213"/>
        <v>2.8218E-2</v>
      </c>
      <c r="AE5081" s="110"/>
    </row>
    <row r="5082" spans="13:31" x14ac:dyDescent="0.25">
      <c r="M5082" s="115"/>
      <c r="N5082" s="123">
        <v>2.1131000000000002</v>
      </c>
      <c r="AB5082" s="108">
        <f t="shared" si="214"/>
        <v>49818</v>
      </c>
      <c r="AC5082" s="109">
        <f t="shared" si="213"/>
        <v>2.8218E-2</v>
      </c>
      <c r="AE5082" s="110"/>
    </row>
    <row r="5083" spans="13:31" x14ac:dyDescent="0.25">
      <c r="M5083" s="115"/>
      <c r="N5083" s="123">
        <v>2.1131000000000002</v>
      </c>
      <c r="AB5083" s="108">
        <f t="shared" si="214"/>
        <v>49819</v>
      </c>
      <c r="AC5083" s="109">
        <f t="shared" si="213"/>
        <v>2.8218E-2</v>
      </c>
      <c r="AE5083" s="110"/>
    </row>
    <row r="5084" spans="13:31" x14ac:dyDescent="0.25">
      <c r="M5084" s="115"/>
      <c r="N5084" s="123">
        <v>2.1131000000000002</v>
      </c>
      <c r="AB5084" s="108">
        <f t="shared" si="214"/>
        <v>49820</v>
      </c>
      <c r="AC5084" s="109">
        <f t="shared" si="213"/>
        <v>2.8218E-2</v>
      </c>
      <c r="AE5084" s="110"/>
    </row>
    <row r="5085" spans="13:31" x14ac:dyDescent="0.25">
      <c r="M5085" s="115"/>
      <c r="N5085" s="123">
        <v>2.1131000000000002</v>
      </c>
      <c r="AB5085" s="108">
        <f t="shared" si="214"/>
        <v>49821</v>
      </c>
      <c r="AC5085" s="109">
        <f t="shared" si="213"/>
        <v>2.8218E-2</v>
      </c>
      <c r="AE5085" s="110"/>
    </row>
    <row r="5086" spans="13:31" x14ac:dyDescent="0.25">
      <c r="M5086" s="115"/>
      <c r="N5086" s="123">
        <v>2.1132300000000002</v>
      </c>
      <c r="AB5086" s="108">
        <f t="shared" si="214"/>
        <v>49822</v>
      </c>
      <c r="AC5086" s="109">
        <f t="shared" si="213"/>
        <v>2.8218E-2</v>
      </c>
      <c r="AE5086" s="110"/>
    </row>
    <row r="5087" spans="13:31" x14ac:dyDescent="0.25">
      <c r="M5087" s="115"/>
      <c r="N5087" s="123">
        <v>2.1131000000000002</v>
      </c>
      <c r="AB5087" s="108">
        <f t="shared" si="214"/>
        <v>49823</v>
      </c>
      <c r="AC5087" s="109">
        <f t="shared" si="213"/>
        <v>2.8218E-2</v>
      </c>
      <c r="AE5087" s="110"/>
    </row>
    <row r="5088" spans="13:31" x14ac:dyDescent="0.25">
      <c r="M5088" s="115"/>
      <c r="N5088" s="123">
        <v>2.1131000000000002</v>
      </c>
      <c r="AB5088" s="108">
        <f t="shared" si="214"/>
        <v>49824</v>
      </c>
      <c r="AC5088" s="109">
        <f t="shared" si="213"/>
        <v>2.8218E-2</v>
      </c>
      <c r="AE5088" s="110"/>
    </row>
    <row r="5089" spans="13:31" x14ac:dyDescent="0.25">
      <c r="M5089" s="115"/>
      <c r="N5089" s="123">
        <v>2.1131000000000002</v>
      </c>
      <c r="AB5089" s="108">
        <f t="shared" si="214"/>
        <v>49825</v>
      </c>
      <c r="AC5089" s="109">
        <f t="shared" si="213"/>
        <v>2.8218E-2</v>
      </c>
      <c r="AE5089" s="110"/>
    </row>
    <row r="5090" spans="13:31" x14ac:dyDescent="0.25">
      <c r="M5090" s="115"/>
      <c r="N5090" s="123">
        <v>2.1131000000000002</v>
      </c>
      <c r="AB5090" s="108">
        <f t="shared" si="214"/>
        <v>49826</v>
      </c>
      <c r="AC5090" s="109">
        <f t="shared" si="213"/>
        <v>2.8218E-2</v>
      </c>
      <c r="AE5090" s="110"/>
    </row>
    <row r="5091" spans="13:31" x14ac:dyDescent="0.25">
      <c r="M5091" s="115"/>
      <c r="N5091" s="123">
        <v>2.1132300000000002</v>
      </c>
      <c r="AB5091" s="108">
        <f t="shared" si="214"/>
        <v>49827</v>
      </c>
      <c r="AC5091" s="109">
        <f t="shared" si="213"/>
        <v>2.8218E-2</v>
      </c>
      <c r="AE5091" s="110"/>
    </row>
    <row r="5092" spans="13:31" x14ac:dyDescent="0.25">
      <c r="M5092" s="115"/>
      <c r="N5092" s="123">
        <v>2.1131700000000002</v>
      </c>
      <c r="AB5092" s="108">
        <f t="shared" si="214"/>
        <v>49828</v>
      </c>
      <c r="AC5092" s="109">
        <f t="shared" si="213"/>
        <v>2.8218E-2</v>
      </c>
      <c r="AE5092" s="110"/>
    </row>
    <row r="5093" spans="13:31" x14ac:dyDescent="0.25">
      <c r="M5093" s="115"/>
      <c r="N5093" s="123">
        <v>2.1131000000000002</v>
      </c>
      <c r="AB5093" s="108">
        <f t="shared" si="214"/>
        <v>49829</v>
      </c>
      <c r="AC5093" s="109">
        <f t="shared" si="213"/>
        <v>2.8218E-2</v>
      </c>
      <c r="AE5093" s="110"/>
    </row>
    <row r="5094" spans="13:31" x14ac:dyDescent="0.25">
      <c r="M5094" s="115"/>
      <c r="N5094" s="123">
        <v>2.1131000000000002</v>
      </c>
      <c r="AB5094" s="108">
        <f t="shared" si="214"/>
        <v>49830</v>
      </c>
      <c r="AC5094" s="109">
        <f t="shared" si="213"/>
        <v>2.8218E-2</v>
      </c>
      <c r="AE5094" s="110"/>
    </row>
    <row r="5095" spans="13:31" x14ac:dyDescent="0.25">
      <c r="M5095" s="115"/>
      <c r="N5095" s="123">
        <v>2.1132300000000002</v>
      </c>
      <c r="AB5095" s="108">
        <f t="shared" si="214"/>
        <v>49831</v>
      </c>
      <c r="AC5095" s="109">
        <f t="shared" si="213"/>
        <v>2.8218E-2</v>
      </c>
      <c r="AE5095" s="110"/>
    </row>
    <row r="5096" spans="13:31" x14ac:dyDescent="0.25">
      <c r="M5096" s="115"/>
      <c r="N5096" s="123">
        <v>2.1131000000000002</v>
      </c>
      <c r="AB5096" s="108">
        <f t="shared" si="214"/>
        <v>49832</v>
      </c>
      <c r="AC5096" s="109">
        <f t="shared" si="213"/>
        <v>2.8218E-2</v>
      </c>
      <c r="AE5096" s="110"/>
    </row>
    <row r="5097" spans="13:31" x14ac:dyDescent="0.25">
      <c r="M5097" s="115"/>
      <c r="N5097" s="123">
        <v>2.1131000000000002</v>
      </c>
      <c r="AB5097" s="108">
        <f t="shared" si="214"/>
        <v>49833</v>
      </c>
      <c r="AC5097" s="109">
        <f t="shared" si="213"/>
        <v>2.8218E-2</v>
      </c>
      <c r="AE5097" s="110"/>
    </row>
    <row r="5098" spans="13:31" x14ac:dyDescent="0.25">
      <c r="M5098" s="115"/>
      <c r="N5098" s="123">
        <v>2.1131000000000002</v>
      </c>
      <c r="AB5098" s="108">
        <f t="shared" si="214"/>
        <v>49834</v>
      </c>
      <c r="AC5098" s="109">
        <f t="shared" si="213"/>
        <v>2.8218E-2</v>
      </c>
      <c r="AE5098" s="110"/>
    </row>
    <row r="5099" spans="13:31" x14ac:dyDescent="0.25">
      <c r="M5099" s="115"/>
      <c r="N5099" s="123">
        <v>2.1131000000000002</v>
      </c>
      <c r="AB5099" s="108">
        <f t="shared" si="214"/>
        <v>49835</v>
      </c>
      <c r="AC5099" s="109">
        <f t="shared" si="213"/>
        <v>2.8218E-2</v>
      </c>
      <c r="AE5099" s="110"/>
    </row>
    <row r="5100" spans="13:31" x14ac:dyDescent="0.25">
      <c r="M5100" s="115"/>
      <c r="N5100" s="123">
        <v>2.1132300000000002</v>
      </c>
      <c r="AB5100" s="108">
        <f t="shared" si="214"/>
        <v>49836</v>
      </c>
      <c r="AC5100" s="109">
        <f t="shared" si="213"/>
        <v>2.8218E-2</v>
      </c>
      <c r="AE5100" s="110"/>
    </row>
    <row r="5101" spans="13:31" x14ac:dyDescent="0.25">
      <c r="M5101" s="115"/>
      <c r="N5101" s="123">
        <v>2.1131000000000002</v>
      </c>
      <c r="AB5101" s="108">
        <f t="shared" si="214"/>
        <v>49837</v>
      </c>
      <c r="AC5101" s="109">
        <f t="shared" si="213"/>
        <v>2.8218E-2</v>
      </c>
      <c r="AE5101" s="110"/>
    </row>
    <row r="5102" spans="13:31" x14ac:dyDescent="0.25">
      <c r="M5102" s="115"/>
      <c r="N5102" s="123">
        <v>2.1131000000000002</v>
      </c>
      <c r="AB5102" s="108">
        <f t="shared" si="214"/>
        <v>49838</v>
      </c>
      <c r="AC5102" s="109">
        <f t="shared" si="213"/>
        <v>2.8218E-2</v>
      </c>
      <c r="AE5102" s="110"/>
    </row>
    <row r="5103" spans="13:31" x14ac:dyDescent="0.25">
      <c r="M5103" s="115"/>
      <c r="N5103" s="123">
        <v>2.1131700000000002</v>
      </c>
      <c r="AB5103" s="108">
        <f t="shared" si="214"/>
        <v>49839</v>
      </c>
      <c r="AC5103" s="109">
        <f t="shared" si="213"/>
        <v>2.8218E-2</v>
      </c>
      <c r="AE5103" s="110"/>
    </row>
    <row r="5104" spans="13:31" x14ac:dyDescent="0.25">
      <c r="M5104" s="115"/>
      <c r="N5104" s="123">
        <v>2.1132300000000002</v>
      </c>
      <c r="AB5104" s="108">
        <f t="shared" si="214"/>
        <v>49840</v>
      </c>
      <c r="AC5104" s="109">
        <f t="shared" si="213"/>
        <v>2.8218E-2</v>
      </c>
      <c r="AE5104" s="110"/>
    </row>
    <row r="5105" spans="13:31" x14ac:dyDescent="0.25">
      <c r="M5105" s="115"/>
      <c r="N5105" s="123">
        <v>2.1131000000000002</v>
      </c>
      <c r="AB5105" s="108">
        <f t="shared" si="214"/>
        <v>49841</v>
      </c>
      <c r="AC5105" s="109">
        <f t="shared" si="213"/>
        <v>2.8218E-2</v>
      </c>
      <c r="AE5105" s="110"/>
    </row>
    <row r="5106" spans="13:31" x14ac:dyDescent="0.25">
      <c r="M5106" s="115"/>
      <c r="N5106" s="123">
        <v>2.1131000000000002</v>
      </c>
      <c r="AB5106" s="108">
        <f t="shared" si="214"/>
        <v>49842</v>
      </c>
      <c r="AC5106" s="109">
        <f t="shared" si="213"/>
        <v>2.8218E-2</v>
      </c>
      <c r="AE5106" s="110"/>
    </row>
    <row r="5107" spans="13:31" x14ac:dyDescent="0.25">
      <c r="M5107" s="115"/>
      <c r="N5107" s="123">
        <v>2.1131000000000002</v>
      </c>
      <c r="AB5107" s="108">
        <f t="shared" si="214"/>
        <v>49843</v>
      </c>
      <c r="AC5107" s="109">
        <f t="shared" si="213"/>
        <v>2.8218E-2</v>
      </c>
      <c r="AE5107" s="110"/>
    </row>
    <row r="5108" spans="13:31" x14ac:dyDescent="0.25">
      <c r="M5108" s="115"/>
      <c r="N5108" s="123">
        <v>2.1131000000000002</v>
      </c>
      <c r="AB5108" s="108">
        <f t="shared" si="214"/>
        <v>49844</v>
      </c>
      <c r="AC5108" s="109">
        <f t="shared" si="213"/>
        <v>2.8218E-2</v>
      </c>
      <c r="AE5108" s="110"/>
    </row>
    <row r="5109" spans="13:31" x14ac:dyDescent="0.25">
      <c r="M5109" s="115"/>
      <c r="N5109" s="123">
        <v>2.1132300000000002</v>
      </c>
      <c r="AB5109" s="108">
        <f t="shared" si="214"/>
        <v>49845</v>
      </c>
      <c r="AC5109" s="109">
        <f t="shared" si="213"/>
        <v>2.8218E-2</v>
      </c>
      <c r="AE5109" s="110"/>
    </row>
    <row r="5110" spans="13:31" x14ac:dyDescent="0.25">
      <c r="M5110" s="115"/>
      <c r="N5110" s="123">
        <v>2.1131000000000002</v>
      </c>
      <c r="AB5110" s="108">
        <f t="shared" si="214"/>
        <v>49846</v>
      </c>
      <c r="AC5110" s="109">
        <f t="shared" si="213"/>
        <v>2.8218E-2</v>
      </c>
      <c r="AE5110" s="110"/>
    </row>
    <row r="5111" spans="13:31" x14ac:dyDescent="0.25">
      <c r="M5111" s="115"/>
      <c r="N5111" s="123">
        <v>2.1131000000000002</v>
      </c>
      <c r="AB5111" s="108">
        <f t="shared" si="214"/>
        <v>49847</v>
      </c>
      <c r="AC5111" s="109">
        <f t="shared" si="213"/>
        <v>2.8218E-2</v>
      </c>
      <c r="AE5111" s="110"/>
    </row>
    <row r="5112" spans="13:31" x14ac:dyDescent="0.25">
      <c r="M5112" s="115"/>
      <c r="N5112" s="123">
        <v>2.1131000000000002</v>
      </c>
      <c r="AB5112" s="108">
        <f t="shared" si="214"/>
        <v>49848</v>
      </c>
      <c r="AC5112" s="109">
        <f t="shared" si="213"/>
        <v>2.8218E-2</v>
      </c>
      <c r="AE5112" s="110"/>
    </row>
    <row r="5113" spans="13:31" x14ac:dyDescent="0.25">
      <c r="M5113" s="115"/>
      <c r="N5113" s="123">
        <v>2.1131000000000002</v>
      </c>
      <c r="AB5113" s="108">
        <f t="shared" si="214"/>
        <v>49849</v>
      </c>
      <c r="AC5113" s="109">
        <f t="shared" si="213"/>
        <v>2.8218E-2</v>
      </c>
      <c r="AE5113" s="110"/>
    </row>
    <row r="5114" spans="13:31" x14ac:dyDescent="0.25">
      <c r="M5114" s="115"/>
      <c r="N5114" s="123">
        <v>2.1132300000000002</v>
      </c>
      <c r="AB5114" s="108">
        <f t="shared" si="214"/>
        <v>49850</v>
      </c>
      <c r="AC5114" s="109">
        <f t="shared" si="213"/>
        <v>2.8218E-2</v>
      </c>
      <c r="AE5114" s="110"/>
    </row>
    <row r="5115" spans="13:31" x14ac:dyDescent="0.25">
      <c r="M5115" s="115"/>
      <c r="N5115" s="123">
        <v>2.1131000000000002</v>
      </c>
      <c r="AB5115" s="108">
        <f t="shared" si="214"/>
        <v>49851</v>
      </c>
      <c r="AC5115" s="109">
        <f t="shared" si="213"/>
        <v>2.8218E-2</v>
      </c>
      <c r="AE5115" s="110"/>
    </row>
    <row r="5116" spans="13:31" x14ac:dyDescent="0.25">
      <c r="M5116" s="115"/>
      <c r="N5116" s="123">
        <v>2.1131000000000002</v>
      </c>
      <c r="AB5116" s="108">
        <f t="shared" si="214"/>
        <v>49852</v>
      </c>
      <c r="AC5116" s="109">
        <f t="shared" si="213"/>
        <v>2.8218E-2</v>
      </c>
      <c r="AE5116" s="110"/>
    </row>
    <row r="5117" spans="13:31" x14ac:dyDescent="0.25">
      <c r="M5117" s="115"/>
      <c r="N5117" s="123">
        <v>2.1131000000000002</v>
      </c>
      <c r="AB5117" s="108">
        <f t="shared" si="214"/>
        <v>49853</v>
      </c>
      <c r="AC5117" s="109">
        <f t="shared" si="213"/>
        <v>2.8218E-2</v>
      </c>
      <c r="AE5117" s="110"/>
    </row>
    <row r="5118" spans="13:31" x14ac:dyDescent="0.25">
      <c r="M5118" s="115"/>
      <c r="N5118" s="123">
        <v>2.1131000000000002</v>
      </c>
      <c r="AB5118" s="108">
        <f t="shared" si="214"/>
        <v>49854</v>
      </c>
      <c r="AC5118" s="109">
        <f t="shared" si="213"/>
        <v>2.8218E-2</v>
      </c>
      <c r="AE5118" s="110"/>
    </row>
    <row r="5119" spans="13:31" x14ac:dyDescent="0.25">
      <c r="M5119" s="115"/>
      <c r="N5119" s="123">
        <v>2.1132300000000002</v>
      </c>
      <c r="AB5119" s="108">
        <f t="shared" si="214"/>
        <v>49855</v>
      </c>
      <c r="AC5119" s="109">
        <f t="shared" si="213"/>
        <v>2.8218E-2</v>
      </c>
      <c r="AE5119" s="110"/>
    </row>
    <row r="5120" spans="13:31" x14ac:dyDescent="0.25">
      <c r="M5120" s="115"/>
      <c r="N5120" s="123">
        <v>2.1131000000000002</v>
      </c>
      <c r="AB5120" s="108">
        <f t="shared" si="214"/>
        <v>49856</v>
      </c>
      <c r="AC5120" s="109">
        <f t="shared" si="213"/>
        <v>2.8218E-2</v>
      </c>
      <c r="AE5120" s="110"/>
    </row>
    <row r="5121" spans="13:31" x14ac:dyDescent="0.25">
      <c r="M5121" s="115"/>
      <c r="N5121" s="123">
        <v>2.1131000000000002</v>
      </c>
      <c r="AB5121" s="108">
        <f t="shared" si="214"/>
        <v>49857</v>
      </c>
      <c r="AC5121" s="109">
        <f t="shared" si="213"/>
        <v>2.8218E-2</v>
      </c>
      <c r="AE5121" s="110"/>
    </row>
    <row r="5122" spans="13:31" x14ac:dyDescent="0.25">
      <c r="M5122" s="115"/>
      <c r="N5122" s="123">
        <v>2.1131700000000002</v>
      </c>
      <c r="AB5122" s="108">
        <f t="shared" si="214"/>
        <v>49858</v>
      </c>
      <c r="AC5122" s="109">
        <f t="shared" si="213"/>
        <v>2.8218E-2</v>
      </c>
      <c r="AE5122" s="110"/>
    </row>
    <row r="5123" spans="13:31" x14ac:dyDescent="0.25">
      <c r="M5123" s="115"/>
      <c r="N5123" s="123">
        <v>2.1132300000000002</v>
      </c>
      <c r="AB5123" s="108">
        <f t="shared" si="214"/>
        <v>49859</v>
      </c>
      <c r="AC5123" s="109">
        <f t="shared" si="213"/>
        <v>2.8218E-2</v>
      </c>
      <c r="AE5123" s="110"/>
    </row>
    <row r="5124" spans="13:31" x14ac:dyDescent="0.25">
      <c r="M5124" s="115"/>
      <c r="N5124" s="123">
        <v>2.1131000000000002</v>
      </c>
      <c r="AB5124" s="108">
        <f t="shared" si="214"/>
        <v>49860</v>
      </c>
      <c r="AC5124" s="109">
        <f t="shared" si="213"/>
        <v>2.8218E-2</v>
      </c>
      <c r="AE5124" s="110"/>
    </row>
    <row r="5125" spans="13:31" x14ac:dyDescent="0.25">
      <c r="M5125" s="115"/>
      <c r="N5125" s="123">
        <v>2.1131000000000002</v>
      </c>
      <c r="AB5125" s="108">
        <f t="shared" si="214"/>
        <v>49861</v>
      </c>
      <c r="AC5125" s="109">
        <f t="shared" si="213"/>
        <v>2.8218E-2</v>
      </c>
      <c r="AE5125" s="110"/>
    </row>
    <row r="5126" spans="13:31" x14ac:dyDescent="0.25">
      <c r="M5126" s="115"/>
      <c r="N5126" s="123">
        <v>2.1131700000000002</v>
      </c>
      <c r="AB5126" s="108">
        <f t="shared" si="214"/>
        <v>49862</v>
      </c>
      <c r="AC5126" s="109">
        <f t="shared" si="213"/>
        <v>2.8218E-2</v>
      </c>
      <c r="AE5126" s="110"/>
    </row>
    <row r="5127" spans="13:31" x14ac:dyDescent="0.25">
      <c r="M5127" s="115"/>
      <c r="N5127" s="123">
        <v>2.1132300000000002</v>
      </c>
      <c r="AB5127" s="108">
        <f t="shared" si="214"/>
        <v>49863</v>
      </c>
      <c r="AC5127" s="109">
        <f t="shared" ref="AC5127:AC5190" si="215">_xlfn.IFNA(VLOOKUP(AB5127,M:N,2,FALSE)/100,AC5126)</f>
        <v>2.8218E-2</v>
      </c>
      <c r="AE5127" s="110"/>
    </row>
    <row r="5128" spans="13:31" x14ac:dyDescent="0.25">
      <c r="M5128" s="115"/>
      <c r="N5128" s="123">
        <v>2.1131000000000002</v>
      </c>
      <c r="AB5128" s="108">
        <f t="shared" ref="AB5128:AB5191" si="216">AB5127+1</f>
        <v>49864</v>
      </c>
      <c r="AC5128" s="109">
        <f t="shared" si="215"/>
        <v>2.8218E-2</v>
      </c>
      <c r="AE5128" s="110"/>
    </row>
    <row r="5129" spans="13:31" x14ac:dyDescent="0.25">
      <c r="M5129" s="115"/>
      <c r="N5129" s="123">
        <v>2.1131000000000002</v>
      </c>
      <c r="AB5129" s="108">
        <f t="shared" si="216"/>
        <v>49865</v>
      </c>
      <c r="AC5129" s="109">
        <f t="shared" si="215"/>
        <v>2.8218E-2</v>
      </c>
      <c r="AE5129" s="110"/>
    </row>
    <row r="5130" spans="13:31" x14ac:dyDescent="0.25">
      <c r="M5130" s="115"/>
      <c r="N5130" s="123">
        <v>2.1131000000000002</v>
      </c>
      <c r="AB5130" s="108">
        <f t="shared" si="216"/>
        <v>49866</v>
      </c>
      <c r="AC5130" s="109">
        <f t="shared" si="215"/>
        <v>2.8218E-2</v>
      </c>
      <c r="AE5130" s="110"/>
    </row>
    <row r="5131" spans="13:31" x14ac:dyDescent="0.25">
      <c r="M5131" s="115"/>
      <c r="N5131" s="123">
        <v>2.1131000000000002</v>
      </c>
      <c r="AB5131" s="108">
        <f t="shared" si="216"/>
        <v>49867</v>
      </c>
      <c r="AC5131" s="109">
        <f t="shared" si="215"/>
        <v>2.8218E-2</v>
      </c>
      <c r="AE5131" s="110"/>
    </row>
    <row r="5132" spans="13:31" x14ac:dyDescent="0.25">
      <c r="M5132" s="115"/>
      <c r="N5132" s="123">
        <v>2.1132300000000002</v>
      </c>
      <c r="AB5132" s="108">
        <f t="shared" si="216"/>
        <v>49868</v>
      </c>
      <c r="AC5132" s="109">
        <f t="shared" si="215"/>
        <v>2.8218E-2</v>
      </c>
      <c r="AE5132" s="110"/>
    </row>
    <row r="5133" spans="13:31" x14ac:dyDescent="0.25">
      <c r="M5133" s="115"/>
      <c r="N5133" s="123">
        <v>2.1131000000000002</v>
      </c>
      <c r="AB5133" s="108">
        <f t="shared" si="216"/>
        <v>49869</v>
      </c>
      <c r="AC5133" s="109">
        <f t="shared" si="215"/>
        <v>2.8218E-2</v>
      </c>
      <c r="AE5133" s="110"/>
    </row>
    <row r="5134" spans="13:31" x14ac:dyDescent="0.25">
      <c r="M5134" s="115"/>
      <c r="N5134" s="123">
        <v>2.1131000000000002</v>
      </c>
      <c r="AB5134" s="108">
        <f t="shared" si="216"/>
        <v>49870</v>
      </c>
      <c r="AC5134" s="109">
        <f t="shared" si="215"/>
        <v>2.8218E-2</v>
      </c>
      <c r="AE5134" s="110"/>
    </row>
    <row r="5135" spans="13:31" x14ac:dyDescent="0.25">
      <c r="M5135" s="115"/>
      <c r="N5135" s="123">
        <v>2.1131000000000002</v>
      </c>
      <c r="AB5135" s="108">
        <f t="shared" si="216"/>
        <v>49871</v>
      </c>
      <c r="AC5135" s="109">
        <f t="shared" si="215"/>
        <v>2.8218E-2</v>
      </c>
      <c r="AE5135" s="110"/>
    </row>
    <row r="5136" spans="13:31" x14ac:dyDescent="0.25">
      <c r="M5136" s="115"/>
      <c r="N5136" s="123">
        <v>2.1131000000000002</v>
      </c>
      <c r="AB5136" s="108">
        <f t="shared" si="216"/>
        <v>49872</v>
      </c>
      <c r="AC5136" s="109">
        <f t="shared" si="215"/>
        <v>2.8218E-2</v>
      </c>
      <c r="AE5136" s="110"/>
    </row>
    <row r="5137" spans="13:31" x14ac:dyDescent="0.25">
      <c r="M5137" s="115"/>
      <c r="N5137" s="123">
        <v>2.1132900000000001</v>
      </c>
      <c r="AB5137" s="108">
        <f t="shared" si="216"/>
        <v>49873</v>
      </c>
      <c r="AC5137" s="109">
        <f t="shared" si="215"/>
        <v>2.8218E-2</v>
      </c>
      <c r="AE5137" s="110"/>
    </row>
    <row r="5138" spans="13:31" x14ac:dyDescent="0.25">
      <c r="M5138" s="115"/>
      <c r="N5138" s="123">
        <v>2.1131000000000002</v>
      </c>
      <c r="AB5138" s="108">
        <f t="shared" si="216"/>
        <v>49874</v>
      </c>
      <c r="AC5138" s="109">
        <f t="shared" si="215"/>
        <v>2.8218E-2</v>
      </c>
      <c r="AE5138" s="110"/>
    </row>
    <row r="5139" spans="13:31" x14ac:dyDescent="0.25">
      <c r="M5139" s="115"/>
      <c r="N5139" s="123">
        <v>2.1131000000000002</v>
      </c>
      <c r="AB5139" s="108">
        <f t="shared" si="216"/>
        <v>49875</v>
      </c>
      <c r="AC5139" s="109">
        <f t="shared" si="215"/>
        <v>2.8218E-2</v>
      </c>
      <c r="AE5139" s="110"/>
    </row>
    <row r="5140" spans="13:31" x14ac:dyDescent="0.25">
      <c r="M5140" s="115"/>
      <c r="N5140" s="123">
        <v>2.1131000000000002</v>
      </c>
      <c r="AB5140" s="108">
        <f t="shared" si="216"/>
        <v>49876</v>
      </c>
      <c r="AC5140" s="109">
        <f t="shared" si="215"/>
        <v>2.8218E-2</v>
      </c>
      <c r="AE5140" s="110"/>
    </row>
    <row r="5141" spans="13:31" x14ac:dyDescent="0.25">
      <c r="M5141" s="115"/>
      <c r="N5141" s="123">
        <v>2.1132300000000002</v>
      </c>
      <c r="AB5141" s="108">
        <f t="shared" si="216"/>
        <v>49877</v>
      </c>
      <c r="AC5141" s="109">
        <f t="shared" si="215"/>
        <v>2.8218E-2</v>
      </c>
      <c r="AE5141" s="110"/>
    </row>
    <row r="5142" spans="13:31" x14ac:dyDescent="0.25">
      <c r="M5142" s="115"/>
      <c r="N5142" s="123">
        <v>2.1131000000000002</v>
      </c>
      <c r="AB5142" s="108">
        <f t="shared" si="216"/>
        <v>49878</v>
      </c>
      <c r="AC5142" s="109">
        <f t="shared" si="215"/>
        <v>2.8218E-2</v>
      </c>
      <c r="AE5142" s="110"/>
    </row>
    <row r="5143" spans="13:31" x14ac:dyDescent="0.25">
      <c r="M5143" s="115"/>
      <c r="N5143" s="123">
        <v>2.1131000000000002</v>
      </c>
      <c r="AB5143" s="108">
        <f t="shared" si="216"/>
        <v>49879</v>
      </c>
      <c r="AC5143" s="109">
        <f t="shared" si="215"/>
        <v>2.8218E-2</v>
      </c>
      <c r="AE5143" s="110"/>
    </row>
    <row r="5144" spans="13:31" x14ac:dyDescent="0.25">
      <c r="M5144" s="115"/>
      <c r="N5144" s="123">
        <v>2.1131000000000002</v>
      </c>
      <c r="AB5144" s="108">
        <f t="shared" si="216"/>
        <v>49880</v>
      </c>
      <c r="AC5144" s="109">
        <f t="shared" si="215"/>
        <v>2.8218E-2</v>
      </c>
      <c r="AE5144" s="110"/>
    </row>
    <row r="5145" spans="13:31" x14ac:dyDescent="0.25">
      <c r="M5145" s="115"/>
      <c r="N5145" s="123">
        <v>2.1131000000000002</v>
      </c>
      <c r="AB5145" s="108">
        <f t="shared" si="216"/>
        <v>49881</v>
      </c>
      <c r="AC5145" s="109">
        <f t="shared" si="215"/>
        <v>2.8218E-2</v>
      </c>
      <c r="AE5145" s="110"/>
    </row>
    <row r="5146" spans="13:31" x14ac:dyDescent="0.25">
      <c r="M5146" s="115"/>
      <c r="N5146" s="123">
        <v>2.1132300000000002</v>
      </c>
      <c r="AB5146" s="108">
        <f t="shared" si="216"/>
        <v>49882</v>
      </c>
      <c r="AC5146" s="109">
        <f t="shared" si="215"/>
        <v>2.8218E-2</v>
      </c>
      <c r="AE5146" s="110"/>
    </row>
    <row r="5147" spans="13:31" x14ac:dyDescent="0.25">
      <c r="M5147" s="115"/>
      <c r="N5147" s="123">
        <v>2.1131000000000002</v>
      </c>
      <c r="AB5147" s="108">
        <f t="shared" si="216"/>
        <v>49883</v>
      </c>
      <c r="AC5147" s="109">
        <f t="shared" si="215"/>
        <v>2.8218E-2</v>
      </c>
      <c r="AE5147" s="110"/>
    </row>
    <row r="5148" spans="13:31" x14ac:dyDescent="0.25">
      <c r="M5148" s="115"/>
      <c r="N5148" s="123">
        <v>2.1131000000000002</v>
      </c>
      <c r="AB5148" s="108">
        <f t="shared" si="216"/>
        <v>49884</v>
      </c>
      <c r="AC5148" s="109">
        <f t="shared" si="215"/>
        <v>2.8218E-2</v>
      </c>
      <c r="AE5148" s="110"/>
    </row>
    <row r="5149" spans="13:31" x14ac:dyDescent="0.25">
      <c r="M5149" s="115"/>
      <c r="N5149" s="123">
        <v>2.1131000000000002</v>
      </c>
      <c r="AB5149" s="108">
        <f t="shared" si="216"/>
        <v>49885</v>
      </c>
      <c r="AC5149" s="109">
        <f t="shared" si="215"/>
        <v>2.8218E-2</v>
      </c>
      <c r="AE5149" s="110"/>
    </row>
    <row r="5150" spans="13:31" x14ac:dyDescent="0.25">
      <c r="M5150" s="115"/>
      <c r="N5150" s="123">
        <v>2.1131000000000002</v>
      </c>
      <c r="AB5150" s="108">
        <f t="shared" si="216"/>
        <v>49886</v>
      </c>
      <c r="AC5150" s="109">
        <f t="shared" si="215"/>
        <v>2.8218E-2</v>
      </c>
      <c r="AE5150" s="110"/>
    </row>
    <row r="5151" spans="13:31" x14ac:dyDescent="0.25">
      <c r="M5151" s="115"/>
      <c r="N5151" s="123">
        <v>2.1132300000000002</v>
      </c>
      <c r="AB5151" s="108">
        <f t="shared" si="216"/>
        <v>49887</v>
      </c>
      <c r="AC5151" s="109">
        <f t="shared" si="215"/>
        <v>2.8218E-2</v>
      </c>
      <c r="AE5151" s="110"/>
    </row>
    <row r="5152" spans="13:31" x14ac:dyDescent="0.25">
      <c r="M5152" s="115"/>
      <c r="N5152" s="123">
        <v>2.1131000000000002</v>
      </c>
      <c r="AB5152" s="108">
        <f t="shared" si="216"/>
        <v>49888</v>
      </c>
      <c r="AC5152" s="109">
        <f t="shared" si="215"/>
        <v>2.8218E-2</v>
      </c>
      <c r="AE5152" s="110"/>
    </row>
    <row r="5153" spans="13:31" x14ac:dyDescent="0.25">
      <c r="M5153" s="115"/>
      <c r="N5153" s="123">
        <v>2.1131000000000002</v>
      </c>
      <c r="AB5153" s="108">
        <f t="shared" si="216"/>
        <v>49889</v>
      </c>
      <c r="AC5153" s="109">
        <f t="shared" si="215"/>
        <v>2.8218E-2</v>
      </c>
      <c r="AE5153" s="110"/>
    </row>
    <row r="5154" spans="13:31" x14ac:dyDescent="0.25">
      <c r="M5154" s="115"/>
      <c r="N5154" s="123">
        <v>2.1131000000000002</v>
      </c>
      <c r="AB5154" s="108">
        <f t="shared" si="216"/>
        <v>49890</v>
      </c>
      <c r="AC5154" s="109">
        <f t="shared" si="215"/>
        <v>2.8218E-2</v>
      </c>
      <c r="AE5154" s="110"/>
    </row>
    <row r="5155" spans="13:31" x14ac:dyDescent="0.25">
      <c r="M5155" s="115"/>
      <c r="N5155" s="123">
        <v>2.1131000000000002</v>
      </c>
      <c r="AB5155" s="108">
        <f t="shared" si="216"/>
        <v>49891</v>
      </c>
      <c r="AC5155" s="109">
        <f t="shared" si="215"/>
        <v>2.8218E-2</v>
      </c>
      <c r="AE5155" s="110"/>
    </row>
    <row r="5156" spans="13:31" x14ac:dyDescent="0.25">
      <c r="M5156" s="115"/>
      <c r="N5156" s="123">
        <v>2.1132900000000001</v>
      </c>
      <c r="AB5156" s="108">
        <f t="shared" si="216"/>
        <v>49892</v>
      </c>
      <c r="AC5156" s="109">
        <f t="shared" si="215"/>
        <v>2.8218E-2</v>
      </c>
      <c r="AE5156" s="110"/>
    </row>
    <row r="5157" spans="13:31" x14ac:dyDescent="0.25">
      <c r="M5157" s="115"/>
      <c r="N5157" s="123">
        <v>2.1131000000000002</v>
      </c>
      <c r="AB5157" s="108">
        <f t="shared" si="216"/>
        <v>49893</v>
      </c>
      <c r="AC5157" s="109">
        <f t="shared" si="215"/>
        <v>2.8218E-2</v>
      </c>
      <c r="AE5157" s="110"/>
    </row>
    <row r="5158" spans="13:31" x14ac:dyDescent="0.25">
      <c r="M5158" s="115"/>
      <c r="N5158" s="123">
        <v>2.1131000000000002</v>
      </c>
      <c r="AB5158" s="108">
        <f t="shared" si="216"/>
        <v>49894</v>
      </c>
      <c r="AC5158" s="109">
        <f t="shared" si="215"/>
        <v>2.8218E-2</v>
      </c>
      <c r="AE5158" s="110"/>
    </row>
    <row r="5159" spans="13:31" x14ac:dyDescent="0.25">
      <c r="M5159" s="115"/>
      <c r="N5159" s="123">
        <v>2.1131000000000002</v>
      </c>
      <c r="AB5159" s="108">
        <f t="shared" si="216"/>
        <v>49895</v>
      </c>
      <c r="AC5159" s="109">
        <f t="shared" si="215"/>
        <v>2.8218E-2</v>
      </c>
      <c r="AE5159" s="110"/>
    </row>
    <row r="5160" spans="13:31" x14ac:dyDescent="0.25">
      <c r="M5160" s="115"/>
      <c r="N5160" s="123">
        <v>2.1132300000000002</v>
      </c>
      <c r="AB5160" s="108">
        <f t="shared" si="216"/>
        <v>49896</v>
      </c>
      <c r="AC5160" s="109">
        <f t="shared" si="215"/>
        <v>2.8218E-2</v>
      </c>
      <c r="AE5160" s="110"/>
    </row>
    <row r="5161" spans="13:31" x14ac:dyDescent="0.25">
      <c r="M5161" s="115"/>
      <c r="N5161" s="123">
        <v>2.1131000000000002</v>
      </c>
      <c r="AB5161" s="108">
        <f t="shared" si="216"/>
        <v>49897</v>
      </c>
      <c r="AC5161" s="109">
        <f t="shared" si="215"/>
        <v>2.8218E-2</v>
      </c>
      <c r="AE5161" s="110"/>
    </row>
    <row r="5162" spans="13:31" x14ac:dyDescent="0.25">
      <c r="M5162" s="115"/>
      <c r="N5162" s="123">
        <v>2.1131000000000002</v>
      </c>
      <c r="AB5162" s="108">
        <f t="shared" si="216"/>
        <v>49898</v>
      </c>
      <c r="AC5162" s="109">
        <f t="shared" si="215"/>
        <v>2.8218E-2</v>
      </c>
      <c r="AE5162" s="110"/>
    </row>
    <row r="5163" spans="13:31" x14ac:dyDescent="0.25">
      <c r="M5163" s="115"/>
      <c r="N5163" s="123">
        <v>2.1131000000000002</v>
      </c>
      <c r="AB5163" s="108">
        <f t="shared" si="216"/>
        <v>49899</v>
      </c>
      <c r="AC5163" s="109">
        <f t="shared" si="215"/>
        <v>2.8218E-2</v>
      </c>
      <c r="AE5163" s="110"/>
    </row>
    <row r="5164" spans="13:31" x14ac:dyDescent="0.25">
      <c r="M5164" s="115"/>
      <c r="N5164" s="123">
        <v>2.1131000000000002</v>
      </c>
      <c r="AB5164" s="108">
        <f t="shared" si="216"/>
        <v>49900</v>
      </c>
      <c r="AC5164" s="109">
        <f t="shared" si="215"/>
        <v>2.8218E-2</v>
      </c>
      <c r="AE5164" s="110"/>
    </row>
    <row r="5165" spans="13:31" x14ac:dyDescent="0.25">
      <c r="M5165" s="115"/>
      <c r="N5165" s="123">
        <v>2.1132300000000002</v>
      </c>
      <c r="AB5165" s="108">
        <f t="shared" si="216"/>
        <v>49901</v>
      </c>
      <c r="AC5165" s="109">
        <f t="shared" si="215"/>
        <v>2.8218E-2</v>
      </c>
      <c r="AE5165" s="110"/>
    </row>
    <row r="5166" spans="13:31" x14ac:dyDescent="0.25">
      <c r="M5166" s="115"/>
      <c r="N5166" s="123">
        <v>2.1131000000000002</v>
      </c>
      <c r="AB5166" s="108">
        <f t="shared" si="216"/>
        <v>49902</v>
      </c>
      <c r="AC5166" s="109">
        <f t="shared" si="215"/>
        <v>2.8218E-2</v>
      </c>
      <c r="AE5166" s="110"/>
    </row>
    <row r="5167" spans="13:31" x14ac:dyDescent="0.25">
      <c r="M5167" s="115"/>
      <c r="N5167" s="123">
        <v>2.1131000000000002</v>
      </c>
      <c r="AB5167" s="108">
        <f t="shared" si="216"/>
        <v>49903</v>
      </c>
      <c r="AC5167" s="109">
        <f t="shared" si="215"/>
        <v>2.8218E-2</v>
      </c>
      <c r="AE5167" s="110"/>
    </row>
    <row r="5168" spans="13:31" x14ac:dyDescent="0.25">
      <c r="M5168" s="115"/>
      <c r="N5168" s="123">
        <v>2.1131000000000002</v>
      </c>
      <c r="AB5168" s="108">
        <f t="shared" si="216"/>
        <v>49904</v>
      </c>
      <c r="AC5168" s="109">
        <f t="shared" si="215"/>
        <v>2.8218E-2</v>
      </c>
      <c r="AE5168" s="110"/>
    </row>
    <row r="5169" spans="13:31" x14ac:dyDescent="0.25">
      <c r="M5169" s="115"/>
      <c r="N5169" s="123">
        <v>2.1131000000000002</v>
      </c>
      <c r="AB5169" s="108">
        <f t="shared" si="216"/>
        <v>49905</v>
      </c>
      <c r="AC5169" s="109">
        <f t="shared" si="215"/>
        <v>2.8218E-2</v>
      </c>
      <c r="AE5169" s="110"/>
    </row>
    <row r="5170" spans="13:31" x14ac:dyDescent="0.25">
      <c r="M5170" s="115"/>
      <c r="N5170" s="123">
        <v>2.1132300000000002</v>
      </c>
      <c r="AB5170" s="108">
        <f t="shared" si="216"/>
        <v>49906</v>
      </c>
      <c r="AC5170" s="109">
        <f t="shared" si="215"/>
        <v>2.8218E-2</v>
      </c>
      <c r="AE5170" s="110"/>
    </row>
    <row r="5171" spans="13:31" x14ac:dyDescent="0.25">
      <c r="M5171" s="115"/>
      <c r="N5171" s="123">
        <v>2.1131000000000002</v>
      </c>
      <c r="AB5171" s="108">
        <f t="shared" si="216"/>
        <v>49907</v>
      </c>
      <c r="AC5171" s="109">
        <f t="shared" si="215"/>
        <v>2.8218E-2</v>
      </c>
      <c r="AE5171" s="110"/>
    </row>
    <row r="5172" spans="13:31" x14ac:dyDescent="0.25">
      <c r="M5172" s="115"/>
      <c r="N5172" s="123">
        <v>2.1131000000000002</v>
      </c>
      <c r="AB5172" s="108">
        <f t="shared" si="216"/>
        <v>49908</v>
      </c>
      <c r="AC5172" s="109">
        <f t="shared" si="215"/>
        <v>2.8218E-2</v>
      </c>
      <c r="AE5172" s="110"/>
    </row>
    <row r="5173" spans="13:31" x14ac:dyDescent="0.25">
      <c r="M5173" s="115"/>
      <c r="N5173" s="123">
        <v>2.1131000000000002</v>
      </c>
      <c r="AB5173" s="108">
        <f t="shared" si="216"/>
        <v>49909</v>
      </c>
      <c r="AC5173" s="109">
        <f t="shared" si="215"/>
        <v>2.8218E-2</v>
      </c>
      <c r="AE5173" s="110"/>
    </row>
    <row r="5174" spans="13:31" x14ac:dyDescent="0.25">
      <c r="M5174" s="115"/>
      <c r="N5174" s="123">
        <v>2.1131000000000002</v>
      </c>
      <c r="AB5174" s="108">
        <f t="shared" si="216"/>
        <v>49910</v>
      </c>
      <c r="AC5174" s="109">
        <f t="shared" si="215"/>
        <v>2.8218E-2</v>
      </c>
      <c r="AE5174" s="110"/>
    </row>
    <row r="5175" spans="13:31" x14ac:dyDescent="0.25">
      <c r="M5175" s="115"/>
      <c r="N5175" s="123">
        <v>2.1132300000000002</v>
      </c>
      <c r="AB5175" s="108">
        <f t="shared" si="216"/>
        <v>49911</v>
      </c>
      <c r="AC5175" s="109">
        <f t="shared" si="215"/>
        <v>2.8218E-2</v>
      </c>
      <c r="AE5175" s="110"/>
    </row>
    <row r="5176" spans="13:31" x14ac:dyDescent="0.25">
      <c r="M5176" s="115"/>
      <c r="N5176" s="123">
        <v>2.1131000000000002</v>
      </c>
      <c r="AB5176" s="108">
        <f t="shared" si="216"/>
        <v>49912</v>
      </c>
      <c r="AC5176" s="109">
        <f t="shared" si="215"/>
        <v>2.8218E-2</v>
      </c>
      <c r="AE5176" s="110"/>
    </row>
    <row r="5177" spans="13:31" x14ac:dyDescent="0.25">
      <c r="M5177" s="115"/>
      <c r="N5177" s="123">
        <v>2.1131000000000002</v>
      </c>
      <c r="AB5177" s="108">
        <f t="shared" si="216"/>
        <v>49913</v>
      </c>
      <c r="AC5177" s="109">
        <f t="shared" si="215"/>
        <v>2.8218E-2</v>
      </c>
      <c r="AE5177" s="110"/>
    </row>
    <row r="5178" spans="13:31" x14ac:dyDescent="0.25">
      <c r="M5178" s="115"/>
      <c r="N5178" s="123">
        <v>2.1131000000000002</v>
      </c>
      <c r="AB5178" s="108">
        <f t="shared" si="216"/>
        <v>49914</v>
      </c>
      <c r="AC5178" s="109">
        <f t="shared" si="215"/>
        <v>2.8218E-2</v>
      </c>
      <c r="AE5178" s="110"/>
    </row>
    <row r="5179" spans="13:31" x14ac:dyDescent="0.25">
      <c r="M5179" s="115"/>
      <c r="N5179" s="123">
        <v>2.1131000000000002</v>
      </c>
      <c r="AB5179" s="108">
        <f t="shared" si="216"/>
        <v>49915</v>
      </c>
      <c r="AC5179" s="109">
        <f t="shared" si="215"/>
        <v>2.8218E-2</v>
      </c>
      <c r="AE5179" s="110"/>
    </row>
    <row r="5180" spans="13:31" x14ac:dyDescent="0.25">
      <c r="M5180" s="115"/>
      <c r="N5180" s="123">
        <v>2.1132300000000002</v>
      </c>
      <c r="AB5180" s="108">
        <f t="shared" si="216"/>
        <v>49916</v>
      </c>
      <c r="AC5180" s="109">
        <f t="shared" si="215"/>
        <v>2.8218E-2</v>
      </c>
      <c r="AE5180" s="110"/>
    </row>
    <row r="5181" spans="13:31" x14ac:dyDescent="0.25">
      <c r="M5181" s="115"/>
      <c r="N5181" s="123">
        <v>2.1131000000000002</v>
      </c>
      <c r="AB5181" s="108">
        <f t="shared" si="216"/>
        <v>49917</v>
      </c>
      <c r="AC5181" s="109">
        <f t="shared" si="215"/>
        <v>2.8218E-2</v>
      </c>
      <c r="AE5181" s="110"/>
    </row>
    <row r="5182" spans="13:31" x14ac:dyDescent="0.25">
      <c r="M5182" s="115"/>
      <c r="N5182" s="123">
        <v>2.1131000000000002</v>
      </c>
      <c r="AB5182" s="108">
        <f t="shared" si="216"/>
        <v>49918</v>
      </c>
      <c r="AC5182" s="109">
        <f t="shared" si="215"/>
        <v>2.8218E-2</v>
      </c>
      <c r="AE5182" s="110"/>
    </row>
    <row r="5183" spans="13:31" x14ac:dyDescent="0.25">
      <c r="M5183" s="115"/>
      <c r="N5183" s="123">
        <v>2.1131000000000002</v>
      </c>
      <c r="AB5183" s="108">
        <f t="shared" si="216"/>
        <v>49919</v>
      </c>
      <c r="AC5183" s="109">
        <f t="shared" si="215"/>
        <v>2.8218E-2</v>
      </c>
      <c r="AE5183" s="110"/>
    </row>
    <row r="5184" spans="13:31" x14ac:dyDescent="0.25">
      <c r="M5184" s="115"/>
      <c r="N5184" s="123">
        <v>2.1132900000000001</v>
      </c>
      <c r="AB5184" s="108">
        <f t="shared" si="216"/>
        <v>49920</v>
      </c>
      <c r="AC5184" s="109">
        <f t="shared" si="215"/>
        <v>2.8218E-2</v>
      </c>
      <c r="AE5184" s="110"/>
    </row>
    <row r="5185" spans="13:31" x14ac:dyDescent="0.25">
      <c r="M5185" s="115"/>
      <c r="N5185" s="123">
        <v>2.1131000000000002</v>
      </c>
      <c r="AB5185" s="108">
        <f t="shared" si="216"/>
        <v>49921</v>
      </c>
      <c r="AC5185" s="109">
        <f t="shared" si="215"/>
        <v>2.8218E-2</v>
      </c>
      <c r="AE5185" s="110"/>
    </row>
    <row r="5186" spans="13:31" x14ac:dyDescent="0.25">
      <c r="M5186" s="115"/>
      <c r="N5186" s="123">
        <v>2.1131000000000002</v>
      </c>
      <c r="AB5186" s="108">
        <f t="shared" si="216"/>
        <v>49922</v>
      </c>
      <c r="AC5186" s="109">
        <f t="shared" si="215"/>
        <v>2.8218E-2</v>
      </c>
      <c r="AE5186" s="110"/>
    </row>
    <row r="5187" spans="13:31" x14ac:dyDescent="0.25">
      <c r="M5187" s="115"/>
      <c r="N5187" s="123">
        <v>2.1131000000000002</v>
      </c>
      <c r="AB5187" s="108">
        <f t="shared" si="216"/>
        <v>49923</v>
      </c>
      <c r="AC5187" s="109">
        <f t="shared" si="215"/>
        <v>2.8218E-2</v>
      </c>
      <c r="AE5187" s="110"/>
    </row>
    <row r="5188" spans="13:31" x14ac:dyDescent="0.25">
      <c r="M5188" s="115"/>
      <c r="N5188" s="123">
        <v>2.1131000000000002</v>
      </c>
      <c r="AB5188" s="108">
        <f t="shared" si="216"/>
        <v>49924</v>
      </c>
      <c r="AC5188" s="109">
        <f t="shared" si="215"/>
        <v>2.8218E-2</v>
      </c>
      <c r="AE5188" s="110"/>
    </row>
    <row r="5189" spans="13:31" x14ac:dyDescent="0.25">
      <c r="M5189" s="115"/>
      <c r="N5189" s="123">
        <v>2.1132300000000002</v>
      </c>
      <c r="AB5189" s="108">
        <f t="shared" si="216"/>
        <v>49925</v>
      </c>
      <c r="AC5189" s="109">
        <f t="shared" si="215"/>
        <v>2.8218E-2</v>
      </c>
      <c r="AE5189" s="110"/>
    </row>
    <row r="5190" spans="13:31" x14ac:dyDescent="0.25">
      <c r="M5190" s="115"/>
      <c r="N5190" s="123">
        <v>2.1131000000000002</v>
      </c>
      <c r="AB5190" s="108">
        <f t="shared" si="216"/>
        <v>49926</v>
      </c>
      <c r="AC5190" s="109">
        <f t="shared" si="215"/>
        <v>2.8218E-2</v>
      </c>
      <c r="AE5190" s="110"/>
    </row>
    <row r="5191" spans="13:31" x14ac:dyDescent="0.25">
      <c r="M5191" s="115"/>
      <c r="N5191" s="123">
        <v>2.1131000000000002</v>
      </c>
      <c r="AB5191" s="108">
        <f t="shared" si="216"/>
        <v>49927</v>
      </c>
      <c r="AC5191" s="109">
        <f t="shared" ref="AC5191:AC5254" si="217">_xlfn.IFNA(VLOOKUP(AB5191,M:N,2,FALSE)/100,AC5190)</f>
        <v>2.8218E-2</v>
      </c>
      <c r="AE5191" s="110"/>
    </row>
    <row r="5192" spans="13:31" x14ac:dyDescent="0.25">
      <c r="M5192" s="115"/>
      <c r="N5192" s="123">
        <v>2.1131000000000002</v>
      </c>
      <c r="AB5192" s="108">
        <f t="shared" ref="AB5192:AB5255" si="218">AB5191+1</f>
        <v>49928</v>
      </c>
      <c r="AC5192" s="109">
        <f t="shared" si="217"/>
        <v>2.8218E-2</v>
      </c>
      <c r="AE5192" s="110"/>
    </row>
    <row r="5193" spans="13:31" x14ac:dyDescent="0.25">
      <c r="M5193" s="115"/>
      <c r="N5193" s="123">
        <v>2.1131000000000002</v>
      </c>
      <c r="AB5193" s="108">
        <f t="shared" si="218"/>
        <v>49929</v>
      </c>
      <c r="AC5193" s="109">
        <f t="shared" si="217"/>
        <v>2.8218E-2</v>
      </c>
      <c r="AE5193" s="110"/>
    </row>
    <row r="5194" spans="13:31" x14ac:dyDescent="0.25">
      <c r="M5194" s="115"/>
      <c r="N5194" s="123">
        <v>2.1132300000000002</v>
      </c>
      <c r="AB5194" s="108">
        <f t="shared" si="218"/>
        <v>49930</v>
      </c>
      <c r="AC5194" s="109">
        <f t="shared" si="217"/>
        <v>2.8218E-2</v>
      </c>
      <c r="AE5194" s="110"/>
    </row>
    <row r="5195" spans="13:31" x14ac:dyDescent="0.25">
      <c r="M5195" s="115"/>
      <c r="N5195" s="123">
        <v>2.1131000000000002</v>
      </c>
      <c r="AB5195" s="108">
        <f t="shared" si="218"/>
        <v>49931</v>
      </c>
      <c r="AC5195" s="109">
        <f t="shared" si="217"/>
        <v>2.8218E-2</v>
      </c>
      <c r="AE5195" s="110"/>
    </row>
    <row r="5196" spans="13:31" x14ac:dyDescent="0.25">
      <c r="M5196" s="115"/>
      <c r="N5196" s="123">
        <v>2.1131000000000002</v>
      </c>
      <c r="AB5196" s="108">
        <f t="shared" si="218"/>
        <v>49932</v>
      </c>
      <c r="AC5196" s="109">
        <f t="shared" si="217"/>
        <v>2.8218E-2</v>
      </c>
      <c r="AE5196" s="110"/>
    </row>
    <row r="5197" spans="13:31" x14ac:dyDescent="0.25">
      <c r="M5197" s="115"/>
      <c r="N5197" s="123">
        <v>2.1131000000000002</v>
      </c>
      <c r="AB5197" s="108">
        <f t="shared" si="218"/>
        <v>49933</v>
      </c>
      <c r="AC5197" s="109">
        <f t="shared" si="217"/>
        <v>2.8218E-2</v>
      </c>
      <c r="AE5197" s="110"/>
    </row>
    <row r="5198" spans="13:31" x14ac:dyDescent="0.25">
      <c r="M5198" s="115"/>
      <c r="N5198" s="123">
        <v>2.1131000000000002</v>
      </c>
      <c r="AB5198" s="108">
        <f t="shared" si="218"/>
        <v>49934</v>
      </c>
      <c r="AC5198" s="109">
        <f t="shared" si="217"/>
        <v>2.8218E-2</v>
      </c>
      <c r="AE5198" s="110"/>
    </row>
    <row r="5199" spans="13:31" x14ac:dyDescent="0.25">
      <c r="M5199" s="115"/>
      <c r="N5199" s="123">
        <v>2.1132300000000002</v>
      </c>
      <c r="AB5199" s="108">
        <f t="shared" si="218"/>
        <v>49935</v>
      </c>
      <c r="AC5199" s="109">
        <f t="shared" si="217"/>
        <v>2.8218E-2</v>
      </c>
      <c r="AE5199" s="110"/>
    </row>
    <row r="5200" spans="13:31" x14ac:dyDescent="0.25">
      <c r="M5200" s="115"/>
      <c r="N5200" s="123">
        <v>2.1131000000000002</v>
      </c>
      <c r="AB5200" s="108">
        <f t="shared" si="218"/>
        <v>49936</v>
      </c>
      <c r="AC5200" s="109">
        <f t="shared" si="217"/>
        <v>2.8218E-2</v>
      </c>
      <c r="AE5200" s="110"/>
    </row>
    <row r="5201" spans="13:31" x14ac:dyDescent="0.25">
      <c r="M5201" s="115"/>
      <c r="N5201" s="123">
        <v>2.1131000000000002</v>
      </c>
      <c r="AB5201" s="108">
        <f t="shared" si="218"/>
        <v>49937</v>
      </c>
      <c r="AC5201" s="109">
        <f t="shared" si="217"/>
        <v>2.8218E-2</v>
      </c>
      <c r="AE5201" s="110"/>
    </row>
    <row r="5202" spans="13:31" x14ac:dyDescent="0.25">
      <c r="M5202" s="115"/>
      <c r="N5202" s="123">
        <v>2.1131000000000002</v>
      </c>
      <c r="AB5202" s="108">
        <f t="shared" si="218"/>
        <v>49938</v>
      </c>
      <c r="AC5202" s="109">
        <f t="shared" si="217"/>
        <v>2.8218E-2</v>
      </c>
      <c r="AE5202" s="110"/>
    </row>
    <row r="5203" spans="13:31" x14ac:dyDescent="0.25">
      <c r="M5203" s="115"/>
      <c r="N5203" s="123">
        <v>2.1131000000000002</v>
      </c>
      <c r="AB5203" s="108">
        <f t="shared" si="218"/>
        <v>49939</v>
      </c>
      <c r="AC5203" s="109">
        <f t="shared" si="217"/>
        <v>2.8218E-2</v>
      </c>
      <c r="AE5203" s="110"/>
    </row>
    <row r="5204" spans="13:31" x14ac:dyDescent="0.25">
      <c r="M5204" s="115"/>
      <c r="N5204" s="123">
        <v>2.1132300000000002</v>
      </c>
      <c r="AB5204" s="108">
        <f t="shared" si="218"/>
        <v>49940</v>
      </c>
      <c r="AC5204" s="109">
        <f t="shared" si="217"/>
        <v>2.8218E-2</v>
      </c>
      <c r="AE5204" s="110"/>
    </row>
    <row r="5205" spans="13:31" x14ac:dyDescent="0.25">
      <c r="M5205" s="115"/>
      <c r="N5205" s="123">
        <v>2.1131000000000002</v>
      </c>
      <c r="AB5205" s="108">
        <f t="shared" si="218"/>
        <v>49941</v>
      </c>
      <c r="AC5205" s="109">
        <f t="shared" si="217"/>
        <v>2.8218E-2</v>
      </c>
      <c r="AE5205" s="110"/>
    </row>
    <row r="5206" spans="13:31" x14ac:dyDescent="0.25">
      <c r="M5206" s="115"/>
      <c r="N5206" s="123">
        <v>2.1131000000000002</v>
      </c>
      <c r="AB5206" s="108">
        <f t="shared" si="218"/>
        <v>49942</v>
      </c>
      <c r="AC5206" s="109">
        <f t="shared" si="217"/>
        <v>2.8218E-2</v>
      </c>
      <c r="AE5206" s="110"/>
    </row>
    <row r="5207" spans="13:31" x14ac:dyDescent="0.25">
      <c r="M5207" s="115"/>
      <c r="N5207" s="123">
        <v>2.1131000000000002</v>
      </c>
      <c r="AB5207" s="108">
        <f t="shared" si="218"/>
        <v>49943</v>
      </c>
      <c r="AC5207" s="109">
        <f t="shared" si="217"/>
        <v>2.8218E-2</v>
      </c>
      <c r="AE5207" s="110"/>
    </row>
    <row r="5208" spans="13:31" x14ac:dyDescent="0.25">
      <c r="M5208" s="115"/>
      <c r="N5208" s="123">
        <v>2.1131000000000002</v>
      </c>
      <c r="AB5208" s="108">
        <f t="shared" si="218"/>
        <v>49944</v>
      </c>
      <c r="AC5208" s="109">
        <f t="shared" si="217"/>
        <v>2.8218E-2</v>
      </c>
      <c r="AE5208" s="110"/>
    </row>
    <row r="5209" spans="13:31" x14ac:dyDescent="0.25">
      <c r="M5209" s="115"/>
      <c r="N5209" s="123">
        <v>2.1132300000000002</v>
      </c>
      <c r="AB5209" s="108">
        <f t="shared" si="218"/>
        <v>49945</v>
      </c>
      <c r="AC5209" s="109">
        <f t="shared" si="217"/>
        <v>2.8218E-2</v>
      </c>
      <c r="AE5209" s="110"/>
    </row>
    <row r="5210" spans="13:31" x14ac:dyDescent="0.25">
      <c r="M5210" s="115"/>
      <c r="N5210" s="123">
        <v>2.1131000000000002</v>
      </c>
      <c r="AB5210" s="108">
        <f t="shared" si="218"/>
        <v>49946</v>
      </c>
      <c r="AC5210" s="109">
        <f t="shared" si="217"/>
        <v>2.8218E-2</v>
      </c>
      <c r="AE5210" s="110"/>
    </row>
    <row r="5211" spans="13:31" x14ac:dyDescent="0.25">
      <c r="M5211" s="115"/>
      <c r="N5211" s="123">
        <v>2.1131000000000002</v>
      </c>
      <c r="AB5211" s="108">
        <f t="shared" si="218"/>
        <v>49947</v>
      </c>
      <c r="AC5211" s="109">
        <f t="shared" si="217"/>
        <v>2.8218E-2</v>
      </c>
      <c r="AE5211" s="110"/>
    </row>
    <row r="5212" spans="13:31" x14ac:dyDescent="0.25">
      <c r="M5212" s="115"/>
      <c r="N5212" s="123">
        <v>2.1131000000000002</v>
      </c>
      <c r="AB5212" s="108">
        <f t="shared" si="218"/>
        <v>49948</v>
      </c>
      <c r="AC5212" s="109">
        <f t="shared" si="217"/>
        <v>2.8218E-2</v>
      </c>
      <c r="AE5212" s="110"/>
    </row>
    <row r="5213" spans="13:31" x14ac:dyDescent="0.25">
      <c r="M5213" s="115"/>
      <c r="N5213" s="123">
        <v>2.1131000000000002</v>
      </c>
      <c r="AB5213" s="108">
        <f t="shared" si="218"/>
        <v>49949</v>
      </c>
      <c r="AC5213" s="109">
        <f t="shared" si="217"/>
        <v>2.8218E-2</v>
      </c>
      <c r="AE5213" s="110"/>
    </row>
    <row r="5214" spans="13:31" x14ac:dyDescent="0.25">
      <c r="M5214" s="115"/>
      <c r="N5214" s="123">
        <v>2.1132300000000002</v>
      </c>
      <c r="AB5214" s="108">
        <f t="shared" si="218"/>
        <v>49950</v>
      </c>
      <c r="AC5214" s="109">
        <f t="shared" si="217"/>
        <v>2.8218E-2</v>
      </c>
      <c r="AE5214" s="110"/>
    </row>
    <row r="5215" spans="13:31" x14ac:dyDescent="0.25">
      <c r="M5215" s="115"/>
      <c r="N5215" s="123">
        <v>2.1131000000000002</v>
      </c>
      <c r="AB5215" s="108">
        <f t="shared" si="218"/>
        <v>49951</v>
      </c>
      <c r="AC5215" s="109">
        <f t="shared" si="217"/>
        <v>2.8218E-2</v>
      </c>
      <c r="AE5215" s="110"/>
    </row>
    <row r="5216" spans="13:31" x14ac:dyDescent="0.25">
      <c r="M5216" s="115"/>
      <c r="N5216" s="123">
        <v>2.1131000000000002</v>
      </c>
      <c r="AB5216" s="108">
        <f t="shared" si="218"/>
        <v>49952</v>
      </c>
      <c r="AC5216" s="109">
        <f t="shared" si="217"/>
        <v>2.8218E-2</v>
      </c>
      <c r="AE5216" s="110"/>
    </row>
    <row r="5217" spans="13:31" x14ac:dyDescent="0.25">
      <c r="M5217" s="115"/>
      <c r="N5217" s="123">
        <v>2.1131000000000002</v>
      </c>
      <c r="AB5217" s="108">
        <f t="shared" si="218"/>
        <v>49953</v>
      </c>
      <c r="AC5217" s="109">
        <f t="shared" si="217"/>
        <v>2.8218E-2</v>
      </c>
      <c r="AE5217" s="110"/>
    </row>
    <row r="5218" spans="13:31" x14ac:dyDescent="0.25">
      <c r="M5218" s="115"/>
      <c r="N5218" s="123">
        <v>2.1131000000000002</v>
      </c>
      <c r="AB5218" s="108">
        <f t="shared" si="218"/>
        <v>49954</v>
      </c>
      <c r="AC5218" s="109">
        <f t="shared" si="217"/>
        <v>2.8218E-2</v>
      </c>
      <c r="AE5218" s="110"/>
    </row>
    <row r="5219" spans="13:31" x14ac:dyDescent="0.25">
      <c r="M5219" s="115"/>
      <c r="N5219" s="123">
        <v>2.1132300000000002</v>
      </c>
      <c r="AB5219" s="108">
        <f t="shared" si="218"/>
        <v>49955</v>
      </c>
      <c r="AC5219" s="109">
        <f t="shared" si="217"/>
        <v>2.8218E-2</v>
      </c>
      <c r="AE5219" s="110"/>
    </row>
    <row r="5220" spans="13:31" x14ac:dyDescent="0.25">
      <c r="M5220" s="115"/>
      <c r="N5220" s="123">
        <v>2.1131000000000002</v>
      </c>
      <c r="AB5220" s="108">
        <f t="shared" si="218"/>
        <v>49956</v>
      </c>
      <c r="AC5220" s="109">
        <f t="shared" si="217"/>
        <v>2.8218E-2</v>
      </c>
      <c r="AE5220" s="110"/>
    </row>
    <row r="5221" spans="13:31" x14ac:dyDescent="0.25">
      <c r="M5221" s="115"/>
      <c r="N5221" s="123">
        <v>2.1131000000000002</v>
      </c>
      <c r="AB5221" s="108">
        <f t="shared" si="218"/>
        <v>49957</v>
      </c>
      <c r="AC5221" s="109">
        <f t="shared" si="217"/>
        <v>2.8218E-2</v>
      </c>
      <c r="AE5221" s="110"/>
    </row>
    <row r="5222" spans="13:31" x14ac:dyDescent="0.25">
      <c r="M5222" s="115"/>
      <c r="N5222" s="123">
        <v>2.1131000000000002</v>
      </c>
      <c r="AB5222" s="108">
        <f t="shared" si="218"/>
        <v>49958</v>
      </c>
      <c r="AC5222" s="109">
        <f t="shared" si="217"/>
        <v>2.8218E-2</v>
      </c>
      <c r="AE5222" s="110"/>
    </row>
    <row r="5223" spans="13:31" x14ac:dyDescent="0.25">
      <c r="M5223" s="115"/>
      <c r="N5223" s="123">
        <v>2.1131000000000002</v>
      </c>
      <c r="AB5223" s="108">
        <f t="shared" si="218"/>
        <v>49959</v>
      </c>
      <c r="AC5223" s="109">
        <f t="shared" si="217"/>
        <v>2.8218E-2</v>
      </c>
      <c r="AE5223" s="110"/>
    </row>
    <row r="5224" spans="13:31" x14ac:dyDescent="0.25">
      <c r="M5224" s="115"/>
      <c r="N5224" s="123">
        <v>2.1132900000000001</v>
      </c>
      <c r="AB5224" s="108">
        <f t="shared" si="218"/>
        <v>49960</v>
      </c>
      <c r="AC5224" s="109">
        <f t="shared" si="217"/>
        <v>2.8218E-2</v>
      </c>
      <c r="AE5224" s="110"/>
    </row>
    <row r="5225" spans="13:31" x14ac:dyDescent="0.25">
      <c r="M5225" s="115"/>
      <c r="N5225" s="123">
        <v>2.1131000000000002</v>
      </c>
      <c r="AB5225" s="108">
        <f t="shared" si="218"/>
        <v>49961</v>
      </c>
      <c r="AC5225" s="109">
        <f t="shared" si="217"/>
        <v>2.8218E-2</v>
      </c>
      <c r="AE5225" s="110"/>
    </row>
    <row r="5226" spans="13:31" x14ac:dyDescent="0.25">
      <c r="M5226" s="115"/>
      <c r="N5226" s="123">
        <v>2.1131000000000002</v>
      </c>
      <c r="AB5226" s="108">
        <f t="shared" si="218"/>
        <v>49962</v>
      </c>
      <c r="AC5226" s="109">
        <f t="shared" si="217"/>
        <v>2.8218E-2</v>
      </c>
      <c r="AE5226" s="110"/>
    </row>
    <row r="5227" spans="13:31" x14ac:dyDescent="0.25">
      <c r="M5227" s="115"/>
      <c r="N5227" s="123">
        <v>2.1131000000000002</v>
      </c>
      <c r="AB5227" s="108">
        <f t="shared" si="218"/>
        <v>49963</v>
      </c>
      <c r="AC5227" s="109">
        <f t="shared" si="217"/>
        <v>2.8218E-2</v>
      </c>
      <c r="AE5227" s="110"/>
    </row>
    <row r="5228" spans="13:31" x14ac:dyDescent="0.25">
      <c r="M5228" s="115"/>
      <c r="N5228" s="123">
        <v>2.1132300000000002</v>
      </c>
      <c r="AB5228" s="108">
        <f t="shared" si="218"/>
        <v>49964</v>
      </c>
      <c r="AC5228" s="109">
        <f t="shared" si="217"/>
        <v>2.8218E-2</v>
      </c>
      <c r="AE5228" s="110"/>
    </row>
    <row r="5229" spans="13:31" x14ac:dyDescent="0.25">
      <c r="M5229" s="115"/>
      <c r="N5229" s="123">
        <v>2.1131000000000002</v>
      </c>
      <c r="AB5229" s="108">
        <f t="shared" si="218"/>
        <v>49965</v>
      </c>
      <c r="AC5229" s="109">
        <f t="shared" si="217"/>
        <v>2.8218E-2</v>
      </c>
      <c r="AE5229" s="110"/>
    </row>
    <row r="5230" spans="13:31" x14ac:dyDescent="0.25">
      <c r="M5230" s="115"/>
      <c r="N5230" s="123">
        <v>2.1131000000000002</v>
      </c>
      <c r="AB5230" s="108">
        <f t="shared" si="218"/>
        <v>49966</v>
      </c>
      <c r="AC5230" s="109">
        <f t="shared" si="217"/>
        <v>2.8218E-2</v>
      </c>
      <c r="AE5230" s="110"/>
    </row>
    <row r="5231" spans="13:31" x14ac:dyDescent="0.25">
      <c r="M5231" s="115"/>
      <c r="N5231" s="123">
        <v>2.1131000000000002</v>
      </c>
      <c r="AB5231" s="108">
        <f t="shared" si="218"/>
        <v>49967</v>
      </c>
      <c r="AC5231" s="109">
        <f t="shared" si="217"/>
        <v>2.8218E-2</v>
      </c>
      <c r="AE5231" s="110"/>
    </row>
    <row r="5232" spans="13:31" x14ac:dyDescent="0.25">
      <c r="M5232" s="115"/>
      <c r="N5232" s="123">
        <v>2.1131000000000002</v>
      </c>
      <c r="AB5232" s="108">
        <f t="shared" si="218"/>
        <v>49968</v>
      </c>
      <c r="AC5232" s="109">
        <f t="shared" si="217"/>
        <v>2.8218E-2</v>
      </c>
      <c r="AE5232" s="110"/>
    </row>
    <row r="5233" spans="13:31" x14ac:dyDescent="0.25">
      <c r="M5233" s="115"/>
      <c r="N5233" s="123">
        <v>2.1132300000000002</v>
      </c>
      <c r="AB5233" s="108">
        <f t="shared" si="218"/>
        <v>49969</v>
      </c>
      <c r="AC5233" s="109">
        <f t="shared" si="217"/>
        <v>2.8218E-2</v>
      </c>
      <c r="AE5233" s="110"/>
    </row>
    <row r="5234" spans="13:31" x14ac:dyDescent="0.25">
      <c r="M5234" s="115"/>
      <c r="N5234" s="123">
        <v>2.1131000000000002</v>
      </c>
      <c r="AB5234" s="108">
        <f t="shared" si="218"/>
        <v>49970</v>
      </c>
      <c r="AC5234" s="109">
        <f t="shared" si="217"/>
        <v>2.8218E-2</v>
      </c>
      <c r="AE5234" s="110"/>
    </row>
    <row r="5235" spans="13:31" x14ac:dyDescent="0.25">
      <c r="M5235" s="115"/>
      <c r="N5235" s="123">
        <v>2.1131000000000002</v>
      </c>
      <c r="AB5235" s="108">
        <f t="shared" si="218"/>
        <v>49971</v>
      </c>
      <c r="AC5235" s="109">
        <f t="shared" si="217"/>
        <v>2.8218E-2</v>
      </c>
      <c r="AE5235" s="110"/>
    </row>
    <row r="5236" spans="13:31" x14ac:dyDescent="0.25">
      <c r="M5236" s="115"/>
      <c r="N5236" s="123">
        <v>2.1131000000000002</v>
      </c>
      <c r="AB5236" s="108">
        <f t="shared" si="218"/>
        <v>49972</v>
      </c>
      <c r="AC5236" s="109">
        <f t="shared" si="217"/>
        <v>2.8218E-2</v>
      </c>
      <c r="AE5236" s="110"/>
    </row>
    <row r="5237" spans="13:31" x14ac:dyDescent="0.25">
      <c r="M5237" s="115"/>
      <c r="N5237" s="123">
        <v>2.1131000000000002</v>
      </c>
      <c r="AB5237" s="108">
        <f t="shared" si="218"/>
        <v>49973</v>
      </c>
      <c r="AC5237" s="109">
        <f t="shared" si="217"/>
        <v>2.8218E-2</v>
      </c>
      <c r="AE5237" s="110"/>
    </row>
    <row r="5238" spans="13:31" x14ac:dyDescent="0.25">
      <c r="M5238" s="115"/>
      <c r="N5238" s="123">
        <v>2.1132300000000002</v>
      </c>
      <c r="AB5238" s="108">
        <f t="shared" si="218"/>
        <v>49974</v>
      </c>
      <c r="AC5238" s="109">
        <f t="shared" si="217"/>
        <v>2.8218E-2</v>
      </c>
      <c r="AE5238" s="110"/>
    </row>
    <row r="5239" spans="13:31" x14ac:dyDescent="0.25">
      <c r="M5239" s="115"/>
      <c r="N5239" s="123">
        <v>2.1131000000000002</v>
      </c>
      <c r="AB5239" s="108">
        <f t="shared" si="218"/>
        <v>49975</v>
      </c>
      <c r="AC5239" s="109">
        <f t="shared" si="217"/>
        <v>2.8218E-2</v>
      </c>
      <c r="AE5239" s="110"/>
    </row>
    <row r="5240" spans="13:31" x14ac:dyDescent="0.25">
      <c r="M5240" s="115"/>
      <c r="N5240" s="123">
        <v>2.1131000000000002</v>
      </c>
      <c r="AB5240" s="108">
        <f t="shared" si="218"/>
        <v>49976</v>
      </c>
      <c r="AC5240" s="109">
        <f t="shared" si="217"/>
        <v>2.8218E-2</v>
      </c>
      <c r="AE5240" s="110"/>
    </row>
    <row r="5241" spans="13:31" x14ac:dyDescent="0.25">
      <c r="M5241" s="115"/>
      <c r="N5241" s="123">
        <v>2.1131000000000002</v>
      </c>
      <c r="AB5241" s="108">
        <f t="shared" si="218"/>
        <v>49977</v>
      </c>
      <c r="AC5241" s="109">
        <f t="shared" si="217"/>
        <v>2.8218E-2</v>
      </c>
      <c r="AE5241" s="110"/>
    </row>
    <row r="5242" spans="13:31" x14ac:dyDescent="0.25">
      <c r="M5242" s="115"/>
      <c r="N5242" s="123">
        <v>2.1132900000000001</v>
      </c>
      <c r="AB5242" s="108">
        <f t="shared" si="218"/>
        <v>49978</v>
      </c>
      <c r="AC5242" s="109">
        <f t="shared" si="217"/>
        <v>2.8218E-2</v>
      </c>
      <c r="AE5242" s="110"/>
    </row>
    <row r="5243" spans="13:31" x14ac:dyDescent="0.25">
      <c r="M5243" s="115"/>
      <c r="N5243" s="123">
        <v>2.1131000000000002</v>
      </c>
      <c r="AB5243" s="108">
        <f t="shared" si="218"/>
        <v>49979</v>
      </c>
      <c r="AC5243" s="109">
        <f t="shared" si="217"/>
        <v>2.8218E-2</v>
      </c>
      <c r="AE5243" s="110"/>
    </row>
    <row r="5244" spans="13:31" x14ac:dyDescent="0.25">
      <c r="M5244" s="115"/>
      <c r="N5244" s="123">
        <v>2.1131000000000002</v>
      </c>
      <c r="AB5244" s="108">
        <f t="shared" si="218"/>
        <v>49980</v>
      </c>
      <c r="AC5244" s="109">
        <f t="shared" si="217"/>
        <v>2.8218E-2</v>
      </c>
      <c r="AE5244" s="110"/>
    </row>
    <row r="5245" spans="13:31" x14ac:dyDescent="0.25">
      <c r="M5245" s="115"/>
      <c r="N5245" s="123">
        <v>2.1131000000000002</v>
      </c>
      <c r="AB5245" s="108">
        <f t="shared" si="218"/>
        <v>49981</v>
      </c>
      <c r="AC5245" s="109">
        <f t="shared" si="217"/>
        <v>2.8218E-2</v>
      </c>
      <c r="AE5245" s="110"/>
    </row>
    <row r="5246" spans="13:31" x14ac:dyDescent="0.25">
      <c r="M5246" s="115"/>
      <c r="N5246" s="123">
        <v>2.1131000000000002</v>
      </c>
      <c r="AB5246" s="108">
        <f t="shared" si="218"/>
        <v>49982</v>
      </c>
      <c r="AC5246" s="109">
        <f t="shared" si="217"/>
        <v>2.8218E-2</v>
      </c>
      <c r="AE5246" s="110"/>
    </row>
    <row r="5247" spans="13:31" x14ac:dyDescent="0.25">
      <c r="M5247" s="115"/>
      <c r="N5247" s="123">
        <v>2.1132300000000002</v>
      </c>
      <c r="AB5247" s="108">
        <f t="shared" si="218"/>
        <v>49983</v>
      </c>
      <c r="AC5247" s="109">
        <f t="shared" si="217"/>
        <v>2.8218E-2</v>
      </c>
      <c r="AE5247" s="110"/>
    </row>
    <row r="5248" spans="13:31" x14ac:dyDescent="0.25">
      <c r="M5248" s="115"/>
      <c r="N5248" s="123">
        <v>2.1131000000000002</v>
      </c>
      <c r="AB5248" s="108">
        <f t="shared" si="218"/>
        <v>49984</v>
      </c>
      <c r="AC5248" s="109">
        <f t="shared" si="217"/>
        <v>2.8218E-2</v>
      </c>
      <c r="AE5248" s="110"/>
    </row>
    <row r="5249" spans="13:31" x14ac:dyDescent="0.25">
      <c r="M5249" s="115"/>
      <c r="N5249" s="123">
        <v>2.1131000000000002</v>
      </c>
      <c r="AB5249" s="108">
        <f t="shared" si="218"/>
        <v>49985</v>
      </c>
      <c r="AC5249" s="109">
        <f t="shared" si="217"/>
        <v>2.8218E-2</v>
      </c>
      <c r="AE5249" s="110"/>
    </row>
    <row r="5250" spans="13:31" x14ac:dyDescent="0.25">
      <c r="M5250" s="115"/>
      <c r="N5250" s="123">
        <v>2.1131000000000002</v>
      </c>
      <c r="AB5250" s="108">
        <f t="shared" si="218"/>
        <v>49986</v>
      </c>
      <c r="AC5250" s="109">
        <f t="shared" si="217"/>
        <v>2.8218E-2</v>
      </c>
      <c r="AE5250" s="110"/>
    </row>
    <row r="5251" spans="13:31" x14ac:dyDescent="0.25">
      <c r="M5251" s="115"/>
      <c r="N5251" s="123">
        <v>2.1132900000000001</v>
      </c>
      <c r="AB5251" s="108">
        <f t="shared" si="218"/>
        <v>49987</v>
      </c>
      <c r="AC5251" s="109">
        <f t="shared" si="217"/>
        <v>2.8218E-2</v>
      </c>
      <c r="AE5251" s="110"/>
    </row>
    <row r="5252" spans="13:31" x14ac:dyDescent="0.25">
      <c r="M5252" s="115"/>
      <c r="N5252" s="123">
        <v>2.1131000000000002</v>
      </c>
      <c r="AB5252" s="108">
        <f t="shared" si="218"/>
        <v>49988</v>
      </c>
      <c r="AC5252" s="109">
        <f t="shared" si="217"/>
        <v>2.8218E-2</v>
      </c>
      <c r="AE5252" s="110"/>
    </row>
    <row r="5253" spans="13:31" x14ac:dyDescent="0.25">
      <c r="M5253" s="115"/>
      <c r="N5253" s="123">
        <v>2.1131000000000002</v>
      </c>
      <c r="AB5253" s="108">
        <f t="shared" si="218"/>
        <v>49989</v>
      </c>
      <c r="AC5253" s="109">
        <f t="shared" si="217"/>
        <v>2.8218E-2</v>
      </c>
      <c r="AE5253" s="110"/>
    </row>
    <row r="5254" spans="13:31" x14ac:dyDescent="0.25">
      <c r="M5254" s="115"/>
      <c r="N5254" s="123">
        <v>2.1131000000000002</v>
      </c>
      <c r="AB5254" s="108">
        <f t="shared" si="218"/>
        <v>49990</v>
      </c>
      <c r="AC5254" s="109">
        <f t="shared" si="217"/>
        <v>2.8218E-2</v>
      </c>
      <c r="AE5254" s="110"/>
    </row>
    <row r="5255" spans="13:31" x14ac:dyDescent="0.25">
      <c r="M5255" s="115"/>
      <c r="N5255" s="123">
        <v>2.1131000000000002</v>
      </c>
      <c r="AB5255" s="108">
        <f t="shared" si="218"/>
        <v>49991</v>
      </c>
      <c r="AC5255" s="109">
        <f t="shared" ref="AC5255:AC5318" si="219">_xlfn.IFNA(VLOOKUP(AB5255,M:N,2,FALSE)/100,AC5254)</f>
        <v>2.8218E-2</v>
      </c>
      <c r="AE5255" s="110"/>
    </row>
    <row r="5256" spans="13:31" x14ac:dyDescent="0.25">
      <c r="M5256" s="115"/>
      <c r="N5256" s="123">
        <v>2.1132300000000002</v>
      </c>
      <c r="AB5256" s="108">
        <f t="shared" ref="AB5256:AB5319" si="220">AB5255+1</f>
        <v>49992</v>
      </c>
      <c r="AC5256" s="109">
        <f t="shared" si="219"/>
        <v>2.8218E-2</v>
      </c>
      <c r="AE5256" s="110"/>
    </row>
    <row r="5257" spans="13:31" x14ac:dyDescent="0.25">
      <c r="M5257" s="115"/>
      <c r="N5257" s="123">
        <v>2.1131000000000002</v>
      </c>
      <c r="AB5257" s="108">
        <f t="shared" si="220"/>
        <v>49993</v>
      </c>
      <c r="AC5257" s="109">
        <f t="shared" si="219"/>
        <v>2.8218E-2</v>
      </c>
      <c r="AE5257" s="110"/>
    </row>
    <row r="5258" spans="13:31" x14ac:dyDescent="0.25">
      <c r="M5258" s="115"/>
      <c r="N5258" s="123">
        <v>2.1131000000000002</v>
      </c>
      <c r="AB5258" s="108">
        <f t="shared" si="220"/>
        <v>49994</v>
      </c>
      <c r="AC5258" s="109">
        <f t="shared" si="219"/>
        <v>2.8218E-2</v>
      </c>
      <c r="AE5258" s="110"/>
    </row>
    <row r="5259" spans="13:31" x14ac:dyDescent="0.25">
      <c r="M5259" s="115"/>
      <c r="N5259" s="123">
        <v>2.1131000000000002</v>
      </c>
      <c r="AB5259" s="108">
        <f t="shared" si="220"/>
        <v>49995</v>
      </c>
      <c r="AC5259" s="109">
        <f t="shared" si="219"/>
        <v>2.8218E-2</v>
      </c>
      <c r="AE5259" s="110"/>
    </row>
    <row r="5260" spans="13:31" x14ac:dyDescent="0.25">
      <c r="M5260" s="115"/>
      <c r="N5260" s="123">
        <v>2.1131000000000002</v>
      </c>
      <c r="AB5260" s="108">
        <f t="shared" si="220"/>
        <v>49996</v>
      </c>
      <c r="AC5260" s="109">
        <f t="shared" si="219"/>
        <v>2.8218E-2</v>
      </c>
      <c r="AE5260" s="110"/>
    </row>
    <row r="5261" spans="13:31" x14ac:dyDescent="0.25">
      <c r="M5261" s="115"/>
      <c r="N5261" s="123">
        <v>2.1132300000000002</v>
      </c>
      <c r="AB5261" s="108">
        <f t="shared" si="220"/>
        <v>49997</v>
      </c>
      <c r="AC5261" s="109">
        <f t="shared" si="219"/>
        <v>2.8218E-2</v>
      </c>
      <c r="AE5261" s="110"/>
    </row>
    <row r="5262" spans="13:31" x14ac:dyDescent="0.25">
      <c r="M5262" s="115"/>
      <c r="N5262" s="123">
        <v>2.1131000000000002</v>
      </c>
      <c r="AB5262" s="108">
        <f t="shared" si="220"/>
        <v>49998</v>
      </c>
      <c r="AC5262" s="109">
        <f t="shared" si="219"/>
        <v>2.8218E-2</v>
      </c>
      <c r="AE5262" s="110"/>
    </row>
    <row r="5263" spans="13:31" x14ac:dyDescent="0.25">
      <c r="M5263" s="115"/>
      <c r="N5263" s="123">
        <v>2.1131000000000002</v>
      </c>
      <c r="AB5263" s="108">
        <f t="shared" si="220"/>
        <v>49999</v>
      </c>
      <c r="AC5263" s="109">
        <f t="shared" si="219"/>
        <v>2.8218E-2</v>
      </c>
      <c r="AE5263" s="110"/>
    </row>
    <row r="5264" spans="13:31" x14ac:dyDescent="0.25">
      <c r="M5264" s="115"/>
      <c r="N5264" s="123">
        <v>2.1131000000000002</v>
      </c>
      <c r="AB5264" s="108">
        <f t="shared" si="220"/>
        <v>50000</v>
      </c>
      <c r="AC5264" s="109">
        <f t="shared" si="219"/>
        <v>2.8218E-2</v>
      </c>
      <c r="AE5264" s="110"/>
    </row>
    <row r="5265" spans="13:31" x14ac:dyDescent="0.25">
      <c r="M5265" s="115"/>
      <c r="N5265" s="123">
        <v>2.1131000000000002</v>
      </c>
      <c r="AB5265" s="108">
        <f t="shared" si="220"/>
        <v>50001</v>
      </c>
      <c r="AC5265" s="109">
        <f t="shared" si="219"/>
        <v>2.8218E-2</v>
      </c>
      <c r="AE5265" s="110"/>
    </row>
    <row r="5266" spans="13:31" x14ac:dyDescent="0.25">
      <c r="M5266" s="115"/>
      <c r="N5266" s="123">
        <v>2.1132300000000002</v>
      </c>
      <c r="AB5266" s="108">
        <f t="shared" si="220"/>
        <v>50002</v>
      </c>
      <c r="AC5266" s="109">
        <f t="shared" si="219"/>
        <v>2.8218E-2</v>
      </c>
      <c r="AE5266" s="110"/>
    </row>
    <row r="5267" spans="13:31" x14ac:dyDescent="0.25">
      <c r="M5267" s="115"/>
      <c r="N5267" s="123">
        <v>2.1131000000000002</v>
      </c>
      <c r="AB5267" s="108">
        <f t="shared" si="220"/>
        <v>50003</v>
      </c>
      <c r="AC5267" s="109">
        <f t="shared" si="219"/>
        <v>2.8218E-2</v>
      </c>
      <c r="AE5267" s="110"/>
    </row>
    <row r="5268" spans="13:31" x14ac:dyDescent="0.25">
      <c r="M5268" s="115"/>
      <c r="N5268" s="123">
        <v>2.1131000000000002</v>
      </c>
      <c r="AB5268" s="108">
        <f t="shared" si="220"/>
        <v>50004</v>
      </c>
      <c r="AC5268" s="109">
        <f t="shared" si="219"/>
        <v>2.8218E-2</v>
      </c>
      <c r="AE5268" s="110"/>
    </row>
    <row r="5269" spans="13:31" x14ac:dyDescent="0.25">
      <c r="M5269" s="115"/>
      <c r="N5269" s="123">
        <v>2.1131000000000002</v>
      </c>
      <c r="AB5269" s="108">
        <f t="shared" si="220"/>
        <v>50005</v>
      </c>
      <c r="AC5269" s="109">
        <f t="shared" si="219"/>
        <v>2.8218E-2</v>
      </c>
      <c r="AE5269" s="110"/>
    </row>
    <row r="5270" spans="13:31" x14ac:dyDescent="0.25">
      <c r="M5270" s="115"/>
      <c r="N5270" s="123">
        <v>2.1131000000000002</v>
      </c>
      <c r="AB5270" s="108">
        <f t="shared" si="220"/>
        <v>50006</v>
      </c>
      <c r="AC5270" s="109">
        <f t="shared" si="219"/>
        <v>2.8218E-2</v>
      </c>
      <c r="AE5270" s="110"/>
    </row>
    <row r="5271" spans="13:31" x14ac:dyDescent="0.25">
      <c r="M5271" s="115"/>
      <c r="N5271" s="123">
        <v>2.1132300000000002</v>
      </c>
      <c r="AB5271" s="108">
        <f t="shared" si="220"/>
        <v>50007</v>
      </c>
      <c r="AC5271" s="109">
        <f t="shared" si="219"/>
        <v>2.8218E-2</v>
      </c>
      <c r="AE5271" s="110"/>
    </row>
    <row r="5272" spans="13:31" x14ac:dyDescent="0.25">
      <c r="M5272" s="115"/>
      <c r="N5272" s="123">
        <v>2.1131000000000002</v>
      </c>
      <c r="AB5272" s="108">
        <f t="shared" si="220"/>
        <v>50008</v>
      </c>
      <c r="AC5272" s="109">
        <f t="shared" si="219"/>
        <v>2.8218E-2</v>
      </c>
      <c r="AE5272" s="110"/>
    </row>
    <row r="5273" spans="13:31" x14ac:dyDescent="0.25">
      <c r="M5273" s="115"/>
      <c r="N5273" s="123">
        <v>2.1131000000000002</v>
      </c>
      <c r="AB5273" s="108">
        <f t="shared" si="220"/>
        <v>50009</v>
      </c>
      <c r="AC5273" s="109">
        <f t="shared" si="219"/>
        <v>2.8218E-2</v>
      </c>
      <c r="AE5273" s="110"/>
    </row>
    <row r="5274" spans="13:31" x14ac:dyDescent="0.25">
      <c r="M5274" s="115"/>
      <c r="N5274" s="123">
        <v>2.1131000000000002</v>
      </c>
      <c r="AB5274" s="108">
        <f t="shared" si="220"/>
        <v>50010</v>
      </c>
      <c r="AC5274" s="109">
        <f t="shared" si="219"/>
        <v>2.8218E-2</v>
      </c>
      <c r="AE5274" s="110"/>
    </row>
    <row r="5275" spans="13:31" x14ac:dyDescent="0.25">
      <c r="M5275" s="115"/>
      <c r="N5275" s="123">
        <v>2.1131000000000002</v>
      </c>
      <c r="AB5275" s="108">
        <f t="shared" si="220"/>
        <v>50011</v>
      </c>
      <c r="AC5275" s="109">
        <f t="shared" si="219"/>
        <v>2.8218E-2</v>
      </c>
      <c r="AE5275" s="110"/>
    </row>
    <row r="5276" spans="13:31" x14ac:dyDescent="0.25">
      <c r="M5276" s="115"/>
      <c r="N5276" s="123">
        <v>2.1132300000000002</v>
      </c>
      <c r="AB5276" s="108">
        <f t="shared" si="220"/>
        <v>50012</v>
      </c>
      <c r="AC5276" s="109">
        <f t="shared" si="219"/>
        <v>2.8218E-2</v>
      </c>
      <c r="AE5276" s="110"/>
    </row>
    <row r="5277" spans="13:31" x14ac:dyDescent="0.25">
      <c r="M5277" s="115"/>
      <c r="N5277" s="123">
        <v>2.1131000000000002</v>
      </c>
      <c r="AB5277" s="108">
        <f t="shared" si="220"/>
        <v>50013</v>
      </c>
      <c r="AC5277" s="109">
        <f t="shared" si="219"/>
        <v>2.8218E-2</v>
      </c>
      <c r="AE5277" s="110"/>
    </row>
    <row r="5278" spans="13:31" x14ac:dyDescent="0.25">
      <c r="M5278" s="115"/>
      <c r="N5278" s="123">
        <v>2.1131000000000002</v>
      </c>
      <c r="AB5278" s="108">
        <f t="shared" si="220"/>
        <v>50014</v>
      </c>
      <c r="AC5278" s="109">
        <f t="shared" si="219"/>
        <v>2.8218E-2</v>
      </c>
      <c r="AE5278" s="110"/>
    </row>
    <row r="5279" spans="13:31" x14ac:dyDescent="0.25">
      <c r="M5279" s="115"/>
      <c r="N5279" s="123">
        <v>2.1131000000000002</v>
      </c>
      <c r="AB5279" s="108">
        <f t="shared" si="220"/>
        <v>50015</v>
      </c>
      <c r="AC5279" s="109">
        <f t="shared" si="219"/>
        <v>2.8218E-2</v>
      </c>
      <c r="AE5279" s="110"/>
    </row>
    <row r="5280" spans="13:31" x14ac:dyDescent="0.25">
      <c r="M5280" s="115"/>
      <c r="N5280" s="123">
        <v>2.1131000000000002</v>
      </c>
      <c r="AB5280" s="108">
        <f t="shared" si="220"/>
        <v>50016</v>
      </c>
      <c r="AC5280" s="109">
        <f t="shared" si="219"/>
        <v>2.8218E-2</v>
      </c>
      <c r="AE5280" s="110"/>
    </row>
    <row r="5281" spans="13:31" x14ac:dyDescent="0.25">
      <c r="M5281" s="115"/>
      <c r="N5281" s="123">
        <v>2.1132300000000002</v>
      </c>
      <c r="AB5281" s="108">
        <f t="shared" si="220"/>
        <v>50017</v>
      </c>
      <c r="AC5281" s="109">
        <f t="shared" si="219"/>
        <v>2.8218E-2</v>
      </c>
      <c r="AE5281" s="110"/>
    </row>
    <row r="5282" spans="13:31" x14ac:dyDescent="0.25">
      <c r="M5282" s="115"/>
      <c r="N5282" s="123">
        <v>2.1131000000000002</v>
      </c>
      <c r="AB5282" s="108">
        <f t="shared" si="220"/>
        <v>50018</v>
      </c>
      <c r="AC5282" s="109">
        <f t="shared" si="219"/>
        <v>2.8218E-2</v>
      </c>
      <c r="AE5282" s="110"/>
    </row>
    <row r="5283" spans="13:31" x14ac:dyDescent="0.25">
      <c r="M5283" s="115"/>
      <c r="N5283" s="123">
        <v>2.1131000000000002</v>
      </c>
      <c r="AB5283" s="108">
        <f t="shared" si="220"/>
        <v>50019</v>
      </c>
      <c r="AC5283" s="109">
        <f t="shared" si="219"/>
        <v>2.8218E-2</v>
      </c>
      <c r="AE5283" s="110"/>
    </row>
    <row r="5284" spans="13:31" x14ac:dyDescent="0.25">
      <c r="M5284" s="115"/>
      <c r="N5284" s="123">
        <v>2.1131000000000002</v>
      </c>
      <c r="AB5284" s="108">
        <f t="shared" si="220"/>
        <v>50020</v>
      </c>
      <c r="AC5284" s="109">
        <f t="shared" si="219"/>
        <v>2.8218E-2</v>
      </c>
      <c r="AE5284" s="110"/>
    </row>
    <row r="5285" spans="13:31" x14ac:dyDescent="0.25">
      <c r="M5285" s="115"/>
      <c r="N5285" s="123">
        <v>2.1131000000000002</v>
      </c>
      <c r="AB5285" s="108">
        <f t="shared" si="220"/>
        <v>50021</v>
      </c>
      <c r="AC5285" s="109">
        <f t="shared" si="219"/>
        <v>2.8218E-2</v>
      </c>
      <c r="AE5285" s="110"/>
    </row>
    <row r="5286" spans="13:31" x14ac:dyDescent="0.25">
      <c r="M5286" s="115"/>
      <c r="N5286" s="123">
        <v>2.1132300000000002</v>
      </c>
      <c r="AB5286" s="108">
        <f t="shared" si="220"/>
        <v>50022</v>
      </c>
      <c r="AC5286" s="109">
        <f t="shared" si="219"/>
        <v>2.8218E-2</v>
      </c>
      <c r="AE5286" s="110"/>
    </row>
    <row r="5287" spans="13:31" x14ac:dyDescent="0.25">
      <c r="M5287" s="115"/>
      <c r="N5287" s="123">
        <v>2.1131000000000002</v>
      </c>
      <c r="AB5287" s="108">
        <f t="shared" si="220"/>
        <v>50023</v>
      </c>
      <c r="AC5287" s="109">
        <f t="shared" si="219"/>
        <v>2.8218E-2</v>
      </c>
      <c r="AE5287" s="110"/>
    </row>
    <row r="5288" spans="13:31" x14ac:dyDescent="0.25">
      <c r="M5288" s="115"/>
      <c r="N5288" s="123">
        <v>2.1131000000000002</v>
      </c>
      <c r="AB5288" s="108">
        <f t="shared" si="220"/>
        <v>50024</v>
      </c>
      <c r="AC5288" s="109">
        <f t="shared" si="219"/>
        <v>2.8218E-2</v>
      </c>
      <c r="AE5288" s="110"/>
    </row>
    <row r="5289" spans="13:31" x14ac:dyDescent="0.25">
      <c r="M5289" s="115"/>
      <c r="N5289" s="123">
        <v>2.1131000000000002</v>
      </c>
      <c r="AB5289" s="108">
        <f t="shared" si="220"/>
        <v>50025</v>
      </c>
      <c r="AC5289" s="109">
        <f t="shared" si="219"/>
        <v>2.8218E-2</v>
      </c>
      <c r="AE5289" s="110"/>
    </row>
    <row r="5290" spans="13:31" x14ac:dyDescent="0.25">
      <c r="M5290" s="115"/>
      <c r="N5290" s="123">
        <v>2.1131000000000002</v>
      </c>
      <c r="AB5290" s="108">
        <f t="shared" si="220"/>
        <v>50026</v>
      </c>
      <c r="AC5290" s="109">
        <f t="shared" si="219"/>
        <v>2.8218E-2</v>
      </c>
      <c r="AE5290" s="110"/>
    </row>
    <row r="5291" spans="13:31" x14ac:dyDescent="0.25">
      <c r="M5291" s="115"/>
      <c r="N5291" s="123">
        <v>2.1132300000000002</v>
      </c>
      <c r="AB5291" s="108">
        <f t="shared" si="220"/>
        <v>50027</v>
      </c>
      <c r="AC5291" s="109">
        <f t="shared" si="219"/>
        <v>2.8218E-2</v>
      </c>
      <c r="AE5291" s="110"/>
    </row>
    <row r="5292" spans="13:31" x14ac:dyDescent="0.25">
      <c r="M5292" s="115"/>
      <c r="N5292" s="123">
        <v>2.1131000000000002</v>
      </c>
      <c r="AB5292" s="108">
        <f t="shared" si="220"/>
        <v>50028</v>
      </c>
      <c r="AC5292" s="109">
        <f t="shared" si="219"/>
        <v>2.8218E-2</v>
      </c>
      <c r="AE5292" s="110"/>
    </row>
    <row r="5293" spans="13:31" x14ac:dyDescent="0.25">
      <c r="M5293" s="115"/>
      <c r="N5293" s="123">
        <v>2.1131000000000002</v>
      </c>
      <c r="AB5293" s="108">
        <f t="shared" si="220"/>
        <v>50029</v>
      </c>
      <c r="AC5293" s="109">
        <f t="shared" si="219"/>
        <v>2.8218E-2</v>
      </c>
      <c r="AE5293" s="110"/>
    </row>
    <row r="5294" spans="13:31" x14ac:dyDescent="0.25">
      <c r="M5294" s="115"/>
      <c r="N5294" s="123">
        <v>2.1131000000000002</v>
      </c>
      <c r="AB5294" s="108">
        <f t="shared" si="220"/>
        <v>50030</v>
      </c>
      <c r="AC5294" s="109">
        <f t="shared" si="219"/>
        <v>2.8218E-2</v>
      </c>
      <c r="AE5294" s="110"/>
    </row>
    <row r="5295" spans="13:31" x14ac:dyDescent="0.25">
      <c r="M5295" s="115"/>
      <c r="N5295" s="123">
        <v>2.1131000000000002</v>
      </c>
      <c r="AB5295" s="108">
        <f t="shared" si="220"/>
        <v>50031</v>
      </c>
      <c r="AC5295" s="109">
        <f t="shared" si="219"/>
        <v>2.8218E-2</v>
      </c>
      <c r="AE5295" s="110"/>
    </row>
    <row r="5296" spans="13:31" x14ac:dyDescent="0.25">
      <c r="M5296" s="115"/>
      <c r="N5296" s="123">
        <v>2.1132900000000001</v>
      </c>
      <c r="AB5296" s="108">
        <f t="shared" si="220"/>
        <v>50032</v>
      </c>
      <c r="AC5296" s="109">
        <f t="shared" si="219"/>
        <v>2.8218E-2</v>
      </c>
      <c r="AE5296" s="110"/>
    </row>
    <row r="5297" spans="13:31" x14ac:dyDescent="0.25">
      <c r="M5297" s="115"/>
      <c r="N5297" s="123">
        <v>2.1131000000000002</v>
      </c>
      <c r="AB5297" s="108">
        <f t="shared" si="220"/>
        <v>50033</v>
      </c>
      <c r="AC5297" s="109">
        <f t="shared" si="219"/>
        <v>2.8218E-2</v>
      </c>
      <c r="AE5297" s="110"/>
    </row>
    <row r="5298" spans="13:31" x14ac:dyDescent="0.25">
      <c r="M5298" s="115"/>
      <c r="N5298" s="123">
        <v>2.1131000000000002</v>
      </c>
      <c r="AB5298" s="108">
        <f t="shared" si="220"/>
        <v>50034</v>
      </c>
      <c r="AC5298" s="109">
        <f t="shared" si="219"/>
        <v>2.8218E-2</v>
      </c>
      <c r="AE5298" s="110"/>
    </row>
    <row r="5299" spans="13:31" x14ac:dyDescent="0.25">
      <c r="M5299" s="115"/>
      <c r="N5299" s="123">
        <v>2.1131000000000002</v>
      </c>
      <c r="AB5299" s="108">
        <f t="shared" si="220"/>
        <v>50035</v>
      </c>
      <c r="AC5299" s="109">
        <f t="shared" si="219"/>
        <v>2.8218E-2</v>
      </c>
      <c r="AE5299" s="110"/>
    </row>
    <row r="5300" spans="13:31" x14ac:dyDescent="0.25">
      <c r="M5300" s="115"/>
      <c r="N5300" s="123">
        <v>2.1132300000000002</v>
      </c>
      <c r="AB5300" s="108">
        <f t="shared" si="220"/>
        <v>50036</v>
      </c>
      <c r="AC5300" s="109">
        <f t="shared" si="219"/>
        <v>2.8218E-2</v>
      </c>
      <c r="AE5300" s="110"/>
    </row>
    <row r="5301" spans="13:31" x14ac:dyDescent="0.25">
      <c r="M5301" s="115"/>
      <c r="N5301" s="123">
        <v>2.1131000000000002</v>
      </c>
      <c r="AB5301" s="108">
        <f t="shared" si="220"/>
        <v>50037</v>
      </c>
      <c r="AC5301" s="109">
        <f t="shared" si="219"/>
        <v>2.8218E-2</v>
      </c>
      <c r="AE5301" s="110"/>
    </row>
    <row r="5302" spans="13:31" x14ac:dyDescent="0.25">
      <c r="M5302" s="115"/>
      <c r="N5302" s="123">
        <v>2.1131000000000002</v>
      </c>
      <c r="AB5302" s="108">
        <f t="shared" si="220"/>
        <v>50038</v>
      </c>
      <c r="AC5302" s="109">
        <f t="shared" si="219"/>
        <v>2.8218E-2</v>
      </c>
      <c r="AE5302" s="110"/>
    </row>
    <row r="5303" spans="13:31" x14ac:dyDescent="0.25">
      <c r="M5303" s="115"/>
      <c r="N5303" s="123">
        <v>2.1131000000000002</v>
      </c>
      <c r="AB5303" s="108">
        <f t="shared" si="220"/>
        <v>50039</v>
      </c>
      <c r="AC5303" s="109">
        <f t="shared" si="219"/>
        <v>2.8218E-2</v>
      </c>
      <c r="AE5303" s="110"/>
    </row>
    <row r="5304" spans="13:31" x14ac:dyDescent="0.25">
      <c r="M5304" s="115"/>
      <c r="N5304" s="123">
        <v>2.1131000000000002</v>
      </c>
      <c r="AB5304" s="108">
        <f t="shared" si="220"/>
        <v>50040</v>
      </c>
      <c r="AC5304" s="109">
        <f t="shared" si="219"/>
        <v>2.8218E-2</v>
      </c>
      <c r="AE5304" s="110"/>
    </row>
    <row r="5305" spans="13:31" x14ac:dyDescent="0.25">
      <c r="M5305" s="115"/>
      <c r="N5305" s="123">
        <v>2.1132300000000002</v>
      </c>
      <c r="AB5305" s="108">
        <f t="shared" si="220"/>
        <v>50041</v>
      </c>
      <c r="AC5305" s="109">
        <f t="shared" si="219"/>
        <v>2.8218E-2</v>
      </c>
      <c r="AE5305" s="110"/>
    </row>
    <row r="5306" spans="13:31" x14ac:dyDescent="0.25">
      <c r="M5306" s="115"/>
      <c r="N5306" s="123">
        <v>2.1131000000000002</v>
      </c>
      <c r="AB5306" s="108">
        <f t="shared" si="220"/>
        <v>50042</v>
      </c>
      <c r="AC5306" s="109">
        <f t="shared" si="219"/>
        <v>2.8218E-2</v>
      </c>
      <c r="AE5306" s="110"/>
    </row>
    <row r="5307" spans="13:31" x14ac:dyDescent="0.25">
      <c r="M5307" s="115"/>
      <c r="N5307" s="123">
        <v>2.1131000000000002</v>
      </c>
      <c r="AB5307" s="108">
        <f t="shared" si="220"/>
        <v>50043</v>
      </c>
      <c r="AC5307" s="109">
        <f t="shared" si="219"/>
        <v>2.8218E-2</v>
      </c>
      <c r="AE5307" s="110"/>
    </row>
    <row r="5308" spans="13:31" x14ac:dyDescent="0.25">
      <c r="M5308" s="115"/>
      <c r="N5308" s="123">
        <v>2.1131000000000002</v>
      </c>
      <c r="AB5308" s="108">
        <f t="shared" si="220"/>
        <v>50044</v>
      </c>
      <c r="AC5308" s="109">
        <f t="shared" si="219"/>
        <v>2.8218E-2</v>
      </c>
      <c r="AE5308" s="110"/>
    </row>
    <row r="5309" spans="13:31" x14ac:dyDescent="0.25">
      <c r="M5309" s="115"/>
      <c r="N5309" s="123">
        <v>2.1131000000000002</v>
      </c>
      <c r="AB5309" s="108">
        <f t="shared" si="220"/>
        <v>50045</v>
      </c>
      <c r="AC5309" s="109">
        <f t="shared" si="219"/>
        <v>2.8218E-2</v>
      </c>
      <c r="AE5309" s="110"/>
    </row>
    <row r="5310" spans="13:31" x14ac:dyDescent="0.25">
      <c r="M5310" s="115"/>
      <c r="N5310" s="123">
        <v>2.1132300000000002</v>
      </c>
      <c r="AB5310" s="108">
        <f t="shared" si="220"/>
        <v>50046</v>
      </c>
      <c r="AC5310" s="109">
        <f t="shared" si="219"/>
        <v>2.8218E-2</v>
      </c>
      <c r="AE5310" s="110"/>
    </row>
    <row r="5311" spans="13:31" x14ac:dyDescent="0.25">
      <c r="M5311" s="115"/>
      <c r="N5311" s="123">
        <v>2.1131000000000002</v>
      </c>
      <c r="AB5311" s="108">
        <f t="shared" si="220"/>
        <v>50047</v>
      </c>
      <c r="AC5311" s="109">
        <f t="shared" si="219"/>
        <v>2.8218E-2</v>
      </c>
      <c r="AE5311" s="110"/>
    </row>
    <row r="5312" spans="13:31" x14ac:dyDescent="0.25">
      <c r="M5312" s="115"/>
      <c r="N5312" s="123">
        <v>2.1131000000000002</v>
      </c>
      <c r="AB5312" s="108">
        <f t="shared" si="220"/>
        <v>50048</v>
      </c>
      <c r="AC5312" s="109">
        <f t="shared" si="219"/>
        <v>2.8218E-2</v>
      </c>
      <c r="AE5312" s="110"/>
    </row>
    <row r="5313" spans="13:31" x14ac:dyDescent="0.25">
      <c r="M5313" s="115"/>
      <c r="N5313" s="123">
        <v>2.1131000000000002</v>
      </c>
      <c r="AB5313" s="108">
        <f t="shared" si="220"/>
        <v>50049</v>
      </c>
      <c r="AC5313" s="109">
        <f t="shared" si="219"/>
        <v>2.8218E-2</v>
      </c>
      <c r="AE5313" s="110"/>
    </row>
    <row r="5314" spans="13:31" x14ac:dyDescent="0.25">
      <c r="M5314" s="115"/>
      <c r="N5314" s="123">
        <v>2.1131000000000002</v>
      </c>
      <c r="AB5314" s="108">
        <f t="shared" si="220"/>
        <v>50050</v>
      </c>
      <c r="AC5314" s="109">
        <f t="shared" si="219"/>
        <v>2.8218E-2</v>
      </c>
      <c r="AE5314" s="110"/>
    </row>
    <row r="5315" spans="13:31" x14ac:dyDescent="0.25">
      <c r="M5315" s="115"/>
      <c r="N5315" s="123">
        <v>2.1132300000000002</v>
      </c>
      <c r="AB5315" s="108">
        <f t="shared" si="220"/>
        <v>50051</v>
      </c>
      <c r="AC5315" s="109">
        <f t="shared" si="219"/>
        <v>2.8218E-2</v>
      </c>
      <c r="AE5315" s="110"/>
    </row>
    <row r="5316" spans="13:31" x14ac:dyDescent="0.25">
      <c r="M5316" s="115"/>
      <c r="N5316" s="123">
        <v>2.1131000000000002</v>
      </c>
      <c r="AB5316" s="108">
        <f t="shared" si="220"/>
        <v>50052</v>
      </c>
      <c r="AC5316" s="109">
        <f t="shared" si="219"/>
        <v>2.8218E-2</v>
      </c>
      <c r="AE5316" s="110"/>
    </row>
    <row r="5317" spans="13:31" x14ac:dyDescent="0.25">
      <c r="M5317" s="115"/>
      <c r="N5317" s="123">
        <v>2.1131000000000002</v>
      </c>
      <c r="AB5317" s="108">
        <f t="shared" si="220"/>
        <v>50053</v>
      </c>
      <c r="AC5317" s="109">
        <f t="shared" si="219"/>
        <v>2.8218E-2</v>
      </c>
      <c r="AE5317" s="110"/>
    </row>
    <row r="5318" spans="13:31" x14ac:dyDescent="0.25">
      <c r="M5318" s="115"/>
      <c r="N5318" s="123">
        <v>2.1131000000000002</v>
      </c>
      <c r="AB5318" s="108">
        <f t="shared" si="220"/>
        <v>50054</v>
      </c>
      <c r="AC5318" s="109">
        <f t="shared" si="219"/>
        <v>2.8218E-2</v>
      </c>
      <c r="AE5318" s="110"/>
    </row>
    <row r="5319" spans="13:31" x14ac:dyDescent="0.25">
      <c r="M5319" s="115"/>
      <c r="N5319" s="123">
        <v>2.1131000000000002</v>
      </c>
      <c r="AB5319" s="108">
        <f t="shared" si="220"/>
        <v>50055</v>
      </c>
      <c r="AC5319" s="109">
        <f t="shared" ref="AC5319:AC5382" si="221">_xlfn.IFNA(VLOOKUP(AB5319,M:N,2,FALSE)/100,AC5318)</f>
        <v>2.8218E-2</v>
      </c>
      <c r="AE5319" s="110"/>
    </row>
    <row r="5320" spans="13:31" x14ac:dyDescent="0.25">
      <c r="M5320" s="115"/>
      <c r="N5320" s="123">
        <v>2.1132900000000001</v>
      </c>
      <c r="AB5320" s="108">
        <f t="shared" ref="AB5320:AB5383" si="222">AB5319+1</f>
        <v>50056</v>
      </c>
      <c r="AC5320" s="109">
        <f t="shared" si="221"/>
        <v>2.8218E-2</v>
      </c>
      <c r="AE5320" s="110"/>
    </row>
    <row r="5321" spans="13:31" x14ac:dyDescent="0.25">
      <c r="M5321" s="115"/>
      <c r="N5321" s="123">
        <v>2.1131000000000002</v>
      </c>
      <c r="AB5321" s="108">
        <f t="shared" si="222"/>
        <v>50057</v>
      </c>
      <c r="AC5321" s="109">
        <f t="shared" si="221"/>
        <v>2.8218E-2</v>
      </c>
      <c r="AE5321" s="110"/>
    </row>
    <row r="5322" spans="13:31" x14ac:dyDescent="0.25">
      <c r="M5322" s="115"/>
      <c r="N5322" s="123">
        <v>2.1131000000000002</v>
      </c>
      <c r="AB5322" s="108">
        <f t="shared" si="222"/>
        <v>50058</v>
      </c>
      <c r="AC5322" s="109">
        <f t="shared" si="221"/>
        <v>2.8218E-2</v>
      </c>
      <c r="AE5322" s="110"/>
    </row>
    <row r="5323" spans="13:31" x14ac:dyDescent="0.25">
      <c r="M5323" s="115"/>
      <c r="N5323" s="123">
        <v>2.1131000000000002</v>
      </c>
      <c r="AB5323" s="108">
        <f t="shared" si="222"/>
        <v>50059</v>
      </c>
      <c r="AC5323" s="109">
        <f t="shared" si="221"/>
        <v>2.8218E-2</v>
      </c>
      <c r="AE5323" s="110"/>
    </row>
    <row r="5324" spans="13:31" x14ac:dyDescent="0.25">
      <c r="M5324" s="115"/>
      <c r="N5324" s="123">
        <v>2.1132300000000002</v>
      </c>
      <c r="AB5324" s="108">
        <f t="shared" si="222"/>
        <v>50060</v>
      </c>
      <c r="AC5324" s="109">
        <f t="shared" si="221"/>
        <v>2.8218E-2</v>
      </c>
      <c r="AE5324" s="110"/>
    </row>
    <row r="5325" spans="13:31" x14ac:dyDescent="0.25">
      <c r="M5325" s="115"/>
      <c r="N5325" s="123">
        <v>2.1131000000000002</v>
      </c>
      <c r="AB5325" s="108">
        <f t="shared" si="222"/>
        <v>50061</v>
      </c>
      <c r="AC5325" s="109">
        <f t="shared" si="221"/>
        <v>2.8218E-2</v>
      </c>
      <c r="AE5325" s="110"/>
    </row>
    <row r="5326" spans="13:31" x14ac:dyDescent="0.25">
      <c r="M5326" s="115"/>
      <c r="N5326" s="123">
        <v>2.1131000000000002</v>
      </c>
      <c r="AB5326" s="108">
        <f t="shared" si="222"/>
        <v>50062</v>
      </c>
      <c r="AC5326" s="109">
        <f t="shared" si="221"/>
        <v>2.8218E-2</v>
      </c>
      <c r="AE5326" s="110"/>
    </row>
    <row r="5327" spans="13:31" x14ac:dyDescent="0.25">
      <c r="M5327" s="115"/>
      <c r="N5327" s="123">
        <v>2.1131000000000002</v>
      </c>
      <c r="AB5327" s="108">
        <f t="shared" si="222"/>
        <v>50063</v>
      </c>
      <c r="AC5327" s="109">
        <f t="shared" si="221"/>
        <v>2.8218E-2</v>
      </c>
      <c r="AE5327" s="110"/>
    </row>
    <row r="5328" spans="13:31" x14ac:dyDescent="0.25">
      <c r="M5328" s="115"/>
      <c r="N5328" s="123">
        <v>2.1131000000000002</v>
      </c>
      <c r="AB5328" s="108">
        <f t="shared" si="222"/>
        <v>50064</v>
      </c>
      <c r="AC5328" s="109">
        <f t="shared" si="221"/>
        <v>2.8218E-2</v>
      </c>
      <c r="AE5328" s="110"/>
    </row>
    <row r="5329" spans="13:31" x14ac:dyDescent="0.25">
      <c r="M5329" s="115"/>
      <c r="N5329" s="123">
        <v>2.1132300000000002</v>
      </c>
      <c r="AB5329" s="108">
        <f t="shared" si="222"/>
        <v>50065</v>
      </c>
      <c r="AC5329" s="109">
        <f t="shared" si="221"/>
        <v>2.8218E-2</v>
      </c>
      <c r="AE5329" s="110"/>
    </row>
    <row r="5330" spans="13:31" x14ac:dyDescent="0.25">
      <c r="M5330" s="115"/>
      <c r="N5330" s="123">
        <v>2.1131000000000002</v>
      </c>
      <c r="AB5330" s="108">
        <f t="shared" si="222"/>
        <v>50066</v>
      </c>
      <c r="AC5330" s="109">
        <f t="shared" si="221"/>
        <v>2.8218E-2</v>
      </c>
      <c r="AE5330" s="110"/>
    </row>
    <row r="5331" spans="13:31" x14ac:dyDescent="0.25">
      <c r="M5331" s="115"/>
      <c r="N5331" s="123">
        <v>2.1131000000000002</v>
      </c>
      <c r="AB5331" s="108">
        <f t="shared" si="222"/>
        <v>50067</v>
      </c>
      <c r="AC5331" s="109">
        <f t="shared" si="221"/>
        <v>2.8218E-2</v>
      </c>
      <c r="AE5331" s="110"/>
    </row>
    <row r="5332" spans="13:31" x14ac:dyDescent="0.25">
      <c r="M5332" s="115"/>
      <c r="N5332" s="123">
        <v>2.1131000000000002</v>
      </c>
      <c r="AB5332" s="108">
        <f t="shared" si="222"/>
        <v>50068</v>
      </c>
      <c r="AC5332" s="109">
        <f t="shared" si="221"/>
        <v>2.8218E-2</v>
      </c>
      <c r="AE5332" s="110"/>
    </row>
    <row r="5333" spans="13:31" x14ac:dyDescent="0.25">
      <c r="M5333" s="115"/>
      <c r="N5333" s="123">
        <v>2.1131000000000002</v>
      </c>
      <c r="AB5333" s="108">
        <f t="shared" si="222"/>
        <v>50069</v>
      </c>
      <c r="AC5333" s="109">
        <f t="shared" si="221"/>
        <v>2.8218E-2</v>
      </c>
      <c r="AE5333" s="110"/>
    </row>
    <row r="5334" spans="13:31" x14ac:dyDescent="0.25">
      <c r="M5334" s="115"/>
      <c r="N5334" s="123">
        <v>2.1132300000000002</v>
      </c>
      <c r="AB5334" s="108">
        <f t="shared" si="222"/>
        <v>50070</v>
      </c>
      <c r="AC5334" s="109">
        <f t="shared" si="221"/>
        <v>2.8218E-2</v>
      </c>
      <c r="AE5334" s="110"/>
    </row>
    <row r="5335" spans="13:31" x14ac:dyDescent="0.25">
      <c r="M5335" s="115"/>
      <c r="N5335" s="123">
        <v>2.1131000000000002</v>
      </c>
      <c r="AB5335" s="108">
        <f t="shared" si="222"/>
        <v>50071</v>
      </c>
      <c r="AC5335" s="109">
        <f t="shared" si="221"/>
        <v>2.8218E-2</v>
      </c>
      <c r="AE5335" s="110"/>
    </row>
    <row r="5336" spans="13:31" x14ac:dyDescent="0.25">
      <c r="M5336" s="115"/>
      <c r="N5336" s="123">
        <v>2.1131000000000002</v>
      </c>
      <c r="AB5336" s="108">
        <f t="shared" si="222"/>
        <v>50072</v>
      </c>
      <c r="AC5336" s="109">
        <f t="shared" si="221"/>
        <v>2.8218E-2</v>
      </c>
      <c r="AE5336" s="110"/>
    </row>
    <row r="5337" spans="13:31" x14ac:dyDescent="0.25">
      <c r="M5337" s="115"/>
      <c r="N5337" s="123">
        <v>2.1131000000000002</v>
      </c>
      <c r="AB5337" s="108">
        <f t="shared" si="222"/>
        <v>50073</v>
      </c>
      <c r="AC5337" s="109">
        <f t="shared" si="221"/>
        <v>2.8218E-2</v>
      </c>
      <c r="AE5337" s="110"/>
    </row>
    <row r="5338" spans="13:31" x14ac:dyDescent="0.25">
      <c r="M5338" s="115"/>
      <c r="N5338" s="123">
        <v>2.1131000000000002</v>
      </c>
      <c r="AB5338" s="108">
        <f t="shared" si="222"/>
        <v>50074</v>
      </c>
      <c r="AC5338" s="109">
        <f t="shared" si="221"/>
        <v>2.8218E-2</v>
      </c>
      <c r="AE5338" s="110"/>
    </row>
    <row r="5339" spans="13:31" x14ac:dyDescent="0.25">
      <c r="M5339" s="115"/>
      <c r="N5339" s="123">
        <v>2.1132300000000002</v>
      </c>
      <c r="AB5339" s="108">
        <f t="shared" si="222"/>
        <v>50075</v>
      </c>
      <c r="AC5339" s="109">
        <f t="shared" si="221"/>
        <v>2.8218E-2</v>
      </c>
      <c r="AE5339" s="110"/>
    </row>
    <row r="5340" spans="13:31" x14ac:dyDescent="0.25">
      <c r="M5340" s="115"/>
      <c r="N5340" s="123">
        <v>2.1131000000000002</v>
      </c>
      <c r="AB5340" s="108">
        <f t="shared" si="222"/>
        <v>50076</v>
      </c>
      <c r="AC5340" s="109">
        <f t="shared" si="221"/>
        <v>2.8218E-2</v>
      </c>
      <c r="AE5340" s="110"/>
    </row>
    <row r="5341" spans="13:31" x14ac:dyDescent="0.25">
      <c r="M5341" s="115"/>
      <c r="N5341" s="123">
        <v>2.1131700000000002</v>
      </c>
      <c r="AB5341" s="108">
        <f t="shared" si="222"/>
        <v>50077</v>
      </c>
      <c r="AC5341" s="109">
        <f t="shared" si="221"/>
        <v>2.8218E-2</v>
      </c>
      <c r="AE5341" s="110"/>
    </row>
    <row r="5342" spans="13:31" x14ac:dyDescent="0.25">
      <c r="M5342" s="115"/>
      <c r="N5342" s="123">
        <v>2.1131000000000002</v>
      </c>
      <c r="AB5342" s="108">
        <f t="shared" si="222"/>
        <v>50078</v>
      </c>
      <c r="AC5342" s="109">
        <f t="shared" si="221"/>
        <v>2.8218E-2</v>
      </c>
      <c r="AE5342" s="110"/>
    </row>
    <row r="5343" spans="13:31" x14ac:dyDescent="0.25">
      <c r="M5343" s="115"/>
      <c r="N5343" s="123">
        <v>2.1132300000000002</v>
      </c>
      <c r="AB5343" s="108">
        <f t="shared" si="222"/>
        <v>50079</v>
      </c>
      <c r="AC5343" s="109">
        <f t="shared" si="221"/>
        <v>2.8218E-2</v>
      </c>
      <c r="AE5343" s="110"/>
    </row>
    <row r="5344" spans="13:31" x14ac:dyDescent="0.25">
      <c r="M5344" s="115"/>
      <c r="N5344" s="123">
        <v>2.1131000000000002</v>
      </c>
      <c r="AB5344" s="108">
        <f t="shared" si="222"/>
        <v>50080</v>
      </c>
      <c r="AC5344" s="109">
        <f t="shared" si="221"/>
        <v>2.8218E-2</v>
      </c>
      <c r="AE5344" s="110"/>
    </row>
    <row r="5345" spans="13:31" x14ac:dyDescent="0.25">
      <c r="M5345" s="115"/>
      <c r="N5345" s="123">
        <v>2.1131000000000002</v>
      </c>
      <c r="AB5345" s="108">
        <f t="shared" si="222"/>
        <v>50081</v>
      </c>
      <c r="AC5345" s="109">
        <f t="shared" si="221"/>
        <v>2.8218E-2</v>
      </c>
      <c r="AE5345" s="110"/>
    </row>
    <row r="5346" spans="13:31" x14ac:dyDescent="0.25">
      <c r="M5346" s="115"/>
      <c r="N5346" s="123">
        <v>2.1131000000000002</v>
      </c>
      <c r="AB5346" s="108">
        <f t="shared" si="222"/>
        <v>50082</v>
      </c>
      <c r="AC5346" s="109">
        <f t="shared" si="221"/>
        <v>2.8218E-2</v>
      </c>
      <c r="AE5346" s="110"/>
    </row>
    <row r="5347" spans="13:31" x14ac:dyDescent="0.25">
      <c r="M5347" s="115"/>
      <c r="N5347" s="123">
        <v>2.1131000000000002</v>
      </c>
      <c r="AB5347" s="108">
        <f t="shared" si="222"/>
        <v>50083</v>
      </c>
      <c r="AC5347" s="109">
        <f t="shared" si="221"/>
        <v>2.8218E-2</v>
      </c>
      <c r="AE5347" s="110"/>
    </row>
    <row r="5348" spans="13:31" x14ac:dyDescent="0.25">
      <c r="M5348" s="115"/>
      <c r="N5348" s="123">
        <v>2.1132300000000002</v>
      </c>
      <c r="AB5348" s="108">
        <f t="shared" si="222"/>
        <v>50084</v>
      </c>
      <c r="AC5348" s="109">
        <f t="shared" si="221"/>
        <v>2.8218E-2</v>
      </c>
      <c r="AE5348" s="110"/>
    </row>
    <row r="5349" spans="13:31" x14ac:dyDescent="0.25">
      <c r="M5349" s="115"/>
      <c r="N5349" s="123">
        <v>2.1131000000000002</v>
      </c>
      <c r="AB5349" s="108">
        <f t="shared" si="222"/>
        <v>50085</v>
      </c>
      <c r="AC5349" s="109">
        <f t="shared" si="221"/>
        <v>2.8218E-2</v>
      </c>
      <c r="AE5349" s="110"/>
    </row>
    <row r="5350" spans="13:31" x14ac:dyDescent="0.25">
      <c r="M5350" s="115"/>
      <c r="N5350" s="123">
        <v>2.1131000000000002</v>
      </c>
      <c r="AB5350" s="108">
        <f t="shared" si="222"/>
        <v>50086</v>
      </c>
      <c r="AC5350" s="109">
        <f t="shared" si="221"/>
        <v>2.8218E-2</v>
      </c>
      <c r="AE5350" s="110"/>
    </row>
    <row r="5351" spans="13:31" x14ac:dyDescent="0.25">
      <c r="M5351" s="115"/>
      <c r="N5351" s="123">
        <v>2.1131700000000002</v>
      </c>
      <c r="AB5351" s="108">
        <f t="shared" si="222"/>
        <v>50087</v>
      </c>
      <c r="AC5351" s="109">
        <f t="shared" si="221"/>
        <v>2.8218E-2</v>
      </c>
      <c r="AE5351" s="110"/>
    </row>
    <row r="5352" spans="13:31" x14ac:dyDescent="0.25">
      <c r="M5352" s="115"/>
      <c r="N5352" s="123">
        <v>2.1132300000000002</v>
      </c>
      <c r="AB5352" s="108">
        <f t="shared" si="222"/>
        <v>50088</v>
      </c>
      <c r="AC5352" s="109">
        <f t="shared" si="221"/>
        <v>2.8218E-2</v>
      </c>
      <c r="AE5352" s="110"/>
    </row>
    <row r="5353" spans="13:31" x14ac:dyDescent="0.25">
      <c r="M5353" s="115"/>
      <c r="N5353" s="123">
        <v>2.1131000000000002</v>
      </c>
      <c r="AB5353" s="108">
        <f t="shared" si="222"/>
        <v>50089</v>
      </c>
      <c r="AC5353" s="109">
        <f t="shared" si="221"/>
        <v>2.8218E-2</v>
      </c>
      <c r="AE5353" s="110"/>
    </row>
    <row r="5354" spans="13:31" x14ac:dyDescent="0.25">
      <c r="M5354" s="115"/>
      <c r="N5354" s="123">
        <v>2.1131000000000002</v>
      </c>
      <c r="AB5354" s="108">
        <f t="shared" si="222"/>
        <v>50090</v>
      </c>
      <c r="AC5354" s="109">
        <f t="shared" si="221"/>
        <v>2.8218E-2</v>
      </c>
      <c r="AE5354" s="110"/>
    </row>
    <row r="5355" spans="13:31" x14ac:dyDescent="0.25">
      <c r="M5355" s="115"/>
      <c r="N5355" s="123">
        <v>2.1131000000000002</v>
      </c>
      <c r="AB5355" s="108">
        <f t="shared" si="222"/>
        <v>50091</v>
      </c>
      <c r="AC5355" s="109">
        <f t="shared" si="221"/>
        <v>2.8218E-2</v>
      </c>
      <c r="AE5355" s="110"/>
    </row>
    <row r="5356" spans="13:31" x14ac:dyDescent="0.25">
      <c r="M5356" s="115"/>
      <c r="N5356" s="123">
        <v>2.1131000000000002</v>
      </c>
      <c r="AB5356" s="108">
        <f t="shared" si="222"/>
        <v>50092</v>
      </c>
      <c r="AC5356" s="109">
        <f t="shared" si="221"/>
        <v>2.8218E-2</v>
      </c>
      <c r="AE5356" s="110"/>
    </row>
    <row r="5357" spans="13:31" x14ac:dyDescent="0.25">
      <c r="M5357" s="115"/>
      <c r="N5357" s="123">
        <v>2.1132300000000002</v>
      </c>
      <c r="AB5357" s="108">
        <f t="shared" si="222"/>
        <v>50093</v>
      </c>
      <c r="AC5357" s="109">
        <f t="shared" si="221"/>
        <v>2.8218E-2</v>
      </c>
      <c r="AE5357" s="110"/>
    </row>
    <row r="5358" spans="13:31" x14ac:dyDescent="0.25">
      <c r="M5358" s="115"/>
      <c r="N5358" s="123">
        <v>2.1131000000000002</v>
      </c>
      <c r="AB5358" s="108">
        <f t="shared" si="222"/>
        <v>50094</v>
      </c>
      <c r="AC5358" s="109">
        <f t="shared" si="221"/>
        <v>2.8218E-2</v>
      </c>
      <c r="AE5358" s="110"/>
    </row>
    <row r="5359" spans="13:31" x14ac:dyDescent="0.25">
      <c r="M5359" s="115"/>
      <c r="N5359" s="123">
        <v>2.1131000000000002</v>
      </c>
      <c r="AB5359" s="108">
        <f t="shared" si="222"/>
        <v>50095</v>
      </c>
      <c r="AC5359" s="109">
        <f t="shared" si="221"/>
        <v>2.8218E-2</v>
      </c>
      <c r="AE5359" s="110"/>
    </row>
    <row r="5360" spans="13:31" x14ac:dyDescent="0.25">
      <c r="M5360" s="115"/>
      <c r="N5360" s="123">
        <v>2.1131000000000002</v>
      </c>
      <c r="AB5360" s="108">
        <f t="shared" si="222"/>
        <v>50096</v>
      </c>
      <c r="AC5360" s="109">
        <f t="shared" si="221"/>
        <v>2.8218E-2</v>
      </c>
      <c r="AE5360" s="110"/>
    </row>
    <row r="5361" spans="13:31" x14ac:dyDescent="0.25">
      <c r="M5361" s="115"/>
      <c r="N5361" s="123">
        <v>2.1131000000000002</v>
      </c>
      <c r="AB5361" s="108">
        <f t="shared" si="222"/>
        <v>50097</v>
      </c>
      <c r="AC5361" s="109">
        <f t="shared" si="221"/>
        <v>2.8218E-2</v>
      </c>
      <c r="AE5361" s="110"/>
    </row>
    <row r="5362" spans="13:31" x14ac:dyDescent="0.25">
      <c r="M5362" s="115"/>
      <c r="N5362" s="123">
        <v>2.1132300000000002</v>
      </c>
      <c r="AB5362" s="108">
        <f t="shared" si="222"/>
        <v>50098</v>
      </c>
      <c r="AC5362" s="109">
        <f t="shared" si="221"/>
        <v>2.8218E-2</v>
      </c>
      <c r="AE5362" s="110"/>
    </row>
    <row r="5363" spans="13:31" x14ac:dyDescent="0.25">
      <c r="M5363" s="115"/>
      <c r="N5363" s="123">
        <v>2.1131000000000002</v>
      </c>
      <c r="AB5363" s="108">
        <f t="shared" si="222"/>
        <v>50099</v>
      </c>
      <c r="AC5363" s="109">
        <f t="shared" si="221"/>
        <v>2.8218E-2</v>
      </c>
      <c r="AE5363" s="110"/>
    </row>
    <row r="5364" spans="13:31" x14ac:dyDescent="0.25">
      <c r="M5364" s="115"/>
      <c r="N5364" s="123">
        <v>2.1131000000000002</v>
      </c>
      <c r="AB5364" s="108">
        <f t="shared" si="222"/>
        <v>50100</v>
      </c>
      <c r="AC5364" s="109">
        <f t="shared" si="221"/>
        <v>2.8218E-2</v>
      </c>
      <c r="AE5364" s="110"/>
    </row>
    <row r="5365" spans="13:31" x14ac:dyDescent="0.25">
      <c r="M5365" s="115"/>
      <c r="N5365" s="123">
        <v>2.1131000000000002</v>
      </c>
      <c r="AB5365" s="108">
        <f t="shared" si="222"/>
        <v>50101</v>
      </c>
      <c r="AC5365" s="109">
        <f t="shared" si="221"/>
        <v>2.8218E-2</v>
      </c>
      <c r="AE5365" s="110"/>
    </row>
    <row r="5366" spans="13:31" x14ac:dyDescent="0.25">
      <c r="M5366" s="115"/>
      <c r="N5366" s="123">
        <v>2.1131000000000002</v>
      </c>
      <c r="AB5366" s="108">
        <f t="shared" si="222"/>
        <v>50102</v>
      </c>
      <c r="AC5366" s="109">
        <f t="shared" si="221"/>
        <v>2.8218E-2</v>
      </c>
      <c r="AE5366" s="110"/>
    </row>
    <row r="5367" spans="13:31" x14ac:dyDescent="0.25">
      <c r="M5367" s="115"/>
      <c r="N5367" s="123">
        <v>2.1132300000000002</v>
      </c>
      <c r="AB5367" s="108">
        <f t="shared" si="222"/>
        <v>50103</v>
      </c>
      <c r="AC5367" s="109">
        <f t="shared" si="221"/>
        <v>2.8218E-2</v>
      </c>
      <c r="AE5367" s="110"/>
    </row>
    <row r="5368" spans="13:31" x14ac:dyDescent="0.25">
      <c r="M5368" s="115"/>
      <c r="N5368" s="123">
        <v>2.1131000000000002</v>
      </c>
      <c r="AB5368" s="108">
        <f t="shared" si="222"/>
        <v>50104</v>
      </c>
      <c r="AC5368" s="109">
        <f t="shared" si="221"/>
        <v>2.8218E-2</v>
      </c>
      <c r="AE5368" s="110"/>
    </row>
    <row r="5369" spans="13:31" x14ac:dyDescent="0.25">
      <c r="M5369" s="115"/>
      <c r="N5369" s="123">
        <v>2.1131000000000002</v>
      </c>
      <c r="AB5369" s="108">
        <f t="shared" si="222"/>
        <v>50105</v>
      </c>
      <c r="AC5369" s="109">
        <f t="shared" si="221"/>
        <v>2.8218E-2</v>
      </c>
      <c r="AE5369" s="110"/>
    </row>
    <row r="5370" spans="13:31" x14ac:dyDescent="0.25">
      <c r="M5370" s="115"/>
      <c r="N5370" s="123">
        <v>2.1131000000000002</v>
      </c>
      <c r="AB5370" s="108">
        <f t="shared" si="222"/>
        <v>50106</v>
      </c>
      <c r="AC5370" s="109">
        <f t="shared" si="221"/>
        <v>2.8218E-2</v>
      </c>
      <c r="AE5370" s="110"/>
    </row>
    <row r="5371" spans="13:31" x14ac:dyDescent="0.25">
      <c r="M5371" s="115"/>
      <c r="N5371" s="123">
        <v>2.1132900000000001</v>
      </c>
      <c r="AB5371" s="108">
        <f t="shared" si="222"/>
        <v>50107</v>
      </c>
      <c r="AC5371" s="109">
        <f t="shared" si="221"/>
        <v>2.8218E-2</v>
      </c>
      <c r="AE5371" s="110"/>
    </row>
    <row r="5372" spans="13:31" x14ac:dyDescent="0.25">
      <c r="M5372" s="115"/>
      <c r="N5372" s="123">
        <v>2.1131000000000002</v>
      </c>
      <c r="AB5372" s="108">
        <f t="shared" si="222"/>
        <v>50108</v>
      </c>
      <c r="AC5372" s="109">
        <f t="shared" si="221"/>
        <v>2.8218E-2</v>
      </c>
      <c r="AE5372" s="110"/>
    </row>
    <row r="5373" spans="13:31" x14ac:dyDescent="0.25">
      <c r="M5373" s="115"/>
      <c r="N5373" s="123">
        <v>2.1131000000000002</v>
      </c>
      <c r="AB5373" s="108">
        <f t="shared" si="222"/>
        <v>50109</v>
      </c>
      <c r="AC5373" s="109">
        <f t="shared" si="221"/>
        <v>2.8218E-2</v>
      </c>
      <c r="AE5373" s="110"/>
    </row>
    <row r="5374" spans="13:31" x14ac:dyDescent="0.25">
      <c r="M5374" s="115"/>
      <c r="N5374" s="123">
        <v>2.1131000000000002</v>
      </c>
      <c r="AB5374" s="108">
        <f t="shared" si="222"/>
        <v>50110</v>
      </c>
      <c r="AC5374" s="109">
        <f t="shared" si="221"/>
        <v>2.8218E-2</v>
      </c>
      <c r="AE5374" s="110"/>
    </row>
    <row r="5375" spans="13:31" x14ac:dyDescent="0.25">
      <c r="M5375" s="115"/>
      <c r="N5375" s="123">
        <v>2.1132900000000001</v>
      </c>
      <c r="AB5375" s="108">
        <f t="shared" si="222"/>
        <v>50111</v>
      </c>
      <c r="AC5375" s="109">
        <f t="shared" si="221"/>
        <v>2.8218E-2</v>
      </c>
      <c r="AE5375" s="110"/>
    </row>
    <row r="5376" spans="13:31" x14ac:dyDescent="0.25">
      <c r="M5376" s="115"/>
      <c r="N5376" s="123">
        <v>2.1131000000000002</v>
      </c>
      <c r="AB5376" s="108">
        <f t="shared" si="222"/>
        <v>50112</v>
      </c>
      <c r="AC5376" s="109">
        <f t="shared" si="221"/>
        <v>2.8218E-2</v>
      </c>
      <c r="AE5376" s="110"/>
    </row>
    <row r="5377" spans="13:31" x14ac:dyDescent="0.25">
      <c r="M5377" s="115"/>
      <c r="N5377" s="123">
        <v>2.1131000000000002</v>
      </c>
      <c r="AB5377" s="108">
        <f t="shared" si="222"/>
        <v>50113</v>
      </c>
      <c r="AC5377" s="109">
        <f t="shared" si="221"/>
        <v>2.8218E-2</v>
      </c>
      <c r="AE5377" s="110"/>
    </row>
    <row r="5378" spans="13:31" x14ac:dyDescent="0.25">
      <c r="M5378" s="115"/>
      <c r="N5378" s="123">
        <v>2.1131000000000002</v>
      </c>
      <c r="AB5378" s="108">
        <f t="shared" si="222"/>
        <v>50114</v>
      </c>
      <c r="AC5378" s="109">
        <f t="shared" si="221"/>
        <v>2.8218E-2</v>
      </c>
      <c r="AE5378" s="110"/>
    </row>
    <row r="5379" spans="13:31" x14ac:dyDescent="0.25">
      <c r="M5379" s="115"/>
      <c r="N5379" s="123">
        <v>2.1131000000000002</v>
      </c>
      <c r="AB5379" s="108">
        <f t="shared" si="222"/>
        <v>50115</v>
      </c>
      <c r="AC5379" s="109">
        <f t="shared" si="221"/>
        <v>2.8218E-2</v>
      </c>
      <c r="AE5379" s="110"/>
    </row>
    <row r="5380" spans="13:31" x14ac:dyDescent="0.25">
      <c r="M5380" s="115"/>
      <c r="N5380" s="123">
        <v>2.1132300000000002</v>
      </c>
      <c r="AB5380" s="108">
        <f t="shared" si="222"/>
        <v>50116</v>
      </c>
      <c r="AC5380" s="109">
        <f t="shared" si="221"/>
        <v>2.8218E-2</v>
      </c>
      <c r="AE5380" s="110"/>
    </row>
    <row r="5381" spans="13:31" x14ac:dyDescent="0.25">
      <c r="M5381" s="115"/>
      <c r="N5381" s="123">
        <v>2.1131000000000002</v>
      </c>
      <c r="AB5381" s="108">
        <f t="shared" si="222"/>
        <v>50117</v>
      </c>
      <c r="AC5381" s="109">
        <f t="shared" si="221"/>
        <v>2.8218E-2</v>
      </c>
      <c r="AE5381" s="110"/>
    </row>
    <row r="5382" spans="13:31" x14ac:dyDescent="0.25">
      <c r="M5382" s="115"/>
      <c r="N5382" s="123">
        <v>2.1131000000000002</v>
      </c>
      <c r="AB5382" s="108">
        <f t="shared" si="222"/>
        <v>50118</v>
      </c>
      <c r="AC5382" s="109">
        <f t="shared" si="221"/>
        <v>2.8218E-2</v>
      </c>
      <c r="AE5382" s="110"/>
    </row>
    <row r="5383" spans="13:31" x14ac:dyDescent="0.25">
      <c r="M5383" s="115"/>
      <c r="N5383" s="123">
        <v>2.1131000000000002</v>
      </c>
      <c r="AB5383" s="108">
        <f t="shared" si="222"/>
        <v>50119</v>
      </c>
      <c r="AC5383" s="109">
        <f t="shared" ref="AC5383:AC5446" si="223">_xlfn.IFNA(VLOOKUP(AB5383,M:N,2,FALSE)/100,AC5382)</f>
        <v>2.8218E-2</v>
      </c>
      <c r="AE5383" s="110"/>
    </row>
    <row r="5384" spans="13:31" x14ac:dyDescent="0.25">
      <c r="M5384" s="115"/>
      <c r="N5384" s="123">
        <v>2.1131000000000002</v>
      </c>
      <c r="AB5384" s="108">
        <f t="shared" ref="AB5384:AB5447" si="224">AB5383+1</f>
        <v>50120</v>
      </c>
      <c r="AC5384" s="109">
        <f t="shared" si="223"/>
        <v>2.8218E-2</v>
      </c>
      <c r="AE5384" s="110"/>
    </row>
    <row r="5385" spans="13:31" x14ac:dyDescent="0.25">
      <c r="M5385" s="115"/>
      <c r="N5385" s="123">
        <v>2.1132900000000001</v>
      </c>
      <c r="AB5385" s="108">
        <f t="shared" si="224"/>
        <v>50121</v>
      </c>
      <c r="AC5385" s="109">
        <f t="shared" si="223"/>
        <v>2.8218E-2</v>
      </c>
      <c r="AE5385" s="110"/>
    </row>
    <row r="5386" spans="13:31" x14ac:dyDescent="0.25">
      <c r="M5386" s="115"/>
      <c r="N5386" s="123">
        <v>2.1131000000000002</v>
      </c>
      <c r="AB5386" s="108">
        <f t="shared" si="224"/>
        <v>50122</v>
      </c>
      <c r="AC5386" s="109">
        <f t="shared" si="223"/>
        <v>2.8218E-2</v>
      </c>
      <c r="AE5386" s="110"/>
    </row>
    <row r="5387" spans="13:31" x14ac:dyDescent="0.25">
      <c r="M5387" s="115"/>
      <c r="N5387" s="123">
        <v>2.1131000000000002</v>
      </c>
      <c r="AB5387" s="108">
        <f t="shared" si="224"/>
        <v>50123</v>
      </c>
      <c r="AC5387" s="109">
        <f t="shared" si="223"/>
        <v>2.8218E-2</v>
      </c>
      <c r="AE5387" s="110"/>
    </row>
    <row r="5388" spans="13:31" x14ac:dyDescent="0.25">
      <c r="M5388" s="115"/>
      <c r="N5388" s="123">
        <v>2.1131000000000002</v>
      </c>
      <c r="AB5388" s="108">
        <f t="shared" si="224"/>
        <v>50124</v>
      </c>
      <c r="AC5388" s="109">
        <f t="shared" si="223"/>
        <v>2.8218E-2</v>
      </c>
      <c r="AE5388" s="110"/>
    </row>
    <row r="5389" spans="13:31" x14ac:dyDescent="0.25">
      <c r="M5389" s="115"/>
      <c r="N5389" s="123">
        <v>2.1132300000000002</v>
      </c>
      <c r="AB5389" s="108">
        <f t="shared" si="224"/>
        <v>50125</v>
      </c>
      <c r="AC5389" s="109">
        <f t="shared" si="223"/>
        <v>2.8218E-2</v>
      </c>
      <c r="AE5389" s="110"/>
    </row>
    <row r="5390" spans="13:31" x14ac:dyDescent="0.25">
      <c r="M5390" s="115"/>
      <c r="N5390" s="123">
        <v>2.1131000000000002</v>
      </c>
      <c r="AB5390" s="108">
        <f t="shared" si="224"/>
        <v>50126</v>
      </c>
      <c r="AC5390" s="109">
        <f t="shared" si="223"/>
        <v>2.8218E-2</v>
      </c>
      <c r="AE5390" s="110"/>
    </row>
    <row r="5391" spans="13:31" x14ac:dyDescent="0.25">
      <c r="M5391" s="115"/>
      <c r="N5391" s="123">
        <v>2.1131000000000002</v>
      </c>
      <c r="AB5391" s="108">
        <f t="shared" si="224"/>
        <v>50127</v>
      </c>
      <c r="AC5391" s="109">
        <f t="shared" si="223"/>
        <v>2.8218E-2</v>
      </c>
      <c r="AE5391" s="110"/>
    </row>
    <row r="5392" spans="13:31" x14ac:dyDescent="0.25">
      <c r="M5392" s="115"/>
      <c r="N5392" s="123">
        <v>2.1131000000000002</v>
      </c>
      <c r="AB5392" s="108">
        <f t="shared" si="224"/>
        <v>50128</v>
      </c>
      <c r="AC5392" s="109">
        <f t="shared" si="223"/>
        <v>2.8218E-2</v>
      </c>
      <c r="AE5392" s="110"/>
    </row>
    <row r="5393" spans="13:31" x14ac:dyDescent="0.25">
      <c r="M5393" s="115"/>
      <c r="N5393" s="123">
        <v>2.1131000000000002</v>
      </c>
      <c r="AB5393" s="108">
        <f t="shared" si="224"/>
        <v>50129</v>
      </c>
      <c r="AC5393" s="109">
        <f t="shared" si="223"/>
        <v>2.8218E-2</v>
      </c>
      <c r="AE5393" s="110"/>
    </row>
    <row r="5394" spans="13:31" x14ac:dyDescent="0.25">
      <c r="M5394" s="115"/>
      <c r="N5394" s="123">
        <v>2.1132300000000002</v>
      </c>
      <c r="AB5394" s="108">
        <f t="shared" si="224"/>
        <v>50130</v>
      </c>
      <c r="AC5394" s="109">
        <f t="shared" si="223"/>
        <v>2.8218E-2</v>
      </c>
      <c r="AE5394" s="110"/>
    </row>
    <row r="5395" spans="13:31" x14ac:dyDescent="0.25">
      <c r="M5395" s="115"/>
      <c r="N5395" s="123">
        <v>2.1131000000000002</v>
      </c>
      <c r="AB5395" s="108">
        <f t="shared" si="224"/>
        <v>50131</v>
      </c>
      <c r="AC5395" s="109">
        <f t="shared" si="223"/>
        <v>2.8218E-2</v>
      </c>
      <c r="AE5395" s="110"/>
    </row>
    <row r="5396" spans="13:31" x14ac:dyDescent="0.25">
      <c r="M5396" s="115"/>
      <c r="N5396" s="123">
        <v>2.1131000000000002</v>
      </c>
      <c r="AB5396" s="108">
        <f t="shared" si="224"/>
        <v>50132</v>
      </c>
      <c r="AC5396" s="109">
        <f t="shared" si="223"/>
        <v>2.8218E-2</v>
      </c>
      <c r="AE5396" s="110"/>
    </row>
    <row r="5397" spans="13:31" x14ac:dyDescent="0.25">
      <c r="M5397" s="115"/>
      <c r="N5397" s="123">
        <v>2.1131000000000002</v>
      </c>
      <c r="AB5397" s="108">
        <f t="shared" si="224"/>
        <v>50133</v>
      </c>
      <c r="AC5397" s="109">
        <f t="shared" si="223"/>
        <v>2.8218E-2</v>
      </c>
      <c r="AE5397" s="110"/>
    </row>
    <row r="5398" spans="13:31" x14ac:dyDescent="0.25">
      <c r="M5398" s="115"/>
      <c r="N5398" s="123">
        <v>2.1131000000000002</v>
      </c>
      <c r="AB5398" s="108">
        <f t="shared" si="224"/>
        <v>50134</v>
      </c>
      <c r="AC5398" s="109">
        <f t="shared" si="223"/>
        <v>2.8218E-2</v>
      </c>
      <c r="AE5398" s="110"/>
    </row>
    <row r="5399" spans="13:31" x14ac:dyDescent="0.25">
      <c r="M5399" s="115"/>
      <c r="N5399" s="123">
        <v>2.1132300000000002</v>
      </c>
      <c r="AB5399" s="108">
        <f t="shared" si="224"/>
        <v>50135</v>
      </c>
      <c r="AC5399" s="109">
        <f t="shared" si="223"/>
        <v>2.8218E-2</v>
      </c>
      <c r="AE5399" s="110"/>
    </row>
    <row r="5400" spans="13:31" x14ac:dyDescent="0.25">
      <c r="M5400" s="115"/>
      <c r="N5400" s="123">
        <v>2.1131000000000002</v>
      </c>
      <c r="AB5400" s="108">
        <f t="shared" si="224"/>
        <v>50136</v>
      </c>
      <c r="AC5400" s="109">
        <f t="shared" si="223"/>
        <v>2.8218E-2</v>
      </c>
      <c r="AE5400" s="110"/>
    </row>
    <row r="5401" spans="13:31" x14ac:dyDescent="0.25">
      <c r="M5401" s="115"/>
      <c r="N5401" s="123">
        <v>2.1131000000000002</v>
      </c>
      <c r="AB5401" s="108">
        <f t="shared" si="224"/>
        <v>50137</v>
      </c>
      <c r="AC5401" s="109">
        <f t="shared" si="223"/>
        <v>2.8218E-2</v>
      </c>
      <c r="AE5401" s="110"/>
    </row>
    <row r="5402" spans="13:31" x14ac:dyDescent="0.25">
      <c r="M5402" s="115"/>
      <c r="N5402" s="123">
        <v>2.1131000000000002</v>
      </c>
      <c r="AB5402" s="108">
        <f t="shared" si="224"/>
        <v>50138</v>
      </c>
      <c r="AC5402" s="109">
        <f t="shared" si="223"/>
        <v>2.8218E-2</v>
      </c>
      <c r="AE5402" s="110"/>
    </row>
    <row r="5403" spans="13:31" x14ac:dyDescent="0.25">
      <c r="M5403" s="115"/>
      <c r="N5403" s="123">
        <v>2.1131000000000002</v>
      </c>
      <c r="AB5403" s="108">
        <f t="shared" si="224"/>
        <v>50139</v>
      </c>
      <c r="AC5403" s="109">
        <f t="shared" si="223"/>
        <v>2.8218E-2</v>
      </c>
      <c r="AE5403" s="110"/>
    </row>
    <row r="5404" spans="13:31" x14ac:dyDescent="0.25">
      <c r="M5404" s="115"/>
      <c r="N5404" s="123">
        <v>2.1132900000000001</v>
      </c>
      <c r="AB5404" s="108">
        <f t="shared" si="224"/>
        <v>50140</v>
      </c>
      <c r="AC5404" s="109">
        <f t="shared" si="223"/>
        <v>2.8218E-2</v>
      </c>
      <c r="AE5404" s="110"/>
    </row>
    <row r="5405" spans="13:31" x14ac:dyDescent="0.25">
      <c r="M5405" s="115"/>
      <c r="N5405" s="123">
        <v>2.1131000000000002</v>
      </c>
      <c r="AB5405" s="108">
        <f t="shared" si="224"/>
        <v>50141</v>
      </c>
      <c r="AC5405" s="109">
        <f t="shared" si="223"/>
        <v>2.8218E-2</v>
      </c>
      <c r="AE5405" s="110"/>
    </row>
    <row r="5406" spans="13:31" x14ac:dyDescent="0.25">
      <c r="M5406" s="115"/>
      <c r="N5406" s="123">
        <v>2.1131000000000002</v>
      </c>
      <c r="AB5406" s="108">
        <f t="shared" si="224"/>
        <v>50142</v>
      </c>
      <c r="AC5406" s="109">
        <f t="shared" si="223"/>
        <v>2.8218E-2</v>
      </c>
      <c r="AE5406" s="110"/>
    </row>
    <row r="5407" spans="13:31" x14ac:dyDescent="0.25">
      <c r="M5407" s="115"/>
      <c r="N5407" s="123">
        <v>2.1131000000000002</v>
      </c>
      <c r="AB5407" s="108">
        <f t="shared" si="224"/>
        <v>50143</v>
      </c>
      <c r="AC5407" s="109">
        <f t="shared" si="223"/>
        <v>2.8218E-2</v>
      </c>
      <c r="AE5407" s="110"/>
    </row>
    <row r="5408" spans="13:31" x14ac:dyDescent="0.25">
      <c r="M5408" s="115"/>
      <c r="N5408" s="123">
        <v>2.1132300000000002</v>
      </c>
      <c r="AB5408" s="108">
        <f t="shared" si="224"/>
        <v>50144</v>
      </c>
      <c r="AC5408" s="109">
        <f t="shared" si="223"/>
        <v>2.8218E-2</v>
      </c>
      <c r="AE5408" s="110"/>
    </row>
    <row r="5409" spans="13:31" x14ac:dyDescent="0.25">
      <c r="M5409" s="115"/>
      <c r="N5409" s="123">
        <v>2.1131000000000002</v>
      </c>
      <c r="AB5409" s="108">
        <f t="shared" si="224"/>
        <v>50145</v>
      </c>
      <c r="AC5409" s="109">
        <f t="shared" si="223"/>
        <v>2.8218E-2</v>
      </c>
      <c r="AE5409" s="110"/>
    </row>
    <row r="5410" spans="13:31" x14ac:dyDescent="0.25">
      <c r="M5410" s="115"/>
      <c r="N5410" s="123">
        <v>2.1131000000000002</v>
      </c>
      <c r="AB5410" s="108">
        <f t="shared" si="224"/>
        <v>50146</v>
      </c>
      <c r="AC5410" s="109">
        <f t="shared" si="223"/>
        <v>2.8218E-2</v>
      </c>
      <c r="AE5410" s="110"/>
    </row>
    <row r="5411" spans="13:31" x14ac:dyDescent="0.25">
      <c r="M5411" s="115"/>
      <c r="N5411" s="123">
        <v>2.1131000000000002</v>
      </c>
      <c r="AB5411" s="108">
        <f t="shared" si="224"/>
        <v>50147</v>
      </c>
      <c r="AC5411" s="109">
        <f t="shared" si="223"/>
        <v>2.8218E-2</v>
      </c>
      <c r="AE5411" s="110"/>
    </row>
    <row r="5412" spans="13:31" x14ac:dyDescent="0.25">
      <c r="M5412" s="115"/>
      <c r="N5412" s="123">
        <v>2.1131000000000002</v>
      </c>
      <c r="AB5412" s="108">
        <f t="shared" si="224"/>
        <v>50148</v>
      </c>
      <c r="AC5412" s="109">
        <f t="shared" si="223"/>
        <v>2.8218E-2</v>
      </c>
      <c r="AE5412" s="110"/>
    </row>
    <row r="5413" spans="13:31" x14ac:dyDescent="0.25">
      <c r="M5413" s="115"/>
      <c r="N5413" s="123">
        <v>2.1132300000000002</v>
      </c>
      <c r="AB5413" s="108">
        <f t="shared" si="224"/>
        <v>50149</v>
      </c>
      <c r="AC5413" s="109">
        <f t="shared" si="223"/>
        <v>2.8218E-2</v>
      </c>
      <c r="AE5413" s="110"/>
    </row>
    <row r="5414" spans="13:31" x14ac:dyDescent="0.25">
      <c r="M5414" s="115"/>
      <c r="N5414" s="123">
        <v>2.1131000000000002</v>
      </c>
      <c r="AB5414" s="108">
        <f t="shared" si="224"/>
        <v>50150</v>
      </c>
      <c r="AC5414" s="109">
        <f t="shared" si="223"/>
        <v>2.8218E-2</v>
      </c>
      <c r="AE5414" s="110"/>
    </row>
    <row r="5415" spans="13:31" x14ac:dyDescent="0.25">
      <c r="M5415" s="115"/>
      <c r="N5415" s="123">
        <v>2.1131000000000002</v>
      </c>
      <c r="AB5415" s="108">
        <f t="shared" si="224"/>
        <v>50151</v>
      </c>
      <c r="AC5415" s="109">
        <f t="shared" si="223"/>
        <v>2.8218E-2</v>
      </c>
      <c r="AE5415" s="110"/>
    </row>
    <row r="5416" spans="13:31" x14ac:dyDescent="0.25">
      <c r="M5416" s="115"/>
      <c r="N5416" s="123">
        <v>2.1131000000000002</v>
      </c>
      <c r="AB5416" s="108">
        <f t="shared" si="224"/>
        <v>50152</v>
      </c>
      <c r="AC5416" s="109">
        <f t="shared" si="223"/>
        <v>2.8218E-2</v>
      </c>
      <c r="AE5416" s="110"/>
    </row>
    <row r="5417" spans="13:31" x14ac:dyDescent="0.25">
      <c r="M5417" s="115"/>
      <c r="N5417" s="123">
        <v>2.1131000000000002</v>
      </c>
      <c r="AB5417" s="108">
        <f t="shared" si="224"/>
        <v>50153</v>
      </c>
      <c r="AC5417" s="109">
        <f t="shared" si="223"/>
        <v>2.8218E-2</v>
      </c>
      <c r="AE5417" s="110"/>
    </row>
    <row r="5418" spans="13:31" x14ac:dyDescent="0.25">
      <c r="M5418" s="115"/>
      <c r="N5418" s="123">
        <v>2.1132300000000002</v>
      </c>
      <c r="AB5418" s="108">
        <f t="shared" si="224"/>
        <v>50154</v>
      </c>
      <c r="AC5418" s="109">
        <f t="shared" si="223"/>
        <v>2.8218E-2</v>
      </c>
      <c r="AE5418" s="110"/>
    </row>
    <row r="5419" spans="13:31" x14ac:dyDescent="0.25">
      <c r="M5419" s="115"/>
      <c r="N5419" s="123">
        <v>2.1131000000000002</v>
      </c>
      <c r="AB5419" s="108">
        <f t="shared" si="224"/>
        <v>50155</v>
      </c>
      <c r="AC5419" s="109">
        <f t="shared" si="223"/>
        <v>2.8218E-2</v>
      </c>
      <c r="AE5419" s="110"/>
    </row>
    <row r="5420" spans="13:31" x14ac:dyDescent="0.25">
      <c r="M5420" s="115"/>
      <c r="N5420" s="123">
        <v>2.1131000000000002</v>
      </c>
      <c r="AB5420" s="108">
        <f t="shared" si="224"/>
        <v>50156</v>
      </c>
      <c r="AC5420" s="109">
        <f t="shared" si="223"/>
        <v>2.8218E-2</v>
      </c>
      <c r="AE5420" s="110"/>
    </row>
    <row r="5421" spans="13:31" x14ac:dyDescent="0.25">
      <c r="M5421" s="115"/>
      <c r="N5421" s="123">
        <v>2.1131000000000002</v>
      </c>
      <c r="AB5421" s="108">
        <f t="shared" si="224"/>
        <v>50157</v>
      </c>
      <c r="AC5421" s="109">
        <f t="shared" si="223"/>
        <v>2.8218E-2</v>
      </c>
      <c r="AE5421" s="110"/>
    </row>
    <row r="5422" spans="13:31" x14ac:dyDescent="0.25">
      <c r="M5422" s="115"/>
      <c r="N5422" s="123">
        <v>2.1131000000000002</v>
      </c>
      <c r="AB5422" s="108">
        <f t="shared" si="224"/>
        <v>50158</v>
      </c>
      <c r="AC5422" s="109">
        <f t="shared" si="223"/>
        <v>2.8218E-2</v>
      </c>
      <c r="AE5422" s="110"/>
    </row>
    <row r="5423" spans="13:31" x14ac:dyDescent="0.25">
      <c r="M5423" s="115"/>
      <c r="N5423" s="123">
        <v>2.1132300000000002</v>
      </c>
      <c r="AB5423" s="108">
        <f t="shared" si="224"/>
        <v>50159</v>
      </c>
      <c r="AC5423" s="109">
        <f t="shared" si="223"/>
        <v>2.8218E-2</v>
      </c>
      <c r="AE5423" s="110"/>
    </row>
    <row r="5424" spans="13:31" x14ac:dyDescent="0.25">
      <c r="M5424" s="115"/>
      <c r="N5424" s="123">
        <v>2.1131000000000002</v>
      </c>
      <c r="AB5424" s="108">
        <f t="shared" si="224"/>
        <v>50160</v>
      </c>
      <c r="AC5424" s="109">
        <f t="shared" si="223"/>
        <v>2.8218E-2</v>
      </c>
      <c r="AE5424" s="110"/>
    </row>
    <row r="5425" spans="13:31" x14ac:dyDescent="0.25">
      <c r="M5425" s="115"/>
      <c r="N5425" s="123">
        <v>2.1131000000000002</v>
      </c>
      <c r="AB5425" s="108">
        <f t="shared" si="224"/>
        <v>50161</v>
      </c>
      <c r="AC5425" s="109">
        <f t="shared" si="223"/>
        <v>2.8218E-2</v>
      </c>
      <c r="AE5425" s="110"/>
    </row>
    <row r="5426" spans="13:31" x14ac:dyDescent="0.25">
      <c r="M5426" s="115"/>
      <c r="N5426" s="123">
        <v>2.1131000000000002</v>
      </c>
      <c r="AB5426" s="108">
        <f t="shared" si="224"/>
        <v>50162</v>
      </c>
      <c r="AC5426" s="109">
        <f t="shared" si="223"/>
        <v>2.8218E-2</v>
      </c>
      <c r="AE5426" s="110"/>
    </row>
    <row r="5427" spans="13:31" x14ac:dyDescent="0.25">
      <c r="M5427" s="115"/>
      <c r="N5427" s="123">
        <v>2.1131000000000002</v>
      </c>
      <c r="AB5427" s="108">
        <f t="shared" si="224"/>
        <v>50163</v>
      </c>
      <c r="AC5427" s="109">
        <f t="shared" si="223"/>
        <v>2.8218E-2</v>
      </c>
      <c r="AE5427" s="110"/>
    </row>
    <row r="5428" spans="13:31" x14ac:dyDescent="0.25">
      <c r="M5428" s="115"/>
      <c r="N5428" s="123">
        <v>2.1132300000000002</v>
      </c>
      <c r="AB5428" s="108">
        <f t="shared" si="224"/>
        <v>50164</v>
      </c>
      <c r="AC5428" s="109">
        <f t="shared" si="223"/>
        <v>2.8218E-2</v>
      </c>
      <c r="AE5428" s="110"/>
    </row>
    <row r="5429" spans="13:31" x14ac:dyDescent="0.25">
      <c r="M5429" s="115"/>
      <c r="N5429" s="123">
        <v>2.1131000000000002</v>
      </c>
      <c r="AB5429" s="108">
        <f t="shared" si="224"/>
        <v>50165</v>
      </c>
      <c r="AC5429" s="109">
        <f t="shared" si="223"/>
        <v>2.8218E-2</v>
      </c>
      <c r="AE5429" s="110"/>
    </row>
    <row r="5430" spans="13:31" x14ac:dyDescent="0.25">
      <c r="M5430" s="115"/>
      <c r="N5430" s="123">
        <v>2.1131000000000002</v>
      </c>
      <c r="AB5430" s="108">
        <f t="shared" si="224"/>
        <v>50166</v>
      </c>
      <c r="AC5430" s="109">
        <f t="shared" si="223"/>
        <v>2.8218E-2</v>
      </c>
      <c r="AE5430" s="110"/>
    </row>
    <row r="5431" spans="13:31" x14ac:dyDescent="0.25">
      <c r="M5431" s="115"/>
      <c r="N5431" s="123">
        <v>2.1131000000000002</v>
      </c>
      <c r="AB5431" s="108">
        <f t="shared" si="224"/>
        <v>50167</v>
      </c>
      <c r="AC5431" s="109">
        <f t="shared" si="223"/>
        <v>2.8218E-2</v>
      </c>
      <c r="AE5431" s="110"/>
    </row>
    <row r="5432" spans="13:31" x14ac:dyDescent="0.25">
      <c r="M5432" s="115"/>
      <c r="N5432" s="123">
        <v>2.1131000000000002</v>
      </c>
      <c r="AB5432" s="108">
        <f t="shared" si="224"/>
        <v>50168</v>
      </c>
      <c r="AC5432" s="109">
        <f t="shared" si="223"/>
        <v>2.8218E-2</v>
      </c>
      <c r="AE5432" s="110"/>
    </row>
    <row r="5433" spans="13:31" x14ac:dyDescent="0.25">
      <c r="M5433" s="115"/>
      <c r="N5433" s="123">
        <v>2.1132300000000002</v>
      </c>
      <c r="AB5433" s="108">
        <f t="shared" si="224"/>
        <v>50169</v>
      </c>
      <c r="AC5433" s="109">
        <f t="shared" si="223"/>
        <v>2.8218E-2</v>
      </c>
      <c r="AE5433" s="110"/>
    </row>
    <row r="5434" spans="13:31" x14ac:dyDescent="0.25">
      <c r="M5434" s="115"/>
      <c r="N5434" s="123">
        <v>2.1131000000000002</v>
      </c>
      <c r="AB5434" s="108">
        <f t="shared" si="224"/>
        <v>50170</v>
      </c>
      <c r="AC5434" s="109">
        <f t="shared" si="223"/>
        <v>2.8218E-2</v>
      </c>
      <c r="AE5434" s="110"/>
    </row>
    <row r="5435" spans="13:31" x14ac:dyDescent="0.25">
      <c r="M5435" s="115"/>
      <c r="N5435" s="123">
        <v>2.1131000000000002</v>
      </c>
      <c r="AB5435" s="108">
        <f t="shared" si="224"/>
        <v>50171</v>
      </c>
      <c r="AC5435" s="109">
        <f t="shared" si="223"/>
        <v>2.8218E-2</v>
      </c>
      <c r="AE5435" s="110"/>
    </row>
    <row r="5436" spans="13:31" x14ac:dyDescent="0.25">
      <c r="M5436" s="115"/>
      <c r="N5436" s="123">
        <v>2.1131000000000002</v>
      </c>
      <c r="AB5436" s="108">
        <f t="shared" si="224"/>
        <v>50172</v>
      </c>
      <c r="AC5436" s="109">
        <f t="shared" si="223"/>
        <v>2.8218E-2</v>
      </c>
      <c r="AE5436" s="110"/>
    </row>
    <row r="5437" spans="13:31" x14ac:dyDescent="0.25">
      <c r="M5437" s="115"/>
      <c r="N5437" s="123">
        <v>2.1131000000000002</v>
      </c>
      <c r="AB5437" s="108">
        <f t="shared" si="224"/>
        <v>50173</v>
      </c>
      <c r="AC5437" s="109">
        <f t="shared" si="223"/>
        <v>2.8218E-2</v>
      </c>
      <c r="AE5437" s="110"/>
    </row>
    <row r="5438" spans="13:31" x14ac:dyDescent="0.25">
      <c r="M5438" s="115"/>
      <c r="N5438" s="123">
        <v>2.1132300000000002</v>
      </c>
      <c r="AB5438" s="108">
        <f t="shared" si="224"/>
        <v>50174</v>
      </c>
      <c r="AC5438" s="109">
        <f t="shared" si="223"/>
        <v>2.8218E-2</v>
      </c>
      <c r="AE5438" s="110"/>
    </row>
    <row r="5439" spans="13:31" x14ac:dyDescent="0.25">
      <c r="M5439" s="115"/>
      <c r="N5439" s="123">
        <v>2.1131000000000002</v>
      </c>
      <c r="AB5439" s="108">
        <f t="shared" si="224"/>
        <v>50175</v>
      </c>
      <c r="AC5439" s="109">
        <f t="shared" si="223"/>
        <v>2.8218E-2</v>
      </c>
      <c r="AE5439" s="110"/>
    </row>
    <row r="5440" spans="13:31" x14ac:dyDescent="0.25">
      <c r="M5440" s="115"/>
      <c r="N5440" s="123">
        <v>2.1131000000000002</v>
      </c>
      <c r="AB5440" s="108">
        <f t="shared" si="224"/>
        <v>50176</v>
      </c>
      <c r="AC5440" s="109">
        <f t="shared" si="223"/>
        <v>2.8218E-2</v>
      </c>
      <c r="AE5440" s="110"/>
    </row>
    <row r="5441" spans="13:31" x14ac:dyDescent="0.25">
      <c r="M5441" s="115"/>
      <c r="N5441" s="123">
        <v>2.1131000000000002</v>
      </c>
      <c r="AB5441" s="108">
        <f t="shared" si="224"/>
        <v>50177</v>
      </c>
      <c r="AC5441" s="109">
        <f t="shared" si="223"/>
        <v>2.8218E-2</v>
      </c>
      <c r="AE5441" s="110"/>
    </row>
    <row r="5442" spans="13:31" x14ac:dyDescent="0.25">
      <c r="M5442" s="115"/>
      <c r="N5442" s="123">
        <v>2.1131000000000002</v>
      </c>
      <c r="AB5442" s="108">
        <f t="shared" si="224"/>
        <v>50178</v>
      </c>
      <c r="AC5442" s="109">
        <f t="shared" si="223"/>
        <v>2.8218E-2</v>
      </c>
      <c r="AE5442" s="110"/>
    </row>
    <row r="5443" spans="13:31" x14ac:dyDescent="0.25">
      <c r="M5443" s="115"/>
      <c r="N5443" s="123">
        <v>2.1132300000000002</v>
      </c>
      <c r="AB5443" s="108">
        <f t="shared" si="224"/>
        <v>50179</v>
      </c>
      <c r="AC5443" s="109">
        <f t="shared" si="223"/>
        <v>2.8218E-2</v>
      </c>
      <c r="AE5443" s="110"/>
    </row>
    <row r="5444" spans="13:31" x14ac:dyDescent="0.25">
      <c r="M5444" s="115"/>
      <c r="N5444" s="123">
        <v>2.1131000000000002</v>
      </c>
      <c r="AB5444" s="108">
        <f t="shared" si="224"/>
        <v>50180</v>
      </c>
      <c r="AC5444" s="109">
        <f t="shared" si="223"/>
        <v>2.8218E-2</v>
      </c>
      <c r="AE5444" s="110"/>
    </row>
    <row r="5445" spans="13:31" x14ac:dyDescent="0.25">
      <c r="M5445" s="115"/>
      <c r="N5445" s="123">
        <v>2.1131000000000002</v>
      </c>
      <c r="AB5445" s="108">
        <f t="shared" si="224"/>
        <v>50181</v>
      </c>
      <c r="AC5445" s="109">
        <f t="shared" si="223"/>
        <v>2.8218E-2</v>
      </c>
      <c r="AE5445" s="110"/>
    </row>
    <row r="5446" spans="13:31" x14ac:dyDescent="0.25">
      <c r="M5446" s="115"/>
      <c r="N5446" s="123">
        <v>2.1131000000000002</v>
      </c>
      <c r="AB5446" s="108">
        <f t="shared" si="224"/>
        <v>50182</v>
      </c>
      <c r="AC5446" s="109">
        <f t="shared" si="223"/>
        <v>2.8218E-2</v>
      </c>
      <c r="AE5446" s="110"/>
    </row>
    <row r="5447" spans="13:31" x14ac:dyDescent="0.25">
      <c r="M5447" s="115"/>
      <c r="N5447" s="123">
        <v>2.1132900000000001</v>
      </c>
      <c r="AB5447" s="108">
        <f t="shared" si="224"/>
        <v>50183</v>
      </c>
      <c r="AC5447" s="109">
        <f t="shared" ref="AC5447:AC5510" si="225">_xlfn.IFNA(VLOOKUP(AB5447,M:N,2,FALSE)/100,AC5446)</f>
        <v>2.8218E-2</v>
      </c>
      <c r="AE5447" s="110"/>
    </row>
    <row r="5448" spans="13:31" x14ac:dyDescent="0.25">
      <c r="M5448" s="115"/>
      <c r="N5448" s="123">
        <v>2.1131000000000002</v>
      </c>
      <c r="AB5448" s="108">
        <f t="shared" ref="AB5448:AB5511" si="226">AB5447+1</f>
        <v>50184</v>
      </c>
      <c r="AC5448" s="109">
        <f t="shared" si="225"/>
        <v>2.8218E-2</v>
      </c>
      <c r="AE5448" s="110"/>
    </row>
    <row r="5449" spans="13:31" x14ac:dyDescent="0.25">
      <c r="M5449" s="115"/>
      <c r="N5449" s="123">
        <v>2.1131000000000002</v>
      </c>
      <c r="AB5449" s="108">
        <f t="shared" si="226"/>
        <v>50185</v>
      </c>
      <c r="AC5449" s="109">
        <f t="shared" si="225"/>
        <v>2.8218E-2</v>
      </c>
      <c r="AE5449" s="110"/>
    </row>
    <row r="5450" spans="13:31" x14ac:dyDescent="0.25">
      <c r="M5450" s="115"/>
      <c r="N5450" s="123">
        <v>2.1131000000000002</v>
      </c>
      <c r="AB5450" s="108">
        <f t="shared" si="226"/>
        <v>50186</v>
      </c>
      <c r="AC5450" s="109">
        <f t="shared" si="225"/>
        <v>2.8218E-2</v>
      </c>
      <c r="AE5450" s="110"/>
    </row>
    <row r="5451" spans="13:31" x14ac:dyDescent="0.25">
      <c r="M5451" s="115"/>
      <c r="N5451" s="123">
        <v>2.1131000000000002</v>
      </c>
      <c r="AB5451" s="108">
        <f t="shared" si="226"/>
        <v>50187</v>
      </c>
      <c r="AC5451" s="109">
        <f t="shared" si="225"/>
        <v>2.8218E-2</v>
      </c>
      <c r="AE5451" s="110"/>
    </row>
    <row r="5452" spans="13:31" x14ac:dyDescent="0.25">
      <c r="M5452" s="115"/>
      <c r="N5452" s="123">
        <v>2.1132300000000002</v>
      </c>
      <c r="AB5452" s="108">
        <f t="shared" si="226"/>
        <v>50188</v>
      </c>
      <c r="AC5452" s="109">
        <f t="shared" si="225"/>
        <v>2.8218E-2</v>
      </c>
      <c r="AE5452" s="110"/>
    </row>
    <row r="5453" spans="13:31" x14ac:dyDescent="0.25">
      <c r="M5453" s="115"/>
      <c r="N5453" s="123">
        <v>2.1131000000000002</v>
      </c>
      <c r="AB5453" s="108">
        <f t="shared" si="226"/>
        <v>50189</v>
      </c>
      <c r="AC5453" s="109">
        <f t="shared" si="225"/>
        <v>2.8218E-2</v>
      </c>
      <c r="AE5453" s="110"/>
    </row>
    <row r="5454" spans="13:31" x14ac:dyDescent="0.25">
      <c r="M5454" s="115"/>
      <c r="N5454" s="123">
        <v>2.1131000000000002</v>
      </c>
      <c r="AB5454" s="108">
        <f t="shared" si="226"/>
        <v>50190</v>
      </c>
      <c r="AC5454" s="109">
        <f t="shared" si="225"/>
        <v>2.8218E-2</v>
      </c>
      <c r="AE5454" s="110"/>
    </row>
    <row r="5455" spans="13:31" x14ac:dyDescent="0.25">
      <c r="M5455" s="115"/>
      <c r="N5455" s="123">
        <v>2.1131000000000002</v>
      </c>
      <c r="AB5455" s="108">
        <f t="shared" si="226"/>
        <v>50191</v>
      </c>
      <c r="AC5455" s="109">
        <f t="shared" si="225"/>
        <v>2.8218E-2</v>
      </c>
      <c r="AE5455" s="110"/>
    </row>
    <row r="5456" spans="13:31" x14ac:dyDescent="0.25">
      <c r="M5456" s="115"/>
      <c r="N5456" s="123">
        <v>2.1131000000000002</v>
      </c>
      <c r="AB5456" s="108">
        <f t="shared" si="226"/>
        <v>50192</v>
      </c>
      <c r="AC5456" s="109">
        <f t="shared" si="225"/>
        <v>2.8218E-2</v>
      </c>
      <c r="AE5456" s="110"/>
    </row>
    <row r="5457" spans="13:31" x14ac:dyDescent="0.25">
      <c r="M5457" s="115"/>
      <c r="N5457" s="123">
        <v>2.1132300000000002</v>
      </c>
      <c r="AB5457" s="108">
        <f t="shared" si="226"/>
        <v>50193</v>
      </c>
      <c r="AC5457" s="109">
        <f t="shared" si="225"/>
        <v>2.8218E-2</v>
      </c>
      <c r="AE5457" s="110"/>
    </row>
    <row r="5458" spans="13:31" x14ac:dyDescent="0.25">
      <c r="M5458" s="115"/>
      <c r="N5458" s="123">
        <v>2.1131000000000002</v>
      </c>
      <c r="AB5458" s="108">
        <f t="shared" si="226"/>
        <v>50194</v>
      </c>
      <c r="AC5458" s="109">
        <f t="shared" si="225"/>
        <v>2.8218E-2</v>
      </c>
      <c r="AE5458" s="110"/>
    </row>
    <row r="5459" spans="13:31" x14ac:dyDescent="0.25">
      <c r="M5459" s="115"/>
      <c r="N5459" s="123">
        <v>2.1131000000000002</v>
      </c>
      <c r="AB5459" s="108">
        <f t="shared" si="226"/>
        <v>50195</v>
      </c>
      <c r="AC5459" s="109">
        <f t="shared" si="225"/>
        <v>2.8218E-2</v>
      </c>
      <c r="AE5459" s="110"/>
    </row>
    <row r="5460" spans="13:31" x14ac:dyDescent="0.25">
      <c r="M5460" s="115"/>
      <c r="N5460" s="123">
        <v>2.1131000000000002</v>
      </c>
      <c r="AB5460" s="108">
        <f t="shared" si="226"/>
        <v>50196</v>
      </c>
      <c r="AC5460" s="109">
        <f t="shared" si="225"/>
        <v>2.8218E-2</v>
      </c>
      <c r="AE5460" s="110"/>
    </row>
    <row r="5461" spans="13:31" x14ac:dyDescent="0.25">
      <c r="M5461" s="115"/>
      <c r="N5461" s="123">
        <v>2.1131000000000002</v>
      </c>
      <c r="AB5461" s="108">
        <f t="shared" si="226"/>
        <v>50197</v>
      </c>
      <c r="AC5461" s="109">
        <f t="shared" si="225"/>
        <v>2.8218E-2</v>
      </c>
      <c r="AE5461" s="110"/>
    </row>
    <row r="5462" spans="13:31" x14ac:dyDescent="0.25">
      <c r="M5462" s="115"/>
      <c r="N5462" s="123">
        <v>2.1132300000000002</v>
      </c>
      <c r="AB5462" s="108">
        <f t="shared" si="226"/>
        <v>50198</v>
      </c>
      <c r="AC5462" s="109">
        <f t="shared" si="225"/>
        <v>2.8218E-2</v>
      </c>
      <c r="AE5462" s="110"/>
    </row>
    <row r="5463" spans="13:31" x14ac:dyDescent="0.25">
      <c r="M5463" s="115"/>
      <c r="N5463" s="123">
        <v>2.1131000000000002</v>
      </c>
      <c r="AB5463" s="108">
        <f t="shared" si="226"/>
        <v>50199</v>
      </c>
      <c r="AC5463" s="109">
        <f t="shared" si="225"/>
        <v>2.8218E-2</v>
      </c>
      <c r="AE5463" s="110"/>
    </row>
    <row r="5464" spans="13:31" x14ac:dyDescent="0.25">
      <c r="M5464" s="115"/>
      <c r="N5464" s="123">
        <v>2.1131000000000002</v>
      </c>
      <c r="AB5464" s="108">
        <f t="shared" si="226"/>
        <v>50200</v>
      </c>
      <c r="AC5464" s="109">
        <f t="shared" si="225"/>
        <v>2.8218E-2</v>
      </c>
      <c r="AE5464" s="110"/>
    </row>
    <row r="5465" spans="13:31" x14ac:dyDescent="0.25">
      <c r="M5465" s="115"/>
      <c r="N5465" s="123">
        <v>2.1131000000000002</v>
      </c>
      <c r="AB5465" s="108">
        <f t="shared" si="226"/>
        <v>50201</v>
      </c>
      <c r="AC5465" s="109">
        <f t="shared" si="225"/>
        <v>2.8218E-2</v>
      </c>
      <c r="AE5465" s="110"/>
    </row>
    <row r="5466" spans="13:31" x14ac:dyDescent="0.25">
      <c r="M5466" s="115"/>
      <c r="N5466" s="123">
        <v>2.1131000000000002</v>
      </c>
      <c r="AB5466" s="108">
        <f t="shared" si="226"/>
        <v>50202</v>
      </c>
      <c r="AC5466" s="109">
        <f t="shared" si="225"/>
        <v>2.8218E-2</v>
      </c>
      <c r="AE5466" s="110"/>
    </row>
    <row r="5467" spans="13:31" x14ac:dyDescent="0.25">
      <c r="M5467" s="115"/>
      <c r="N5467" s="123">
        <v>2.1132300000000002</v>
      </c>
      <c r="AB5467" s="108">
        <f t="shared" si="226"/>
        <v>50203</v>
      </c>
      <c r="AC5467" s="109">
        <f t="shared" si="225"/>
        <v>2.8218E-2</v>
      </c>
      <c r="AE5467" s="110"/>
    </row>
    <row r="5468" spans="13:31" x14ac:dyDescent="0.25">
      <c r="M5468" s="115"/>
      <c r="N5468" s="123">
        <v>2.1131000000000002</v>
      </c>
      <c r="AB5468" s="108">
        <f t="shared" si="226"/>
        <v>50204</v>
      </c>
      <c r="AC5468" s="109">
        <f t="shared" si="225"/>
        <v>2.8218E-2</v>
      </c>
      <c r="AE5468" s="110"/>
    </row>
    <row r="5469" spans="13:31" x14ac:dyDescent="0.25">
      <c r="M5469" s="115"/>
      <c r="N5469" s="123">
        <v>2.1131000000000002</v>
      </c>
      <c r="AB5469" s="108">
        <f t="shared" si="226"/>
        <v>50205</v>
      </c>
      <c r="AC5469" s="109">
        <f t="shared" si="225"/>
        <v>2.8218E-2</v>
      </c>
      <c r="AE5469" s="110"/>
    </row>
    <row r="5470" spans="13:31" x14ac:dyDescent="0.25">
      <c r="M5470" s="115"/>
      <c r="N5470" s="123">
        <v>2.1131000000000002</v>
      </c>
      <c r="AB5470" s="108">
        <f t="shared" si="226"/>
        <v>50206</v>
      </c>
      <c r="AC5470" s="109">
        <f t="shared" si="225"/>
        <v>2.8218E-2</v>
      </c>
      <c r="AE5470" s="110"/>
    </row>
    <row r="5471" spans="13:31" x14ac:dyDescent="0.25">
      <c r="M5471" s="115"/>
      <c r="N5471" s="123">
        <v>2.1131000000000002</v>
      </c>
      <c r="AB5471" s="108">
        <f t="shared" si="226"/>
        <v>50207</v>
      </c>
      <c r="AC5471" s="109">
        <f t="shared" si="225"/>
        <v>2.8218E-2</v>
      </c>
      <c r="AE5471" s="110"/>
    </row>
    <row r="5472" spans="13:31" x14ac:dyDescent="0.25">
      <c r="M5472" s="115"/>
      <c r="N5472" s="123">
        <v>2.1132300000000002</v>
      </c>
      <c r="AB5472" s="108">
        <f t="shared" si="226"/>
        <v>50208</v>
      </c>
      <c r="AC5472" s="109">
        <f t="shared" si="225"/>
        <v>2.8218E-2</v>
      </c>
      <c r="AE5472" s="110"/>
    </row>
    <row r="5473" spans="13:31" x14ac:dyDescent="0.25">
      <c r="M5473" s="115"/>
      <c r="N5473" s="123">
        <v>2.1131000000000002</v>
      </c>
      <c r="AB5473" s="108">
        <f t="shared" si="226"/>
        <v>50209</v>
      </c>
      <c r="AC5473" s="109">
        <f t="shared" si="225"/>
        <v>2.8218E-2</v>
      </c>
      <c r="AE5473" s="110"/>
    </row>
    <row r="5474" spans="13:31" x14ac:dyDescent="0.25">
      <c r="M5474" s="115"/>
      <c r="N5474" s="123">
        <v>2.1131000000000002</v>
      </c>
      <c r="AB5474" s="108">
        <f t="shared" si="226"/>
        <v>50210</v>
      </c>
      <c r="AC5474" s="109">
        <f t="shared" si="225"/>
        <v>2.8218E-2</v>
      </c>
      <c r="AE5474" s="110"/>
    </row>
    <row r="5475" spans="13:31" x14ac:dyDescent="0.25">
      <c r="M5475" s="115"/>
      <c r="N5475" s="123">
        <v>2.1131000000000002</v>
      </c>
      <c r="AB5475" s="108">
        <f t="shared" si="226"/>
        <v>50211</v>
      </c>
      <c r="AC5475" s="109">
        <f t="shared" si="225"/>
        <v>2.8218E-2</v>
      </c>
      <c r="AE5475" s="110"/>
    </row>
    <row r="5476" spans="13:31" x14ac:dyDescent="0.25">
      <c r="M5476" s="115"/>
      <c r="N5476" s="123">
        <v>2.1131000000000002</v>
      </c>
      <c r="AB5476" s="108">
        <f t="shared" si="226"/>
        <v>50212</v>
      </c>
      <c r="AC5476" s="109">
        <f t="shared" si="225"/>
        <v>2.8218E-2</v>
      </c>
      <c r="AE5476" s="110"/>
    </row>
    <row r="5477" spans="13:31" x14ac:dyDescent="0.25">
      <c r="M5477" s="115"/>
      <c r="N5477" s="123">
        <v>2.1132900000000001</v>
      </c>
      <c r="AB5477" s="108">
        <f t="shared" si="226"/>
        <v>50213</v>
      </c>
      <c r="AC5477" s="109">
        <f t="shared" si="225"/>
        <v>2.8218E-2</v>
      </c>
      <c r="AE5477" s="110"/>
    </row>
    <row r="5478" spans="13:31" x14ac:dyDescent="0.25">
      <c r="M5478" s="115"/>
      <c r="N5478" s="123">
        <v>2.1131000000000002</v>
      </c>
      <c r="AB5478" s="108">
        <f t="shared" si="226"/>
        <v>50214</v>
      </c>
      <c r="AC5478" s="109">
        <f t="shared" si="225"/>
        <v>2.8218E-2</v>
      </c>
      <c r="AE5478" s="110"/>
    </row>
    <row r="5479" spans="13:31" x14ac:dyDescent="0.25">
      <c r="M5479" s="115"/>
      <c r="N5479" s="123">
        <v>2.1131000000000002</v>
      </c>
      <c r="AB5479" s="108">
        <f t="shared" si="226"/>
        <v>50215</v>
      </c>
      <c r="AC5479" s="109">
        <f t="shared" si="225"/>
        <v>2.8218E-2</v>
      </c>
      <c r="AE5479" s="110"/>
    </row>
    <row r="5480" spans="13:31" x14ac:dyDescent="0.25">
      <c r="M5480" s="115"/>
      <c r="N5480" s="123">
        <v>2.1131000000000002</v>
      </c>
      <c r="AB5480" s="108">
        <f t="shared" si="226"/>
        <v>50216</v>
      </c>
      <c r="AC5480" s="109">
        <f t="shared" si="225"/>
        <v>2.8218E-2</v>
      </c>
      <c r="AE5480" s="110"/>
    </row>
    <row r="5481" spans="13:31" x14ac:dyDescent="0.25">
      <c r="M5481" s="115"/>
      <c r="N5481" s="123">
        <v>2.1132300000000002</v>
      </c>
      <c r="AB5481" s="108">
        <f t="shared" si="226"/>
        <v>50217</v>
      </c>
      <c r="AC5481" s="109">
        <f t="shared" si="225"/>
        <v>2.8218E-2</v>
      </c>
      <c r="AE5481" s="110"/>
    </row>
    <row r="5482" spans="13:31" x14ac:dyDescent="0.25">
      <c r="M5482" s="115"/>
      <c r="N5482" s="123">
        <v>2.1131000000000002</v>
      </c>
      <c r="AB5482" s="108">
        <f t="shared" si="226"/>
        <v>50218</v>
      </c>
      <c r="AC5482" s="109">
        <f t="shared" si="225"/>
        <v>2.8218E-2</v>
      </c>
      <c r="AE5482" s="110"/>
    </row>
    <row r="5483" spans="13:31" x14ac:dyDescent="0.25">
      <c r="M5483" s="115"/>
      <c r="N5483" s="123">
        <v>2.1131000000000002</v>
      </c>
      <c r="AB5483" s="108">
        <f t="shared" si="226"/>
        <v>50219</v>
      </c>
      <c r="AC5483" s="109">
        <f t="shared" si="225"/>
        <v>2.8218E-2</v>
      </c>
      <c r="AE5483" s="110"/>
    </row>
    <row r="5484" spans="13:31" x14ac:dyDescent="0.25">
      <c r="M5484" s="115"/>
      <c r="N5484" s="123">
        <v>2.1131000000000002</v>
      </c>
      <c r="AB5484" s="108">
        <f t="shared" si="226"/>
        <v>50220</v>
      </c>
      <c r="AC5484" s="109">
        <f t="shared" si="225"/>
        <v>2.8218E-2</v>
      </c>
      <c r="AE5484" s="110"/>
    </row>
    <row r="5485" spans="13:31" x14ac:dyDescent="0.25">
      <c r="M5485" s="115"/>
      <c r="N5485" s="123">
        <v>2.1131000000000002</v>
      </c>
      <c r="AB5485" s="108">
        <f t="shared" si="226"/>
        <v>50221</v>
      </c>
      <c r="AC5485" s="109">
        <f t="shared" si="225"/>
        <v>2.8218E-2</v>
      </c>
      <c r="AE5485" s="110"/>
    </row>
    <row r="5486" spans="13:31" x14ac:dyDescent="0.25">
      <c r="M5486" s="115"/>
      <c r="N5486" s="123">
        <v>2.1132300000000002</v>
      </c>
      <c r="AB5486" s="108">
        <f t="shared" si="226"/>
        <v>50222</v>
      </c>
      <c r="AC5486" s="109">
        <f t="shared" si="225"/>
        <v>2.8218E-2</v>
      </c>
      <c r="AE5486" s="110"/>
    </row>
    <row r="5487" spans="13:31" x14ac:dyDescent="0.25">
      <c r="M5487" s="115"/>
      <c r="N5487" s="123">
        <v>2.1131000000000002</v>
      </c>
      <c r="AB5487" s="108">
        <f t="shared" si="226"/>
        <v>50223</v>
      </c>
      <c r="AC5487" s="109">
        <f t="shared" si="225"/>
        <v>2.8218E-2</v>
      </c>
      <c r="AE5487" s="110"/>
    </row>
    <row r="5488" spans="13:31" x14ac:dyDescent="0.25">
      <c r="M5488" s="115"/>
      <c r="N5488" s="123">
        <v>2.1131000000000002</v>
      </c>
      <c r="AB5488" s="108">
        <f t="shared" si="226"/>
        <v>50224</v>
      </c>
      <c r="AC5488" s="109">
        <f t="shared" si="225"/>
        <v>2.8218E-2</v>
      </c>
      <c r="AE5488" s="110"/>
    </row>
    <row r="5489" spans="13:31" x14ac:dyDescent="0.25">
      <c r="M5489" s="115"/>
      <c r="N5489" s="123">
        <v>2.1131000000000002</v>
      </c>
      <c r="AB5489" s="108">
        <f t="shared" si="226"/>
        <v>50225</v>
      </c>
      <c r="AC5489" s="109">
        <f t="shared" si="225"/>
        <v>2.8218E-2</v>
      </c>
      <c r="AE5489" s="110"/>
    </row>
    <row r="5490" spans="13:31" x14ac:dyDescent="0.25">
      <c r="M5490" s="115"/>
      <c r="N5490" s="123">
        <v>2.1131000000000002</v>
      </c>
      <c r="AB5490" s="108">
        <f t="shared" si="226"/>
        <v>50226</v>
      </c>
      <c r="AC5490" s="109">
        <f t="shared" si="225"/>
        <v>2.8218E-2</v>
      </c>
      <c r="AE5490" s="110"/>
    </row>
    <row r="5491" spans="13:31" x14ac:dyDescent="0.25">
      <c r="M5491" s="115"/>
      <c r="N5491" s="123">
        <v>2.1132900000000001</v>
      </c>
      <c r="AB5491" s="108">
        <f t="shared" si="226"/>
        <v>50227</v>
      </c>
      <c r="AC5491" s="109">
        <f t="shared" si="225"/>
        <v>2.8218E-2</v>
      </c>
      <c r="AE5491" s="110"/>
    </row>
    <row r="5492" spans="13:31" x14ac:dyDescent="0.25">
      <c r="M5492" s="115"/>
      <c r="N5492" s="123">
        <v>2.1131000000000002</v>
      </c>
      <c r="AB5492" s="108">
        <f t="shared" si="226"/>
        <v>50228</v>
      </c>
      <c r="AC5492" s="109">
        <f t="shared" si="225"/>
        <v>2.8218E-2</v>
      </c>
      <c r="AE5492" s="110"/>
    </row>
    <row r="5493" spans="13:31" x14ac:dyDescent="0.25">
      <c r="M5493" s="115"/>
      <c r="N5493" s="123">
        <v>2.1131000000000002</v>
      </c>
      <c r="AB5493" s="108">
        <f t="shared" si="226"/>
        <v>50229</v>
      </c>
      <c r="AC5493" s="109">
        <f t="shared" si="225"/>
        <v>2.8218E-2</v>
      </c>
      <c r="AE5493" s="110"/>
    </row>
    <row r="5494" spans="13:31" x14ac:dyDescent="0.25">
      <c r="M5494" s="115"/>
      <c r="N5494" s="123">
        <v>2.1131000000000002</v>
      </c>
      <c r="AB5494" s="108">
        <f t="shared" si="226"/>
        <v>50230</v>
      </c>
      <c r="AC5494" s="109">
        <f t="shared" si="225"/>
        <v>2.8218E-2</v>
      </c>
      <c r="AE5494" s="110"/>
    </row>
    <row r="5495" spans="13:31" x14ac:dyDescent="0.25">
      <c r="M5495" s="115"/>
      <c r="N5495" s="123">
        <v>2.1132300000000002</v>
      </c>
      <c r="AB5495" s="108">
        <f t="shared" si="226"/>
        <v>50231</v>
      </c>
      <c r="AC5495" s="109">
        <f t="shared" si="225"/>
        <v>2.8218E-2</v>
      </c>
      <c r="AE5495" s="110"/>
    </row>
    <row r="5496" spans="13:31" x14ac:dyDescent="0.25">
      <c r="M5496" s="115"/>
      <c r="N5496" s="123">
        <v>2.1131000000000002</v>
      </c>
      <c r="AB5496" s="108">
        <f t="shared" si="226"/>
        <v>50232</v>
      </c>
      <c r="AC5496" s="109">
        <f t="shared" si="225"/>
        <v>2.8218E-2</v>
      </c>
      <c r="AE5496" s="110"/>
    </row>
    <row r="5497" spans="13:31" x14ac:dyDescent="0.25">
      <c r="M5497" s="115"/>
      <c r="N5497" s="123">
        <v>2.1131000000000002</v>
      </c>
      <c r="AB5497" s="108">
        <f t="shared" si="226"/>
        <v>50233</v>
      </c>
      <c r="AC5497" s="109">
        <f t="shared" si="225"/>
        <v>2.8218E-2</v>
      </c>
      <c r="AE5497" s="110"/>
    </row>
    <row r="5498" spans="13:31" x14ac:dyDescent="0.25">
      <c r="M5498" s="115"/>
      <c r="N5498" s="123">
        <v>2.1131000000000002</v>
      </c>
      <c r="AB5498" s="108">
        <f t="shared" si="226"/>
        <v>50234</v>
      </c>
      <c r="AC5498" s="109">
        <f t="shared" si="225"/>
        <v>2.8218E-2</v>
      </c>
      <c r="AE5498" s="110"/>
    </row>
    <row r="5499" spans="13:31" x14ac:dyDescent="0.25">
      <c r="M5499" s="115"/>
      <c r="N5499" s="123">
        <v>2.1131000000000002</v>
      </c>
      <c r="AB5499" s="108">
        <f t="shared" si="226"/>
        <v>50235</v>
      </c>
      <c r="AC5499" s="109">
        <f t="shared" si="225"/>
        <v>2.8218E-2</v>
      </c>
      <c r="AE5499" s="110"/>
    </row>
    <row r="5500" spans="13:31" x14ac:dyDescent="0.25">
      <c r="M5500" s="115"/>
      <c r="N5500" s="123">
        <v>2.1132900000000001</v>
      </c>
      <c r="AB5500" s="108">
        <f t="shared" si="226"/>
        <v>50236</v>
      </c>
      <c r="AC5500" s="109">
        <f t="shared" si="225"/>
        <v>2.8218E-2</v>
      </c>
      <c r="AE5500" s="110"/>
    </row>
    <row r="5501" spans="13:31" x14ac:dyDescent="0.25">
      <c r="M5501" s="115"/>
      <c r="N5501" s="123">
        <v>2.1131000000000002</v>
      </c>
      <c r="AB5501" s="108">
        <f t="shared" si="226"/>
        <v>50237</v>
      </c>
      <c r="AC5501" s="109">
        <f t="shared" si="225"/>
        <v>2.8218E-2</v>
      </c>
      <c r="AE5501" s="110"/>
    </row>
    <row r="5502" spans="13:31" x14ac:dyDescent="0.25">
      <c r="M5502" s="115"/>
      <c r="N5502" s="123">
        <v>2.1131000000000002</v>
      </c>
      <c r="AB5502" s="108">
        <f t="shared" si="226"/>
        <v>50238</v>
      </c>
      <c r="AC5502" s="109">
        <f t="shared" si="225"/>
        <v>2.8218E-2</v>
      </c>
      <c r="AE5502" s="110"/>
    </row>
    <row r="5503" spans="13:31" x14ac:dyDescent="0.25">
      <c r="M5503" s="115"/>
      <c r="N5503" s="123">
        <v>2.1131000000000002</v>
      </c>
      <c r="AB5503" s="108">
        <f t="shared" si="226"/>
        <v>50239</v>
      </c>
      <c r="AC5503" s="109">
        <f t="shared" si="225"/>
        <v>2.8218E-2</v>
      </c>
      <c r="AE5503" s="110"/>
    </row>
    <row r="5504" spans="13:31" x14ac:dyDescent="0.25">
      <c r="M5504" s="115"/>
      <c r="N5504" s="123">
        <v>2.1132300000000002</v>
      </c>
      <c r="AB5504" s="108">
        <f t="shared" si="226"/>
        <v>50240</v>
      </c>
      <c r="AC5504" s="109">
        <f t="shared" si="225"/>
        <v>2.8218E-2</v>
      </c>
      <c r="AE5504" s="110"/>
    </row>
    <row r="5505" spans="13:31" x14ac:dyDescent="0.25">
      <c r="M5505" s="115"/>
      <c r="N5505" s="123">
        <v>2.1131000000000002</v>
      </c>
      <c r="AB5505" s="108">
        <f t="shared" si="226"/>
        <v>50241</v>
      </c>
      <c r="AC5505" s="109">
        <f t="shared" si="225"/>
        <v>2.8218E-2</v>
      </c>
      <c r="AE5505" s="110"/>
    </row>
    <row r="5506" spans="13:31" x14ac:dyDescent="0.25">
      <c r="M5506" s="115"/>
      <c r="N5506" s="123">
        <v>2.1131000000000002</v>
      </c>
      <c r="AB5506" s="108">
        <f t="shared" si="226"/>
        <v>50242</v>
      </c>
      <c r="AC5506" s="109">
        <f t="shared" si="225"/>
        <v>2.8218E-2</v>
      </c>
      <c r="AE5506" s="110"/>
    </row>
    <row r="5507" spans="13:31" x14ac:dyDescent="0.25">
      <c r="M5507" s="115"/>
      <c r="N5507" s="123">
        <v>2.1131000000000002</v>
      </c>
      <c r="AB5507" s="108">
        <f t="shared" si="226"/>
        <v>50243</v>
      </c>
      <c r="AC5507" s="109">
        <f t="shared" si="225"/>
        <v>2.8218E-2</v>
      </c>
      <c r="AE5507" s="110"/>
    </row>
    <row r="5508" spans="13:31" x14ac:dyDescent="0.25">
      <c r="M5508" s="115"/>
      <c r="N5508" s="123">
        <v>2.1131000000000002</v>
      </c>
      <c r="AB5508" s="108">
        <f t="shared" si="226"/>
        <v>50244</v>
      </c>
      <c r="AC5508" s="109">
        <f t="shared" si="225"/>
        <v>2.8218E-2</v>
      </c>
      <c r="AE5508" s="110"/>
    </row>
    <row r="5509" spans="13:31" x14ac:dyDescent="0.25">
      <c r="M5509" s="115"/>
      <c r="N5509" s="123">
        <v>2.1132300000000002</v>
      </c>
      <c r="AB5509" s="108">
        <f t="shared" si="226"/>
        <v>50245</v>
      </c>
      <c r="AC5509" s="109">
        <f t="shared" si="225"/>
        <v>2.8218E-2</v>
      </c>
      <c r="AE5509" s="110"/>
    </row>
    <row r="5510" spans="13:31" x14ac:dyDescent="0.25">
      <c r="M5510" s="115"/>
      <c r="N5510" s="123">
        <v>2.1131000000000002</v>
      </c>
      <c r="AB5510" s="108">
        <f t="shared" si="226"/>
        <v>50246</v>
      </c>
      <c r="AC5510" s="109">
        <f t="shared" si="225"/>
        <v>2.8218E-2</v>
      </c>
      <c r="AE5510" s="110"/>
    </row>
    <row r="5511" spans="13:31" x14ac:dyDescent="0.25">
      <c r="M5511" s="115"/>
      <c r="N5511" s="123">
        <v>2.1131000000000002</v>
      </c>
      <c r="AB5511" s="108">
        <f t="shared" si="226"/>
        <v>50247</v>
      </c>
      <c r="AC5511" s="109">
        <f t="shared" ref="AC5511:AC5574" si="227">_xlfn.IFNA(VLOOKUP(AB5511,M:N,2,FALSE)/100,AC5510)</f>
        <v>2.8218E-2</v>
      </c>
      <c r="AE5511" s="110"/>
    </row>
    <row r="5512" spans="13:31" x14ac:dyDescent="0.25">
      <c r="M5512" s="115"/>
      <c r="N5512" s="123">
        <v>2.1131000000000002</v>
      </c>
      <c r="AB5512" s="108">
        <f t="shared" ref="AB5512:AB5575" si="228">AB5511+1</f>
        <v>50248</v>
      </c>
      <c r="AC5512" s="109">
        <f t="shared" si="227"/>
        <v>2.8218E-2</v>
      </c>
      <c r="AE5512" s="110"/>
    </row>
    <row r="5513" spans="13:31" x14ac:dyDescent="0.25">
      <c r="M5513" s="115"/>
      <c r="N5513" s="123">
        <v>2.1131000000000002</v>
      </c>
      <c r="AB5513" s="108">
        <f t="shared" si="228"/>
        <v>50249</v>
      </c>
      <c r="AC5513" s="109">
        <f t="shared" si="227"/>
        <v>2.8218E-2</v>
      </c>
      <c r="AE5513" s="110"/>
    </row>
    <row r="5514" spans="13:31" x14ac:dyDescent="0.25">
      <c r="M5514" s="115"/>
      <c r="N5514" s="123">
        <v>2.1132300000000002</v>
      </c>
      <c r="AB5514" s="108">
        <f t="shared" si="228"/>
        <v>50250</v>
      </c>
      <c r="AC5514" s="109">
        <f t="shared" si="227"/>
        <v>2.8218E-2</v>
      </c>
      <c r="AE5514" s="110"/>
    </row>
    <row r="5515" spans="13:31" x14ac:dyDescent="0.25">
      <c r="M5515" s="115"/>
      <c r="N5515" s="123">
        <v>2.1131000000000002</v>
      </c>
      <c r="AB5515" s="108">
        <f t="shared" si="228"/>
        <v>50251</v>
      </c>
      <c r="AC5515" s="109">
        <f t="shared" si="227"/>
        <v>2.8218E-2</v>
      </c>
      <c r="AE5515" s="110"/>
    </row>
    <row r="5516" spans="13:31" x14ac:dyDescent="0.25">
      <c r="M5516" s="115"/>
      <c r="N5516" s="123">
        <v>2.1131000000000002</v>
      </c>
      <c r="AB5516" s="108">
        <f t="shared" si="228"/>
        <v>50252</v>
      </c>
      <c r="AC5516" s="109">
        <f t="shared" si="227"/>
        <v>2.8218E-2</v>
      </c>
      <c r="AE5516" s="110"/>
    </row>
    <row r="5517" spans="13:31" x14ac:dyDescent="0.25">
      <c r="M5517" s="115"/>
      <c r="N5517" s="123">
        <v>2.1131000000000002</v>
      </c>
      <c r="AB5517" s="108">
        <f t="shared" si="228"/>
        <v>50253</v>
      </c>
      <c r="AC5517" s="109">
        <f t="shared" si="227"/>
        <v>2.8218E-2</v>
      </c>
      <c r="AE5517" s="110"/>
    </row>
    <row r="5518" spans="13:31" x14ac:dyDescent="0.25">
      <c r="M5518" s="115"/>
      <c r="N5518" s="123">
        <v>2.1131000000000002</v>
      </c>
      <c r="AB5518" s="108">
        <f t="shared" si="228"/>
        <v>50254</v>
      </c>
      <c r="AC5518" s="109">
        <f t="shared" si="227"/>
        <v>2.8218E-2</v>
      </c>
      <c r="AE5518" s="110"/>
    </row>
    <row r="5519" spans="13:31" x14ac:dyDescent="0.25">
      <c r="M5519" s="115"/>
      <c r="N5519" s="123">
        <v>2.1132300000000002</v>
      </c>
      <c r="AB5519" s="108">
        <f t="shared" si="228"/>
        <v>50255</v>
      </c>
      <c r="AC5519" s="109">
        <f t="shared" si="227"/>
        <v>2.8218E-2</v>
      </c>
      <c r="AE5519" s="110"/>
    </row>
    <row r="5520" spans="13:31" x14ac:dyDescent="0.25">
      <c r="M5520" s="115"/>
      <c r="N5520" s="123">
        <v>2.1131000000000002</v>
      </c>
      <c r="AB5520" s="108">
        <f t="shared" si="228"/>
        <v>50256</v>
      </c>
      <c r="AC5520" s="109">
        <f t="shared" si="227"/>
        <v>2.8218E-2</v>
      </c>
      <c r="AE5520" s="110"/>
    </row>
    <row r="5521" spans="13:31" x14ac:dyDescent="0.25">
      <c r="M5521" s="115"/>
      <c r="N5521" s="123">
        <v>2.1131000000000002</v>
      </c>
      <c r="AB5521" s="108">
        <f t="shared" si="228"/>
        <v>50257</v>
      </c>
      <c r="AC5521" s="109">
        <f t="shared" si="227"/>
        <v>2.8218E-2</v>
      </c>
      <c r="AE5521" s="110"/>
    </row>
    <row r="5522" spans="13:31" x14ac:dyDescent="0.25">
      <c r="M5522" s="115"/>
      <c r="N5522" s="123">
        <v>2.1131000000000002</v>
      </c>
      <c r="AB5522" s="108">
        <f t="shared" si="228"/>
        <v>50258</v>
      </c>
      <c r="AC5522" s="109">
        <f t="shared" si="227"/>
        <v>2.8218E-2</v>
      </c>
      <c r="AE5522" s="110"/>
    </row>
    <row r="5523" spans="13:31" x14ac:dyDescent="0.25">
      <c r="M5523" s="115"/>
      <c r="N5523" s="123">
        <v>2.1131000000000002</v>
      </c>
      <c r="AB5523" s="108">
        <f t="shared" si="228"/>
        <v>50259</v>
      </c>
      <c r="AC5523" s="109">
        <f t="shared" si="227"/>
        <v>2.8218E-2</v>
      </c>
      <c r="AE5523" s="110"/>
    </row>
    <row r="5524" spans="13:31" x14ac:dyDescent="0.25">
      <c r="M5524" s="115"/>
      <c r="N5524" s="123">
        <v>2.1132300000000002</v>
      </c>
      <c r="AB5524" s="108">
        <f t="shared" si="228"/>
        <v>50260</v>
      </c>
      <c r="AC5524" s="109">
        <f t="shared" si="227"/>
        <v>2.8218E-2</v>
      </c>
      <c r="AE5524" s="110"/>
    </row>
    <row r="5525" spans="13:31" x14ac:dyDescent="0.25">
      <c r="M5525" s="115"/>
      <c r="N5525" s="123">
        <v>2.1131000000000002</v>
      </c>
      <c r="AB5525" s="108">
        <f t="shared" si="228"/>
        <v>50261</v>
      </c>
      <c r="AC5525" s="109">
        <f t="shared" si="227"/>
        <v>2.8218E-2</v>
      </c>
      <c r="AE5525" s="110"/>
    </row>
    <row r="5526" spans="13:31" x14ac:dyDescent="0.25">
      <c r="M5526" s="115"/>
      <c r="N5526" s="123">
        <v>2.1131000000000002</v>
      </c>
      <c r="AB5526" s="108">
        <f t="shared" si="228"/>
        <v>50262</v>
      </c>
      <c r="AC5526" s="109">
        <f t="shared" si="227"/>
        <v>2.8218E-2</v>
      </c>
      <c r="AE5526" s="110"/>
    </row>
    <row r="5527" spans="13:31" x14ac:dyDescent="0.25">
      <c r="M5527" s="115"/>
      <c r="N5527" s="123">
        <v>2.1131000000000002</v>
      </c>
      <c r="AB5527" s="108">
        <f t="shared" si="228"/>
        <v>50263</v>
      </c>
      <c r="AC5527" s="109">
        <f t="shared" si="227"/>
        <v>2.8218E-2</v>
      </c>
      <c r="AE5527" s="110"/>
    </row>
    <row r="5528" spans="13:31" x14ac:dyDescent="0.25">
      <c r="M5528" s="115"/>
      <c r="N5528" s="123">
        <v>2.1131000000000002</v>
      </c>
      <c r="AB5528" s="108">
        <f t="shared" si="228"/>
        <v>50264</v>
      </c>
      <c r="AC5528" s="109">
        <f t="shared" si="227"/>
        <v>2.8218E-2</v>
      </c>
      <c r="AE5528" s="110"/>
    </row>
    <row r="5529" spans="13:31" x14ac:dyDescent="0.25">
      <c r="M5529" s="115"/>
      <c r="N5529" s="123">
        <v>2.1132300000000002</v>
      </c>
      <c r="AB5529" s="108">
        <f t="shared" si="228"/>
        <v>50265</v>
      </c>
      <c r="AC5529" s="109">
        <f t="shared" si="227"/>
        <v>2.8218E-2</v>
      </c>
      <c r="AE5529" s="110"/>
    </row>
    <row r="5530" spans="13:31" x14ac:dyDescent="0.25">
      <c r="M5530" s="115"/>
      <c r="N5530" s="123">
        <v>2.1131000000000002</v>
      </c>
      <c r="AB5530" s="108">
        <f t="shared" si="228"/>
        <v>50266</v>
      </c>
      <c r="AC5530" s="109">
        <f t="shared" si="227"/>
        <v>2.8218E-2</v>
      </c>
      <c r="AE5530" s="110"/>
    </row>
    <row r="5531" spans="13:31" x14ac:dyDescent="0.25">
      <c r="M5531" s="115"/>
      <c r="N5531" s="123">
        <v>2.1131000000000002</v>
      </c>
      <c r="AB5531" s="108">
        <f t="shared" si="228"/>
        <v>50267</v>
      </c>
      <c r="AC5531" s="109">
        <f t="shared" si="227"/>
        <v>2.8218E-2</v>
      </c>
      <c r="AE5531" s="110"/>
    </row>
    <row r="5532" spans="13:31" x14ac:dyDescent="0.25">
      <c r="M5532" s="115"/>
      <c r="N5532" s="123">
        <v>2.1131000000000002</v>
      </c>
      <c r="AB5532" s="108">
        <f t="shared" si="228"/>
        <v>50268</v>
      </c>
      <c r="AC5532" s="109">
        <f t="shared" si="227"/>
        <v>2.8218E-2</v>
      </c>
      <c r="AE5532" s="110"/>
    </row>
    <row r="5533" spans="13:31" x14ac:dyDescent="0.25">
      <c r="M5533" s="115"/>
      <c r="N5533" s="123">
        <v>2.1131000000000002</v>
      </c>
      <c r="AB5533" s="108">
        <f t="shared" si="228"/>
        <v>50269</v>
      </c>
      <c r="AC5533" s="109">
        <f t="shared" si="227"/>
        <v>2.8218E-2</v>
      </c>
      <c r="AE5533" s="110"/>
    </row>
    <row r="5534" spans="13:31" x14ac:dyDescent="0.25">
      <c r="M5534" s="115"/>
      <c r="N5534" s="123">
        <v>2.1132300000000002</v>
      </c>
      <c r="AB5534" s="108">
        <f t="shared" si="228"/>
        <v>50270</v>
      </c>
      <c r="AC5534" s="109">
        <f t="shared" si="227"/>
        <v>2.8218E-2</v>
      </c>
      <c r="AE5534" s="110"/>
    </row>
    <row r="5535" spans="13:31" x14ac:dyDescent="0.25">
      <c r="M5535" s="115"/>
      <c r="N5535" s="123">
        <v>2.1131000000000002</v>
      </c>
      <c r="AB5535" s="108">
        <f t="shared" si="228"/>
        <v>50271</v>
      </c>
      <c r="AC5535" s="109">
        <f t="shared" si="227"/>
        <v>2.8218E-2</v>
      </c>
      <c r="AE5535" s="110"/>
    </row>
    <row r="5536" spans="13:31" x14ac:dyDescent="0.25">
      <c r="M5536" s="115"/>
      <c r="N5536" s="123">
        <v>2.1131000000000002</v>
      </c>
      <c r="AB5536" s="108">
        <f t="shared" si="228"/>
        <v>50272</v>
      </c>
      <c r="AC5536" s="109">
        <f t="shared" si="227"/>
        <v>2.8218E-2</v>
      </c>
      <c r="AE5536" s="110"/>
    </row>
    <row r="5537" spans="13:31" x14ac:dyDescent="0.25">
      <c r="M5537" s="115"/>
      <c r="N5537" s="123">
        <v>2.1131000000000002</v>
      </c>
      <c r="AB5537" s="108">
        <f t="shared" si="228"/>
        <v>50273</v>
      </c>
      <c r="AC5537" s="109">
        <f t="shared" si="227"/>
        <v>2.8218E-2</v>
      </c>
      <c r="AE5537" s="110"/>
    </row>
    <row r="5538" spans="13:31" x14ac:dyDescent="0.25">
      <c r="M5538" s="115"/>
      <c r="N5538" s="123">
        <v>2.1131000000000002</v>
      </c>
      <c r="AB5538" s="108">
        <f t="shared" si="228"/>
        <v>50274</v>
      </c>
      <c r="AC5538" s="109">
        <f t="shared" si="227"/>
        <v>2.8218E-2</v>
      </c>
      <c r="AE5538" s="110"/>
    </row>
    <row r="5539" spans="13:31" x14ac:dyDescent="0.25">
      <c r="M5539" s="115"/>
      <c r="N5539" s="123">
        <v>2.1132300000000002</v>
      </c>
      <c r="AB5539" s="108">
        <f t="shared" si="228"/>
        <v>50275</v>
      </c>
      <c r="AC5539" s="109">
        <f t="shared" si="227"/>
        <v>2.8218E-2</v>
      </c>
      <c r="AE5539" s="110"/>
    </row>
    <row r="5540" spans="13:31" x14ac:dyDescent="0.25">
      <c r="M5540" s="115"/>
      <c r="N5540" s="123">
        <v>2.1131000000000002</v>
      </c>
      <c r="AB5540" s="108">
        <f t="shared" si="228"/>
        <v>50276</v>
      </c>
      <c r="AC5540" s="109">
        <f t="shared" si="227"/>
        <v>2.8218E-2</v>
      </c>
      <c r="AE5540" s="110"/>
    </row>
    <row r="5541" spans="13:31" x14ac:dyDescent="0.25">
      <c r="M5541" s="115"/>
      <c r="N5541" s="123">
        <v>2.1131000000000002</v>
      </c>
      <c r="AB5541" s="108">
        <f t="shared" si="228"/>
        <v>50277</v>
      </c>
      <c r="AC5541" s="109">
        <f t="shared" si="227"/>
        <v>2.8218E-2</v>
      </c>
      <c r="AE5541" s="110"/>
    </row>
    <row r="5542" spans="13:31" x14ac:dyDescent="0.25">
      <c r="M5542" s="115"/>
      <c r="N5542" s="123">
        <v>2.1131000000000002</v>
      </c>
      <c r="AB5542" s="108">
        <f t="shared" si="228"/>
        <v>50278</v>
      </c>
      <c r="AC5542" s="109">
        <f t="shared" si="227"/>
        <v>2.8218E-2</v>
      </c>
      <c r="AE5542" s="110"/>
    </row>
    <row r="5543" spans="13:31" x14ac:dyDescent="0.25">
      <c r="M5543" s="115"/>
      <c r="N5543" s="123">
        <v>2.1131000000000002</v>
      </c>
      <c r="AB5543" s="108">
        <f t="shared" si="228"/>
        <v>50279</v>
      </c>
      <c r="AC5543" s="109">
        <f t="shared" si="227"/>
        <v>2.8218E-2</v>
      </c>
      <c r="AE5543" s="110"/>
    </row>
    <row r="5544" spans="13:31" x14ac:dyDescent="0.25">
      <c r="M5544" s="115"/>
      <c r="N5544" s="123">
        <v>2.1132900000000001</v>
      </c>
      <c r="AB5544" s="108">
        <f t="shared" si="228"/>
        <v>50280</v>
      </c>
      <c r="AC5544" s="109">
        <f t="shared" si="227"/>
        <v>2.8218E-2</v>
      </c>
      <c r="AE5544" s="110"/>
    </row>
    <row r="5545" spans="13:31" x14ac:dyDescent="0.25">
      <c r="M5545" s="115"/>
      <c r="N5545" s="123">
        <v>2.1131000000000002</v>
      </c>
      <c r="AB5545" s="108">
        <f t="shared" si="228"/>
        <v>50281</v>
      </c>
      <c r="AC5545" s="109">
        <f t="shared" si="227"/>
        <v>2.8218E-2</v>
      </c>
      <c r="AE5545" s="110"/>
    </row>
    <row r="5546" spans="13:31" x14ac:dyDescent="0.25">
      <c r="M5546" s="115"/>
      <c r="N5546" s="123">
        <v>2.1131000000000002</v>
      </c>
      <c r="AB5546" s="108">
        <f t="shared" si="228"/>
        <v>50282</v>
      </c>
      <c r="AC5546" s="109">
        <f t="shared" si="227"/>
        <v>2.8218E-2</v>
      </c>
      <c r="AE5546" s="110"/>
    </row>
    <row r="5547" spans="13:31" x14ac:dyDescent="0.25">
      <c r="M5547" s="115"/>
      <c r="N5547" s="123">
        <v>2.1131000000000002</v>
      </c>
      <c r="AB5547" s="108">
        <f t="shared" si="228"/>
        <v>50283</v>
      </c>
      <c r="AC5547" s="109">
        <f t="shared" si="227"/>
        <v>2.8218E-2</v>
      </c>
      <c r="AE5547" s="110"/>
    </row>
    <row r="5548" spans="13:31" x14ac:dyDescent="0.25">
      <c r="M5548" s="115"/>
      <c r="N5548" s="123">
        <v>2.1132300000000002</v>
      </c>
      <c r="AB5548" s="108">
        <f t="shared" si="228"/>
        <v>50284</v>
      </c>
      <c r="AC5548" s="109">
        <f t="shared" si="227"/>
        <v>2.8218E-2</v>
      </c>
      <c r="AE5548" s="110"/>
    </row>
    <row r="5549" spans="13:31" x14ac:dyDescent="0.25">
      <c r="M5549" s="115"/>
      <c r="N5549" s="123">
        <v>2.1131000000000002</v>
      </c>
      <c r="AB5549" s="108">
        <f t="shared" si="228"/>
        <v>50285</v>
      </c>
      <c r="AC5549" s="109">
        <f t="shared" si="227"/>
        <v>2.8218E-2</v>
      </c>
      <c r="AE5549" s="110"/>
    </row>
    <row r="5550" spans="13:31" x14ac:dyDescent="0.25">
      <c r="M5550" s="115"/>
      <c r="N5550" s="123">
        <v>2.1131000000000002</v>
      </c>
      <c r="AB5550" s="108">
        <f t="shared" si="228"/>
        <v>50286</v>
      </c>
      <c r="AC5550" s="109">
        <f t="shared" si="227"/>
        <v>2.8218E-2</v>
      </c>
      <c r="AE5550" s="110"/>
    </row>
    <row r="5551" spans="13:31" x14ac:dyDescent="0.25">
      <c r="M5551" s="115"/>
      <c r="N5551" s="123">
        <v>2.1131000000000002</v>
      </c>
      <c r="AB5551" s="108">
        <f t="shared" si="228"/>
        <v>50287</v>
      </c>
      <c r="AC5551" s="109">
        <f t="shared" si="227"/>
        <v>2.8218E-2</v>
      </c>
      <c r="AE5551" s="110"/>
    </row>
    <row r="5552" spans="13:31" x14ac:dyDescent="0.25">
      <c r="M5552" s="115"/>
      <c r="N5552" s="123">
        <v>2.1131000000000002</v>
      </c>
      <c r="AB5552" s="108">
        <f t="shared" si="228"/>
        <v>50288</v>
      </c>
      <c r="AC5552" s="109">
        <f t="shared" si="227"/>
        <v>2.8218E-2</v>
      </c>
      <c r="AE5552" s="110"/>
    </row>
    <row r="5553" spans="13:31" x14ac:dyDescent="0.25">
      <c r="M5553" s="115"/>
      <c r="N5553" s="123">
        <v>2.1132300000000002</v>
      </c>
      <c r="AB5553" s="108">
        <f t="shared" si="228"/>
        <v>50289</v>
      </c>
      <c r="AC5553" s="109">
        <f t="shared" si="227"/>
        <v>2.8218E-2</v>
      </c>
      <c r="AE5553" s="110"/>
    </row>
    <row r="5554" spans="13:31" x14ac:dyDescent="0.25">
      <c r="M5554" s="115"/>
      <c r="N5554" s="123">
        <v>2.1131000000000002</v>
      </c>
      <c r="AB5554" s="108">
        <f t="shared" si="228"/>
        <v>50290</v>
      </c>
      <c r="AC5554" s="109">
        <f t="shared" si="227"/>
        <v>2.8218E-2</v>
      </c>
      <c r="AE5554" s="110"/>
    </row>
    <row r="5555" spans="13:31" x14ac:dyDescent="0.25">
      <c r="M5555" s="115"/>
      <c r="N5555" s="123">
        <v>2.1131000000000002</v>
      </c>
      <c r="AB5555" s="108">
        <f t="shared" si="228"/>
        <v>50291</v>
      </c>
      <c r="AC5555" s="109">
        <f t="shared" si="227"/>
        <v>2.8218E-2</v>
      </c>
      <c r="AE5555" s="110"/>
    </row>
    <row r="5556" spans="13:31" x14ac:dyDescent="0.25">
      <c r="M5556" s="115"/>
      <c r="N5556" s="123">
        <v>2.1131000000000002</v>
      </c>
      <c r="AB5556" s="108">
        <f t="shared" si="228"/>
        <v>50292</v>
      </c>
      <c r="AC5556" s="109">
        <f t="shared" si="227"/>
        <v>2.8218E-2</v>
      </c>
      <c r="AE5556" s="110"/>
    </row>
    <row r="5557" spans="13:31" x14ac:dyDescent="0.25">
      <c r="M5557" s="115"/>
      <c r="N5557" s="123">
        <v>2.1131000000000002</v>
      </c>
      <c r="AB5557" s="108">
        <f t="shared" si="228"/>
        <v>50293</v>
      </c>
      <c r="AC5557" s="109">
        <f t="shared" si="227"/>
        <v>2.8218E-2</v>
      </c>
      <c r="AE5557" s="110"/>
    </row>
    <row r="5558" spans="13:31" x14ac:dyDescent="0.25">
      <c r="M5558" s="115"/>
      <c r="N5558" s="123">
        <v>2.1132300000000002</v>
      </c>
      <c r="AB5558" s="108">
        <f t="shared" si="228"/>
        <v>50294</v>
      </c>
      <c r="AC5558" s="109">
        <f t="shared" si="227"/>
        <v>2.8218E-2</v>
      </c>
      <c r="AE5558" s="110"/>
    </row>
    <row r="5559" spans="13:31" x14ac:dyDescent="0.25">
      <c r="M5559" s="115"/>
      <c r="N5559" s="123">
        <v>2.1131000000000002</v>
      </c>
      <c r="AB5559" s="108">
        <f t="shared" si="228"/>
        <v>50295</v>
      </c>
      <c r="AC5559" s="109">
        <f t="shared" si="227"/>
        <v>2.8218E-2</v>
      </c>
      <c r="AE5559" s="110"/>
    </row>
    <row r="5560" spans="13:31" x14ac:dyDescent="0.25">
      <c r="M5560" s="115"/>
      <c r="N5560" s="123">
        <v>2.1131000000000002</v>
      </c>
      <c r="AB5560" s="108">
        <f t="shared" si="228"/>
        <v>50296</v>
      </c>
      <c r="AC5560" s="109">
        <f t="shared" si="227"/>
        <v>2.8218E-2</v>
      </c>
      <c r="AE5560" s="110"/>
    </row>
    <row r="5561" spans="13:31" x14ac:dyDescent="0.25">
      <c r="M5561" s="115"/>
      <c r="N5561" s="123">
        <v>2.1131000000000002</v>
      </c>
      <c r="AB5561" s="108">
        <f t="shared" si="228"/>
        <v>50297</v>
      </c>
      <c r="AC5561" s="109">
        <f t="shared" si="227"/>
        <v>2.8218E-2</v>
      </c>
      <c r="AE5561" s="110"/>
    </row>
    <row r="5562" spans="13:31" x14ac:dyDescent="0.25">
      <c r="M5562" s="115"/>
      <c r="N5562" s="123">
        <v>2.1131000000000002</v>
      </c>
      <c r="AB5562" s="108">
        <f t="shared" si="228"/>
        <v>50298</v>
      </c>
      <c r="AC5562" s="109">
        <f t="shared" si="227"/>
        <v>2.8218E-2</v>
      </c>
      <c r="AE5562" s="110"/>
    </row>
    <row r="5563" spans="13:31" x14ac:dyDescent="0.25">
      <c r="M5563" s="115"/>
      <c r="N5563" s="123">
        <v>2.1132300000000002</v>
      </c>
      <c r="AB5563" s="108">
        <f t="shared" si="228"/>
        <v>50299</v>
      </c>
      <c r="AC5563" s="109">
        <f t="shared" si="227"/>
        <v>2.8218E-2</v>
      </c>
      <c r="AE5563" s="110"/>
    </row>
    <row r="5564" spans="13:31" x14ac:dyDescent="0.25">
      <c r="M5564" s="115"/>
      <c r="N5564" s="123">
        <v>2.1131000000000002</v>
      </c>
      <c r="AB5564" s="108">
        <f t="shared" si="228"/>
        <v>50300</v>
      </c>
      <c r="AC5564" s="109">
        <f t="shared" si="227"/>
        <v>2.8218E-2</v>
      </c>
      <c r="AE5564" s="110"/>
    </row>
    <row r="5565" spans="13:31" x14ac:dyDescent="0.25">
      <c r="M5565" s="115"/>
      <c r="N5565" s="123">
        <v>2.1131000000000002</v>
      </c>
      <c r="AB5565" s="108">
        <f t="shared" si="228"/>
        <v>50301</v>
      </c>
      <c r="AC5565" s="109">
        <f t="shared" si="227"/>
        <v>2.8218E-2</v>
      </c>
      <c r="AE5565" s="110"/>
    </row>
    <row r="5566" spans="13:31" x14ac:dyDescent="0.25">
      <c r="M5566" s="115"/>
      <c r="N5566" s="123">
        <v>2.1131000000000002</v>
      </c>
      <c r="AB5566" s="108">
        <f t="shared" si="228"/>
        <v>50302</v>
      </c>
      <c r="AC5566" s="109">
        <f t="shared" si="227"/>
        <v>2.8218E-2</v>
      </c>
      <c r="AE5566" s="110"/>
    </row>
    <row r="5567" spans="13:31" x14ac:dyDescent="0.25">
      <c r="M5567" s="115"/>
      <c r="N5567" s="123">
        <v>2.1131000000000002</v>
      </c>
      <c r="AB5567" s="108">
        <f t="shared" si="228"/>
        <v>50303</v>
      </c>
      <c r="AC5567" s="109">
        <f t="shared" si="227"/>
        <v>2.8218E-2</v>
      </c>
      <c r="AE5567" s="110"/>
    </row>
    <row r="5568" spans="13:31" x14ac:dyDescent="0.25">
      <c r="M5568" s="115"/>
      <c r="N5568" s="123">
        <v>2.1132900000000001</v>
      </c>
      <c r="AB5568" s="108">
        <f t="shared" si="228"/>
        <v>50304</v>
      </c>
      <c r="AC5568" s="109">
        <f t="shared" si="227"/>
        <v>2.8218E-2</v>
      </c>
      <c r="AE5568" s="110"/>
    </row>
    <row r="5569" spans="13:31" x14ac:dyDescent="0.25">
      <c r="M5569" s="115"/>
      <c r="N5569" s="123">
        <v>2.1131000000000002</v>
      </c>
      <c r="AB5569" s="108">
        <f t="shared" si="228"/>
        <v>50305</v>
      </c>
      <c r="AC5569" s="109">
        <f t="shared" si="227"/>
        <v>2.8218E-2</v>
      </c>
      <c r="AE5569" s="110"/>
    </row>
    <row r="5570" spans="13:31" x14ac:dyDescent="0.25">
      <c r="M5570" s="115"/>
      <c r="N5570" s="123">
        <v>2.1131000000000002</v>
      </c>
      <c r="AB5570" s="108">
        <f t="shared" si="228"/>
        <v>50306</v>
      </c>
      <c r="AC5570" s="109">
        <f t="shared" si="227"/>
        <v>2.8218E-2</v>
      </c>
      <c r="AE5570" s="110"/>
    </row>
    <row r="5571" spans="13:31" x14ac:dyDescent="0.25">
      <c r="M5571" s="115"/>
      <c r="N5571" s="123">
        <v>2.1131000000000002</v>
      </c>
      <c r="AB5571" s="108">
        <f t="shared" si="228"/>
        <v>50307</v>
      </c>
      <c r="AC5571" s="109">
        <f t="shared" si="227"/>
        <v>2.8218E-2</v>
      </c>
      <c r="AE5571" s="110"/>
    </row>
    <row r="5572" spans="13:31" x14ac:dyDescent="0.25">
      <c r="M5572" s="115"/>
      <c r="N5572" s="123">
        <v>2.1132300000000002</v>
      </c>
      <c r="AB5572" s="108">
        <f t="shared" si="228"/>
        <v>50308</v>
      </c>
      <c r="AC5572" s="109">
        <f t="shared" si="227"/>
        <v>2.8218E-2</v>
      </c>
      <c r="AE5572" s="110"/>
    </row>
    <row r="5573" spans="13:31" x14ac:dyDescent="0.25">
      <c r="M5573" s="115"/>
      <c r="N5573" s="123">
        <v>2.1131000000000002</v>
      </c>
      <c r="AB5573" s="108">
        <f t="shared" si="228"/>
        <v>50309</v>
      </c>
      <c r="AC5573" s="109">
        <f t="shared" si="227"/>
        <v>2.8218E-2</v>
      </c>
      <c r="AE5573" s="110"/>
    </row>
    <row r="5574" spans="13:31" x14ac:dyDescent="0.25">
      <c r="M5574" s="115"/>
      <c r="N5574" s="123">
        <v>2.1131000000000002</v>
      </c>
      <c r="AB5574" s="108">
        <f t="shared" si="228"/>
        <v>50310</v>
      </c>
      <c r="AC5574" s="109">
        <f t="shared" si="227"/>
        <v>2.8218E-2</v>
      </c>
      <c r="AE5574" s="110"/>
    </row>
    <row r="5575" spans="13:31" x14ac:dyDescent="0.25">
      <c r="M5575" s="115"/>
      <c r="N5575" s="123">
        <v>2.1131000000000002</v>
      </c>
      <c r="AB5575" s="108">
        <f t="shared" si="228"/>
        <v>50311</v>
      </c>
      <c r="AC5575" s="109">
        <f t="shared" ref="AC5575:AC5638" si="229">_xlfn.IFNA(VLOOKUP(AB5575,M:N,2,FALSE)/100,AC5574)</f>
        <v>2.8218E-2</v>
      </c>
      <c r="AE5575" s="110"/>
    </row>
    <row r="5576" spans="13:31" x14ac:dyDescent="0.25">
      <c r="M5576" s="115"/>
      <c r="N5576" s="123">
        <v>2.1131000000000002</v>
      </c>
      <c r="AB5576" s="108">
        <f t="shared" ref="AB5576:AB5639" si="230">AB5575+1</f>
        <v>50312</v>
      </c>
      <c r="AC5576" s="109">
        <f t="shared" si="229"/>
        <v>2.8218E-2</v>
      </c>
      <c r="AE5576" s="110"/>
    </row>
    <row r="5577" spans="13:31" x14ac:dyDescent="0.25">
      <c r="M5577" s="115"/>
      <c r="N5577" s="123">
        <v>2.1132300000000002</v>
      </c>
      <c r="AB5577" s="108">
        <f t="shared" si="230"/>
        <v>50313</v>
      </c>
      <c r="AC5577" s="109">
        <f t="shared" si="229"/>
        <v>2.8218E-2</v>
      </c>
      <c r="AE5577" s="110"/>
    </row>
    <row r="5578" spans="13:31" x14ac:dyDescent="0.25">
      <c r="M5578" s="115"/>
      <c r="N5578" s="123">
        <v>2.1131000000000002</v>
      </c>
      <c r="AB5578" s="108">
        <f t="shared" si="230"/>
        <v>50314</v>
      </c>
      <c r="AC5578" s="109">
        <f t="shared" si="229"/>
        <v>2.8218E-2</v>
      </c>
      <c r="AE5578" s="110"/>
    </row>
    <row r="5579" spans="13:31" x14ac:dyDescent="0.25">
      <c r="M5579" s="115"/>
      <c r="N5579" s="123">
        <v>2.1131000000000002</v>
      </c>
      <c r="AB5579" s="108">
        <f t="shared" si="230"/>
        <v>50315</v>
      </c>
      <c r="AC5579" s="109">
        <f t="shared" si="229"/>
        <v>2.8218E-2</v>
      </c>
      <c r="AE5579" s="110"/>
    </row>
    <row r="5580" spans="13:31" x14ac:dyDescent="0.25">
      <c r="M5580" s="115"/>
      <c r="N5580" s="123">
        <v>2.1131000000000002</v>
      </c>
      <c r="AB5580" s="108">
        <f t="shared" si="230"/>
        <v>50316</v>
      </c>
      <c r="AC5580" s="109">
        <f t="shared" si="229"/>
        <v>2.8218E-2</v>
      </c>
      <c r="AE5580" s="110"/>
    </row>
    <row r="5581" spans="13:31" x14ac:dyDescent="0.25">
      <c r="M5581" s="115"/>
      <c r="N5581" s="123">
        <v>2.1131000000000002</v>
      </c>
      <c r="AB5581" s="108">
        <f t="shared" si="230"/>
        <v>50317</v>
      </c>
      <c r="AC5581" s="109">
        <f t="shared" si="229"/>
        <v>2.8218E-2</v>
      </c>
      <c r="AE5581" s="110"/>
    </row>
    <row r="5582" spans="13:31" x14ac:dyDescent="0.25">
      <c r="M5582" s="115"/>
      <c r="N5582" s="123">
        <v>2.1132300000000002</v>
      </c>
      <c r="AB5582" s="108">
        <f t="shared" si="230"/>
        <v>50318</v>
      </c>
      <c r="AC5582" s="109">
        <f t="shared" si="229"/>
        <v>2.8218E-2</v>
      </c>
      <c r="AE5582" s="110"/>
    </row>
    <row r="5583" spans="13:31" x14ac:dyDescent="0.25">
      <c r="M5583" s="115"/>
      <c r="N5583" s="123">
        <v>2.1131000000000002</v>
      </c>
      <c r="AB5583" s="108">
        <f t="shared" si="230"/>
        <v>50319</v>
      </c>
      <c r="AC5583" s="109">
        <f t="shared" si="229"/>
        <v>2.8218E-2</v>
      </c>
      <c r="AE5583" s="110"/>
    </row>
    <row r="5584" spans="13:31" x14ac:dyDescent="0.25">
      <c r="M5584" s="115"/>
      <c r="N5584" s="123">
        <v>2.1131000000000002</v>
      </c>
      <c r="AB5584" s="108">
        <f t="shared" si="230"/>
        <v>50320</v>
      </c>
      <c r="AC5584" s="109">
        <f t="shared" si="229"/>
        <v>2.8218E-2</v>
      </c>
      <c r="AE5584" s="110"/>
    </row>
    <row r="5585" spans="13:31" x14ac:dyDescent="0.25">
      <c r="M5585" s="115"/>
      <c r="N5585" s="123">
        <v>2.1131000000000002</v>
      </c>
      <c r="AB5585" s="108">
        <f t="shared" si="230"/>
        <v>50321</v>
      </c>
      <c r="AC5585" s="109">
        <f t="shared" si="229"/>
        <v>2.8218E-2</v>
      </c>
      <c r="AE5585" s="110"/>
    </row>
    <row r="5586" spans="13:31" x14ac:dyDescent="0.25">
      <c r="M5586" s="115"/>
      <c r="N5586" s="123">
        <v>2.1131000000000002</v>
      </c>
      <c r="AB5586" s="108">
        <f t="shared" si="230"/>
        <v>50322</v>
      </c>
      <c r="AC5586" s="109">
        <f t="shared" si="229"/>
        <v>2.8218E-2</v>
      </c>
      <c r="AE5586" s="110"/>
    </row>
    <row r="5587" spans="13:31" x14ac:dyDescent="0.25">
      <c r="M5587" s="115"/>
      <c r="N5587" s="123">
        <v>2.1132300000000002</v>
      </c>
      <c r="AB5587" s="108">
        <f t="shared" si="230"/>
        <v>50323</v>
      </c>
      <c r="AC5587" s="109">
        <f t="shared" si="229"/>
        <v>2.8218E-2</v>
      </c>
      <c r="AE5587" s="110"/>
    </row>
    <row r="5588" spans="13:31" x14ac:dyDescent="0.25">
      <c r="M5588" s="115"/>
      <c r="N5588" s="123">
        <v>2.1131000000000002</v>
      </c>
      <c r="AB5588" s="108">
        <f t="shared" si="230"/>
        <v>50324</v>
      </c>
      <c r="AC5588" s="109">
        <f t="shared" si="229"/>
        <v>2.8218E-2</v>
      </c>
      <c r="AE5588" s="110"/>
    </row>
    <row r="5589" spans="13:31" x14ac:dyDescent="0.25">
      <c r="M5589" s="115"/>
      <c r="N5589" s="123">
        <v>2.1131000000000002</v>
      </c>
      <c r="AB5589" s="108">
        <f t="shared" si="230"/>
        <v>50325</v>
      </c>
      <c r="AC5589" s="109">
        <f t="shared" si="229"/>
        <v>2.8218E-2</v>
      </c>
      <c r="AE5589" s="110"/>
    </row>
    <row r="5590" spans="13:31" x14ac:dyDescent="0.25">
      <c r="M5590" s="115"/>
      <c r="N5590" s="123">
        <v>2.1131000000000002</v>
      </c>
      <c r="AB5590" s="108">
        <f t="shared" si="230"/>
        <v>50326</v>
      </c>
      <c r="AC5590" s="109">
        <f t="shared" si="229"/>
        <v>2.8218E-2</v>
      </c>
      <c r="AE5590" s="110"/>
    </row>
    <row r="5591" spans="13:31" x14ac:dyDescent="0.25">
      <c r="M5591" s="115"/>
      <c r="N5591" s="123">
        <v>2.1132900000000001</v>
      </c>
      <c r="AB5591" s="108">
        <f t="shared" si="230"/>
        <v>50327</v>
      </c>
      <c r="AC5591" s="109">
        <f t="shared" si="229"/>
        <v>2.8218E-2</v>
      </c>
      <c r="AE5591" s="110"/>
    </row>
    <row r="5592" spans="13:31" x14ac:dyDescent="0.25">
      <c r="M5592" s="115"/>
      <c r="N5592" s="123">
        <v>2.1131000000000002</v>
      </c>
      <c r="AB5592" s="108">
        <f t="shared" si="230"/>
        <v>50328</v>
      </c>
      <c r="AC5592" s="109">
        <f t="shared" si="229"/>
        <v>2.8218E-2</v>
      </c>
      <c r="AE5592" s="110"/>
    </row>
    <row r="5593" spans="13:31" x14ac:dyDescent="0.25">
      <c r="M5593" s="115"/>
      <c r="N5593" s="123">
        <v>2.1131000000000002</v>
      </c>
      <c r="AB5593" s="108">
        <f t="shared" si="230"/>
        <v>50329</v>
      </c>
      <c r="AC5593" s="109">
        <f t="shared" si="229"/>
        <v>2.8218E-2</v>
      </c>
      <c r="AE5593" s="110"/>
    </row>
    <row r="5594" spans="13:31" x14ac:dyDescent="0.25">
      <c r="M5594" s="115"/>
      <c r="N5594" s="123">
        <v>2.1131000000000002</v>
      </c>
      <c r="AB5594" s="108">
        <f t="shared" si="230"/>
        <v>50330</v>
      </c>
      <c r="AC5594" s="109">
        <f t="shared" si="229"/>
        <v>2.8218E-2</v>
      </c>
      <c r="AE5594" s="110"/>
    </row>
    <row r="5595" spans="13:31" x14ac:dyDescent="0.25">
      <c r="M5595" s="115"/>
      <c r="N5595" s="123">
        <v>2.1131000000000002</v>
      </c>
      <c r="AB5595" s="108">
        <f t="shared" si="230"/>
        <v>50331</v>
      </c>
      <c r="AC5595" s="109">
        <f t="shared" si="229"/>
        <v>2.8218E-2</v>
      </c>
      <c r="AE5595" s="110"/>
    </row>
    <row r="5596" spans="13:31" x14ac:dyDescent="0.25">
      <c r="M5596" s="115"/>
      <c r="N5596" s="123">
        <v>2.1132300000000002</v>
      </c>
      <c r="AB5596" s="108">
        <f t="shared" si="230"/>
        <v>50332</v>
      </c>
      <c r="AC5596" s="109">
        <f t="shared" si="229"/>
        <v>2.8218E-2</v>
      </c>
      <c r="AE5596" s="110"/>
    </row>
    <row r="5597" spans="13:31" x14ac:dyDescent="0.25">
      <c r="M5597" s="115"/>
      <c r="N5597" s="123">
        <v>2.1131000000000002</v>
      </c>
      <c r="AB5597" s="108">
        <f t="shared" si="230"/>
        <v>50333</v>
      </c>
      <c r="AC5597" s="109">
        <f t="shared" si="229"/>
        <v>2.8218E-2</v>
      </c>
      <c r="AE5597" s="110"/>
    </row>
    <row r="5598" spans="13:31" x14ac:dyDescent="0.25">
      <c r="M5598" s="115"/>
      <c r="N5598" s="123">
        <v>2.1131000000000002</v>
      </c>
      <c r="AB5598" s="108">
        <f t="shared" si="230"/>
        <v>50334</v>
      </c>
      <c r="AC5598" s="109">
        <f t="shared" si="229"/>
        <v>2.8218E-2</v>
      </c>
      <c r="AE5598" s="110"/>
    </row>
    <row r="5599" spans="13:31" x14ac:dyDescent="0.25">
      <c r="M5599" s="115"/>
      <c r="N5599" s="123">
        <v>2.1131700000000002</v>
      </c>
      <c r="AB5599" s="108">
        <f t="shared" si="230"/>
        <v>50335</v>
      </c>
      <c r="AC5599" s="109">
        <f t="shared" si="229"/>
        <v>2.8218E-2</v>
      </c>
      <c r="AE5599" s="110"/>
    </row>
    <row r="5600" spans="13:31" x14ac:dyDescent="0.25">
      <c r="M5600" s="115"/>
      <c r="N5600" s="123">
        <v>2.1132300000000002</v>
      </c>
      <c r="AB5600" s="108">
        <f t="shared" si="230"/>
        <v>50336</v>
      </c>
      <c r="AC5600" s="109">
        <f t="shared" si="229"/>
        <v>2.8218E-2</v>
      </c>
      <c r="AE5600" s="110"/>
    </row>
    <row r="5601" spans="13:31" x14ac:dyDescent="0.25">
      <c r="M5601" s="115"/>
      <c r="N5601" s="123">
        <v>2.1131000000000002</v>
      </c>
      <c r="AB5601" s="108">
        <f t="shared" si="230"/>
        <v>50337</v>
      </c>
      <c r="AC5601" s="109">
        <f t="shared" si="229"/>
        <v>2.8218E-2</v>
      </c>
      <c r="AE5601" s="110"/>
    </row>
    <row r="5602" spans="13:31" x14ac:dyDescent="0.25">
      <c r="M5602" s="115"/>
      <c r="N5602" s="123">
        <v>2.1131000000000002</v>
      </c>
      <c r="AB5602" s="108">
        <f t="shared" si="230"/>
        <v>50338</v>
      </c>
      <c r="AC5602" s="109">
        <f t="shared" si="229"/>
        <v>2.8218E-2</v>
      </c>
      <c r="AE5602" s="110"/>
    </row>
    <row r="5603" spans="13:31" x14ac:dyDescent="0.25">
      <c r="M5603" s="115"/>
      <c r="N5603" s="123">
        <v>2.1131000000000002</v>
      </c>
      <c r="AB5603" s="108">
        <f t="shared" si="230"/>
        <v>50339</v>
      </c>
      <c r="AC5603" s="109">
        <f t="shared" si="229"/>
        <v>2.8218E-2</v>
      </c>
      <c r="AE5603" s="110"/>
    </row>
    <row r="5604" spans="13:31" x14ac:dyDescent="0.25">
      <c r="M5604" s="115"/>
      <c r="N5604" s="123">
        <v>2.1131000000000002</v>
      </c>
      <c r="AB5604" s="108">
        <f t="shared" si="230"/>
        <v>50340</v>
      </c>
      <c r="AC5604" s="109">
        <f t="shared" si="229"/>
        <v>2.8218E-2</v>
      </c>
      <c r="AE5604" s="110"/>
    </row>
    <row r="5605" spans="13:31" x14ac:dyDescent="0.25">
      <c r="M5605" s="115"/>
      <c r="N5605" s="123">
        <v>2.1132300000000002</v>
      </c>
      <c r="AB5605" s="108">
        <f t="shared" si="230"/>
        <v>50341</v>
      </c>
      <c r="AC5605" s="109">
        <f t="shared" si="229"/>
        <v>2.8218E-2</v>
      </c>
      <c r="AE5605" s="110"/>
    </row>
    <row r="5606" spans="13:31" x14ac:dyDescent="0.25">
      <c r="M5606" s="115"/>
      <c r="N5606" s="123">
        <v>2.1131000000000002</v>
      </c>
      <c r="AB5606" s="108">
        <f t="shared" si="230"/>
        <v>50342</v>
      </c>
      <c r="AC5606" s="109">
        <f t="shared" si="229"/>
        <v>2.8218E-2</v>
      </c>
      <c r="AE5606" s="110"/>
    </row>
    <row r="5607" spans="13:31" x14ac:dyDescent="0.25">
      <c r="M5607" s="115"/>
      <c r="N5607" s="123">
        <v>2.1131000000000002</v>
      </c>
      <c r="AB5607" s="108">
        <f t="shared" si="230"/>
        <v>50343</v>
      </c>
      <c r="AC5607" s="109">
        <f t="shared" si="229"/>
        <v>2.8218E-2</v>
      </c>
      <c r="AE5607" s="110"/>
    </row>
    <row r="5608" spans="13:31" x14ac:dyDescent="0.25">
      <c r="M5608" s="115"/>
      <c r="N5608" s="123">
        <v>2.1131000000000002</v>
      </c>
      <c r="AB5608" s="108">
        <f t="shared" si="230"/>
        <v>50344</v>
      </c>
      <c r="AC5608" s="109">
        <f t="shared" si="229"/>
        <v>2.8218E-2</v>
      </c>
      <c r="AE5608" s="110"/>
    </row>
    <row r="5609" spans="13:31" x14ac:dyDescent="0.25">
      <c r="M5609" s="115"/>
      <c r="N5609" s="123">
        <v>2.1131000000000002</v>
      </c>
      <c r="AB5609" s="108">
        <f t="shared" si="230"/>
        <v>50345</v>
      </c>
      <c r="AC5609" s="109">
        <f t="shared" si="229"/>
        <v>2.8218E-2</v>
      </c>
      <c r="AE5609" s="110"/>
    </row>
    <row r="5610" spans="13:31" x14ac:dyDescent="0.25">
      <c r="M5610" s="115"/>
      <c r="N5610" s="123">
        <v>2.1132300000000002</v>
      </c>
      <c r="AB5610" s="108">
        <f t="shared" si="230"/>
        <v>50346</v>
      </c>
      <c r="AC5610" s="109">
        <f t="shared" si="229"/>
        <v>2.8218E-2</v>
      </c>
      <c r="AE5610" s="110"/>
    </row>
    <row r="5611" spans="13:31" x14ac:dyDescent="0.25">
      <c r="M5611" s="115"/>
      <c r="N5611" s="123">
        <v>2.1131000000000002</v>
      </c>
      <c r="AB5611" s="108">
        <f t="shared" si="230"/>
        <v>50347</v>
      </c>
      <c r="AC5611" s="109">
        <f t="shared" si="229"/>
        <v>2.8218E-2</v>
      </c>
      <c r="AE5611" s="110"/>
    </row>
    <row r="5612" spans="13:31" x14ac:dyDescent="0.25">
      <c r="M5612" s="115"/>
      <c r="N5612" s="123">
        <v>2.1131000000000002</v>
      </c>
      <c r="AB5612" s="108">
        <f t="shared" si="230"/>
        <v>50348</v>
      </c>
      <c r="AC5612" s="109">
        <f t="shared" si="229"/>
        <v>2.8218E-2</v>
      </c>
      <c r="AE5612" s="110"/>
    </row>
    <row r="5613" spans="13:31" x14ac:dyDescent="0.25">
      <c r="M5613" s="115"/>
      <c r="N5613" s="123">
        <v>2.1131000000000002</v>
      </c>
      <c r="AB5613" s="108">
        <f t="shared" si="230"/>
        <v>50349</v>
      </c>
      <c r="AC5613" s="109">
        <f t="shared" si="229"/>
        <v>2.8218E-2</v>
      </c>
      <c r="AE5613" s="110"/>
    </row>
    <row r="5614" spans="13:31" x14ac:dyDescent="0.25">
      <c r="M5614" s="115"/>
      <c r="N5614" s="123">
        <v>2.1131000000000002</v>
      </c>
      <c r="AB5614" s="108">
        <f t="shared" si="230"/>
        <v>50350</v>
      </c>
      <c r="AC5614" s="109">
        <f t="shared" si="229"/>
        <v>2.8218E-2</v>
      </c>
      <c r="AE5614" s="110"/>
    </row>
    <row r="5615" spans="13:31" x14ac:dyDescent="0.25">
      <c r="M5615" s="115"/>
      <c r="N5615" s="123">
        <v>2.1132300000000002</v>
      </c>
      <c r="AB5615" s="108">
        <f t="shared" si="230"/>
        <v>50351</v>
      </c>
      <c r="AC5615" s="109">
        <f t="shared" si="229"/>
        <v>2.8218E-2</v>
      </c>
      <c r="AE5615" s="110"/>
    </row>
    <row r="5616" spans="13:31" x14ac:dyDescent="0.25">
      <c r="M5616" s="115"/>
      <c r="N5616" s="123">
        <v>2.1131000000000002</v>
      </c>
      <c r="AB5616" s="108">
        <f t="shared" si="230"/>
        <v>50352</v>
      </c>
      <c r="AC5616" s="109">
        <f t="shared" si="229"/>
        <v>2.8218E-2</v>
      </c>
      <c r="AE5616" s="110"/>
    </row>
    <row r="5617" spans="13:31" x14ac:dyDescent="0.25">
      <c r="M5617" s="115"/>
      <c r="N5617" s="123">
        <v>2.1131000000000002</v>
      </c>
      <c r="AB5617" s="108">
        <f t="shared" si="230"/>
        <v>50353</v>
      </c>
      <c r="AC5617" s="109">
        <f t="shared" si="229"/>
        <v>2.8218E-2</v>
      </c>
      <c r="AE5617" s="110"/>
    </row>
    <row r="5618" spans="13:31" x14ac:dyDescent="0.25">
      <c r="M5618" s="115"/>
      <c r="N5618" s="123">
        <v>2.1131000000000002</v>
      </c>
      <c r="AB5618" s="108">
        <f t="shared" si="230"/>
        <v>50354</v>
      </c>
      <c r="AC5618" s="109">
        <f t="shared" si="229"/>
        <v>2.8218E-2</v>
      </c>
      <c r="AE5618" s="110"/>
    </row>
    <row r="5619" spans="13:31" x14ac:dyDescent="0.25">
      <c r="M5619" s="115"/>
      <c r="N5619" s="123">
        <v>2.1131000000000002</v>
      </c>
      <c r="AB5619" s="108">
        <f t="shared" si="230"/>
        <v>50355</v>
      </c>
      <c r="AC5619" s="109">
        <f t="shared" si="229"/>
        <v>2.8218E-2</v>
      </c>
      <c r="AE5619" s="110"/>
    </row>
    <row r="5620" spans="13:31" x14ac:dyDescent="0.25">
      <c r="M5620" s="115"/>
      <c r="N5620" s="123">
        <v>2.1132900000000001</v>
      </c>
      <c r="AB5620" s="108">
        <f t="shared" si="230"/>
        <v>50356</v>
      </c>
      <c r="AC5620" s="109">
        <f t="shared" si="229"/>
        <v>2.8218E-2</v>
      </c>
      <c r="AE5620" s="110"/>
    </row>
    <row r="5621" spans="13:31" x14ac:dyDescent="0.25">
      <c r="M5621" s="115"/>
      <c r="N5621" s="123">
        <v>2.1131000000000002</v>
      </c>
      <c r="AB5621" s="108">
        <f t="shared" si="230"/>
        <v>50357</v>
      </c>
      <c r="AC5621" s="109">
        <f t="shared" si="229"/>
        <v>2.8218E-2</v>
      </c>
      <c r="AE5621" s="110"/>
    </row>
    <row r="5622" spans="13:31" x14ac:dyDescent="0.25">
      <c r="M5622" s="115"/>
      <c r="N5622" s="123">
        <v>2.1131000000000002</v>
      </c>
      <c r="AB5622" s="108">
        <f t="shared" si="230"/>
        <v>50358</v>
      </c>
      <c r="AC5622" s="109">
        <f t="shared" si="229"/>
        <v>2.8218E-2</v>
      </c>
      <c r="AE5622" s="110"/>
    </row>
    <row r="5623" spans="13:31" x14ac:dyDescent="0.25">
      <c r="M5623" s="115"/>
      <c r="N5623" s="123">
        <v>2.1131000000000002</v>
      </c>
      <c r="AB5623" s="108">
        <f t="shared" si="230"/>
        <v>50359</v>
      </c>
      <c r="AC5623" s="109">
        <f t="shared" si="229"/>
        <v>2.8218E-2</v>
      </c>
      <c r="AE5623" s="110"/>
    </row>
    <row r="5624" spans="13:31" x14ac:dyDescent="0.25">
      <c r="M5624" s="115"/>
      <c r="N5624" s="123">
        <v>2.1132900000000001</v>
      </c>
      <c r="AB5624" s="108">
        <f t="shared" si="230"/>
        <v>50360</v>
      </c>
      <c r="AC5624" s="109">
        <f t="shared" si="229"/>
        <v>2.8218E-2</v>
      </c>
      <c r="AE5624" s="110"/>
    </row>
    <row r="5625" spans="13:31" x14ac:dyDescent="0.25">
      <c r="M5625" s="115"/>
      <c r="N5625" s="123">
        <v>2.1131000000000002</v>
      </c>
      <c r="AB5625" s="108">
        <f t="shared" si="230"/>
        <v>50361</v>
      </c>
      <c r="AC5625" s="109">
        <f t="shared" si="229"/>
        <v>2.8218E-2</v>
      </c>
      <c r="AE5625" s="110"/>
    </row>
    <row r="5626" spans="13:31" x14ac:dyDescent="0.25">
      <c r="M5626" s="115"/>
      <c r="N5626" s="123">
        <v>2.1131000000000002</v>
      </c>
      <c r="AB5626" s="108">
        <f t="shared" si="230"/>
        <v>50362</v>
      </c>
      <c r="AC5626" s="109">
        <f t="shared" si="229"/>
        <v>2.8218E-2</v>
      </c>
      <c r="AE5626" s="110"/>
    </row>
    <row r="5627" spans="13:31" x14ac:dyDescent="0.25">
      <c r="M5627" s="115"/>
      <c r="N5627" s="123">
        <v>2.1131000000000002</v>
      </c>
      <c r="AB5627" s="108">
        <f t="shared" si="230"/>
        <v>50363</v>
      </c>
      <c r="AC5627" s="109">
        <f t="shared" si="229"/>
        <v>2.8218E-2</v>
      </c>
      <c r="AE5627" s="110"/>
    </row>
    <row r="5628" spans="13:31" x14ac:dyDescent="0.25">
      <c r="M5628" s="115"/>
      <c r="N5628" s="123">
        <v>2.1132300000000002</v>
      </c>
      <c r="AB5628" s="108">
        <f t="shared" si="230"/>
        <v>50364</v>
      </c>
      <c r="AC5628" s="109">
        <f t="shared" si="229"/>
        <v>2.8218E-2</v>
      </c>
      <c r="AE5628" s="110"/>
    </row>
    <row r="5629" spans="13:31" x14ac:dyDescent="0.25">
      <c r="M5629" s="115"/>
      <c r="N5629" s="123">
        <v>2.1131000000000002</v>
      </c>
      <c r="AB5629" s="108">
        <f t="shared" si="230"/>
        <v>50365</v>
      </c>
      <c r="AC5629" s="109">
        <f t="shared" si="229"/>
        <v>2.8218E-2</v>
      </c>
      <c r="AE5629" s="110"/>
    </row>
    <row r="5630" spans="13:31" x14ac:dyDescent="0.25">
      <c r="M5630" s="115"/>
      <c r="N5630" s="123">
        <v>2.1131000000000002</v>
      </c>
      <c r="AB5630" s="108">
        <f t="shared" si="230"/>
        <v>50366</v>
      </c>
      <c r="AC5630" s="109">
        <f t="shared" si="229"/>
        <v>2.8218E-2</v>
      </c>
      <c r="AE5630" s="110"/>
    </row>
    <row r="5631" spans="13:31" x14ac:dyDescent="0.25">
      <c r="M5631" s="115"/>
      <c r="N5631" s="123">
        <v>2.1131000000000002</v>
      </c>
      <c r="AB5631" s="108">
        <f t="shared" si="230"/>
        <v>50367</v>
      </c>
      <c r="AC5631" s="109">
        <f t="shared" si="229"/>
        <v>2.8218E-2</v>
      </c>
      <c r="AE5631" s="110"/>
    </row>
    <row r="5632" spans="13:31" x14ac:dyDescent="0.25">
      <c r="M5632" s="115"/>
      <c r="N5632" s="123">
        <v>2.1131000000000002</v>
      </c>
      <c r="AB5632" s="108">
        <f t="shared" si="230"/>
        <v>50368</v>
      </c>
      <c r="AC5632" s="109">
        <f t="shared" si="229"/>
        <v>2.8218E-2</v>
      </c>
      <c r="AE5632" s="110"/>
    </row>
    <row r="5633" spans="13:31" x14ac:dyDescent="0.25">
      <c r="M5633" s="115"/>
      <c r="N5633" s="123">
        <v>2.1132900000000001</v>
      </c>
      <c r="AB5633" s="108">
        <f t="shared" si="230"/>
        <v>50369</v>
      </c>
      <c r="AC5633" s="109">
        <f t="shared" si="229"/>
        <v>2.8218E-2</v>
      </c>
      <c r="AE5633" s="110"/>
    </row>
    <row r="5634" spans="13:31" x14ac:dyDescent="0.25">
      <c r="M5634" s="115"/>
      <c r="N5634" s="123">
        <v>2.1131000000000002</v>
      </c>
      <c r="AB5634" s="108">
        <f t="shared" si="230"/>
        <v>50370</v>
      </c>
      <c r="AC5634" s="109">
        <f t="shared" si="229"/>
        <v>2.8218E-2</v>
      </c>
      <c r="AE5634" s="110"/>
    </row>
    <row r="5635" spans="13:31" x14ac:dyDescent="0.25">
      <c r="M5635" s="115"/>
      <c r="N5635" s="123">
        <v>2.1131000000000002</v>
      </c>
      <c r="AB5635" s="108">
        <f t="shared" si="230"/>
        <v>50371</v>
      </c>
      <c r="AC5635" s="109">
        <f t="shared" si="229"/>
        <v>2.8218E-2</v>
      </c>
      <c r="AE5635" s="110"/>
    </row>
    <row r="5636" spans="13:31" x14ac:dyDescent="0.25">
      <c r="M5636" s="115"/>
      <c r="N5636" s="123">
        <v>2.1131000000000002</v>
      </c>
      <c r="AB5636" s="108">
        <f t="shared" si="230"/>
        <v>50372</v>
      </c>
      <c r="AC5636" s="109">
        <f t="shared" si="229"/>
        <v>2.8218E-2</v>
      </c>
      <c r="AE5636" s="110"/>
    </row>
    <row r="5637" spans="13:31" x14ac:dyDescent="0.25">
      <c r="M5637" s="115"/>
      <c r="N5637" s="123">
        <v>2.1132300000000002</v>
      </c>
      <c r="AB5637" s="108">
        <f t="shared" si="230"/>
        <v>50373</v>
      </c>
      <c r="AC5637" s="109">
        <f t="shared" si="229"/>
        <v>2.8218E-2</v>
      </c>
      <c r="AE5637" s="110"/>
    </row>
    <row r="5638" spans="13:31" x14ac:dyDescent="0.25">
      <c r="M5638" s="115"/>
      <c r="N5638" s="123">
        <v>2.1131000000000002</v>
      </c>
      <c r="AB5638" s="108">
        <f t="shared" si="230"/>
        <v>50374</v>
      </c>
      <c r="AC5638" s="109">
        <f t="shared" si="229"/>
        <v>2.8218E-2</v>
      </c>
      <c r="AE5638" s="110"/>
    </row>
    <row r="5639" spans="13:31" x14ac:dyDescent="0.25">
      <c r="M5639" s="115"/>
      <c r="N5639" s="123">
        <v>2.1131000000000002</v>
      </c>
      <c r="AB5639" s="108">
        <f t="shared" si="230"/>
        <v>50375</v>
      </c>
      <c r="AC5639" s="109">
        <f t="shared" ref="AC5639:AC5702" si="231">_xlfn.IFNA(VLOOKUP(AB5639,M:N,2,FALSE)/100,AC5638)</f>
        <v>2.8218E-2</v>
      </c>
      <c r="AE5639" s="110"/>
    </row>
    <row r="5640" spans="13:31" x14ac:dyDescent="0.25">
      <c r="M5640" s="115"/>
      <c r="N5640" s="123">
        <v>2.1131000000000002</v>
      </c>
      <c r="AB5640" s="108">
        <f t="shared" ref="AB5640:AB5703" si="232">AB5639+1</f>
        <v>50376</v>
      </c>
      <c r="AC5640" s="109">
        <f t="shared" si="231"/>
        <v>2.8218E-2</v>
      </c>
      <c r="AE5640" s="110"/>
    </row>
    <row r="5641" spans="13:31" x14ac:dyDescent="0.25">
      <c r="M5641" s="115"/>
      <c r="N5641" s="123">
        <v>2.1131000000000002</v>
      </c>
      <c r="AB5641" s="108">
        <f t="shared" si="232"/>
        <v>50377</v>
      </c>
      <c r="AC5641" s="109">
        <f t="shared" si="231"/>
        <v>2.8218E-2</v>
      </c>
      <c r="AE5641" s="110"/>
    </row>
    <row r="5642" spans="13:31" x14ac:dyDescent="0.25">
      <c r="M5642" s="115"/>
      <c r="N5642" s="123">
        <v>2.1132300000000002</v>
      </c>
      <c r="AB5642" s="108">
        <f t="shared" si="232"/>
        <v>50378</v>
      </c>
      <c r="AC5642" s="109">
        <f t="shared" si="231"/>
        <v>2.8218E-2</v>
      </c>
      <c r="AE5642" s="110"/>
    </row>
    <row r="5643" spans="13:31" x14ac:dyDescent="0.25">
      <c r="M5643" s="115"/>
      <c r="N5643" s="123">
        <v>2.1131000000000002</v>
      </c>
      <c r="AB5643" s="108">
        <f t="shared" si="232"/>
        <v>50379</v>
      </c>
      <c r="AC5643" s="109">
        <f t="shared" si="231"/>
        <v>2.8218E-2</v>
      </c>
      <c r="AE5643" s="110"/>
    </row>
    <row r="5644" spans="13:31" x14ac:dyDescent="0.25">
      <c r="M5644" s="115"/>
      <c r="N5644" s="123">
        <v>2.1131000000000002</v>
      </c>
      <c r="AB5644" s="108">
        <f t="shared" si="232"/>
        <v>50380</v>
      </c>
      <c r="AC5644" s="109">
        <f t="shared" si="231"/>
        <v>2.8218E-2</v>
      </c>
      <c r="AE5644" s="110"/>
    </row>
    <row r="5645" spans="13:31" x14ac:dyDescent="0.25">
      <c r="M5645" s="115"/>
      <c r="N5645" s="123">
        <v>2.1131000000000002</v>
      </c>
      <c r="AB5645" s="108">
        <f t="shared" si="232"/>
        <v>50381</v>
      </c>
      <c r="AC5645" s="109">
        <f t="shared" si="231"/>
        <v>2.8218E-2</v>
      </c>
      <c r="AE5645" s="110"/>
    </row>
    <row r="5646" spans="13:31" x14ac:dyDescent="0.25">
      <c r="M5646" s="115"/>
      <c r="N5646" s="123">
        <v>2.1131000000000002</v>
      </c>
      <c r="AB5646" s="108">
        <f t="shared" si="232"/>
        <v>50382</v>
      </c>
      <c r="AC5646" s="109">
        <f t="shared" si="231"/>
        <v>2.8218E-2</v>
      </c>
      <c r="AE5646" s="110"/>
    </row>
    <row r="5647" spans="13:31" x14ac:dyDescent="0.25">
      <c r="M5647" s="115"/>
      <c r="N5647" s="123">
        <v>2.1132300000000002</v>
      </c>
      <c r="AB5647" s="108">
        <f t="shared" si="232"/>
        <v>50383</v>
      </c>
      <c r="AC5647" s="109">
        <f t="shared" si="231"/>
        <v>2.8218E-2</v>
      </c>
      <c r="AE5647" s="110"/>
    </row>
    <row r="5648" spans="13:31" x14ac:dyDescent="0.25">
      <c r="M5648" s="115"/>
      <c r="N5648" s="123">
        <v>2.1131000000000002</v>
      </c>
      <c r="AB5648" s="108">
        <f t="shared" si="232"/>
        <v>50384</v>
      </c>
      <c r="AC5648" s="109">
        <f t="shared" si="231"/>
        <v>2.8218E-2</v>
      </c>
      <c r="AE5648" s="110"/>
    </row>
    <row r="5649" spans="13:31" x14ac:dyDescent="0.25">
      <c r="M5649" s="115"/>
      <c r="N5649" s="123">
        <v>2.1131000000000002</v>
      </c>
      <c r="AB5649" s="108">
        <f t="shared" si="232"/>
        <v>50385</v>
      </c>
      <c r="AC5649" s="109">
        <f t="shared" si="231"/>
        <v>2.8218E-2</v>
      </c>
      <c r="AE5649" s="110"/>
    </row>
    <row r="5650" spans="13:31" x14ac:dyDescent="0.25">
      <c r="M5650" s="115"/>
      <c r="N5650" s="123">
        <v>2.1131000000000002</v>
      </c>
      <c r="AB5650" s="108">
        <f t="shared" si="232"/>
        <v>50386</v>
      </c>
      <c r="AC5650" s="109">
        <f t="shared" si="231"/>
        <v>2.8218E-2</v>
      </c>
      <c r="AE5650" s="110"/>
    </row>
    <row r="5651" spans="13:31" x14ac:dyDescent="0.25">
      <c r="M5651" s="115"/>
      <c r="N5651" s="123">
        <v>2.1131000000000002</v>
      </c>
      <c r="AB5651" s="108">
        <f t="shared" si="232"/>
        <v>50387</v>
      </c>
      <c r="AC5651" s="109">
        <f t="shared" si="231"/>
        <v>2.8218E-2</v>
      </c>
      <c r="AE5651" s="110"/>
    </row>
    <row r="5652" spans="13:31" x14ac:dyDescent="0.25">
      <c r="M5652" s="115"/>
      <c r="N5652" s="123">
        <v>2.1132300000000002</v>
      </c>
      <c r="AB5652" s="108">
        <f t="shared" si="232"/>
        <v>50388</v>
      </c>
      <c r="AC5652" s="109">
        <f t="shared" si="231"/>
        <v>2.8218E-2</v>
      </c>
      <c r="AE5652" s="110"/>
    </row>
    <row r="5653" spans="13:31" x14ac:dyDescent="0.25">
      <c r="M5653" s="115"/>
      <c r="N5653" s="123">
        <v>2.1131000000000002</v>
      </c>
      <c r="AB5653" s="108">
        <f t="shared" si="232"/>
        <v>50389</v>
      </c>
      <c r="AC5653" s="109">
        <f t="shared" si="231"/>
        <v>2.8218E-2</v>
      </c>
      <c r="AE5653" s="110"/>
    </row>
    <row r="5654" spans="13:31" x14ac:dyDescent="0.25">
      <c r="M5654" s="115"/>
      <c r="N5654" s="123">
        <v>2.1131000000000002</v>
      </c>
      <c r="AB5654" s="108">
        <f t="shared" si="232"/>
        <v>50390</v>
      </c>
      <c r="AC5654" s="109">
        <f t="shared" si="231"/>
        <v>2.8218E-2</v>
      </c>
      <c r="AE5654" s="110"/>
    </row>
    <row r="5655" spans="13:31" x14ac:dyDescent="0.25">
      <c r="M5655" s="115"/>
      <c r="N5655" s="123">
        <v>2.1131000000000002</v>
      </c>
      <c r="AB5655" s="108">
        <f t="shared" si="232"/>
        <v>50391</v>
      </c>
      <c r="AC5655" s="109">
        <f t="shared" si="231"/>
        <v>2.8218E-2</v>
      </c>
      <c r="AE5655" s="110"/>
    </row>
    <row r="5656" spans="13:31" x14ac:dyDescent="0.25">
      <c r="M5656" s="115"/>
      <c r="N5656" s="123">
        <v>2.1131000000000002</v>
      </c>
      <c r="AB5656" s="108">
        <f t="shared" si="232"/>
        <v>50392</v>
      </c>
      <c r="AC5656" s="109">
        <f t="shared" si="231"/>
        <v>2.8218E-2</v>
      </c>
      <c r="AE5656" s="110"/>
    </row>
    <row r="5657" spans="13:31" x14ac:dyDescent="0.25">
      <c r="M5657" s="115"/>
      <c r="N5657" s="123">
        <v>2.1132900000000001</v>
      </c>
      <c r="AB5657" s="108">
        <f t="shared" si="232"/>
        <v>50393</v>
      </c>
      <c r="AC5657" s="109">
        <f t="shared" si="231"/>
        <v>2.8218E-2</v>
      </c>
      <c r="AE5657" s="110"/>
    </row>
    <row r="5658" spans="13:31" x14ac:dyDescent="0.25">
      <c r="M5658" s="115"/>
      <c r="N5658" s="123">
        <v>2.1131000000000002</v>
      </c>
      <c r="AB5658" s="108">
        <f t="shared" si="232"/>
        <v>50394</v>
      </c>
      <c r="AC5658" s="109">
        <f t="shared" si="231"/>
        <v>2.8218E-2</v>
      </c>
      <c r="AE5658" s="110"/>
    </row>
    <row r="5659" spans="13:31" x14ac:dyDescent="0.25">
      <c r="M5659" s="115"/>
      <c r="N5659" s="123">
        <v>2.1131000000000002</v>
      </c>
      <c r="AB5659" s="108">
        <f t="shared" si="232"/>
        <v>50395</v>
      </c>
      <c r="AC5659" s="109">
        <f t="shared" si="231"/>
        <v>2.8218E-2</v>
      </c>
      <c r="AE5659" s="110"/>
    </row>
    <row r="5660" spans="13:31" x14ac:dyDescent="0.25">
      <c r="M5660" s="115"/>
      <c r="N5660" s="123">
        <v>2.1131000000000002</v>
      </c>
      <c r="AB5660" s="108">
        <f t="shared" si="232"/>
        <v>50396</v>
      </c>
      <c r="AC5660" s="109">
        <f t="shared" si="231"/>
        <v>2.8218E-2</v>
      </c>
      <c r="AE5660" s="110"/>
    </row>
    <row r="5661" spans="13:31" x14ac:dyDescent="0.25">
      <c r="M5661" s="115"/>
      <c r="N5661" s="123">
        <v>2.1132300000000002</v>
      </c>
      <c r="AB5661" s="108">
        <f t="shared" si="232"/>
        <v>50397</v>
      </c>
      <c r="AC5661" s="109">
        <f t="shared" si="231"/>
        <v>2.8218E-2</v>
      </c>
      <c r="AE5661" s="110"/>
    </row>
    <row r="5662" spans="13:31" x14ac:dyDescent="0.25">
      <c r="M5662" s="115"/>
      <c r="N5662" s="123">
        <v>2.1131000000000002</v>
      </c>
      <c r="AB5662" s="108">
        <f t="shared" si="232"/>
        <v>50398</v>
      </c>
      <c r="AC5662" s="109">
        <f t="shared" si="231"/>
        <v>2.8218E-2</v>
      </c>
      <c r="AE5662" s="110"/>
    </row>
    <row r="5663" spans="13:31" x14ac:dyDescent="0.25">
      <c r="M5663" s="115"/>
      <c r="N5663" s="123">
        <v>2.1131000000000002</v>
      </c>
      <c r="AB5663" s="108">
        <f t="shared" si="232"/>
        <v>50399</v>
      </c>
      <c r="AC5663" s="109">
        <f t="shared" si="231"/>
        <v>2.8218E-2</v>
      </c>
      <c r="AE5663" s="110"/>
    </row>
    <row r="5664" spans="13:31" x14ac:dyDescent="0.25">
      <c r="M5664" s="115"/>
      <c r="N5664" s="123">
        <v>2.1131000000000002</v>
      </c>
      <c r="AB5664" s="108">
        <f t="shared" si="232"/>
        <v>50400</v>
      </c>
      <c r="AC5664" s="109">
        <f t="shared" si="231"/>
        <v>2.8218E-2</v>
      </c>
      <c r="AE5664" s="110"/>
    </row>
    <row r="5665" spans="13:31" x14ac:dyDescent="0.25">
      <c r="M5665" s="115"/>
      <c r="N5665" s="123">
        <v>2.1131000000000002</v>
      </c>
      <c r="AB5665" s="108">
        <f t="shared" si="232"/>
        <v>50401</v>
      </c>
      <c r="AC5665" s="109">
        <f t="shared" si="231"/>
        <v>2.8218E-2</v>
      </c>
      <c r="AE5665" s="110"/>
    </row>
    <row r="5666" spans="13:31" x14ac:dyDescent="0.25">
      <c r="M5666" s="115"/>
      <c r="N5666" s="123">
        <v>2.1132300000000002</v>
      </c>
      <c r="AB5666" s="108">
        <f t="shared" si="232"/>
        <v>50402</v>
      </c>
      <c r="AC5666" s="109">
        <f t="shared" si="231"/>
        <v>2.8218E-2</v>
      </c>
      <c r="AE5666" s="110"/>
    </row>
    <row r="5667" spans="13:31" x14ac:dyDescent="0.25">
      <c r="M5667" s="115"/>
      <c r="N5667" s="123">
        <v>2.1131000000000002</v>
      </c>
      <c r="AB5667" s="108">
        <f t="shared" si="232"/>
        <v>50403</v>
      </c>
      <c r="AC5667" s="109">
        <f t="shared" si="231"/>
        <v>2.8218E-2</v>
      </c>
      <c r="AE5667" s="110"/>
    </row>
    <row r="5668" spans="13:31" x14ac:dyDescent="0.25">
      <c r="M5668" s="115"/>
      <c r="N5668" s="123">
        <v>2.1131000000000002</v>
      </c>
      <c r="AB5668" s="108">
        <f t="shared" si="232"/>
        <v>50404</v>
      </c>
      <c r="AC5668" s="109">
        <f t="shared" si="231"/>
        <v>2.8218E-2</v>
      </c>
      <c r="AE5668" s="110"/>
    </row>
    <row r="5669" spans="13:31" x14ac:dyDescent="0.25">
      <c r="M5669" s="115"/>
      <c r="N5669" s="123">
        <v>2.1131000000000002</v>
      </c>
      <c r="AB5669" s="108">
        <f t="shared" si="232"/>
        <v>50405</v>
      </c>
      <c r="AC5669" s="109">
        <f t="shared" si="231"/>
        <v>2.8218E-2</v>
      </c>
      <c r="AE5669" s="110"/>
    </row>
    <row r="5670" spans="13:31" x14ac:dyDescent="0.25">
      <c r="M5670" s="115"/>
      <c r="N5670" s="123">
        <v>2.1131000000000002</v>
      </c>
      <c r="AB5670" s="108">
        <f t="shared" si="232"/>
        <v>50406</v>
      </c>
      <c r="AC5670" s="109">
        <f t="shared" si="231"/>
        <v>2.8218E-2</v>
      </c>
      <c r="AE5670" s="110"/>
    </row>
    <row r="5671" spans="13:31" x14ac:dyDescent="0.25">
      <c r="M5671" s="115"/>
      <c r="N5671" s="123">
        <v>2.1132300000000002</v>
      </c>
      <c r="AB5671" s="108">
        <f t="shared" si="232"/>
        <v>50407</v>
      </c>
      <c r="AC5671" s="109">
        <f t="shared" si="231"/>
        <v>2.8218E-2</v>
      </c>
      <c r="AE5671" s="110"/>
    </row>
    <row r="5672" spans="13:31" x14ac:dyDescent="0.25">
      <c r="M5672" s="115"/>
      <c r="N5672" s="123">
        <v>2.1131000000000002</v>
      </c>
      <c r="AB5672" s="108">
        <f t="shared" si="232"/>
        <v>50408</v>
      </c>
      <c r="AC5672" s="109">
        <f t="shared" si="231"/>
        <v>2.8218E-2</v>
      </c>
      <c r="AE5672" s="110"/>
    </row>
    <row r="5673" spans="13:31" x14ac:dyDescent="0.25">
      <c r="M5673" s="115"/>
      <c r="N5673" s="123">
        <v>2.1131000000000002</v>
      </c>
      <c r="AB5673" s="108">
        <f t="shared" si="232"/>
        <v>50409</v>
      </c>
      <c r="AC5673" s="109">
        <f t="shared" si="231"/>
        <v>2.8218E-2</v>
      </c>
      <c r="AE5673" s="110"/>
    </row>
    <row r="5674" spans="13:31" x14ac:dyDescent="0.25">
      <c r="M5674" s="115"/>
      <c r="N5674" s="123">
        <v>2.1131000000000002</v>
      </c>
      <c r="AB5674" s="108">
        <f t="shared" si="232"/>
        <v>50410</v>
      </c>
      <c r="AC5674" s="109">
        <f t="shared" si="231"/>
        <v>2.8218E-2</v>
      </c>
      <c r="AE5674" s="110"/>
    </row>
    <row r="5675" spans="13:31" x14ac:dyDescent="0.25">
      <c r="M5675" s="115"/>
      <c r="N5675" s="123">
        <v>2.1131000000000002</v>
      </c>
      <c r="AB5675" s="108">
        <f t="shared" si="232"/>
        <v>50411</v>
      </c>
      <c r="AC5675" s="109">
        <f t="shared" si="231"/>
        <v>2.8218E-2</v>
      </c>
      <c r="AE5675" s="110"/>
    </row>
    <row r="5676" spans="13:31" x14ac:dyDescent="0.25">
      <c r="M5676" s="115"/>
      <c r="N5676" s="123">
        <v>2.1132300000000002</v>
      </c>
      <c r="AB5676" s="108">
        <f t="shared" si="232"/>
        <v>50412</v>
      </c>
      <c r="AC5676" s="109">
        <f t="shared" si="231"/>
        <v>2.8218E-2</v>
      </c>
      <c r="AE5676" s="110"/>
    </row>
    <row r="5677" spans="13:31" x14ac:dyDescent="0.25">
      <c r="M5677" s="115"/>
      <c r="N5677" s="123">
        <v>2.1131000000000002</v>
      </c>
      <c r="AB5677" s="108">
        <f t="shared" si="232"/>
        <v>50413</v>
      </c>
      <c r="AC5677" s="109">
        <f t="shared" si="231"/>
        <v>2.8218E-2</v>
      </c>
      <c r="AE5677" s="110"/>
    </row>
    <row r="5678" spans="13:31" x14ac:dyDescent="0.25">
      <c r="M5678" s="115"/>
      <c r="N5678" s="123">
        <v>2.1131000000000002</v>
      </c>
      <c r="AB5678" s="108">
        <f t="shared" si="232"/>
        <v>50414</v>
      </c>
      <c r="AC5678" s="109">
        <f t="shared" si="231"/>
        <v>2.8218E-2</v>
      </c>
      <c r="AE5678" s="110"/>
    </row>
    <row r="5679" spans="13:31" x14ac:dyDescent="0.25">
      <c r="M5679" s="115"/>
      <c r="N5679" s="123">
        <v>2.1131000000000002</v>
      </c>
      <c r="AB5679" s="108">
        <f t="shared" si="232"/>
        <v>50415</v>
      </c>
      <c r="AC5679" s="109">
        <f t="shared" si="231"/>
        <v>2.8218E-2</v>
      </c>
      <c r="AE5679" s="110"/>
    </row>
    <row r="5680" spans="13:31" x14ac:dyDescent="0.25">
      <c r="M5680" s="115"/>
      <c r="N5680" s="123">
        <v>2.1131000000000002</v>
      </c>
      <c r="AB5680" s="108">
        <f t="shared" si="232"/>
        <v>50416</v>
      </c>
      <c r="AC5680" s="109">
        <f t="shared" si="231"/>
        <v>2.8218E-2</v>
      </c>
      <c r="AE5680" s="110"/>
    </row>
    <row r="5681" spans="13:31" x14ac:dyDescent="0.25">
      <c r="M5681" s="115"/>
      <c r="N5681" s="123">
        <v>2.1132300000000002</v>
      </c>
      <c r="AB5681" s="108">
        <f t="shared" si="232"/>
        <v>50417</v>
      </c>
      <c r="AC5681" s="109">
        <f t="shared" si="231"/>
        <v>2.8218E-2</v>
      </c>
      <c r="AE5681" s="110"/>
    </row>
    <row r="5682" spans="13:31" x14ac:dyDescent="0.25">
      <c r="M5682" s="115"/>
      <c r="N5682" s="123">
        <v>2.1131000000000002</v>
      </c>
      <c r="AB5682" s="108">
        <f t="shared" si="232"/>
        <v>50418</v>
      </c>
      <c r="AC5682" s="109">
        <f t="shared" si="231"/>
        <v>2.8218E-2</v>
      </c>
      <c r="AE5682" s="110"/>
    </row>
    <row r="5683" spans="13:31" x14ac:dyDescent="0.25">
      <c r="M5683" s="115"/>
      <c r="N5683" s="123">
        <v>2.1131000000000002</v>
      </c>
      <c r="AB5683" s="108">
        <f t="shared" si="232"/>
        <v>50419</v>
      </c>
      <c r="AC5683" s="109">
        <f t="shared" si="231"/>
        <v>2.8218E-2</v>
      </c>
      <c r="AE5683" s="110"/>
    </row>
    <row r="5684" spans="13:31" x14ac:dyDescent="0.25">
      <c r="M5684" s="115"/>
      <c r="N5684" s="123">
        <v>2.1131000000000002</v>
      </c>
      <c r="AB5684" s="108">
        <f t="shared" si="232"/>
        <v>50420</v>
      </c>
      <c r="AC5684" s="109">
        <f t="shared" si="231"/>
        <v>2.8218E-2</v>
      </c>
      <c r="AE5684" s="110"/>
    </row>
    <row r="5685" spans="13:31" x14ac:dyDescent="0.25">
      <c r="M5685" s="115"/>
      <c r="N5685" s="123">
        <v>2.1131000000000002</v>
      </c>
      <c r="AB5685" s="108">
        <f t="shared" si="232"/>
        <v>50421</v>
      </c>
      <c r="AC5685" s="109">
        <f t="shared" si="231"/>
        <v>2.8218E-2</v>
      </c>
      <c r="AE5685" s="110"/>
    </row>
    <row r="5686" spans="13:31" x14ac:dyDescent="0.25">
      <c r="M5686" s="115"/>
      <c r="N5686" s="123">
        <v>2.1132300000000002</v>
      </c>
      <c r="AB5686" s="108">
        <f t="shared" si="232"/>
        <v>50422</v>
      </c>
      <c r="AC5686" s="109">
        <f t="shared" si="231"/>
        <v>2.8218E-2</v>
      </c>
      <c r="AE5686" s="110"/>
    </row>
    <row r="5687" spans="13:31" x14ac:dyDescent="0.25">
      <c r="M5687" s="115"/>
      <c r="N5687" s="123">
        <v>2.1131000000000002</v>
      </c>
      <c r="AB5687" s="108">
        <f t="shared" si="232"/>
        <v>50423</v>
      </c>
      <c r="AC5687" s="109">
        <f t="shared" si="231"/>
        <v>2.8218E-2</v>
      </c>
      <c r="AE5687" s="110"/>
    </row>
    <row r="5688" spans="13:31" x14ac:dyDescent="0.25">
      <c r="M5688" s="115"/>
      <c r="N5688" s="123">
        <v>2.1131000000000002</v>
      </c>
      <c r="AB5688" s="108">
        <f t="shared" si="232"/>
        <v>50424</v>
      </c>
      <c r="AC5688" s="109">
        <f t="shared" si="231"/>
        <v>2.8218E-2</v>
      </c>
      <c r="AE5688" s="110"/>
    </row>
    <row r="5689" spans="13:31" x14ac:dyDescent="0.25">
      <c r="M5689" s="115"/>
      <c r="N5689" s="123">
        <v>2.1131000000000002</v>
      </c>
      <c r="AB5689" s="108">
        <f t="shared" si="232"/>
        <v>50425</v>
      </c>
      <c r="AC5689" s="109">
        <f t="shared" si="231"/>
        <v>2.8218E-2</v>
      </c>
      <c r="AE5689" s="110"/>
    </row>
    <row r="5690" spans="13:31" x14ac:dyDescent="0.25">
      <c r="M5690" s="115"/>
      <c r="N5690" s="123">
        <v>2.1132900000000001</v>
      </c>
      <c r="AB5690" s="108">
        <f t="shared" si="232"/>
        <v>50426</v>
      </c>
      <c r="AC5690" s="109">
        <f t="shared" si="231"/>
        <v>2.8218E-2</v>
      </c>
      <c r="AE5690" s="110"/>
    </row>
    <row r="5691" spans="13:31" x14ac:dyDescent="0.25">
      <c r="M5691" s="115"/>
      <c r="N5691" s="123">
        <v>2.1131000000000002</v>
      </c>
      <c r="AB5691" s="108">
        <f t="shared" si="232"/>
        <v>50427</v>
      </c>
      <c r="AC5691" s="109">
        <f t="shared" si="231"/>
        <v>2.8218E-2</v>
      </c>
      <c r="AE5691" s="110"/>
    </row>
    <row r="5692" spans="13:31" x14ac:dyDescent="0.25">
      <c r="M5692" s="115"/>
      <c r="N5692" s="123">
        <v>2.1131000000000002</v>
      </c>
      <c r="AB5692" s="108">
        <f t="shared" si="232"/>
        <v>50428</v>
      </c>
      <c r="AC5692" s="109">
        <f t="shared" si="231"/>
        <v>2.8218E-2</v>
      </c>
      <c r="AE5692" s="110"/>
    </row>
    <row r="5693" spans="13:31" x14ac:dyDescent="0.25">
      <c r="M5693" s="115"/>
      <c r="N5693" s="123">
        <v>2.1131000000000002</v>
      </c>
      <c r="AB5693" s="108">
        <f t="shared" si="232"/>
        <v>50429</v>
      </c>
      <c r="AC5693" s="109">
        <f t="shared" si="231"/>
        <v>2.8218E-2</v>
      </c>
      <c r="AE5693" s="110"/>
    </row>
    <row r="5694" spans="13:31" x14ac:dyDescent="0.25">
      <c r="M5694" s="115"/>
      <c r="N5694" s="123">
        <v>2.1131000000000002</v>
      </c>
      <c r="AB5694" s="108">
        <f t="shared" si="232"/>
        <v>50430</v>
      </c>
      <c r="AC5694" s="109">
        <f t="shared" si="231"/>
        <v>2.8218E-2</v>
      </c>
      <c r="AE5694" s="110"/>
    </row>
    <row r="5695" spans="13:31" x14ac:dyDescent="0.25">
      <c r="M5695" s="115"/>
      <c r="N5695" s="123">
        <v>2.1132300000000002</v>
      </c>
      <c r="AB5695" s="108">
        <f t="shared" si="232"/>
        <v>50431</v>
      </c>
      <c r="AC5695" s="109">
        <f t="shared" si="231"/>
        <v>2.8218E-2</v>
      </c>
      <c r="AE5695" s="110"/>
    </row>
    <row r="5696" spans="13:31" x14ac:dyDescent="0.25">
      <c r="M5696" s="115"/>
      <c r="N5696" s="123">
        <v>2.1131000000000002</v>
      </c>
      <c r="AB5696" s="108">
        <f t="shared" si="232"/>
        <v>50432</v>
      </c>
      <c r="AC5696" s="109">
        <f t="shared" si="231"/>
        <v>2.8218E-2</v>
      </c>
      <c r="AE5696" s="110"/>
    </row>
    <row r="5697" spans="13:31" x14ac:dyDescent="0.25">
      <c r="M5697" s="115"/>
      <c r="N5697" s="123">
        <v>2.1131000000000002</v>
      </c>
      <c r="AB5697" s="108">
        <f t="shared" si="232"/>
        <v>50433</v>
      </c>
      <c r="AC5697" s="109">
        <f t="shared" si="231"/>
        <v>2.8218E-2</v>
      </c>
      <c r="AE5697" s="110"/>
    </row>
    <row r="5698" spans="13:31" x14ac:dyDescent="0.25">
      <c r="M5698" s="115"/>
      <c r="N5698" s="123">
        <v>2.1131000000000002</v>
      </c>
      <c r="AB5698" s="108">
        <f t="shared" si="232"/>
        <v>50434</v>
      </c>
      <c r="AC5698" s="109">
        <f t="shared" si="231"/>
        <v>2.8218E-2</v>
      </c>
      <c r="AE5698" s="110"/>
    </row>
    <row r="5699" spans="13:31" x14ac:dyDescent="0.25">
      <c r="M5699" s="115"/>
      <c r="N5699" s="123">
        <v>2.1131000000000002</v>
      </c>
      <c r="AB5699" s="108">
        <f t="shared" si="232"/>
        <v>50435</v>
      </c>
      <c r="AC5699" s="109">
        <f t="shared" si="231"/>
        <v>2.8218E-2</v>
      </c>
      <c r="AE5699" s="110"/>
    </row>
    <row r="5700" spans="13:31" x14ac:dyDescent="0.25">
      <c r="M5700" s="115"/>
      <c r="N5700" s="123">
        <v>2.1132300000000002</v>
      </c>
      <c r="AB5700" s="108">
        <f t="shared" si="232"/>
        <v>50436</v>
      </c>
      <c r="AC5700" s="109">
        <f t="shared" si="231"/>
        <v>2.8218E-2</v>
      </c>
      <c r="AE5700" s="110"/>
    </row>
    <row r="5701" spans="13:31" x14ac:dyDescent="0.25">
      <c r="M5701" s="115"/>
      <c r="N5701" s="123">
        <v>2.1131000000000002</v>
      </c>
      <c r="AB5701" s="108">
        <f t="shared" si="232"/>
        <v>50437</v>
      </c>
      <c r="AC5701" s="109">
        <f t="shared" si="231"/>
        <v>2.8218E-2</v>
      </c>
      <c r="AE5701" s="110"/>
    </row>
    <row r="5702" spans="13:31" x14ac:dyDescent="0.25">
      <c r="M5702" s="115"/>
      <c r="N5702" s="123">
        <v>2.1131000000000002</v>
      </c>
      <c r="AB5702" s="108">
        <f t="shared" si="232"/>
        <v>50438</v>
      </c>
      <c r="AC5702" s="109">
        <f t="shared" si="231"/>
        <v>2.8218E-2</v>
      </c>
      <c r="AE5702" s="110"/>
    </row>
    <row r="5703" spans="13:31" x14ac:dyDescent="0.25">
      <c r="M5703" s="115"/>
      <c r="N5703" s="123">
        <v>2.1131000000000002</v>
      </c>
      <c r="AB5703" s="108">
        <f t="shared" si="232"/>
        <v>50439</v>
      </c>
      <c r="AC5703" s="109">
        <f t="shared" ref="AC5703:AC5766" si="233">_xlfn.IFNA(VLOOKUP(AB5703,M:N,2,FALSE)/100,AC5702)</f>
        <v>2.8218E-2</v>
      </c>
      <c r="AE5703" s="110"/>
    </row>
    <row r="5704" spans="13:31" x14ac:dyDescent="0.25">
      <c r="M5704" s="115"/>
      <c r="N5704" s="123">
        <v>2.1131000000000002</v>
      </c>
      <c r="AB5704" s="108">
        <f t="shared" ref="AB5704:AB5767" si="234">AB5703+1</f>
        <v>50440</v>
      </c>
      <c r="AC5704" s="109">
        <f t="shared" si="233"/>
        <v>2.8218E-2</v>
      </c>
      <c r="AE5704" s="110"/>
    </row>
    <row r="5705" spans="13:31" x14ac:dyDescent="0.25">
      <c r="M5705" s="115"/>
      <c r="N5705" s="123">
        <v>2.1132300000000002</v>
      </c>
      <c r="AB5705" s="108">
        <f t="shared" si="234"/>
        <v>50441</v>
      </c>
      <c r="AC5705" s="109">
        <f t="shared" si="233"/>
        <v>2.8218E-2</v>
      </c>
      <c r="AE5705" s="110"/>
    </row>
    <row r="5706" spans="13:31" x14ac:dyDescent="0.25">
      <c r="M5706" s="115"/>
      <c r="N5706" s="123">
        <v>2.1131000000000002</v>
      </c>
      <c r="AB5706" s="108">
        <f t="shared" si="234"/>
        <v>50442</v>
      </c>
      <c r="AC5706" s="109">
        <f t="shared" si="233"/>
        <v>2.8218E-2</v>
      </c>
      <c r="AE5706" s="110"/>
    </row>
    <row r="5707" spans="13:31" x14ac:dyDescent="0.25">
      <c r="M5707" s="115"/>
      <c r="N5707" s="123">
        <v>2.1131000000000002</v>
      </c>
      <c r="AB5707" s="108">
        <f t="shared" si="234"/>
        <v>50443</v>
      </c>
      <c r="AC5707" s="109">
        <f t="shared" si="233"/>
        <v>2.8218E-2</v>
      </c>
      <c r="AE5707" s="110"/>
    </row>
    <row r="5708" spans="13:31" x14ac:dyDescent="0.25">
      <c r="M5708" s="115"/>
      <c r="N5708" s="123">
        <v>2.1131000000000002</v>
      </c>
      <c r="AB5708" s="108">
        <f t="shared" si="234"/>
        <v>50444</v>
      </c>
      <c r="AC5708" s="109">
        <f t="shared" si="233"/>
        <v>2.8218E-2</v>
      </c>
      <c r="AE5708" s="110"/>
    </row>
    <row r="5709" spans="13:31" x14ac:dyDescent="0.25">
      <c r="M5709" s="115"/>
      <c r="N5709" s="123">
        <v>2.1131000000000002</v>
      </c>
      <c r="AB5709" s="108">
        <f t="shared" si="234"/>
        <v>50445</v>
      </c>
      <c r="AC5709" s="109">
        <f t="shared" si="233"/>
        <v>2.8218E-2</v>
      </c>
      <c r="AE5709" s="110"/>
    </row>
    <row r="5710" spans="13:31" x14ac:dyDescent="0.25">
      <c r="M5710" s="115"/>
      <c r="N5710" s="123">
        <v>2.1132300000000002</v>
      </c>
      <c r="AB5710" s="108">
        <f t="shared" si="234"/>
        <v>50446</v>
      </c>
      <c r="AC5710" s="109">
        <f t="shared" si="233"/>
        <v>2.8218E-2</v>
      </c>
      <c r="AE5710" s="110"/>
    </row>
    <row r="5711" spans="13:31" x14ac:dyDescent="0.25">
      <c r="M5711" s="115"/>
      <c r="N5711" s="123">
        <v>2.1131000000000002</v>
      </c>
      <c r="AB5711" s="108">
        <f t="shared" si="234"/>
        <v>50447</v>
      </c>
      <c r="AC5711" s="109">
        <f t="shared" si="233"/>
        <v>2.8218E-2</v>
      </c>
      <c r="AE5711" s="110"/>
    </row>
    <row r="5712" spans="13:31" x14ac:dyDescent="0.25">
      <c r="M5712" s="115"/>
      <c r="N5712" s="123">
        <v>2.1131000000000002</v>
      </c>
      <c r="AB5712" s="108">
        <f t="shared" si="234"/>
        <v>50448</v>
      </c>
      <c r="AC5712" s="109">
        <f t="shared" si="233"/>
        <v>2.8218E-2</v>
      </c>
      <c r="AE5712" s="110"/>
    </row>
    <row r="5713" spans="13:31" x14ac:dyDescent="0.25">
      <c r="M5713" s="115"/>
      <c r="N5713" s="123">
        <v>2.1131000000000002</v>
      </c>
      <c r="AB5713" s="108">
        <f t="shared" si="234"/>
        <v>50449</v>
      </c>
      <c r="AC5713" s="109">
        <f t="shared" si="233"/>
        <v>2.8218E-2</v>
      </c>
      <c r="AE5713" s="110"/>
    </row>
    <row r="5714" spans="13:31" x14ac:dyDescent="0.25">
      <c r="M5714" s="115"/>
      <c r="N5714" s="123">
        <v>2.1131000000000002</v>
      </c>
      <c r="AB5714" s="108">
        <f t="shared" si="234"/>
        <v>50450</v>
      </c>
      <c r="AC5714" s="109">
        <f t="shared" si="233"/>
        <v>2.8218E-2</v>
      </c>
      <c r="AE5714" s="110"/>
    </row>
    <row r="5715" spans="13:31" x14ac:dyDescent="0.25">
      <c r="M5715" s="115"/>
      <c r="N5715" s="123">
        <v>2.1132300000000002</v>
      </c>
      <c r="AB5715" s="108">
        <f t="shared" si="234"/>
        <v>50451</v>
      </c>
      <c r="AC5715" s="109">
        <f t="shared" si="233"/>
        <v>2.8218E-2</v>
      </c>
      <c r="AE5715" s="110"/>
    </row>
    <row r="5716" spans="13:31" x14ac:dyDescent="0.25">
      <c r="M5716" s="115"/>
      <c r="N5716" s="123">
        <v>2.1131000000000002</v>
      </c>
      <c r="AB5716" s="108">
        <f t="shared" si="234"/>
        <v>50452</v>
      </c>
      <c r="AC5716" s="109">
        <f t="shared" si="233"/>
        <v>2.8218E-2</v>
      </c>
      <c r="AE5716" s="110"/>
    </row>
    <row r="5717" spans="13:31" x14ac:dyDescent="0.25">
      <c r="M5717" s="115"/>
      <c r="N5717" s="123">
        <v>2.1131000000000002</v>
      </c>
      <c r="AB5717" s="108">
        <f t="shared" si="234"/>
        <v>50453</v>
      </c>
      <c r="AC5717" s="109">
        <f t="shared" si="233"/>
        <v>2.8218E-2</v>
      </c>
      <c r="AE5717" s="110"/>
    </row>
    <row r="5718" spans="13:31" x14ac:dyDescent="0.25">
      <c r="M5718" s="115"/>
      <c r="N5718" s="123">
        <v>2.1131000000000002</v>
      </c>
      <c r="AB5718" s="108">
        <f t="shared" si="234"/>
        <v>50454</v>
      </c>
      <c r="AC5718" s="109">
        <f t="shared" si="233"/>
        <v>2.8218E-2</v>
      </c>
      <c r="AE5718" s="110"/>
    </row>
    <row r="5719" spans="13:31" x14ac:dyDescent="0.25">
      <c r="M5719" s="115"/>
      <c r="N5719" s="123">
        <v>2.1131000000000002</v>
      </c>
      <c r="AB5719" s="108">
        <f t="shared" si="234"/>
        <v>50455</v>
      </c>
      <c r="AC5719" s="109">
        <f t="shared" si="233"/>
        <v>2.8218E-2</v>
      </c>
      <c r="AE5719" s="110"/>
    </row>
    <row r="5720" spans="13:31" x14ac:dyDescent="0.25">
      <c r="M5720" s="115"/>
      <c r="N5720" s="123">
        <v>2.1132300000000002</v>
      </c>
      <c r="AB5720" s="108">
        <f t="shared" si="234"/>
        <v>50456</v>
      </c>
      <c r="AC5720" s="109">
        <f t="shared" si="233"/>
        <v>2.8218E-2</v>
      </c>
      <c r="AE5720" s="110"/>
    </row>
    <row r="5721" spans="13:31" x14ac:dyDescent="0.25">
      <c r="M5721" s="115"/>
      <c r="N5721" s="123">
        <v>2.1131000000000002</v>
      </c>
      <c r="AB5721" s="108">
        <f t="shared" si="234"/>
        <v>50457</v>
      </c>
      <c r="AC5721" s="109">
        <f t="shared" si="233"/>
        <v>2.8218E-2</v>
      </c>
      <c r="AE5721" s="110"/>
    </row>
    <row r="5722" spans="13:31" x14ac:dyDescent="0.25">
      <c r="M5722" s="115"/>
      <c r="N5722" s="123">
        <v>2.1131000000000002</v>
      </c>
      <c r="AB5722" s="108">
        <f t="shared" si="234"/>
        <v>50458</v>
      </c>
      <c r="AC5722" s="109">
        <f t="shared" si="233"/>
        <v>2.8218E-2</v>
      </c>
      <c r="AE5722" s="110"/>
    </row>
    <row r="5723" spans="13:31" x14ac:dyDescent="0.25">
      <c r="M5723" s="115"/>
      <c r="N5723" s="123">
        <v>2.1131000000000002</v>
      </c>
      <c r="AB5723" s="108">
        <f t="shared" si="234"/>
        <v>50459</v>
      </c>
      <c r="AC5723" s="109">
        <f t="shared" si="233"/>
        <v>2.8218E-2</v>
      </c>
      <c r="AE5723" s="110"/>
    </row>
    <row r="5724" spans="13:31" x14ac:dyDescent="0.25">
      <c r="M5724" s="115"/>
      <c r="N5724" s="123">
        <v>2.1131000000000002</v>
      </c>
      <c r="AB5724" s="108">
        <f t="shared" si="234"/>
        <v>50460</v>
      </c>
      <c r="AC5724" s="109">
        <f t="shared" si="233"/>
        <v>2.8218E-2</v>
      </c>
      <c r="AE5724" s="110"/>
    </row>
    <row r="5725" spans="13:31" x14ac:dyDescent="0.25">
      <c r="M5725" s="115"/>
      <c r="N5725" s="123">
        <v>2.1132900000000001</v>
      </c>
      <c r="AB5725" s="108">
        <f t="shared" si="234"/>
        <v>50461</v>
      </c>
      <c r="AC5725" s="109">
        <f t="shared" si="233"/>
        <v>2.8218E-2</v>
      </c>
      <c r="AE5725" s="110"/>
    </row>
    <row r="5726" spans="13:31" x14ac:dyDescent="0.25">
      <c r="M5726" s="115"/>
      <c r="N5726" s="123">
        <v>2.1131000000000002</v>
      </c>
      <c r="AB5726" s="108">
        <f t="shared" si="234"/>
        <v>50462</v>
      </c>
      <c r="AC5726" s="109">
        <f t="shared" si="233"/>
        <v>2.8218E-2</v>
      </c>
      <c r="AE5726" s="110"/>
    </row>
    <row r="5727" spans="13:31" x14ac:dyDescent="0.25">
      <c r="M5727" s="115"/>
      <c r="N5727" s="123">
        <v>2.1131000000000002</v>
      </c>
      <c r="AB5727" s="108">
        <f t="shared" si="234"/>
        <v>50463</v>
      </c>
      <c r="AC5727" s="109">
        <f t="shared" si="233"/>
        <v>2.8218E-2</v>
      </c>
      <c r="AE5727" s="110"/>
    </row>
    <row r="5728" spans="13:31" x14ac:dyDescent="0.25">
      <c r="M5728" s="115"/>
      <c r="N5728" s="123">
        <v>2.1131000000000002</v>
      </c>
      <c r="AB5728" s="108">
        <f t="shared" si="234"/>
        <v>50464</v>
      </c>
      <c r="AC5728" s="109">
        <f t="shared" si="233"/>
        <v>2.8218E-2</v>
      </c>
      <c r="AE5728" s="110"/>
    </row>
    <row r="5729" spans="13:31" x14ac:dyDescent="0.25">
      <c r="M5729" s="115"/>
      <c r="N5729" s="123">
        <v>2.1132300000000002</v>
      </c>
      <c r="AB5729" s="108">
        <f t="shared" si="234"/>
        <v>50465</v>
      </c>
      <c r="AC5729" s="109">
        <f t="shared" si="233"/>
        <v>2.8218E-2</v>
      </c>
      <c r="AE5729" s="110"/>
    </row>
    <row r="5730" spans="13:31" x14ac:dyDescent="0.25">
      <c r="M5730" s="115"/>
      <c r="N5730" s="123">
        <v>2.1131000000000002</v>
      </c>
      <c r="AB5730" s="108">
        <f t="shared" si="234"/>
        <v>50466</v>
      </c>
      <c r="AC5730" s="109">
        <f t="shared" si="233"/>
        <v>2.8218E-2</v>
      </c>
      <c r="AE5730" s="110"/>
    </row>
    <row r="5731" spans="13:31" x14ac:dyDescent="0.25">
      <c r="M5731" s="115"/>
      <c r="N5731" s="123">
        <v>2.1131000000000002</v>
      </c>
      <c r="AB5731" s="108">
        <f t="shared" si="234"/>
        <v>50467</v>
      </c>
      <c r="AC5731" s="109">
        <f t="shared" si="233"/>
        <v>2.8218E-2</v>
      </c>
      <c r="AE5731" s="110"/>
    </row>
    <row r="5732" spans="13:31" x14ac:dyDescent="0.25">
      <c r="M5732" s="115"/>
      <c r="N5732" s="123">
        <v>2.1131000000000002</v>
      </c>
      <c r="AB5732" s="108">
        <f t="shared" si="234"/>
        <v>50468</v>
      </c>
      <c r="AC5732" s="109">
        <f t="shared" si="233"/>
        <v>2.8218E-2</v>
      </c>
      <c r="AE5732" s="110"/>
    </row>
    <row r="5733" spans="13:31" x14ac:dyDescent="0.25">
      <c r="M5733" s="115"/>
      <c r="N5733" s="123">
        <v>2.1131000000000002</v>
      </c>
      <c r="AB5733" s="108">
        <f t="shared" si="234"/>
        <v>50469</v>
      </c>
      <c r="AC5733" s="109">
        <f t="shared" si="233"/>
        <v>2.8218E-2</v>
      </c>
      <c r="AE5733" s="110"/>
    </row>
    <row r="5734" spans="13:31" x14ac:dyDescent="0.25">
      <c r="M5734" s="115"/>
      <c r="N5734" s="123">
        <v>2.1132300000000002</v>
      </c>
      <c r="AB5734" s="108">
        <f t="shared" si="234"/>
        <v>50470</v>
      </c>
      <c r="AC5734" s="109">
        <f t="shared" si="233"/>
        <v>2.8218E-2</v>
      </c>
      <c r="AE5734" s="110"/>
    </row>
    <row r="5735" spans="13:31" x14ac:dyDescent="0.25">
      <c r="M5735" s="115"/>
      <c r="N5735" s="123">
        <v>2.1131000000000002</v>
      </c>
      <c r="AB5735" s="108">
        <f t="shared" si="234"/>
        <v>50471</v>
      </c>
      <c r="AC5735" s="109">
        <f t="shared" si="233"/>
        <v>2.8218E-2</v>
      </c>
      <c r="AE5735" s="110"/>
    </row>
    <row r="5736" spans="13:31" x14ac:dyDescent="0.25">
      <c r="M5736" s="115"/>
      <c r="N5736" s="123">
        <v>2.1131000000000002</v>
      </c>
      <c r="AB5736" s="108">
        <f t="shared" si="234"/>
        <v>50472</v>
      </c>
      <c r="AC5736" s="109">
        <f t="shared" si="233"/>
        <v>2.8218E-2</v>
      </c>
      <c r="AE5736" s="110"/>
    </row>
    <row r="5737" spans="13:31" x14ac:dyDescent="0.25">
      <c r="M5737" s="115"/>
      <c r="N5737" s="123">
        <v>2.1131000000000002</v>
      </c>
      <c r="AB5737" s="108">
        <f t="shared" si="234"/>
        <v>50473</v>
      </c>
      <c r="AC5737" s="109">
        <f t="shared" si="233"/>
        <v>2.8218E-2</v>
      </c>
      <c r="AE5737" s="110"/>
    </row>
    <row r="5738" spans="13:31" x14ac:dyDescent="0.25">
      <c r="M5738" s="115"/>
      <c r="N5738" s="123">
        <v>2.1131000000000002</v>
      </c>
      <c r="AB5738" s="108">
        <f t="shared" si="234"/>
        <v>50474</v>
      </c>
      <c r="AC5738" s="109">
        <f t="shared" si="233"/>
        <v>2.8218E-2</v>
      </c>
      <c r="AE5738" s="110"/>
    </row>
    <row r="5739" spans="13:31" x14ac:dyDescent="0.25">
      <c r="M5739" s="115"/>
      <c r="N5739" s="123">
        <v>2.1132900000000001</v>
      </c>
      <c r="AB5739" s="108">
        <f t="shared" si="234"/>
        <v>50475</v>
      </c>
      <c r="AC5739" s="109">
        <f t="shared" si="233"/>
        <v>2.8218E-2</v>
      </c>
      <c r="AE5739" s="110"/>
    </row>
    <row r="5740" spans="13:31" x14ac:dyDescent="0.25">
      <c r="M5740" s="115"/>
      <c r="N5740" s="123">
        <v>2.1131000000000002</v>
      </c>
      <c r="AB5740" s="108">
        <f t="shared" si="234"/>
        <v>50476</v>
      </c>
      <c r="AC5740" s="109">
        <f t="shared" si="233"/>
        <v>2.8218E-2</v>
      </c>
      <c r="AE5740" s="110"/>
    </row>
    <row r="5741" spans="13:31" x14ac:dyDescent="0.25">
      <c r="M5741" s="115"/>
      <c r="N5741" s="123">
        <v>2.1131000000000002</v>
      </c>
      <c r="AB5741" s="108">
        <f t="shared" si="234"/>
        <v>50477</v>
      </c>
      <c r="AC5741" s="109">
        <f t="shared" si="233"/>
        <v>2.8218E-2</v>
      </c>
      <c r="AE5741" s="110"/>
    </row>
    <row r="5742" spans="13:31" x14ac:dyDescent="0.25">
      <c r="M5742" s="115"/>
      <c r="N5742" s="123">
        <v>2.1131000000000002</v>
      </c>
      <c r="AB5742" s="108">
        <f t="shared" si="234"/>
        <v>50478</v>
      </c>
      <c r="AC5742" s="109">
        <f t="shared" si="233"/>
        <v>2.8218E-2</v>
      </c>
      <c r="AE5742" s="110"/>
    </row>
    <row r="5743" spans="13:31" x14ac:dyDescent="0.25">
      <c r="M5743" s="115"/>
      <c r="N5743" s="123">
        <v>2.1132300000000002</v>
      </c>
      <c r="AB5743" s="108">
        <f t="shared" si="234"/>
        <v>50479</v>
      </c>
      <c r="AC5743" s="109">
        <f t="shared" si="233"/>
        <v>2.8218E-2</v>
      </c>
      <c r="AE5743" s="110"/>
    </row>
    <row r="5744" spans="13:31" x14ac:dyDescent="0.25">
      <c r="M5744" s="115"/>
      <c r="N5744" s="123">
        <v>2.1131000000000002</v>
      </c>
      <c r="AB5744" s="108">
        <f t="shared" si="234"/>
        <v>50480</v>
      </c>
      <c r="AC5744" s="109">
        <f t="shared" si="233"/>
        <v>2.8218E-2</v>
      </c>
      <c r="AE5744" s="110"/>
    </row>
    <row r="5745" spans="13:31" x14ac:dyDescent="0.25">
      <c r="M5745" s="115"/>
      <c r="N5745" s="123">
        <v>2.1131000000000002</v>
      </c>
      <c r="AB5745" s="108">
        <f t="shared" si="234"/>
        <v>50481</v>
      </c>
      <c r="AC5745" s="109">
        <f t="shared" si="233"/>
        <v>2.8218E-2</v>
      </c>
      <c r="AE5745" s="110"/>
    </row>
    <row r="5746" spans="13:31" x14ac:dyDescent="0.25">
      <c r="M5746" s="115"/>
      <c r="N5746" s="123">
        <v>2.1131000000000002</v>
      </c>
      <c r="AB5746" s="108">
        <f t="shared" si="234"/>
        <v>50482</v>
      </c>
      <c r="AC5746" s="109">
        <f t="shared" si="233"/>
        <v>2.8218E-2</v>
      </c>
      <c r="AE5746" s="110"/>
    </row>
    <row r="5747" spans="13:31" x14ac:dyDescent="0.25">
      <c r="M5747" s="115"/>
      <c r="N5747" s="123">
        <v>2.1131000000000002</v>
      </c>
      <c r="AB5747" s="108">
        <f t="shared" si="234"/>
        <v>50483</v>
      </c>
      <c r="AC5747" s="109">
        <f t="shared" si="233"/>
        <v>2.8218E-2</v>
      </c>
      <c r="AE5747" s="110"/>
    </row>
    <row r="5748" spans="13:31" x14ac:dyDescent="0.25">
      <c r="M5748" s="115"/>
      <c r="N5748" s="123">
        <v>2.1132300000000002</v>
      </c>
      <c r="AB5748" s="108">
        <f t="shared" si="234"/>
        <v>50484</v>
      </c>
      <c r="AC5748" s="109">
        <f t="shared" si="233"/>
        <v>2.8218E-2</v>
      </c>
      <c r="AE5748" s="110"/>
    </row>
    <row r="5749" spans="13:31" x14ac:dyDescent="0.25">
      <c r="M5749" s="115"/>
      <c r="N5749" s="123">
        <v>2.1131700000000002</v>
      </c>
      <c r="AB5749" s="108">
        <f t="shared" si="234"/>
        <v>50485</v>
      </c>
      <c r="AC5749" s="109">
        <f t="shared" si="233"/>
        <v>2.8218E-2</v>
      </c>
      <c r="AE5749" s="110"/>
    </row>
    <row r="5750" spans="13:31" x14ac:dyDescent="0.25">
      <c r="M5750" s="115"/>
      <c r="N5750" s="123">
        <v>2.1131000000000002</v>
      </c>
      <c r="AB5750" s="108">
        <f t="shared" si="234"/>
        <v>50486</v>
      </c>
      <c r="AC5750" s="109">
        <f t="shared" si="233"/>
        <v>2.8218E-2</v>
      </c>
      <c r="AE5750" s="110"/>
    </row>
    <row r="5751" spans="13:31" x14ac:dyDescent="0.25">
      <c r="M5751" s="115"/>
      <c r="N5751" s="123">
        <v>2.1131000000000002</v>
      </c>
      <c r="AB5751" s="108">
        <f t="shared" si="234"/>
        <v>50487</v>
      </c>
      <c r="AC5751" s="109">
        <f t="shared" si="233"/>
        <v>2.8218E-2</v>
      </c>
      <c r="AE5751" s="110"/>
    </row>
    <row r="5752" spans="13:31" x14ac:dyDescent="0.25">
      <c r="M5752" s="115"/>
      <c r="N5752" s="123">
        <v>2.1132300000000002</v>
      </c>
      <c r="AB5752" s="108">
        <f t="shared" si="234"/>
        <v>50488</v>
      </c>
      <c r="AC5752" s="109">
        <f t="shared" si="233"/>
        <v>2.8218E-2</v>
      </c>
      <c r="AE5752" s="110"/>
    </row>
    <row r="5753" spans="13:31" x14ac:dyDescent="0.25">
      <c r="M5753" s="115"/>
      <c r="N5753" s="123">
        <v>2.1131000000000002</v>
      </c>
      <c r="AB5753" s="108">
        <f t="shared" si="234"/>
        <v>50489</v>
      </c>
      <c r="AC5753" s="109">
        <f t="shared" si="233"/>
        <v>2.8218E-2</v>
      </c>
      <c r="AE5753" s="110"/>
    </row>
    <row r="5754" spans="13:31" x14ac:dyDescent="0.25">
      <c r="M5754" s="115"/>
      <c r="N5754" s="123">
        <v>2.1131000000000002</v>
      </c>
      <c r="AB5754" s="108">
        <f t="shared" si="234"/>
        <v>50490</v>
      </c>
      <c r="AC5754" s="109">
        <f t="shared" si="233"/>
        <v>2.8218E-2</v>
      </c>
      <c r="AE5754" s="110"/>
    </row>
    <row r="5755" spans="13:31" x14ac:dyDescent="0.25">
      <c r="M5755" s="115"/>
      <c r="N5755" s="123">
        <v>2.1131000000000002</v>
      </c>
      <c r="AB5755" s="108">
        <f t="shared" si="234"/>
        <v>50491</v>
      </c>
      <c r="AC5755" s="109">
        <f t="shared" si="233"/>
        <v>2.8218E-2</v>
      </c>
      <c r="AE5755" s="110"/>
    </row>
    <row r="5756" spans="13:31" x14ac:dyDescent="0.25">
      <c r="M5756" s="115"/>
      <c r="N5756" s="123">
        <v>2.1131000000000002</v>
      </c>
      <c r="AB5756" s="108">
        <f t="shared" si="234"/>
        <v>50492</v>
      </c>
      <c r="AC5756" s="109">
        <f t="shared" si="233"/>
        <v>2.8218E-2</v>
      </c>
      <c r="AE5756" s="110"/>
    </row>
    <row r="5757" spans="13:31" x14ac:dyDescent="0.25">
      <c r="M5757" s="115"/>
      <c r="N5757" s="123">
        <v>2.1132300000000002</v>
      </c>
      <c r="AB5757" s="108">
        <f t="shared" si="234"/>
        <v>50493</v>
      </c>
      <c r="AC5757" s="109">
        <f t="shared" si="233"/>
        <v>2.8218E-2</v>
      </c>
      <c r="AE5757" s="110"/>
    </row>
    <row r="5758" spans="13:31" x14ac:dyDescent="0.25">
      <c r="M5758" s="115"/>
      <c r="N5758" s="123">
        <v>2.1131000000000002</v>
      </c>
      <c r="AB5758" s="108">
        <f t="shared" si="234"/>
        <v>50494</v>
      </c>
      <c r="AC5758" s="109">
        <f t="shared" si="233"/>
        <v>2.8218E-2</v>
      </c>
      <c r="AE5758" s="110"/>
    </row>
    <row r="5759" spans="13:31" x14ac:dyDescent="0.25">
      <c r="M5759" s="115"/>
      <c r="N5759" s="123">
        <v>2.1131000000000002</v>
      </c>
      <c r="AB5759" s="108">
        <f t="shared" si="234"/>
        <v>50495</v>
      </c>
      <c r="AC5759" s="109">
        <f t="shared" si="233"/>
        <v>2.8218E-2</v>
      </c>
      <c r="AE5759" s="110"/>
    </row>
    <row r="5760" spans="13:31" x14ac:dyDescent="0.25">
      <c r="M5760" s="115"/>
      <c r="N5760" s="123">
        <v>2.1131000000000002</v>
      </c>
      <c r="AB5760" s="108">
        <f t="shared" si="234"/>
        <v>50496</v>
      </c>
      <c r="AC5760" s="109">
        <f t="shared" si="233"/>
        <v>2.8218E-2</v>
      </c>
      <c r="AE5760" s="110"/>
    </row>
    <row r="5761" spans="13:31" x14ac:dyDescent="0.25">
      <c r="M5761" s="115"/>
      <c r="N5761" s="123">
        <v>2.1131000000000002</v>
      </c>
      <c r="AB5761" s="108">
        <f t="shared" si="234"/>
        <v>50497</v>
      </c>
      <c r="AC5761" s="109">
        <f t="shared" si="233"/>
        <v>2.8218E-2</v>
      </c>
      <c r="AE5761" s="110"/>
    </row>
    <row r="5762" spans="13:31" x14ac:dyDescent="0.25">
      <c r="M5762" s="115"/>
      <c r="N5762" s="123">
        <v>2.1132300000000002</v>
      </c>
      <c r="AB5762" s="108">
        <f t="shared" si="234"/>
        <v>50498</v>
      </c>
      <c r="AC5762" s="109">
        <f t="shared" si="233"/>
        <v>2.8218E-2</v>
      </c>
      <c r="AE5762" s="110"/>
    </row>
    <row r="5763" spans="13:31" x14ac:dyDescent="0.25">
      <c r="M5763" s="115"/>
      <c r="N5763" s="123">
        <v>2.1131000000000002</v>
      </c>
      <c r="AB5763" s="108">
        <f t="shared" si="234"/>
        <v>50499</v>
      </c>
      <c r="AC5763" s="109">
        <f t="shared" si="233"/>
        <v>2.8218E-2</v>
      </c>
      <c r="AE5763" s="110"/>
    </row>
    <row r="5764" spans="13:31" x14ac:dyDescent="0.25">
      <c r="M5764" s="115"/>
      <c r="N5764" s="123">
        <v>2.1131000000000002</v>
      </c>
      <c r="AB5764" s="108">
        <f t="shared" si="234"/>
        <v>50500</v>
      </c>
      <c r="AC5764" s="109">
        <f t="shared" si="233"/>
        <v>2.8218E-2</v>
      </c>
      <c r="AE5764" s="110"/>
    </row>
    <row r="5765" spans="13:31" x14ac:dyDescent="0.25">
      <c r="M5765" s="115"/>
      <c r="N5765" s="123">
        <v>2.1131000000000002</v>
      </c>
      <c r="AB5765" s="108">
        <f t="shared" si="234"/>
        <v>50501</v>
      </c>
      <c r="AC5765" s="109">
        <f t="shared" si="233"/>
        <v>2.8218E-2</v>
      </c>
      <c r="AE5765" s="110"/>
    </row>
    <row r="5766" spans="13:31" x14ac:dyDescent="0.25">
      <c r="M5766" s="115"/>
      <c r="N5766" s="123">
        <v>2.1131000000000002</v>
      </c>
      <c r="AB5766" s="108">
        <f t="shared" si="234"/>
        <v>50502</v>
      </c>
      <c r="AC5766" s="109">
        <f t="shared" si="233"/>
        <v>2.8218E-2</v>
      </c>
      <c r="AE5766" s="110"/>
    </row>
    <row r="5767" spans="13:31" x14ac:dyDescent="0.25">
      <c r="M5767" s="115"/>
      <c r="N5767" s="123">
        <v>2.1132300000000002</v>
      </c>
      <c r="AB5767" s="108">
        <f t="shared" si="234"/>
        <v>50503</v>
      </c>
      <c r="AC5767" s="109">
        <f t="shared" ref="AC5767:AC5830" si="235">_xlfn.IFNA(VLOOKUP(AB5767,M:N,2,FALSE)/100,AC5766)</f>
        <v>2.8218E-2</v>
      </c>
      <c r="AE5767" s="110"/>
    </row>
    <row r="5768" spans="13:31" x14ac:dyDescent="0.25">
      <c r="M5768" s="115"/>
      <c r="N5768" s="123">
        <v>2.1131000000000002</v>
      </c>
      <c r="AB5768" s="108">
        <f t="shared" ref="AB5768:AB5831" si="236">AB5767+1</f>
        <v>50504</v>
      </c>
      <c r="AC5768" s="109">
        <f t="shared" si="235"/>
        <v>2.8218E-2</v>
      </c>
      <c r="AE5768" s="110"/>
    </row>
    <row r="5769" spans="13:31" x14ac:dyDescent="0.25">
      <c r="M5769" s="115"/>
      <c r="N5769" s="123">
        <v>2.1131000000000002</v>
      </c>
      <c r="AB5769" s="108">
        <f t="shared" si="236"/>
        <v>50505</v>
      </c>
      <c r="AC5769" s="109">
        <f t="shared" si="235"/>
        <v>2.8218E-2</v>
      </c>
      <c r="AE5769" s="110"/>
    </row>
    <row r="5770" spans="13:31" x14ac:dyDescent="0.25">
      <c r="M5770" s="115"/>
      <c r="N5770" s="123">
        <v>2.1131000000000002</v>
      </c>
      <c r="AB5770" s="108">
        <f t="shared" si="236"/>
        <v>50506</v>
      </c>
      <c r="AC5770" s="109">
        <f t="shared" si="235"/>
        <v>2.8218E-2</v>
      </c>
      <c r="AE5770" s="110"/>
    </row>
    <row r="5771" spans="13:31" x14ac:dyDescent="0.25">
      <c r="M5771" s="115"/>
      <c r="N5771" s="123">
        <v>2.1131000000000002</v>
      </c>
      <c r="AB5771" s="108">
        <f t="shared" si="236"/>
        <v>50507</v>
      </c>
      <c r="AC5771" s="109">
        <f t="shared" si="235"/>
        <v>2.8218E-2</v>
      </c>
      <c r="AE5771" s="110"/>
    </row>
    <row r="5772" spans="13:31" x14ac:dyDescent="0.25">
      <c r="M5772" s="115"/>
      <c r="N5772" s="123">
        <v>2.1132300000000002</v>
      </c>
      <c r="AB5772" s="108">
        <f t="shared" si="236"/>
        <v>50508</v>
      </c>
      <c r="AC5772" s="109">
        <f t="shared" si="235"/>
        <v>2.8218E-2</v>
      </c>
      <c r="AE5772" s="110"/>
    </row>
    <row r="5773" spans="13:31" x14ac:dyDescent="0.25">
      <c r="M5773" s="115"/>
      <c r="N5773" s="123">
        <v>2.1131000000000002</v>
      </c>
      <c r="AB5773" s="108">
        <f t="shared" si="236"/>
        <v>50509</v>
      </c>
      <c r="AC5773" s="109">
        <f t="shared" si="235"/>
        <v>2.8218E-2</v>
      </c>
      <c r="AE5773" s="110"/>
    </row>
    <row r="5774" spans="13:31" x14ac:dyDescent="0.25">
      <c r="M5774" s="115"/>
      <c r="N5774" s="123">
        <v>2.1131000000000002</v>
      </c>
      <c r="AB5774" s="108">
        <f t="shared" si="236"/>
        <v>50510</v>
      </c>
      <c r="AC5774" s="109">
        <f t="shared" si="235"/>
        <v>2.8218E-2</v>
      </c>
      <c r="AE5774" s="110"/>
    </row>
    <row r="5775" spans="13:31" x14ac:dyDescent="0.25">
      <c r="M5775" s="115"/>
      <c r="N5775" s="123">
        <v>2.1131000000000002</v>
      </c>
      <c r="AB5775" s="108">
        <f t="shared" si="236"/>
        <v>50511</v>
      </c>
      <c r="AC5775" s="109">
        <f t="shared" si="235"/>
        <v>2.8218E-2</v>
      </c>
      <c r="AE5775" s="110"/>
    </row>
    <row r="5776" spans="13:31" x14ac:dyDescent="0.25">
      <c r="M5776" s="115"/>
      <c r="N5776" s="123">
        <v>2.1131000000000002</v>
      </c>
      <c r="AB5776" s="108">
        <f t="shared" si="236"/>
        <v>50512</v>
      </c>
      <c r="AC5776" s="109">
        <f t="shared" si="235"/>
        <v>2.8218E-2</v>
      </c>
      <c r="AE5776" s="110"/>
    </row>
    <row r="5777" spans="13:31" x14ac:dyDescent="0.25">
      <c r="M5777" s="115"/>
      <c r="N5777" s="123">
        <v>2.1132300000000002</v>
      </c>
      <c r="AB5777" s="108">
        <f t="shared" si="236"/>
        <v>50513</v>
      </c>
      <c r="AC5777" s="109">
        <f t="shared" si="235"/>
        <v>2.8218E-2</v>
      </c>
      <c r="AE5777" s="110"/>
    </row>
    <row r="5778" spans="13:31" x14ac:dyDescent="0.25">
      <c r="M5778" s="115"/>
      <c r="N5778" s="123">
        <v>2.1131000000000002</v>
      </c>
      <c r="AB5778" s="108">
        <f t="shared" si="236"/>
        <v>50514</v>
      </c>
      <c r="AC5778" s="109">
        <f t="shared" si="235"/>
        <v>2.8218E-2</v>
      </c>
      <c r="AE5778" s="110"/>
    </row>
    <row r="5779" spans="13:31" x14ac:dyDescent="0.25">
      <c r="M5779" s="115"/>
      <c r="N5779" s="123">
        <v>2.1131000000000002</v>
      </c>
      <c r="AB5779" s="108">
        <f t="shared" si="236"/>
        <v>50515</v>
      </c>
      <c r="AC5779" s="109">
        <f t="shared" si="235"/>
        <v>2.8218E-2</v>
      </c>
      <c r="AE5779" s="110"/>
    </row>
    <row r="5780" spans="13:31" x14ac:dyDescent="0.25">
      <c r="M5780" s="115"/>
      <c r="N5780" s="123">
        <v>2.1131000000000002</v>
      </c>
      <c r="AB5780" s="108">
        <f t="shared" si="236"/>
        <v>50516</v>
      </c>
      <c r="AC5780" s="109">
        <f t="shared" si="235"/>
        <v>2.8218E-2</v>
      </c>
      <c r="AE5780" s="110"/>
    </row>
    <row r="5781" spans="13:31" x14ac:dyDescent="0.25">
      <c r="M5781" s="115"/>
      <c r="N5781" s="123">
        <v>2.1131000000000002</v>
      </c>
      <c r="AB5781" s="108">
        <f t="shared" si="236"/>
        <v>50517</v>
      </c>
      <c r="AC5781" s="109">
        <f t="shared" si="235"/>
        <v>2.8218E-2</v>
      </c>
      <c r="AE5781" s="110"/>
    </row>
    <row r="5782" spans="13:31" x14ac:dyDescent="0.25">
      <c r="M5782" s="115"/>
      <c r="N5782" s="123">
        <v>2.1132300000000002</v>
      </c>
      <c r="AB5782" s="108">
        <f t="shared" si="236"/>
        <v>50518</v>
      </c>
      <c r="AC5782" s="109">
        <f t="shared" si="235"/>
        <v>2.8218E-2</v>
      </c>
      <c r="AE5782" s="110"/>
    </row>
    <row r="5783" spans="13:31" x14ac:dyDescent="0.25">
      <c r="M5783" s="115"/>
      <c r="N5783" s="123">
        <v>2.1131000000000002</v>
      </c>
      <c r="AB5783" s="108">
        <f t="shared" si="236"/>
        <v>50519</v>
      </c>
      <c r="AC5783" s="109">
        <f t="shared" si="235"/>
        <v>2.8218E-2</v>
      </c>
      <c r="AE5783" s="110"/>
    </row>
    <row r="5784" spans="13:31" x14ac:dyDescent="0.25">
      <c r="M5784" s="115"/>
      <c r="N5784" s="123">
        <v>2.1131000000000002</v>
      </c>
      <c r="AB5784" s="108">
        <f t="shared" si="236"/>
        <v>50520</v>
      </c>
      <c r="AC5784" s="109">
        <f t="shared" si="235"/>
        <v>2.8218E-2</v>
      </c>
      <c r="AE5784" s="110"/>
    </row>
    <row r="5785" spans="13:31" x14ac:dyDescent="0.25">
      <c r="M5785" s="115"/>
      <c r="N5785" s="123">
        <v>2.1131000000000002</v>
      </c>
      <c r="AB5785" s="108">
        <f t="shared" si="236"/>
        <v>50521</v>
      </c>
      <c r="AC5785" s="109">
        <f t="shared" si="235"/>
        <v>2.8218E-2</v>
      </c>
      <c r="AE5785" s="110"/>
    </row>
    <row r="5786" spans="13:31" x14ac:dyDescent="0.25">
      <c r="M5786" s="115"/>
      <c r="N5786" s="123">
        <v>2.1131000000000002</v>
      </c>
      <c r="AB5786" s="108">
        <f t="shared" si="236"/>
        <v>50522</v>
      </c>
      <c r="AC5786" s="109">
        <f t="shared" si="235"/>
        <v>2.8218E-2</v>
      </c>
      <c r="AE5786" s="110"/>
    </row>
    <row r="5787" spans="13:31" x14ac:dyDescent="0.25">
      <c r="M5787" s="115"/>
      <c r="N5787" s="123">
        <v>2.1132300000000002</v>
      </c>
      <c r="AB5787" s="108">
        <f t="shared" si="236"/>
        <v>50523</v>
      </c>
      <c r="AC5787" s="109">
        <f t="shared" si="235"/>
        <v>2.8218E-2</v>
      </c>
      <c r="AE5787" s="110"/>
    </row>
    <row r="5788" spans="13:31" x14ac:dyDescent="0.25">
      <c r="M5788" s="115"/>
      <c r="N5788" s="123">
        <v>2.1131000000000002</v>
      </c>
      <c r="AB5788" s="108">
        <f t="shared" si="236"/>
        <v>50524</v>
      </c>
      <c r="AC5788" s="109">
        <f t="shared" si="235"/>
        <v>2.8218E-2</v>
      </c>
      <c r="AE5788" s="110"/>
    </row>
    <row r="5789" spans="13:31" x14ac:dyDescent="0.25">
      <c r="M5789" s="115"/>
      <c r="N5789" s="123">
        <v>2.1131000000000002</v>
      </c>
      <c r="AB5789" s="108">
        <f t="shared" si="236"/>
        <v>50525</v>
      </c>
      <c r="AC5789" s="109">
        <f t="shared" si="235"/>
        <v>2.8218E-2</v>
      </c>
      <c r="AE5789" s="110"/>
    </row>
    <row r="5790" spans="13:31" x14ac:dyDescent="0.25">
      <c r="M5790" s="115"/>
      <c r="N5790" s="123">
        <v>2.1131000000000002</v>
      </c>
      <c r="AB5790" s="108">
        <f t="shared" si="236"/>
        <v>50526</v>
      </c>
      <c r="AC5790" s="109">
        <f t="shared" si="235"/>
        <v>2.8218E-2</v>
      </c>
      <c r="AE5790" s="110"/>
    </row>
    <row r="5791" spans="13:31" x14ac:dyDescent="0.25">
      <c r="M5791" s="115"/>
      <c r="N5791" s="123">
        <v>2.1131000000000002</v>
      </c>
      <c r="AB5791" s="108">
        <f t="shared" si="236"/>
        <v>50527</v>
      </c>
      <c r="AC5791" s="109">
        <f t="shared" si="235"/>
        <v>2.8218E-2</v>
      </c>
      <c r="AE5791" s="110"/>
    </row>
    <row r="5792" spans="13:31" x14ac:dyDescent="0.25">
      <c r="M5792" s="115"/>
      <c r="N5792" s="123">
        <v>2.1132900000000001</v>
      </c>
      <c r="AB5792" s="108">
        <f t="shared" si="236"/>
        <v>50528</v>
      </c>
      <c r="AC5792" s="109">
        <f t="shared" si="235"/>
        <v>2.8218E-2</v>
      </c>
      <c r="AE5792" s="110"/>
    </row>
    <row r="5793" spans="13:31" x14ac:dyDescent="0.25">
      <c r="M5793" s="115"/>
      <c r="N5793" s="123">
        <v>2.1131000000000002</v>
      </c>
      <c r="AB5793" s="108">
        <f t="shared" si="236"/>
        <v>50529</v>
      </c>
      <c r="AC5793" s="109">
        <f t="shared" si="235"/>
        <v>2.8218E-2</v>
      </c>
      <c r="AE5793" s="110"/>
    </row>
    <row r="5794" spans="13:31" x14ac:dyDescent="0.25">
      <c r="M5794" s="115"/>
      <c r="N5794" s="123">
        <v>2.1131000000000002</v>
      </c>
      <c r="AB5794" s="108">
        <f t="shared" si="236"/>
        <v>50530</v>
      </c>
      <c r="AC5794" s="109">
        <f t="shared" si="235"/>
        <v>2.8218E-2</v>
      </c>
      <c r="AE5794" s="110"/>
    </row>
    <row r="5795" spans="13:31" x14ac:dyDescent="0.25">
      <c r="M5795" s="115"/>
      <c r="N5795" s="123">
        <v>2.1131000000000002</v>
      </c>
      <c r="AB5795" s="108">
        <f t="shared" si="236"/>
        <v>50531</v>
      </c>
      <c r="AC5795" s="109">
        <f t="shared" si="235"/>
        <v>2.8218E-2</v>
      </c>
      <c r="AE5795" s="110"/>
    </row>
    <row r="5796" spans="13:31" x14ac:dyDescent="0.25">
      <c r="M5796" s="115"/>
      <c r="N5796" s="123">
        <v>2.1132300000000002</v>
      </c>
      <c r="AB5796" s="108">
        <f t="shared" si="236"/>
        <v>50532</v>
      </c>
      <c r="AC5796" s="109">
        <f t="shared" si="235"/>
        <v>2.8218E-2</v>
      </c>
      <c r="AE5796" s="110"/>
    </row>
    <row r="5797" spans="13:31" x14ac:dyDescent="0.25">
      <c r="M5797" s="115"/>
      <c r="N5797" s="123">
        <v>2.1131000000000002</v>
      </c>
      <c r="AB5797" s="108">
        <f t="shared" si="236"/>
        <v>50533</v>
      </c>
      <c r="AC5797" s="109">
        <f t="shared" si="235"/>
        <v>2.8218E-2</v>
      </c>
      <c r="AE5797" s="110"/>
    </row>
    <row r="5798" spans="13:31" x14ac:dyDescent="0.25">
      <c r="M5798" s="115"/>
      <c r="N5798" s="123">
        <v>2.1131000000000002</v>
      </c>
      <c r="AB5798" s="108">
        <f t="shared" si="236"/>
        <v>50534</v>
      </c>
      <c r="AC5798" s="109">
        <f t="shared" si="235"/>
        <v>2.8218E-2</v>
      </c>
      <c r="AE5798" s="110"/>
    </row>
    <row r="5799" spans="13:31" x14ac:dyDescent="0.25">
      <c r="M5799" s="115"/>
      <c r="N5799" s="123">
        <v>2.1131000000000002</v>
      </c>
      <c r="AB5799" s="108">
        <f t="shared" si="236"/>
        <v>50535</v>
      </c>
      <c r="AC5799" s="109">
        <f t="shared" si="235"/>
        <v>2.8218E-2</v>
      </c>
      <c r="AE5799" s="110"/>
    </row>
    <row r="5800" spans="13:31" x14ac:dyDescent="0.25">
      <c r="M5800" s="115"/>
      <c r="N5800" s="123">
        <v>2.1131000000000002</v>
      </c>
      <c r="AB5800" s="108">
        <f t="shared" si="236"/>
        <v>50536</v>
      </c>
      <c r="AC5800" s="109">
        <f t="shared" si="235"/>
        <v>2.8218E-2</v>
      </c>
      <c r="AE5800" s="110"/>
    </row>
    <row r="5801" spans="13:31" x14ac:dyDescent="0.25">
      <c r="M5801" s="115"/>
      <c r="N5801" s="123">
        <v>2.1132300000000002</v>
      </c>
      <c r="AB5801" s="108">
        <f t="shared" si="236"/>
        <v>50537</v>
      </c>
      <c r="AC5801" s="109">
        <f t="shared" si="235"/>
        <v>2.8218E-2</v>
      </c>
      <c r="AE5801" s="110"/>
    </row>
    <row r="5802" spans="13:31" x14ac:dyDescent="0.25">
      <c r="M5802" s="115"/>
      <c r="N5802" s="123">
        <v>2.1131000000000002</v>
      </c>
      <c r="AB5802" s="108">
        <f t="shared" si="236"/>
        <v>50538</v>
      </c>
      <c r="AC5802" s="109">
        <f t="shared" si="235"/>
        <v>2.8218E-2</v>
      </c>
      <c r="AE5802" s="110"/>
    </row>
    <row r="5803" spans="13:31" x14ac:dyDescent="0.25">
      <c r="M5803" s="115"/>
      <c r="N5803" s="123">
        <v>2.1131000000000002</v>
      </c>
      <c r="AB5803" s="108">
        <f t="shared" si="236"/>
        <v>50539</v>
      </c>
      <c r="AC5803" s="109">
        <f t="shared" si="235"/>
        <v>2.8218E-2</v>
      </c>
      <c r="AE5803" s="110"/>
    </row>
    <row r="5804" spans="13:31" x14ac:dyDescent="0.25">
      <c r="M5804" s="115"/>
      <c r="N5804" s="123">
        <v>2.1131000000000002</v>
      </c>
      <c r="AB5804" s="108">
        <f t="shared" si="236"/>
        <v>50540</v>
      </c>
      <c r="AC5804" s="109">
        <f t="shared" si="235"/>
        <v>2.8218E-2</v>
      </c>
      <c r="AE5804" s="110"/>
    </row>
    <row r="5805" spans="13:31" x14ac:dyDescent="0.25">
      <c r="M5805" s="115"/>
      <c r="N5805" s="123">
        <v>2.1131000000000002</v>
      </c>
      <c r="AB5805" s="108">
        <f t="shared" si="236"/>
        <v>50541</v>
      </c>
      <c r="AC5805" s="109">
        <f t="shared" si="235"/>
        <v>2.8218E-2</v>
      </c>
      <c r="AE5805" s="110"/>
    </row>
    <row r="5806" spans="13:31" x14ac:dyDescent="0.25">
      <c r="M5806" s="115"/>
      <c r="N5806" s="123">
        <v>2.1132300000000002</v>
      </c>
      <c r="AB5806" s="108">
        <f t="shared" si="236"/>
        <v>50542</v>
      </c>
      <c r="AC5806" s="109">
        <f t="shared" si="235"/>
        <v>2.8218E-2</v>
      </c>
      <c r="AE5806" s="110"/>
    </row>
    <row r="5807" spans="13:31" x14ac:dyDescent="0.25">
      <c r="M5807" s="115"/>
      <c r="N5807" s="123">
        <v>2.1131000000000002</v>
      </c>
      <c r="AB5807" s="108">
        <f t="shared" si="236"/>
        <v>50543</v>
      </c>
      <c r="AC5807" s="109">
        <f t="shared" si="235"/>
        <v>2.8218E-2</v>
      </c>
      <c r="AE5807" s="110"/>
    </row>
    <row r="5808" spans="13:31" x14ac:dyDescent="0.25">
      <c r="M5808" s="115"/>
      <c r="N5808" s="123">
        <v>2.1131000000000002</v>
      </c>
      <c r="AB5808" s="108">
        <f t="shared" si="236"/>
        <v>50544</v>
      </c>
      <c r="AC5808" s="109">
        <f t="shared" si="235"/>
        <v>2.8218E-2</v>
      </c>
      <c r="AE5808" s="110"/>
    </row>
    <row r="5809" spans="13:31" x14ac:dyDescent="0.25">
      <c r="M5809" s="115"/>
      <c r="N5809" s="123">
        <v>2.1131000000000002</v>
      </c>
      <c r="AB5809" s="108">
        <f t="shared" si="236"/>
        <v>50545</v>
      </c>
      <c r="AC5809" s="109">
        <f t="shared" si="235"/>
        <v>2.8218E-2</v>
      </c>
      <c r="AE5809" s="110"/>
    </row>
    <row r="5810" spans="13:31" x14ac:dyDescent="0.25">
      <c r="M5810" s="115"/>
      <c r="N5810" s="123">
        <v>2.1131000000000002</v>
      </c>
      <c r="AB5810" s="108">
        <f t="shared" si="236"/>
        <v>50546</v>
      </c>
      <c r="AC5810" s="109">
        <f t="shared" si="235"/>
        <v>2.8218E-2</v>
      </c>
      <c r="AE5810" s="110"/>
    </row>
    <row r="5811" spans="13:31" x14ac:dyDescent="0.25">
      <c r="M5811" s="115"/>
      <c r="N5811" s="123">
        <v>2.1132300000000002</v>
      </c>
      <c r="AB5811" s="108">
        <f t="shared" si="236"/>
        <v>50547</v>
      </c>
      <c r="AC5811" s="109">
        <f t="shared" si="235"/>
        <v>2.8218E-2</v>
      </c>
      <c r="AE5811" s="110"/>
    </row>
    <row r="5812" spans="13:31" x14ac:dyDescent="0.25">
      <c r="M5812" s="115"/>
      <c r="N5812" s="123">
        <v>2.1131000000000002</v>
      </c>
      <c r="AB5812" s="108">
        <f t="shared" si="236"/>
        <v>50548</v>
      </c>
      <c r="AC5812" s="109">
        <f t="shared" si="235"/>
        <v>2.8218E-2</v>
      </c>
      <c r="AE5812" s="110"/>
    </row>
    <row r="5813" spans="13:31" x14ac:dyDescent="0.25">
      <c r="M5813" s="115"/>
      <c r="N5813" s="123">
        <v>2.1131000000000002</v>
      </c>
      <c r="AB5813" s="108">
        <f t="shared" si="236"/>
        <v>50549</v>
      </c>
      <c r="AC5813" s="109">
        <f t="shared" si="235"/>
        <v>2.8218E-2</v>
      </c>
      <c r="AE5813" s="110"/>
    </row>
    <row r="5814" spans="13:31" x14ac:dyDescent="0.25">
      <c r="M5814" s="115"/>
      <c r="N5814" s="123">
        <v>2.1131000000000002</v>
      </c>
      <c r="AB5814" s="108">
        <f t="shared" si="236"/>
        <v>50550</v>
      </c>
      <c r="AC5814" s="109">
        <f t="shared" si="235"/>
        <v>2.8218E-2</v>
      </c>
      <c r="AE5814" s="110"/>
    </row>
    <row r="5815" spans="13:31" x14ac:dyDescent="0.25">
      <c r="M5815" s="115"/>
      <c r="N5815" s="123">
        <v>2.1131000000000002</v>
      </c>
      <c r="AB5815" s="108">
        <f t="shared" si="236"/>
        <v>50551</v>
      </c>
      <c r="AC5815" s="109">
        <f t="shared" si="235"/>
        <v>2.8218E-2</v>
      </c>
      <c r="AE5815" s="110"/>
    </row>
    <row r="5816" spans="13:31" x14ac:dyDescent="0.25">
      <c r="M5816" s="115"/>
      <c r="N5816" s="123">
        <v>2.1132900000000001</v>
      </c>
      <c r="AB5816" s="108">
        <f t="shared" si="236"/>
        <v>50552</v>
      </c>
      <c r="AC5816" s="109">
        <f t="shared" si="235"/>
        <v>2.8218E-2</v>
      </c>
      <c r="AE5816" s="110"/>
    </row>
    <row r="5817" spans="13:31" x14ac:dyDescent="0.25">
      <c r="M5817" s="115"/>
      <c r="N5817" s="123">
        <v>2.1131000000000002</v>
      </c>
      <c r="AB5817" s="108">
        <f t="shared" si="236"/>
        <v>50553</v>
      </c>
      <c r="AC5817" s="109">
        <f t="shared" si="235"/>
        <v>2.8218E-2</v>
      </c>
      <c r="AE5817" s="110"/>
    </row>
    <row r="5818" spans="13:31" x14ac:dyDescent="0.25">
      <c r="M5818" s="115"/>
      <c r="N5818" s="123">
        <v>2.1131000000000002</v>
      </c>
      <c r="AB5818" s="108">
        <f t="shared" si="236"/>
        <v>50554</v>
      </c>
      <c r="AC5818" s="109">
        <f t="shared" si="235"/>
        <v>2.8218E-2</v>
      </c>
      <c r="AE5818" s="110"/>
    </row>
    <row r="5819" spans="13:31" x14ac:dyDescent="0.25">
      <c r="M5819" s="115"/>
      <c r="N5819" s="123">
        <v>2.1131000000000002</v>
      </c>
      <c r="AB5819" s="108">
        <f t="shared" si="236"/>
        <v>50555</v>
      </c>
      <c r="AC5819" s="109">
        <f t="shared" si="235"/>
        <v>2.8218E-2</v>
      </c>
      <c r="AE5819" s="110"/>
    </row>
    <row r="5820" spans="13:31" x14ac:dyDescent="0.25">
      <c r="M5820" s="115"/>
      <c r="N5820" s="123">
        <v>2.1132300000000002</v>
      </c>
      <c r="AB5820" s="108">
        <f t="shared" si="236"/>
        <v>50556</v>
      </c>
      <c r="AC5820" s="109">
        <f t="shared" si="235"/>
        <v>2.8218E-2</v>
      </c>
      <c r="AE5820" s="110"/>
    </row>
    <row r="5821" spans="13:31" x14ac:dyDescent="0.25">
      <c r="M5821" s="115"/>
      <c r="N5821" s="123">
        <v>2.1131000000000002</v>
      </c>
      <c r="AB5821" s="108">
        <f t="shared" si="236"/>
        <v>50557</v>
      </c>
      <c r="AC5821" s="109">
        <f t="shared" si="235"/>
        <v>2.8218E-2</v>
      </c>
      <c r="AE5821" s="110"/>
    </row>
    <row r="5822" spans="13:31" x14ac:dyDescent="0.25">
      <c r="M5822" s="115"/>
      <c r="N5822" s="123">
        <v>2.1131000000000002</v>
      </c>
      <c r="AB5822" s="108">
        <f t="shared" si="236"/>
        <v>50558</v>
      </c>
      <c r="AC5822" s="109">
        <f t="shared" si="235"/>
        <v>2.8218E-2</v>
      </c>
      <c r="AE5822" s="110"/>
    </row>
    <row r="5823" spans="13:31" x14ac:dyDescent="0.25">
      <c r="M5823" s="115"/>
      <c r="N5823" s="123">
        <v>2.1131000000000002</v>
      </c>
      <c r="AB5823" s="108">
        <f t="shared" si="236"/>
        <v>50559</v>
      </c>
      <c r="AC5823" s="109">
        <f t="shared" si="235"/>
        <v>2.8218E-2</v>
      </c>
      <c r="AE5823" s="110"/>
    </row>
    <row r="5824" spans="13:31" x14ac:dyDescent="0.25">
      <c r="M5824" s="115"/>
      <c r="N5824" s="123">
        <v>2.1131000000000002</v>
      </c>
      <c r="AB5824" s="108">
        <f t="shared" si="236"/>
        <v>50560</v>
      </c>
      <c r="AC5824" s="109">
        <f t="shared" si="235"/>
        <v>2.8218E-2</v>
      </c>
      <c r="AE5824" s="110"/>
    </row>
    <row r="5825" spans="13:31" x14ac:dyDescent="0.25">
      <c r="M5825" s="115"/>
      <c r="N5825" s="123">
        <v>2.1132300000000002</v>
      </c>
      <c r="AB5825" s="108">
        <f t="shared" si="236"/>
        <v>50561</v>
      </c>
      <c r="AC5825" s="109">
        <f t="shared" si="235"/>
        <v>2.8218E-2</v>
      </c>
      <c r="AE5825" s="110"/>
    </row>
    <row r="5826" spans="13:31" x14ac:dyDescent="0.25">
      <c r="M5826" s="115"/>
      <c r="N5826" s="123">
        <v>2.1131000000000002</v>
      </c>
      <c r="AB5826" s="108">
        <f t="shared" si="236"/>
        <v>50562</v>
      </c>
      <c r="AC5826" s="109">
        <f t="shared" si="235"/>
        <v>2.8218E-2</v>
      </c>
      <c r="AE5826" s="110"/>
    </row>
    <row r="5827" spans="13:31" x14ac:dyDescent="0.25">
      <c r="M5827" s="115"/>
      <c r="N5827" s="123">
        <v>2.1131000000000002</v>
      </c>
      <c r="AB5827" s="108">
        <f t="shared" si="236"/>
        <v>50563</v>
      </c>
      <c r="AC5827" s="109">
        <f t="shared" si="235"/>
        <v>2.8218E-2</v>
      </c>
      <c r="AE5827" s="110"/>
    </row>
    <row r="5828" spans="13:31" x14ac:dyDescent="0.25">
      <c r="M5828" s="115"/>
      <c r="N5828" s="123">
        <v>2.1131000000000002</v>
      </c>
      <c r="AB5828" s="108">
        <f t="shared" si="236"/>
        <v>50564</v>
      </c>
      <c r="AC5828" s="109">
        <f t="shared" si="235"/>
        <v>2.8218E-2</v>
      </c>
      <c r="AE5828" s="110"/>
    </row>
    <row r="5829" spans="13:31" x14ac:dyDescent="0.25">
      <c r="M5829" s="115"/>
      <c r="N5829" s="123">
        <v>2.1131000000000002</v>
      </c>
      <c r="AB5829" s="108">
        <f t="shared" si="236"/>
        <v>50565</v>
      </c>
      <c r="AC5829" s="109">
        <f t="shared" si="235"/>
        <v>2.8218E-2</v>
      </c>
      <c r="AE5829" s="110"/>
    </row>
    <row r="5830" spans="13:31" x14ac:dyDescent="0.25">
      <c r="M5830" s="115"/>
      <c r="N5830" s="123">
        <v>2.1132300000000002</v>
      </c>
      <c r="AB5830" s="108">
        <f t="shared" si="236"/>
        <v>50566</v>
      </c>
      <c r="AC5830" s="109">
        <f t="shared" si="235"/>
        <v>2.8218E-2</v>
      </c>
      <c r="AE5830" s="110"/>
    </row>
    <row r="5831" spans="13:31" x14ac:dyDescent="0.25">
      <c r="M5831" s="115"/>
      <c r="N5831" s="123">
        <v>2.1131000000000002</v>
      </c>
      <c r="AB5831" s="108">
        <f t="shared" si="236"/>
        <v>50567</v>
      </c>
      <c r="AC5831" s="109">
        <f t="shared" ref="AC5831:AC5894" si="237">_xlfn.IFNA(VLOOKUP(AB5831,M:N,2,FALSE)/100,AC5830)</f>
        <v>2.8218E-2</v>
      </c>
      <c r="AE5831" s="110"/>
    </row>
    <row r="5832" spans="13:31" x14ac:dyDescent="0.25">
      <c r="M5832" s="115"/>
      <c r="N5832" s="123">
        <v>2.1131000000000002</v>
      </c>
      <c r="AB5832" s="108">
        <f t="shared" ref="AB5832:AB5895" si="238">AB5831+1</f>
        <v>50568</v>
      </c>
      <c r="AC5832" s="109">
        <f t="shared" si="237"/>
        <v>2.8218E-2</v>
      </c>
      <c r="AE5832" s="110"/>
    </row>
    <row r="5833" spans="13:31" x14ac:dyDescent="0.25">
      <c r="M5833" s="115"/>
      <c r="N5833" s="123">
        <v>2.1131000000000002</v>
      </c>
      <c r="AB5833" s="108">
        <f t="shared" si="238"/>
        <v>50569</v>
      </c>
      <c r="AC5833" s="109">
        <f t="shared" si="237"/>
        <v>2.8218E-2</v>
      </c>
      <c r="AE5833" s="110"/>
    </row>
    <row r="5834" spans="13:31" x14ac:dyDescent="0.25">
      <c r="M5834" s="115"/>
      <c r="N5834" s="123">
        <v>2.1131000000000002</v>
      </c>
      <c r="AB5834" s="108">
        <f t="shared" si="238"/>
        <v>50570</v>
      </c>
      <c r="AC5834" s="109">
        <f t="shared" si="237"/>
        <v>2.8218E-2</v>
      </c>
      <c r="AE5834" s="110"/>
    </row>
    <row r="5835" spans="13:31" x14ac:dyDescent="0.25">
      <c r="M5835" s="115"/>
      <c r="N5835" s="123">
        <v>2.1132300000000002</v>
      </c>
      <c r="AB5835" s="108">
        <f t="shared" si="238"/>
        <v>50571</v>
      </c>
      <c r="AC5835" s="109">
        <f t="shared" si="237"/>
        <v>2.8218E-2</v>
      </c>
      <c r="AE5835" s="110"/>
    </row>
    <row r="5836" spans="13:31" x14ac:dyDescent="0.25">
      <c r="M5836" s="115"/>
      <c r="N5836" s="123">
        <v>2.1131000000000002</v>
      </c>
      <c r="AB5836" s="108">
        <f t="shared" si="238"/>
        <v>50572</v>
      </c>
      <c r="AC5836" s="109">
        <f t="shared" si="237"/>
        <v>2.8218E-2</v>
      </c>
      <c r="AE5836" s="110"/>
    </row>
    <row r="5837" spans="13:31" x14ac:dyDescent="0.25">
      <c r="M5837" s="115"/>
      <c r="N5837" s="123">
        <v>2.1131000000000002</v>
      </c>
      <c r="AB5837" s="108">
        <f t="shared" si="238"/>
        <v>50573</v>
      </c>
      <c r="AC5837" s="109">
        <f t="shared" si="237"/>
        <v>2.8218E-2</v>
      </c>
      <c r="AE5837" s="110"/>
    </row>
    <row r="5838" spans="13:31" x14ac:dyDescent="0.25">
      <c r="M5838" s="115"/>
      <c r="N5838" s="123">
        <v>2.1131000000000002</v>
      </c>
      <c r="AB5838" s="108">
        <f t="shared" si="238"/>
        <v>50574</v>
      </c>
      <c r="AC5838" s="109">
        <f t="shared" si="237"/>
        <v>2.8218E-2</v>
      </c>
      <c r="AE5838" s="110"/>
    </row>
    <row r="5839" spans="13:31" x14ac:dyDescent="0.25">
      <c r="M5839" s="115"/>
      <c r="N5839" s="123">
        <v>2.1131000000000002</v>
      </c>
      <c r="AB5839" s="108">
        <f t="shared" si="238"/>
        <v>50575</v>
      </c>
      <c r="AC5839" s="109">
        <f t="shared" si="237"/>
        <v>2.8218E-2</v>
      </c>
      <c r="AE5839" s="110"/>
    </row>
    <row r="5840" spans="13:31" x14ac:dyDescent="0.25">
      <c r="M5840" s="115"/>
      <c r="N5840" s="123">
        <v>2.1132300000000002</v>
      </c>
      <c r="AB5840" s="108">
        <f t="shared" si="238"/>
        <v>50576</v>
      </c>
      <c r="AC5840" s="109">
        <f t="shared" si="237"/>
        <v>2.8218E-2</v>
      </c>
      <c r="AE5840" s="110"/>
    </row>
    <row r="5841" spans="13:31" x14ac:dyDescent="0.25">
      <c r="M5841" s="115"/>
      <c r="N5841" s="123">
        <v>2.1131000000000002</v>
      </c>
      <c r="AB5841" s="108">
        <f t="shared" si="238"/>
        <v>50577</v>
      </c>
      <c r="AC5841" s="109">
        <f t="shared" si="237"/>
        <v>2.8218E-2</v>
      </c>
      <c r="AE5841" s="110"/>
    </row>
    <row r="5842" spans="13:31" x14ac:dyDescent="0.25">
      <c r="M5842" s="115"/>
      <c r="N5842" s="123">
        <v>2.1131000000000002</v>
      </c>
      <c r="AB5842" s="108">
        <f t="shared" si="238"/>
        <v>50578</v>
      </c>
      <c r="AC5842" s="109">
        <f t="shared" si="237"/>
        <v>2.8218E-2</v>
      </c>
      <c r="AE5842" s="110"/>
    </row>
    <row r="5843" spans="13:31" x14ac:dyDescent="0.25">
      <c r="M5843" s="115"/>
      <c r="N5843" s="123">
        <v>2.1131000000000002</v>
      </c>
      <c r="AB5843" s="108">
        <f t="shared" si="238"/>
        <v>50579</v>
      </c>
      <c r="AC5843" s="109">
        <f t="shared" si="237"/>
        <v>2.8218E-2</v>
      </c>
      <c r="AE5843" s="110"/>
    </row>
    <row r="5844" spans="13:31" x14ac:dyDescent="0.25">
      <c r="M5844" s="115"/>
      <c r="N5844" s="123">
        <v>2.1131000000000002</v>
      </c>
      <c r="AB5844" s="108">
        <f t="shared" si="238"/>
        <v>50580</v>
      </c>
      <c r="AC5844" s="109">
        <f t="shared" si="237"/>
        <v>2.8218E-2</v>
      </c>
      <c r="AE5844" s="110"/>
    </row>
    <row r="5845" spans="13:31" x14ac:dyDescent="0.25">
      <c r="M5845" s="115"/>
      <c r="N5845" s="123">
        <v>2.1132300000000002</v>
      </c>
      <c r="AB5845" s="108">
        <f t="shared" si="238"/>
        <v>50581</v>
      </c>
      <c r="AC5845" s="109">
        <f t="shared" si="237"/>
        <v>2.8218E-2</v>
      </c>
      <c r="AE5845" s="110"/>
    </row>
    <row r="5846" spans="13:31" x14ac:dyDescent="0.25">
      <c r="M5846" s="115"/>
      <c r="N5846" s="123">
        <v>2.1131000000000002</v>
      </c>
      <c r="AB5846" s="108">
        <f t="shared" si="238"/>
        <v>50582</v>
      </c>
      <c r="AC5846" s="109">
        <f t="shared" si="237"/>
        <v>2.8218E-2</v>
      </c>
      <c r="AE5846" s="110"/>
    </row>
    <row r="5847" spans="13:31" x14ac:dyDescent="0.25">
      <c r="M5847" s="115"/>
      <c r="N5847" s="123">
        <v>2.1131000000000002</v>
      </c>
      <c r="AB5847" s="108">
        <f t="shared" si="238"/>
        <v>50583</v>
      </c>
      <c r="AC5847" s="109">
        <f t="shared" si="237"/>
        <v>2.8218E-2</v>
      </c>
      <c r="AE5847" s="110"/>
    </row>
    <row r="5848" spans="13:31" x14ac:dyDescent="0.25">
      <c r="M5848" s="115"/>
      <c r="N5848" s="123">
        <v>2.1131700000000002</v>
      </c>
      <c r="AB5848" s="108">
        <f t="shared" si="238"/>
        <v>50584</v>
      </c>
      <c r="AC5848" s="109">
        <f t="shared" si="237"/>
        <v>2.8218E-2</v>
      </c>
      <c r="AE5848" s="110"/>
    </row>
    <row r="5849" spans="13:31" x14ac:dyDescent="0.25">
      <c r="M5849" s="115"/>
      <c r="N5849" s="123">
        <v>2.1132300000000002</v>
      </c>
      <c r="AB5849" s="108">
        <f t="shared" si="238"/>
        <v>50585</v>
      </c>
      <c r="AC5849" s="109">
        <f t="shared" si="237"/>
        <v>2.8218E-2</v>
      </c>
      <c r="AE5849" s="110"/>
    </row>
    <row r="5850" spans="13:31" x14ac:dyDescent="0.25">
      <c r="M5850" s="115"/>
      <c r="N5850" s="123">
        <v>2.1131000000000002</v>
      </c>
      <c r="AB5850" s="108">
        <f t="shared" si="238"/>
        <v>50586</v>
      </c>
      <c r="AC5850" s="109">
        <f t="shared" si="237"/>
        <v>2.8218E-2</v>
      </c>
      <c r="AE5850" s="110"/>
    </row>
    <row r="5851" spans="13:31" x14ac:dyDescent="0.25">
      <c r="M5851" s="115"/>
      <c r="N5851" s="123">
        <v>2.1131000000000002</v>
      </c>
      <c r="AB5851" s="108">
        <f t="shared" si="238"/>
        <v>50587</v>
      </c>
      <c r="AC5851" s="109">
        <f t="shared" si="237"/>
        <v>2.8218E-2</v>
      </c>
      <c r="AE5851" s="110"/>
    </row>
    <row r="5852" spans="13:31" x14ac:dyDescent="0.25">
      <c r="M5852" s="115"/>
      <c r="N5852" s="123">
        <v>2.1131000000000002</v>
      </c>
      <c r="AB5852" s="108">
        <f t="shared" si="238"/>
        <v>50588</v>
      </c>
      <c r="AC5852" s="109">
        <f t="shared" si="237"/>
        <v>2.8218E-2</v>
      </c>
      <c r="AE5852" s="110"/>
    </row>
    <row r="5853" spans="13:31" x14ac:dyDescent="0.25">
      <c r="M5853" s="115"/>
      <c r="N5853" s="123">
        <v>2.1131000000000002</v>
      </c>
      <c r="AB5853" s="108">
        <f t="shared" si="238"/>
        <v>50589</v>
      </c>
      <c r="AC5853" s="109">
        <f t="shared" si="237"/>
        <v>2.8218E-2</v>
      </c>
      <c r="AE5853" s="110"/>
    </row>
    <row r="5854" spans="13:31" x14ac:dyDescent="0.25">
      <c r="M5854" s="115"/>
      <c r="N5854" s="123">
        <v>2.1132300000000002</v>
      </c>
      <c r="AB5854" s="108">
        <f t="shared" si="238"/>
        <v>50590</v>
      </c>
      <c r="AC5854" s="109">
        <f t="shared" si="237"/>
        <v>2.8218E-2</v>
      </c>
      <c r="AE5854" s="110"/>
    </row>
    <row r="5855" spans="13:31" x14ac:dyDescent="0.25">
      <c r="M5855" s="115"/>
      <c r="N5855" s="123">
        <v>2.1131000000000002</v>
      </c>
      <c r="AB5855" s="108">
        <f t="shared" si="238"/>
        <v>50591</v>
      </c>
      <c r="AC5855" s="109">
        <f t="shared" si="237"/>
        <v>2.8218E-2</v>
      </c>
      <c r="AE5855" s="110"/>
    </row>
    <row r="5856" spans="13:31" x14ac:dyDescent="0.25">
      <c r="M5856" s="115"/>
      <c r="N5856" s="123">
        <v>2.1131000000000002</v>
      </c>
      <c r="AB5856" s="108">
        <f t="shared" si="238"/>
        <v>50592</v>
      </c>
      <c r="AC5856" s="109">
        <f t="shared" si="237"/>
        <v>2.8218E-2</v>
      </c>
      <c r="AE5856" s="110"/>
    </row>
    <row r="5857" spans="13:31" x14ac:dyDescent="0.25">
      <c r="M5857" s="115"/>
      <c r="N5857" s="123">
        <v>2.1131000000000002</v>
      </c>
      <c r="AB5857" s="108">
        <f t="shared" si="238"/>
        <v>50593</v>
      </c>
      <c r="AC5857" s="109">
        <f t="shared" si="237"/>
        <v>2.8218E-2</v>
      </c>
      <c r="AE5857" s="110"/>
    </row>
    <row r="5858" spans="13:31" x14ac:dyDescent="0.25">
      <c r="M5858" s="115"/>
      <c r="N5858" s="123">
        <v>2.1131000000000002</v>
      </c>
      <c r="AB5858" s="108">
        <f t="shared" si="238"/>
        <v>50594</v>
      </c>
      <c r="AC5858" s="109">
        <f t="shared" si="237"/>
        <v>2.8218E-2</v>
      </c>
      <c r="AE5858" s="110"/>
    </row>
    <row r="5859" spans="13:31" x14ac:dyDescent="0.25">
      <c r="M5859" s="115"/>
      <c r="N5859" s="123">
        <v>2.1132300000000002</v>
      </c>
      <c r="AB5859" s="108">
        <f t="shared" si="238"/>
        <v>50595</v>
      </c>
      <c r="AC5859" s="109">
        <f t="shared" si="237"/>
        <v>2.8218E-2</v>
      </c>
      <c r="AE5859" s="110"/>
    </row>
    <row r="5860" spans="13:31" x14ac:dyDescent="0.25">
      <c r="M5860" s="115"/>
      <c r="N5860" s="123">
        <v>2.1131000000000002</v>
      </c>
      <c r="AB5860" s="108">
        <f t="shared" si="238"/>
        <v>50596</v>
      </c>
      <c r="AC5860" s="109">
        <f t="shared" si="237"/>
        <v>2.8218E-2</v>
      </c>
      <c r="AE5860" s="110"/>
    </row>
    <row r="5861" spans="13:31" x14ac:dyDescent="0.25">
      <c r="M5861" s="115"/>
      <c r="N5861" s="123">
        <v>2.1131000000000002</v>
      </c>
      <c r="AB5861" s="108">
        <f t="shared" si="238"/>
        <v>50597</v>
      </c>
      <c r="AC5861" s="109">
        <f t="shared" si="237"/>
        <v>2.8218E-2</v>
      </c>
      <c r="AE5861" s="110"/>
    </row>
    <row r="5862" spans="13:31" x14ac:dyDescent="0.25">
      <c r="M5862" s="115"/>
      <c r="N5862" s="123">
        <v>2.1131000000000002</v>
      </c>
      <c r="AB5862" s="108">
        <f t="shared" si="238"/>
        <v>50598</v>
      </c>
      <c r="AC5862" s="109">
        <f t="shared" si="237"/>
        <v>2.8218E-2</v>
      </c>
      <c r="AE5862" s="110"/>
    </row>
    <row r="5863" spans="13:31" x14ac:dyDescent="0.25">
      <c r="M5863" s="115"/>
      <c r="N5863" s="123">
        <v>2.1131000000000002</v>
      </c>
      <c r="AB5863" s="108">
        <f t="shared" si="238"/>
        <v>50599</v>
      </c>
      <c r="AC5863" s="109">
        <f t="shared" si="237"/>
        <v>2.8218E-2</v>
      </c>
      <c r="AE5863" s="110"/>
    </row>
    <row r="5864" spans="13:31" x14ac:dyDescent="0.25">
      <c r="M5864" s="115"/>
      <c r="N5864" s="123">
        <v>2.1132300000000002</v>
      </c>
      <c r="AB5864" s="108">
        <f t="shared" si="238"/>
        <v>50600</v>
      </c>
      <c r="AC5864" s="109">
        <f t="shared" si="237"/>
        <v>2.8218E-2</v>
      </c>
      <c r="AE5864" s="110"/>
    </row>
    <row r="5865" spans="13:31" x14ac:dyDescent="0.25">
      <c r="M5865" s="115"/>
      <c r="N5865" s="123">
        <v>2.1131000000000002</v>
      </c>
      <c r="AB5865" s="108">
        <f t="shared" si="238"/>
        <v>50601</v>
      </c>
      <c r="AC5865" s="109">
        <f t="shared" si="237"/>
        <v>2.8218E-2</v>
      </c>
      <c r="AE5865" s="110"/>
    </row>
    <row r="5866" spans="13:31" x14ac:dyDescent="0.25">
      <c r="M5866" s="115"/>
      <c r="N5866" s="123">
        <v>2.1131000000000002</v>
      </c>
      <c r="AB5866" s="108">
        <f t="shared" si="238"/>
        <v>50602</v>
      </c>
      <c r="AC5866" s="109">
        <f t="shared" si="237"/>
        <v>2.8218E-2</v>
      </c>
      <c r="AE5866" s="110"/>
    </row>
    <row r="5867" spans="13:31" x14ac:dyDescent="0.25">
      <c r="M5867" s="115"/>
      <c r="N5867" s="123">
        <v>2.1131000000000002</v>
      </c>
      <c r="AB5867" s="108">
        <f t="shared" si="238"/>
        <v>50603</v>
      </c>
      <c r="AC5867" s="109">
        <f t="shared" si="237"/>
        <v>2.8218E-2</v>
      </c>
      <c r="AE5867" s="110"/>
    </row>
    <row r="5868" spans="13:31" x14ac:dyDescent="0.25">
      <c r="M5868" s="115"/>
      <c r="N5868" s="123">
        <v>2.1131000000000002</v>
      </c>
      <c r="AB5868" s="108">
        <f t="shared" si="238"/>
        <v>50604</v>
      </c>
      <c r="AC5868" s="109">
        <f t="shared" si="237"/>
        <v>2.8218E-2</v>
      </c>
      <c r="AE5868" s="110"/>
    </row>
    <row r="5869" spans="13:31" x14ac:dyDescent="0.25">
      <c r="M5869" s="115"/>
      <c r="N5869" s="123">
        <v>2.1132900000000001</v>
      </c>
      <c r="AB5869" s="108">
        <f t="shared" si="238"/>
        <v>50605</v>
      </c>
      <c r="AC5869" s="109">
        <f t="shared" si="237"/>
        <v>2.8218E-2</v>
      </c>
      <c r="AE5869" s="110"/>
    </row>
    <row r="5870" spans="13:31" x14ac:dyDescent="0.25">
      <c r="M5870" s="115"/>
      <c r="N5870" s="123">
        <v>2.1131000000000002</v>
      </c>
      <c r="AB5870" s="108">
        <f t="shared" si="238"/>
        <v>50606</v>
      </c>
      <c r="AC5870" s="109">
        <f t="shared" si="237"/>
        <v>2.8218E-2</v>
      </c>
      <c r="AE5870" s="110"/>
    </row>
    <row r="5871" spans="13:31" x14ac:dyDescent="0.25">
      <c r="M5871" s="115"/>
      <c r="N5871" s="123">
        <v>2.1131000000000002</v>
      </c>
      <c r="AB5871" s="108">
        <f t="shared" si="238"/>
        <v>50607</v>
      </c>
      <c r="AC5871" s="109">
        <f t="shared" si="237"/>
        <v>2.8218E-2</v>
      </c>
      <c r="AE5871" s="110"/>
    </row>
    <row r="5872" spans="13:31" x14ac:dyDescent="0.25">
      <c r="M5872" s="115"/>
      <c r="N5872" s="123">
        <v>2.1131000000000002</v>
      </c>
      <c r="AB5872" s="108">
        <f t="shared" si="238"/>
        <v>50608</v>
      </c>
      <c r="AC5872" s="109">
        <f t="shared" si="237"/>
        <v>2.8218E-2</v>
      </c>
      <c r="AE5872" s="110"/>
    </row>
    <row r="5873" spans="13:31" x14ac:dyDescent="0.25">
      <c r="M5873" s="115"/>
      <c r="N5873" s="123">
        <v>2.1132900000000001</v>
      </c>
      <c r="AB5873" s="108">
        <f t="shared" si="238"/>
        <v>50609</v>
      </c>
      <c r="AC5873" s="109">
        <f t="shared" si="237"/>
        <v>2.8218E-2</v>
      </c>
      <c r="AE5873" s="110"/>
    </row>
    <row r="5874" spans="13:31" x14ac:dyDescent="0.25">
      <c r="M5874" s="115"/>
      <c r="N5874" s="123">
        <v>2.1131000000000002</v>
      </c>
      <c r="AB5874" s="108">
        <f t="shared" si="238"/>
        <v>50610</v>
      </c>
      <c r="AC5874" s="109">
        <f t="shared" si="237"/>
        <v>2.8218E-2</v>
      </c>
      <c r="AE5874" s="110"/>
    </row>
    <row r="5875" spans="13:31" x14ac:dyDescent="0.25">
      <c r="M5875" s="115"/>
      <c r="N5875" s="123">
        <v>2.1131000000000002</v>
      </c>
      <c r="AB5875" s="108">
        <f t="shared" si="238"/>
        <v>50611</v>
      </c>
      <c r="AC5875" s="109">
        <f t="shared" si="237"/>
        <v>2.8218E-2</v>
      </c>
      <c r="AE5875" s="110"/>
    </row>
    <row r="5876" spans="13:31" x14ac:dyDescent="0.25">
      <c r="M5876" s="115"/>
      <c r="N5876" s="123">
        <v>2.1131000000000002</v>
      </c>
      <c r="AB5876" s="108">
        <f t="shared" si="238"/>
        <v>50612</v>
      </c>
      <c r="AC5876" s="109">
        <f t="shared" si="237"/>
        <v>2.8218E-2</v>
      </c>
      <c r="AE5876" s="110"/>
    </row>
    <row r="5877" spans="13:31" x14ac:dyDescent="0.25">
      <c r="M5877" s="115"/>
      <c r="N5877" s="123">
        <v>2.1132300000000002</v>
      </c>
      <c r="AB5877" s="108">
        <f t="shared" si="238"/>
        <v>50613</v>
      </c>
      <c r="AC5877" s="109">
        <f t="shared" si="237"/>
        <v>2.8218E-2</v>
      </c>
      <c r="AE5877" s="110"/>
    </row>
    <row r="5878" spans="13:31" x14ac:dyDescent="0.25">
      <c r="M5878" s="115"/>
      <c r="N5878" s="123">
        <v>2.1131000000000002</v>
      </c>
      <c r="AB5878" s="108">
        <f t="shared" si="238"/>
        <v>50614</v>
      </c>
      <c r="AC5878" s="109">
        <f t="shared" si="237"/>
        <v>2.8218E-2</v>
      </c>
      <c r="AE5878" s="110"/>
    </row>
    <row r="5879" spans="13:31" x14ac:dyDescent="0.25">
      <c r="M5879" s="115"/>
      <c r="N5879" s="123">
        <v>2.1131000000000002</v>
      </c>
      <c r="AB5879" s="108">
        <f t="shared" si="238"/>
        <v>50615</v>
      </c>
      <c r="AC5879" s="109">
        <f t="shared" si="237"/>
        <v>2.8218E-2</v>
      </c>
      <c r="AE5879" s="110"/>
    </row>
    <row r="5880" spans="13:31" x14ac:dyDescent="0.25">
      <c r="M5880" s="115"/>
      <c r="N5880" s="123">
        <v>2.1131000000000002</v>
      </c>
      <c r="AB5880" s="108">
        <f t="shared" si="238"/>
        <v>50616</v>
      </c>
      <c r="AC5880" s="109">
        <f t="shared" si="237"/>
        <v>2.8218E-2</v>
      </c>
      <c r="AE5880" s="110"/>
    </row>
    <row r="5881" spans="13:31" x14ac:dyDescent="0.25">
      <c r="M5881" s="115"/>
      <c r="N5881" s="123">
        <v>2.1131000000000002</v>
      </c>
      <c r="AB5881" s="108">
        <f t="shared" si="238"/>
        <v>50617</v>
      </c>
      <c r="AC5881" s="109">
        <f t="shared" si="237"/>
        <v>2.8218E-2</v>
      </c>
      <c r="AE5881" s="110"/>
    </row>
    <row r="5882" spans="13:31" x14ac:dyDescent="0.25">
      <c r="M5882" s="115"/>
      <c r="N5882" s="123">
        <v>2.1132900000000001</v>
      </c>
      <c r="AB5882" s="108">
        <f t="shared" si="238"/>
        <v>50618</v>
      </c>
      <c r="AC5882" s="109">
        <f t="shared" si="237"/>
        <v>2.8218E-2</v>
      </c>
      <c r="AE5882" s="110"/>
    </row>
    <row r="5883" spans="13:31" x14ac:dyDescent="0.25">
      <c r="M5883" s="115"/>
      <c r="N5883" s="123">
        <v>2.1131000000000002</v>
      </c>
      <c r="AB5883" s="108">
        <f t="shared" si="238"/>
        <v>50619</v>
      </c>
      <c r="AC5883" s="109">
        <f t="shared" si="237"/>
        <v>2.8218E-2</v>
      </c>
      <c r="AE5883" s="110"/>
    </row>
    <row r="5884" spans="13:31" x14ac:dyDescent="0.25">
      <c r="M5884" s="115"/>
      <c r="N5884" s="123">
        <v>2.1131000000000002</v>
      </c>
      <c r="AB5884" s="108">
        <f t="shared" si="238"/>
        <v>50620</v>
      </c>
      <c r="AC5884" s="109">
        <f t="shared" si="237"/>
        <v>2.8218E-2</v>
      </c>
      <c r="AE5884" s="110"/>
    </row>
    <row r="5885" spans="13:31" x14ac:dyDescent="0.25">
      <c r="M5885" s="115"/>
      <c r="N5885" s="123">
        <v>2.1131000000000002</v>
      </c>
      <c r="AB5885" s="108">
        <f t="shared" si="238"/>
        <v>50621</v>
      </c>
      <c r="AC5885" s="109">
        <f t="shared" si="237"/>
        <v>2.8218E-2</v>
      </c>
      <c r="AE5885" s="110"/>
    </row>
    <row r="5886" spans="13:31" x14ac:dyDescent="0.25">
      <c r="M5886" s="115"/>
      <c r="N5886" s="123">
        <v>2.1132300000000002</v>
      </c>
      <c r="AB5886" s="108">
        <f t="shared" si="238"/>
        <v>50622</v>
      </c>
      <c r="AC5886" s="109">
        <f t="shared" si="237"/>
        <v>2.8218E-2</v>
      </c>
      <c r="AE5886" s="110"/>
    </row>
    <row r="5887" spans="13:31" x14ac:dyDescent="0.25">
      <c r="M5887" s="115"/>
      <c r="N5887" s="123">
        <v>2.1131000000000002</v>
      </c>
      <c r="AB5887" s="108">
        <f t="shared" si="238"/>
        <v>50623</v>
      </c>
      <c r="AC5887" s="109">
        <f t="shared" si="237"/>
        <v>2.8218E-2</v>
      </c>
      <c r="AE5887" s="110"/>
    </row>
    <row r="5888" spans="13:31" x14ac:dyDescent="0.25">
      <c r="M5888" s="115"/>
      <c r="N5888" s="123">
        <v>2.1131000000000002</v>
      </c>
      <c r="AB5888" s="108">
        <f t="shared" si="238"/>
        <v>50624</v>
      </c>
      <c r="AC5888" s="109">
        <f t="shared" si="237"/>
        <v>2.8218E-2</v>
      </c>
      <c r="AE5888" s="110"/>
    </row>
    <row r="5889" spans="13:31" x14ac:dyDescent="0.25">
      <c r="M5889" s="115"/>
      <c r="N5889" s="123">
        <v>2.1131000000000002</v>
      </c>
      <c r="AB5889" s="108">
        <f t="shared" si="238"/>
        <v>50625</v>
      </c>
      <c r="AC5889" s="109">
        <f t="shared" si="237"/>
        <v>2.8218E-2</v>
      </c>
      <c r="AE5889" s="110"/>
    </row>
    <row r="5890" spans="13:31" x14ac:dyDescent="0.25">
      <c r="M5890" s="115"/>
      <c r="N5890" s="123">
        <v>2.1131000000000002</v>
      </c>
      <c r="AB5890" s="108">
        <f t="shared" si="238"/>
        <v>50626</v>
      </c>
      <c r="AC5890" s="109">
        <f t="shared" si="237"/>
        <v>2.8218E-2</v>
      </c>
      <c r="AE5890" s="110"/>
    </row>
    <row r="5891" spans="13:31" x14ac:dyDescent="0.25">
      <c r="M5891" s="115"/>
      <c r="N5891" s="123">
        <v>2.1132300000000002</v>
      </c>
      <c r="AB5891" s="108">
        <f t="shared" si="238"/>
        <v>50627</v>
      </c>
      <c r="AC5891" s="109">
        <f t="shared" si="237"/>
        <v>2.8218E-2</v>
      </c>
      <c r="AE5891" s="110"/>
    </row>
    <row r="5892" spans="13:31" x14ac:dyDescent="0.25">
      <c r="M5892" s="115"/>
      <c r="N5892" s="123">
        <v>2.1131000000000002</v>
      </c>
      <c r="AB5892" s="108">
        <f t="shared" si="238"/>
        <v>50628</v>
      </c>
      <c r="AC5892" s="109">
        <f t="shared" si="237"/>
        <v>2.8218E-2</v>
      </c>
      <c r="AE5892" s="110"/>
    </row>
    <row r="5893" spans="13:31" x14ac:dyDescent="0.25">
      <c r="M5893" s="115"/>
      <c r="N5893" s="123">
        <v>2.1131000000000002</v>
      </c>
      <c r="AB5893" s="108">
        <f t="shared" si="238"/>
        <v>50629</v>
      </c>
      <c r="AC5893" s="109">
        <f t="shared" si="237"/>
        <v>2.8218E-2</v>
      </c>
      <c r="AE5893" s="110"/>
    </row>
    <row r="5894" spans="13:31" x14ac:dyDescent="0.25">
      <c r="M5894" s="115"/>
      <c r="N5894" s="123">
        <v>2.1131000000000002</v>
      </c>
      <c r="AB5894" s="108">
        <f t="shared" si="238"/>
        <v>50630</v>
      </c>
      <c r="AC5894" s="109">
        <f t="shared" si="237"/>
        <v>2.8218E-2</v>
      </c>
      <c r="AE5894" s="110"/>
    </row>
    <row r="5895" spans="13:31" x14ac:dyDescent="0.25">
      <c r="M5895" s="115"/>
      <c r="N5895" s="123">
        <v>2.1131000000000002</v>
      </c>
      <c r="AB5895" s="108">
        <f t="shared" si="238"/>
        <v>50631</v>
      </c>
      <c r="AC5895" s="109">
        <f t="shared" ref="AC5895:AC5958" si="239">_xlfn.IFNA(VLOOKUP(AB5895,M:N,2,FALSE)/100,AC5894)</f>
        <v>2.8218E-2</v>
      </c>
      <c r="AE5895" s="110"/>
    </row>
    <row r="5896" spans="13:31" x14ac:dyDescent="0.25">
      <c r="M5896" s="115"/>
      <c r="N5896" s="123">
        <v>2.1132300000000002</v>
      </c>
      <c r="AB5896" s="108">
        <f t="shared" ref="AB5896:AB5959" si="240">AB5895+1</f>
        <v>50632</v>
      </c>
      <c r="AC5896" s="109">
        <f t="shared" si="239"/>
        <v>2.8218E-2</v>
      </c>
      <c r="AE5896" s="110"/>
    </row>
    <row r="5897" spans="13:31" x14ac:dyDescent="0.25">
      <c r="M5897" s="115"/>
      <c r="N5897" s="123">
        <v>2.1131000000000002</v>
      </c>
      <c r="AB5897" s="108">
        <f t="shared" si="240"/>
        <v>50633</v>
      </c>
      <c r="AC5897" s="109">
        <f t="shared" si="239"/>
        <v>2.8218E-2</v>
      </c>
      <c r="AE5897" s="110"/>
    </row>
    <row r="5898" spans="13:31" x14ac:dyDescent="0.25">
      <c r="M5898" s="115"/>
      <c r="N5898" s="123">
        <v>2.1131000000000002</v>
      </c>
      <c r="AB5898" s="108">
        <f t="shared" si="240"/>
        <v>50634</v>
      </c>
      <c r="AC5898" s="109">
        <f t="shared" si="239"/>
        <v>2.8218E-2</v>
      </c>
      <c r="AE5898" s="110"/>
    </row>
    <row r="5899" spans="13:31" x14ac:dyDescent="0.25">
      <c r="M5899" s="115"/>
      <c r="N5899" s="123">
        <v>2.1131000000000002</v>
      </c>
      <c r="AB5899" s="108">
        <f t="shared" si="240"/>
        <v>50635</v>
      </c>
      <c r="AC5899" s="109">
        <f t="shared" si="239"/>
        <v>2.8218E-2</v>
      </c>
      <c r="AE5899" s="110"/>
    </row>
    <row r="5900" spans="13:31" x14ac:dyDescent="0.25">
      <c r="M5900" s="115"/>
      <c r="N5900" s="123">
        <v>2.1131000000000002</v>
      </c>
      <c r="AB5900" s="108">
        <f t="shared" si="240"/>
        <v>50636</v>
      </c>
      <c r="AC5900" s="109">
        <f t="shared" si="239"/>
        <v>2.8218E-2</v>
      </c>
      <c r="AE5900" s="110"/>
    </row>
    <row r="5901" spans="13:31" x14ac:dyDescent="0.25">
      <c r="M5901" s="115"/>
      <c r="N5901" s="123">
        <v>2.1132300000000002</v>
      </c>
      <c r="AB5901" s="108">
        <f t="shared" si="240"/>
        <v>50637</v>
      </c>
      <c r="AC5901" s="109">
        <f t="shared" si="239"/>
        <v>2.8218E-2</v>
      </c>
      <c r="AE5901" s="110"/>
    </row>
    <row r="5902" spans="13:31" x14ac:dyDescent="0.25">
      <c r="M5902" s="115"/>
      <c r="N5902" s="123">
        <v>2.1131000000000002</v>
      </c>
      <c r="AB5902" s="108">
        <f t="shared" si="240"/>
        <v>50638</v>
      </c>
      <c r="AC5902" s="109">
        <f t="shared" si="239"/>
        <v>2.8218E-2</v>
      </c>
      <c r="AE5902" s="110"/>
    </row>
    <row r="5903" spans="13:31" x14ac:dyDescent="0.25">
      <c r="M5903" s="115"/>
      <c r="N5903" s="123">
        <v>2.1131000000000002</v>
      </c>
      <c r="AB5903" s="108">
        <f t="shared" si="240"/>
        <v>50639</v>
      </c>
      <c r="AC5903" s="109">
        <f t="shared" si="239"/>
        <v>2.8218E-2</v>
      </c>
      <c r="AE5903" s="110"/>
    </row>
    <row r="5904" spans="13:31" x14ac:dyDescent="0.25">
      <c r="M5904" s="115"/>
      <c r="N5904" s="123">
        <v>2.1131000000000002</v>
      </c>
      <c r="AB5904" s="108">
        <f t="shared" si="240"/>
        <v>50640</v>
      </c>
      <c r="AC5904" s="109">
        <f t="shared" si="239"/>
        <v>2.8218E-2</v>
      </c>
      <c r="AE5904" s="110"/>
    </row>
    <row r="5905" spans="13:31" x14ac:dyDescent="0.25">
      <c r="M5905" s="115"/>
      <c r="N5905" s="123">
        <v>2.1131000000000002</v>
      </c>
      <c r="AB5905" s="108">
        <f t="shared" si="240"/>
        <v>50641</v>
      </c>
      <c r="AC5905" s="109">
        <f t="shared" si="239"/>
        <v>2.8218E-2</v>
      </c>
      <c r="AE5905" s="110"/>
    </row>
    <row r="5906" spans="13:31" x14ac:dyDescent="0.25">
      <c r="M5906" s="115"/>
      <c r="N5906" s="123">
        <v>2.1132900000000001</v>
      </c>
      <c r="AB5906" s="108">
        <f t="shared" si="240"/>
        <v>50642</v>
      </c>
      <c r="AC5906" s="109">
        <f t="shared" si="239"/>
        <v>2.8218E-2</v>
      </c>
      <c r="AE5906" s="110"/>
    </row>
    <row r="5907" spans="13:31" x14ac:dyDescent="0.25">
      <c r="M5907" s="115"/>
      <c r="N5907" s="123">
        <v>2.1131000000000002</v>
      </c>
      <c r="AB5907" s="108">
        <f t="shared" si="240"/>
        <v>50643</v>
      </c>
      <c r="AC5907" s="109">
        <f t="shared" si="239"/>
        <v>2.8218E-2</v>
      </c>
      <c r="AE5907" s="110"/>
    </row>
    <row r="5908" spans="13:31" x14ac:dyDescent="0.25">
      <c r="M5908" s="115"/>
      <c r="N5908" s="123">
        <v>2.1131000000000002</v>
      </c>
      <c r="AB5908" s="108">
        <f t="shared" si="240"/>
        <v>50644</v>
      </c>
      <c r="AC5908" s="109">
        <f t="shared" si="239"/>
        <v>2.8218E-2</v>
      </c>
      <c r="AE5908" s="110"/>
    </row>
    <row r="5909" spans="13:31" x14ac:dyDescent="0.25">
      <c r="M5909" s="115"/>
      <c r="N5909" s="123">
        <v>2.1131000000000002</v>
      </c>
      <c r="AB5909" s="108">
        <f t="shared" si="240"/>
        <v>50645</v>
      </c>
      <c r="AC5909" s="109">
        <f t="shared" si="239"/>
        <v>2.8218E-2</v>
      </c>
      <c r="AE5909" s="110"/>
    </row>
    <row r="5910" spans="13:31" x14ac:dyDescent="0.25">
      <c r="M5910" s="115"/>
      <c r="N5910" s="123">
        <v>2.1132300000000002</v>
      </c>
      <c r="AB5910" s="108">
        <f t="shared" si="240"/>
        <v>50646</v>
      </c>
      <c r="AC5910" s="109">
        <f t="shared" si="239"/>
        <v>2.8218E-2</v>
      </c>
      <c r="AE5910" s="110"/>
    </row>
    <row r="5911" spans="13:31" x14ac:dyDescent="0.25">
      <c r="M5911" s="115"/>
      <c r="N5911" s="123">
        <v>2.1131000000000002</v>
      </c>
      <c r="AB5911" s="108">
        <f t="shared" si="240"/>
        <v>50647</v>
      </c>
      <c r="AC5911" s="109">
        <f t="shared" si="239"/>
        <v>2.8218E-2</v>
      </c>
      <c r="AE5911" s="110"/>
    </row>
    <row r="5912" spans="13:31" x14ac:dyDescent="0.25">
      <c r="M5912" s="115"/>
      <c r="N5912" s="123">
        <v>2.1131000000000002</v>
      </c>
      <c r="AB5912" s="108">
        <f t="shared" si="240"/>
        <v>50648</v>
      </c>
      <c r="AC5912" s="109">
        <f t="shared" si="239"/>
        <v>2.8218E-2</v>
      </c>
      <c r="AE5912" s="110"/>
    </row>
    <row r="5913" spans="13:31" x14ac:dyDescent="0.25">
      <c r="M5913" s="115"/>
      <c r="N5913" s="123">
        <v>2.1131000000000002</v>
      </c>
      <c r="AB5913" s="108">
        <f t="shared" si="240"/>
        <v>50649</v>
      </c>
      <c r="AC5913" s="109">
        <f t="shared" si="239"/>
        <v>2.8218E-2</v>
      </c>
      <c r="AE5913" s="110"/>
    </row>
    <row r="5914" spans="13:31" x14ac:dyDescent="0.25">
      <c r="M5914" s="115"/>
      <c r="N5914" s="123">
        <v>2.1131000000000002</v>
      </c>
      <c r="AB5914" s="108">
        <f t="shared" si="240"/>
        <v>50650</v>
      </c>
      <c r="AC5914" s="109">
        <f t="shared" si="239"/>
        <v>2.8218E-2</v>
      </c>
      <c r="AE5914" s="110"/>
    </row>
    <row r="5915" spans="13:31" x14ac:dyDescent="0.25">
      <c r="M5915" s="115"/>
      <c r="N5915" s="123">
        <v>2.1132300000000002</v>
      </c>
      <c r="AB5915" s="108">
        <f t="shared" si="240"/>
        <v>50651</v>
      </c>
      <c r="AC5915" s="109">
        <f t="shared" si="239"/>
        <v>2.8218E-2</v>
      </c>
      <c r="AE5915" s="110"/>
    </row>
    <row r="5916" spans="13:31" x14ac:dyDescent="0.25">
      <c r="M5916" s="115"/>
      <c r="N5916" s="123">
        <v>2.1131000000000002</v>
      </c>
      <c r="AB5916" s="108">
        <f t="shared" si="240"/>
        <v>50652</v>
      </c>
      <c r="AC5916" s="109">
        <f t="shared" si="239"/>
        <v>2.8218E-2</v>
      </c>
      <c r="AE5916" s="110"/>
    </row>
    <row r="5917" spans="13:31" x14ac:dyDescent="0.25">
      <c r="M5917" s="115"/>
      <c r="N5917" s="123">
        <v>2.1131000000000002</v>
      </c>
      <c r="AB5917" s="108">
        <f t="shared" si="240"/>
        <v>50653</v>
      </c>
      <c r="AC5917" s="109">
        <f t="shared" si="239"/>
        <v>2.8218E-2</v>
      </c>
      <c r="AE5917" s="110"/>
    </row>
    <row r="5918" spans="13:31" x14ac:dyDescent="0.25">
      <c r="M5918" s="115"/>
      <c r="N5918" s="123">
        <v>2.1131000000000002</v>
      </c>
      <c r="AB5918" s="108">
        <f t="shared" si="240"/>
        <v>50654</v>
      </c>
      <c r="AC5918" s="109">
        <f t="shared" si="239"/>
        <v>2.8218E-2</v>
      </c>
      <c r="AE5918" s="110"/>
    </row>
    <row r="5919" spans="13:31" x14ac:dyDescent="0.25">
      <c r="M5919" s="115"/>
      <c r="N5919" s="123">
        <v>2.1131000000000002</v>
      </c>
      <c r="AB5919" s="108">
        <f t="shared" si="240"/>
        <v>50655</v>
      </c>
      <c r="AC5919" s="109">
        <f t="shared" si="239"/>
        <v>2.8218E-2</v>
      </c>
      <c r="AE5919" s="110"/>
    </row>
    <row r="5920" spans="13:31" x14ac:dyDescent="0.25">
      <c r="M5920" s="115"/>
      <c r="N5920" s="123">
        <v>2.1132300000000002</v>
      </c>
      <c r="AB5920" s="108">
        <f t="shared" si="240"/>
        <v>50656</v>
      </c>
      <c r="AC5920" s="109">
        <f t="shared" si="239"/>
        <v>2.8218E-2</v>
      </c>
      <c r="AE5920" s="110"/>
    </row>
    <row r="5921" spans="13:31" x14ac:dyDescent="0.25">
      <c r="M5921" s="115"/>
      <c r="N5921" s="123">
        <v>2.1131000000000002</v>
      </c>
      <c r="AB5921" s="108">
        <f t="shared" si="240"/>
        <v>50657</v>
      </c>
      <c r="AC5921" s="109">
        <f t="shared" si="239"/>
        <v>2.8218E-2</v>
      </c>
      <c r="AE5921" s="110"/>
    </row>
    <row r="5922" spans="13:31" x14ac:dyDescent="0.25">
      <c r="M5922" s="115"/>
      <c r="N5922" s="123">
        <v>2.1131000000000002</v>
      </c>
      <c r="AB5922" s="108">
        <f t="shared" si="240"/>
        <v>50658</v>
      </c>
      <c r="AC5922" s="109">
        <f t="shared" si="239"/>
        <v>2.8218E-2</v>
      </c>
      <c r="AE5922" s="110"/>
    </row>
    <row r="5923" spans="13:31" x14ac:dyDescent="0.25">
      <c r="M5923" s="115"/>
      <c r="N5923" s="123">
        <v>2.1131000000000002</v>
      </c>
      <c r="AB5923" s="108">
        <f t="shared" si="240"/>
        <v>50659</v>
      </c>
      <c r="AC5923" s="109">
        <f t="shared" si="239"/>
        <v>2.8218E-2</v>
      </c>
      <c r="AE5923" s="110"/>
    </row>
    <row r="5924" spans="13:31" x14ac:dyDescent="0.25">
      <c r="M5924" s="115"/>
      <c r="N5924" s="123">
        <v>2.1131000000000002</v>
      </c>
      <c r="AB5924" s="108">
        <f t="shared" si="240"/>
        <v>50660</v>
      </c>
      <c r="AC5924" s="109">
        <f t="shared" si="239"/>
        <v>2.8218E-2</v>
      </c>
      <c r="AE5924" s="110"/>
    </row>
    <row r="5925" spans="13:31" x14ac:dyDescent="0.25">
      <c r="M5925" s="115"/>
      <c r="N5925" s="123">
        <v>2.1132300000000002</v>
      </c>
      <c r="AB5925" s="108">
        <f t="shared" si="240"/>
        <v>50661</v>
      </c>
      <c r="AC5925" s="109">
        <f t="shared" si="239"/>
        <v>2.8218E-2</v>
      </c>
      <c r="AE5925" s="110"/>
    </row>
    <row r="5926" spans="13:31" x14ac:dyDescent="0.25">
      <c r="M5926" s="115"/>
      <c r="N5926" s="123">
        <v>2.1131000000000002</v>
      </c>
      <c r="AB5926" s="108">
        <f t="shared" si="240"/>
        <v>50662</v>
      </c>
      <c r="AC5926" s="109">
        <f t="shared" si="239"/>
        <v>2.8218E-2</v>
      </c>
      <c r="AE5926" s="110"/>
    </row>
    <row r="5927" spans="13:31" x14ac:dyDescent="0.25">
      <c r="M5927" s="115"/>
      <c r="N5927" s="123">
        <v>2.1131000000000002</v>
      </c>
      <c r="AB5927" s="108">
        <f t="shared" si="240"/>
        <v>50663</v>
      </c>
      <c r="AC5927" s="109">
        <f t="shared" si="239"/>
        <v>2.8218E-2</v>
      </c>
      <c r="AE5927" s="110"/>
    </row>
    <row r="5928" spans="13:31" x14ac:dyDescent="0.25">
      <c r="M5928" s="115"/>
      <c r="N5928" s="123">
        <v>2.1131000000000002</v>
      </c>
      <c r="AB5928" s="108">
        <f t="shared" si="240"/>
        <v>50664</v>
      </c>
      <c r="AC5928" s="109">
        <f t="shared" si="239"/>
        <v>2.8218E-2</v>
      </c>
      <c r="AE5928" s="110"/>
    </row>
    <row r="5929" spans="13:31" x14ac:dyDescent="0.25">
      <c r="M5929" s="115"/>
      <c r="N5929" s="123">
        <v>2.1132900000000001</v>
      </c>
      <c r="AB5929" s="108">
        <f t="shared" si="240"/>
        <v>50665</v>
      </c>
      <c r="AC5929" s="109">
        <f t="shared" si="239"/>
        <v>2.8218E-2</v>
      </c>
      <c r="AE5929" s="110"/>
    </row>
    <row r="5930" spans="13:31" x14ac:dyDescent="0.25">
      <c r="M5930" s="115"/>
      <c r="N5930" s="123">
        <v>2.1131000000000002</v>
      </c>
      <c r="AB5930" s="108">
        <f t="shared" si="240"/>
        <v>50666</v>
      </c>
      <c r="AC5930" s="109">
        <f t="shared" si="239"/>
        <v>2.8218E-2</v>
      </c>
      <c r="AE5930" s="110"/>
    </row>
    <row r="5931" spans="13:31" x14ac:dyDescent="0.25">
      <c r="M5931" s="115"/>
      <c r="N5931" s="123">
        <v>2.1131000000000002</v>
      </c>
      <c r="AB5931" s="108">
        <f t="shared" si="240"/>
        <v>50667</v>
      </c>
      <c r="AC5931" s="109">
        <f t="shared" si="239"/>
        <v>2.8218E-2</v>
      </c>
      <c r="AE5931" s="110"/>
    </row>
    <row r="5932" spans="13:31" x14ac:dyDescent="0.25">
      <c r="M5932" s="115"/>
      <c r="N5932" s="123">
        <v>2.1131000000000002</v>
      </c>
      <c r="AB5932" s="108">
        <f t="shared" si="240"/>
        <v>50668</v>
      </c>
      <c r="AC5932" s="109">
        <f t="shared" si="239"/>
        <v>2.8218E-2</v>
      </c>
      <c r="AE5932" s="110"/>
    </row>
    <row r="5933" spans="13:31" x14ac:dyDescent="0.25">
      <c r="M5933" s="115"/>
      <c r="N5933" s="123">
        <v>2.1131000000000002</v>
      </c>
      <c r="AB5933" s="108">
        <f t="shared" si="240"/>
        <v>50669</v>
      </c>
      <c r="AC5933" s="109">
        <f t="shared" si="239"/>
        <v>2.8218E-2</v>
      </c>
      <c r="AE5933" s="110"/>
    </row>
    <row r="5934" spans="13:31" x14ac:dyDescent="0.25">
      <c r="M5934" s="115"/>
      <c r="N5934" s="123">
        <v>2.1132300000000002</v>
      </c>
      <c r="AB5934" s="108">
        <f t="shared" si="240"/>
        <v>50670</v>
      </c>
      <c r="AC5934" s="109">
        <f t="shared" si="239"/>
        <v>2.8218E-2</v>
      </c>
      <c r="AE5934" s="110"/>
    </row>
    <row r="5935" spans="13:31" x14ac:dyDescent="0.25">
      <c r="M5935" s="115"/>
      <c r="N5935" s="123">
        <v>2.1131000000000002</v>
      </c>
      <c r="AB5935" s="108">
        <f t="shared" si="240"/>
        <v>50671</v>
      </c>
      <c r="AC5935" s="109">
        <f t="shared" si="239"/>
        <v>2.8218E-2</v>
      </c>
      <c r="AE5935" s="110"/>
    </row>
    <row r="5936" spans="13:31" x14ac:dyDescent="0.25">
      <c r="M5936" s="115"/>
      <c r="N5936" s="123">
        <v>2.1131000000000002</v>
      </c>
      <c r="AB5936" s="108">
        <f t="shared" si="240"/>
        <v>50672</v>
      </c>
      <c r="AC5936" s="109">
        <f t="shared" si="239"/>
        <v>2.8218E-2</v>
      </c>
      <c r="AE5936" s="110"/>
    </row>
    <row r="5937" spans="13:31" x14ac:dyDescent="0.25">
      <c r="M5937" s="115"/>
      <c r="N5937" s="123">
        <v>2.1131000000000002</v>
      </c>
      <c r="AB5937" s="108">
        <f t="shared" si="240"/>
        <v>50673</v>
      </c>
      <c r="AC5937" s="109">
        <f t="shared" si="239"/>
        <v>2.8218E-2</v>
      </c>
      <c r="AE5937" s="110"/>
    </row>
    <row r="5938" spans="13:31" x14ac:dyDescent="0.25">
      <c r="M5938" s="115"/>
      <c r="N5938" s="123">
        <v>2.1131000000000002</v>
      </c>
      <c r="AB5938" s="108">
        <f t="shared" si="240"/>
        <v>50674</v>
      </c>
      <c r="AC5938" s="109">
        <f t="shared" si="239"/>
        <v>2.8218E-2</v>
      </c>
      <c r="AE5938" s="110"/>
    </row>
    <row r="5939" spans="13:31" x14ac:dyDescent="0.25">
      <c r="M5939" s="115"/>
      <c r="N5939" s="123">
        <v>2.1132300000000002</v>
      </c>
      <c r="AB5939" s="108">
        <f t="shared" si="240"/>
        <v>50675</v>
      </c>
      <c r="AC5939" s="109">
        <f t="shared" si="239"/>
        <v>2.8218E-2</v>
      </c>
      <c r="AE5939" s="110"/>
    </row>
    <row r="5940" spans="13:31" x14ac:dyDescent="0.25">
      <c r="M5940" s="115"/>
      <c r="N5940" s="123">
        <v>2.1131000000000002</v>
      </c>
      <c r="AB5940" s="108">
        <f t="shared" si="240"/>
        <v>50676</v>
      </c>
      <c r="AC5940" s="109">
        <f t="shared" si="239"/>
        <v>2.8218E-2</v>
      </c>
      <c r="AE5940" s="110"/>
    </row>
    <row r="5941" spans="13:31" x14ac:dyDescent="0.25">
      <c r="M5941" s="115"/>
      <c r="N5941" s="123">
        <v>2.1131000000000002</v>
      </c>
      <c r="AB5941" s="108">
        <f t="shared" si="240"/>
        <v>50677</v>
      </c>
      <c r="AC5941" s="109">
        <f t="shared" si="239"/>
        <v>2.8218E-2</v>
      </c>
      <c r="AE5941" s="110"/>
    </row>
    <row r="5942" spans="13:31" x14ac:dyDescent="0.25">
      <c r="M5942" s="115"/>
      <c r="N5942" s="123">
        <v>2.1131000000000002</v>
      </c>
      <c r="AB5942" s="108">
        <f t="shared" si="240"/>
        <v>50678</v>
      </c>
      <c r="AC5942" s="109">
        <f t="shared" si="239"/>
        <v>2.8218E-2</v>
      </c>
      <c r="AE5942" s="110"/>
    </row>
    <row r="5943" spans="13:31" x14ac:dyDescent="0.25">
      <c r="M5943" s="115"/>
      <c r="N5943" s="123">
        <v>2.1131000000000002</v>
      </c>
      <c r="AB5943" s="108">
        <f t="shared" si="240"/>
        <v>50679</v>
      </c>
      <c r="AC5943" s="109">
        <f t="shared" si="239"/>
        <v>2.8218E-2</v>
      </c>
      <c r="AE5943" s="110"/>
    </row>
    <row r="5944" spans="13:31" x14ac:dyDescent="0.25">
      <c r="M5944" s="115"/>
      <c r="N5944" s="123">
        <v>2.1132300000000002</v>
      </c>
      <c r="AB5944" s="108">
        <f t="shared" si="240"/>
        <v>50680</v>
      </c>
      <c r="AC5944" s="109">
        <f t="shared" si="239"/>
        <v>2.8218E-2</v>
      </c>
      <c r="AE5944" s="110"/>
    </row>
    <row r="5945" spans="13:31" x14ac:dyDescent="0.25">
      <c r="M5945" s="115"/>
      <c r="N5945" s="123">
        <v>2.1131000000000002</v>
      </c>
      <c r="AB5945" s="108">
        <f t="shared" si="240"/>
        <v>50681</v>
      </c>
      <c r="AC5945" s="109">
        <f t="shared" si="239"/>
        <v>2.8218E-2</v>
      </c>
      <c r="AE5945" s="110"/>
    </row>
    <row r="5946" spans="13:31" x14ac:dyDescent="0.25">
      <c r="M5946" s="115"/>
      <c r="N5946" s="123">
        <v>2.1131000000000002</v>
      </c>
      <c r="AB5946" s="108">
        <f t="shared" si="240"/>
        <v>50682</v>
      </c>
      <c r="AC5946" s="109">
        <f t="shared" si="239"/>
        <v>2.8218E-2</v>
      </c>
      <c r="AE5946" s="110"/>
    </row>
    <row r="5947" spans="13:31" x14ac:dyDescent="0.25">
      <c r="M5947" s="115"/>
      <c r="N5947" s="123">
        <v>2.1131000000000002</v>
      </c>
      <c r="AB5947" s="108">
        <f t="shared" si="240"/>
        <v>50683</v>
      </c>
      <c r="AC5947" s="109">
        <f t="shared" si="239"/>
        <v>2.8218E-2</v>
      </c>
      <c r="AE5947" s="110"/>
    </row>
    <row r="5948" spans="13:31" x14ac:dyDescent="0.25">
      <c r="M5948" s="115"/>
      <c r="N5948" s="123">
        <v>2.1131000000000002</v>
      </c>
      <c r="AB5948" s="108">
        <f t="shared" si="240"/>
        <v>50684</v>
      </c>
      <c r="AC5948" s="109">
        <f t="shared" si="239"/>
        <v>2.8218E-2</v>
      </c>
      <c r="AE5948" s="110"/>
    </row>
    <row r="5949" spans="13:31" x14ac:dyDescent="0.25">
      <c r="M5949" s="115"/>
      <c r="N5949" s="123">
        <v>2.1132300000000002</v>
      </c>
      <c r="AB5949" s="108">
        <f t="shared" si="240"/>
        <v>50685</v>
      </c>
      <c r="AC5949" s="109">
        <f t="shared" si="239"/>
        <v>2.8218E-2</v>
      </c>
      <c r="AE5949" s="110"/>
    </row>
    <row r="5950" spans="13:31" x14ac:dyDescent="0.25">
      <c r="M5950" s="115"/>
      <c r="N5950" s="123">
        <v>2.1131000000000002</v>
      </c>
      <c r="AB5950" s="108">
        <f t="shared" si="240"/>
        <v>50686</v>
      </c>
      <c r="AC5950" s="109">
        <f t="shared" si="239"/>
        <v>2.8218E-2</v>
      </c>
      <c r="AE5950" s="110"/>
    </row>
    <row r="5951" spans="13:31" x14ac:dyDescent="0.25">
      <c r="M5951" s="115"/>
      <c r="N5951" s="123">
        <v>2.1131000000000002</v>
      </c>
      <c r="AB5951" s="108">
        <f t="shared" si="240"/>
        <v>50687</v>
      </c>
      <c r="AC5951" s="109">
        <f t="shared" si="239"/>
        <v>2.8218E-2</v>
      </c>
      <c r="AE5951" s="110"/>
    </row>
    <row r="5952" spans="13:31" x14ac:dyDescent="0.25">
      <c r="M5952" s="115"/>
      <c r="N5952" s="123">
        <v>2.1131000000000002</v>
      </c>
      <c r="AB5952" s="108">
        <f t="shared" si="240"/>
        <v>50688</v>
      </c>
      <c r="AC5952" s="109">
        <f t="shared" si="239"/>
        <v>2.8218E-2</v>
      </c>
      <c r="AE5952" s="110"/>
    </row>
    <row r="5953" spans="13:31" x14ac:dyDescent="0.25">
      <c r="M5953" s="115"/>
      <c r="N5953" s="123">
        <v>2.1131000000000002</v>
      </c>
      <c r="AB5953" s="108">
        <f t="shared" si="240"/>
        <v>50689</v>
      </c>
      <c r="AC5953" s="109">
        <f t="shared" si="239"/>
        <v>2.8218E-2</v>
      </c>
      <c r="AE5953" s="110"/>
    </row>
    <row r="5954" spans="13:31" x14ac:dyDescent="0.25">
      <c r="M5954" s="115"/>
      <c r="N5954" s="123">
        <v>2.1132300000000002</v>
      </c>
      <c r="AB5954" s="108">
        <f t="shared" si="240"/>
        <v>50690</v>
      </c>
      <c r="AC5954" s="109">
        <f t="shared" si="239"/>
        <v>2.8218E-2</v>
      </c>
      <c r="AE5954" s="110"/>
    </row>
    <row r="5955" spans="13:31" x14ac:dyDescent="0.25">
      <c r="M5955" s="115"/>
      <c r="N5955" s="123">
        <v>2.1131000000000002</v>
      </c>
      <c r="AB5955" s="108">
        <f t="shared" si="240"/>
        <v>50691</v>
      </c>
      <c r="AC5955" s="109">
        <f t="shared" si="239"/>
        <v>2.8218E-2</v>
      </c>
      <c r="AE5955" s="110"/>
    </row>
    <row r="5956" spans="13:31" x14ac:dyDescent="0.25">
      <c r="M5956" s="115"/>
      <c r="N5956" s="123">
        <v>2.1131000000000002</v>
      </c>
      <c r="AB5956" s="108">
        <f t="shared" si="240"/>
        <v>50692</v>
      </c>
      <c r="AC5956" s="109">
        <f t="shared" si="239"/>
        <v>2.8218E-2</v>
      </c>
      <c r="AE5956" s="110"/>
    </row>
    <row r="5957" spans="13:31" x14ac:dyDescent="0.25">
      <c r="M5957" s="115"/>
      <c r="N5957" s="123">
        <v>2.1131000000000002</v>
      </c>
      <c r="AB5957" s="108">
        <f t="shared" si="240"/>
        <v>50693</v>
      </c>
      <c r="AC5957" s="109">
        <f t="shared" si="239"/>
        <v>2.8218E-2</v>
      </c>
      <c r="AE5957" s="110"/>
    </row>
    <row r="5958" spans="13:31" x14ac:dyDescent="0.25">
      <c r="M5958" s="115"/>
      <c r="N5958" s="123">
        <v>2.1131000000000002</v>
      </c>
      <c r="AB5958" s="108">
        <f t="shared" si="240"/>
        <v>50694</v>
      </c>
      <c r="AC5958" s="109">
        <f t="shared" si="239"/>
        <v>2.8218E-2</v>
      </c>
      <c r="AE5958" s="110"/>
    </row>
    <row r="5959" spans="13:31" x14ac:dyDescent="0.25">
      <c r="M5959" s="115"/>
      <c r="N5959" s="123">
        <v>2.1132300000000002</v>
      </c>
      <c r="AB5959" s="108">
        <f t="shared" si="240"/>
        <v>50695</v>
      </c>
      <c r="AC5959" s="109">
        <f t="shared" ref="AC5959:AC6022" si="241">_xlfn.IFNA(VLOOKUP(AB5959,M:N,2,FALSE)/100,AC5958)</f>
        <v>2.8218E-2</v>
      </c>
      <c r="AE5959" s="110"/>
    </row>
    <row r="5960" spans="13:31" x14ac:dyDescent="0.25">
      <c r="M5960" s="115"/>
      <c r="N5960" s="123">
        <v>2.1131000000000002</v>
      </c>
      <c r="AB5960" s="108">
        <f t="shared" ref="AB5960:AB6023" si="242">AB5959+1</f>
        <v>50696</v>
      </c>
      <c r="AC5960" s="109">
        <f t="shared" si="241"/>
        <v>2.8218E-2</v>
      </c>
      <c r="AE5960" s="110"/>
    </row>
    <row r="5961" spans="13:31" x14ac:dyDescent="0.25">
      <c r="M5961" s="115"/>
      <c r="N5961" s="123">
        <v>2.1131000000000002</v>
      </c>
      <c r="AB5961" s="108">
        <f t="shared" si="242"/>
        <v>50697</v>
      </c>
      <c r="AC5961" s="109">
        <f t="shared" si="241"/>
        <v>2.8218E-2</v>
      </c>
      <c r="AE5961" s="110"/>
    </row>
    <row r="5962" spans="13:31" x14ac:dyDescent="0.25">
      <c r="M5962" s="115"/>
      <c r="N5962" s="123">
        <v>2.1131000000000002</v>
      </c>
      <c r="AB5962" s="108">
        <f t="shared" si="242"/>
        <v>50698</v>
      </c>
      <c r="AC5962" s="109">
        <f t="shared" si="241"/>
        <v>2.8218E-2</v>
      </c>
      <c r="AE5962" s="110"/>
    </row>
    <row r="5963" spans="13:31" x14ac:dyDescent="0.25">
      <c r="M5963" s="115"/>
      <c r="N5963" s="123">
        <v>2.1131000000000002</v>
      </c>
      <c r="AB5963" s="108">
        <f t="shared" si="242"/>
        <v>50699</v>
      </c>
      <c r="AC5963" s="109">
        <f t="shared" si="241"/>
        <v>2.8218E-2</v>
      </c>
      <c r="AE5963" s="110"/>
    </row>
    <row r="5964" spans="13:31" x14ac:dyDescent="0.25">
      <c r="M5964" s="115"/>
      <c r="N5964" s="123">
        <v>2.1132300000000002</v>
      </c>
      <c r="AB5964" s="108">
        <f t="shared" si="242"/>
        <v>50700</v>
      </c>
      <c r="AC5964" s="109">
        <f t="shared" si="241"/>
        <v>2.8218E-2</v>
      </c>
      <c r="AE5964" s="110"/>
    </row>
    <row r="5965" spans="13:31" x14ac:dyDescent="0.25">
      <c r="M5965" s="115"/>
      <c r="N5965" s="123">
        <v>2.1131000000000002</v>
      </c>
      <c r="AB5965" s="108">
        <f t="shared" si="242"/>
        <v>50701</v>
      </c>
      <c r="AC5965" s="109">
        <f t="shared" si="241"/>
        <v>2.8218E-2</v>
      </c>
      <c r="AE5965" s="110"/>
    </row>
    <row r="5966" spans="13:31" x14ac:dyDescent="0.25">
      <c r="M5966" s="115"/>
      <c r="N5966" s="123">
        <v>2.1131000000000002</v>
      </c>
      <c r="AB5966" s="108">
        <f t="shared" si="242"/>
        <v>50702</v>
      </c>
      <c r="AC5966" s="109">
        <f t="shared" si="241"/>
        <v>2.8218E-2</v>
      </c>
      <c r="AE5966" s="110"/>
    </row>
    <row r="5967" spans="13:31" x14ac:dyDescent="0.25">
      <c r="M5967" s="115"/>
      <c r="N5967" s="123">
        <v>2.1131000000000002</v>
      </c>
      <c r="AB5967" s="108">
        <f t="shared" si="242"/>
        <v>50703</v>
      </c>
      <c r="AC5967" s="109">
        <f t="shared" si="241"/>
        <v>2.8218E-2</v>
      </c>
      <c r="AE5967" s="110"/>
    </row>
    <row r="5968" spans="13:31" x14ac:dyDescent="0.25">
      <c r="M5968" s="115"/>
      <c r="N5968" s="123">
        <v>2.1131000000000002</v>
      </c>
      <c r="AB5968" s="108">
        <f t="shared" si="242"/>
        <v>50704</v>
      </c>
      <c r="AC5968" s="109">
        <f t="shared" si="241"/>
        <v>2.8218E-2</v>
      </c>
      <c r="AE5968" s="110"/>
    </row>
    <row r="5969" spans="13:31" x14ac:dyDescent="0.25">
      <c r="M5969" s="115"/>
      <c r="N5969" s="123">
        <v>2.1132300000000002</v>
      </c>
      <c r="AB5969" s="108">
        <f t="shared" si="242"/>
        <v>50705</v>
      </c>
      <c r="AC5969" s="109">
        <f t="shared" si="241"/>
        <v>2.8218E-2</v>
      </c>
      <c r="AE5969" s="110"/>
    </row>
    <row r="5970" spans="13:31" x14ac:dyDescent="0.25">
      <c r="M5970" s="115"/>
      <c r="N5970" s="123">
        <v>2.1131000000000002</v>
      </c>
      <c r="AB5970" s="108">
        <f t="shared" si="242"/>
        <v>50706</v>
      </c>
      <c r="AC5970" s="109">
        <f t="shared" si="241"/>
        <v>2.8218E-2</v>
      </c>
      <c r="AE5970" s="110"/>
    </row>
    <row r="5971" spans="13:31" x14ac:dyDescent="0.25">
      <c r="M5971" s="115"/>
      <c r="N5971" s="123">
        <v>2.1131000000000002</v>
      </c>
      <c r="AB5971" s="108">
        <f t="shared" si="242"/>
        <v>50707</v>
      </c>
      <c r="AC5971" s="109">
        <f t="shared" si="241"/>
        <v>2.8218E-2</v>
      </c>
      <c r="AE5971" s="110"/>
    </row>
    <row r="5972" spans="13:31" x14ac:dyDescent="0.25">
      <c r="M5972" s="115"/>
      <c r="N5972" s="123">
        <v>2.1131000000000002</v>
      </c>
      <c r="AB5972" s="108">
        <f t="shared" si="242"/>
        <v>50708</v>
      </c>
      <c r="AC5972" s="109">
        <f t="shared" si="241"/>
        <v>2.8218E-2</v>
      </c>
      <c r="AE5972" s="110"/>
    </row>
    <row r="5973" spans="13:31" x14ac:dyDescent="0.25">
      <c r="M5973" s="115"/>
      <c r="N5973" s="123">
        <v>2.1131000000000002</v>
      </c>
      <c r="AB5973" s="108">
        <f t="shared" si="242"/>
        <v>50709</v>
      </c>
      <c r="AC5973" s="109">
        <f t="shared" si="241"/>
        <v>2.8218E-2</v>
      </c>
      <c r="AE5973" s="110"/>
    </row>
    <row r="5974" spans="13:31" x14ac:dyDescent="0.25">
      <c r="M5974" s="115"/>
      <c r="N5974" s="123">
        <v>2.1132900000000001</v>
      </c>
      <c r="AB5974" s="108">
        <f t="shared" si="242"/>
        <v>50710</v>
      </c>
      <c r="AC5974" s="109">
        <f t="shared" si="241"/>
        <v>2.8218E-2</v>
      </c>
      <c r="AE5974" s="110"/>
    </row>
    <row r="5975" spans="13:31" x14ac:dyDescent="0.25">
      <c r="M5975" s="115"/>
      <c r="N5975" s="123">
        <v>2.1131000000000002</v>
      </c>
      <c r="AB5975" s="108">
        <f t="shared" si="242"/>
        <v>50711</v>
      </c>
      <c r="AC5975" s="109">
        <f t="shared" si="241"/>
        <v>2.8218E-2</v>
      </c>
      <c r="AE5975" s="110"/>
    </row>
    <row r="5976" spans="13:31" x14ac:dyDescent="0.25">
      <c r="M5976" s="115"/>
      <c r="N5976" s="123">
        <v>2.1131000000000002</v>
      </c>
      <c r="AB5976" s="108">
        <f t="shared" si="242"/>
        <v>50712</v>
      </c>
      <c r="AC5976" s="109">
        <f t="shared" si="241"/>
        <v>2.8218E-2</v>
      </c>
      <c r="AE5976" s="110"/>
    </row>
    <row r="5977" spans="13:31" x14ac:dyDescent="0.25">
      <c r="M5977" s="115"/>
      <c r="N5977" s="123">
        <v>2.1131000000000002</v>
      </c>
      <c r="AB5977" s="108">
        <f t="shared" si="242"/>
        <v>50713</v>
      </c>
      <c r="AC5977" s="109">
        <f t="shared" si="241"/>
        <v>2.8218E-2</v>
      </c>
      <c r="AE5977" s="110"/>
    </row>
    <row r="5978" spans="13:31" x14ac:dyDescent="0.25">
      <c r="M5978" s="115"/>
      <c r="N5978" s="123">
        <v>2.1132300000000002</v>
      </c>
      <c r="AB5978" s="108">
        <f t="shared" si="242"/>
        <v>50714</v>
      </c>
      <c r="AC5978" s="109">
        <f t="shared" si="241"/>
        <v>2.8218E-2</v>
      </c>
      <c r="AE5978" s="110"/>
    </row>
    <row r="5979" spans="13:31" x14ac:dyDescent="0.25">
      <c r="M5979" s="115"/>
      <c r="N5979" s="123">
        <v>2.1131000000000002</v>
      </c>
      <c r="AB5979" s="108">
        <f t="shared" si="242"/>
        <v>50715</v>
      </c>
      <c r="AC5979" s="109">
        <f t="shared" si="241"/>
        <v>2.8218E-2</v>
      </c>
      <c r="AE5979" s="110"/>
    </row>
    <row r="5980" spans="13:31" x14ac:dyDescent="0.25">
      <c r="M5980" s="115"/>
      <c r="N5980" s="123">
        <v>2.1131000000000002</v>
      </c>
      <c r="AB5980" s="108">
        <f t="shared" si="242"/>
        <v>50716</v>
      </c>
      <c r="AC5980" s="109">
        <f t="shared" si="241"/>
        <v>2.8218E-2</v>
      </c>
      <c r="AE5980" s="110"/>
    </row>
    <row r="5981" spans="13:31" x14ac:dyDescent="0.25">
      <c r="M5981" s="115"/>
      <c r="N5981" s="123">
        <v>2.1131000000000002</v>
      </c>
      <c r="AB5981" s="108">
        <f t="shared" si="242"/>
        <v>50717</v>
      </c>
      <c r="AC5981" s="109">
        <f t="shared" si="241"/>
        <v>2.8218E-2</v>
      </c>
      <c r="AE5981" s="110"/>
    </row>
    <row r="5982" spans="13:31" x14ac:dyDescent="0.25">
      <c r="M5982" s="115"/>
      <c r="N5982" s="123">
        <v>2.1131000000000002</v>
      </c>
      <c r="AB5982" s="108">
        <f t="shared" si="242"/>
        <v>50718</v>
      </c>
      <c r="AC5982" s="109">
        <f t="shared" si="241"/>
        <v>2.8218E-2</v>
      </c>
      <c r="AE5982" s="110"/>
    </row>
    <row r="5983" spans="13:31" x14ac:dyDescent="0.25">
      <c r="M5983" s="115"/>
      <c r="N5983" s="123">
        <v>2.1132300000000002</v>
      </c>
      <c r="AB5983" s="108">
        <f t="shared" si="242"/>
        <v>50719</v>
      </c>
      <c r="AC5983" s="109">
        <f t="shared" si="241"/>
        <v>2.8218E-2</v>
      </c>
      <c r="AE5983" s="110"/>
    </row>
    <row r="5984" spans="13:31" x14ac:dyDescent="0.25">
      <c r="M5984" s="115"/>
      <c r="N5984" s="123">
        <v>2.1131000000000002</v>
      </c>
      <c r="AB5984" s="108">
        <f t="shared" si="242"/>
        <v>50720</v>
      </c>
      <c r="AC5984" s="109">
        <f t="shared" si="241"/>
        <v>2.8218E-2</v>
      </c>
      <c r="AE5984" s="110"/>
    </row>
    <row r="5985" spans="13:31" x14ac:dyDescent="0.25">
      <c r="M5985" s="115"/>
      <c r="N5985" s="123">
        <v>2.1131000000000002</v>
      </c>
      <c r="AB5985" s="108">
        <f t="shared" si="242"/>
        <v>50721</v>
      </c>
      <c r="AC5985" s="109">
        <f t="shared" si="241"/>
        <v>2.8218E-2</v>
      </c>
      <c r="AE5985" s="110"/>
    </row>
    <row r="5986" spans="13:31" x14ac:dyDescent="0.25">
      <c r="M5986" s="115"/>
      <c r="N5986" s="123">
        <v>2.1131000000000002</v>
      </c>
      <c r="AB5986" s="108">
        <f t="shared" si="242"/>
        <v>50722</v>
      </c>
      <c r="AC5986" s="109">
        <f t="shared" si="241"/>
        <v>2.8218E-2</v>
      </c>
      <c r="AE5986" s="110"/>
    </row>
    <row r="5987" spans="13:31" x14ac:dyDescent="0.25">
      <c r="M5987" s="115"/>
      <c r="N5987" s="123">
        <v>2.1131000000000002</v>
      </c>
      <c r="AB5987" s="108">
        <f t="shared" si="242"/>
        <v>50723</v>
      </c>
      <c r="AC5987" s="109">
        <f t="shared" si="241"/>
        <v>2.8218E-2</v>
      </c>
      <c r="AE5987" s="110"/>
    </row>
    <row r="5988" spans="13:31" x14ac:dyDescent="0.25">
      <c r="M5988" s="115"/>
      <c r="N5988" s="123">
        <v>2.1132300000000002</v>
      </c>
      <c r="AB5988" s="108">
        <f t="shared" si="242"/>
        <v>50724</v>
      </c>
      <c r="AC5988" s="109">
        <f t="shared" si="241"/>
        <v>2.8218E-2</v>
      </c>
      <c r="AE5988" s="110"/>
    </row>
    <row r="5989" spans="13:31" x14ac:dyDescent="0.25">
      <c r="M5989" s="115"/>
      <c r="N5989" s="123">
        <v>2.1131700000000002</v>
      </c>
      <c r="AB5989" s="108">
        <f t="shared" si="242"/>
        <v>50725</v>
      </c>
      <c r="AC5989" s="109">
        <f t="shared" si="241"/>
        <v>2.8218E-2</v>
      </c>
      <c r="AE5989" s="110"/>
    </row>
    <row r="5990" spans="13:31" x14ac:dyDescent="0.25">
      <c r="M5990" s="115"/>
      <c r="N5990" s="123">
        <v>2.1131000000000002</v>
      </c>
      <c r="AB5990" s="108">
        <f t="shared" si="242"/>
        <v>50726</v>
      </c>
      <c r="AC5990" s="109">
        <f t="shared" si="241"/>
        <v>2.8218E-2</v>
      </c>
      <c r="AE5990" s="110"/>
    </row>
    <row r="5991" spans="13:31" x14ac:dyDescent="0.25">
      <c r="M5991" s="115"/>
      <c r="N5991" s="123">
        <v>2.1131000000000002</v>
      </c>
      <c r="AB5991" s="108">
        <f t="shared" si="242"/>
        <v>50727</v>
      </c>
      <c r="AC5991" s="109">
        <f t="shared" si="241"/>
        <v>2.8218E-2</v>
      </c>
      <c r="AE5991" s="110"/>
    </row>
    <row r="5992" spans="13:31" x14ac:dyDescent="0.25">
      <c r="M5992" s="115"/>
      <c r="N5992" s="123">
        <v>2.1132300000000002</v>
      </c>
      <c r="AB5992" s="108">
        <f t="shared" si="242"/>
        <v>50728</v>
      </c>
      <c r="AC5992" s="109">
        <f t="shared" si="241"/>
        <v>2.8218E-2</v>
      </c>
      <c r="AE5992" s="110"/>
    </row>
    <row r="5993" spans="13:31" x14ac:dyDescent="0.25">
      <c r="M5993" s="115"/>
      <c r="N5993" s="123">
        <v>2.1131000000000002</v>
      </c>
      <c r="AB5993" s="108">
        <f t="shared" si="242"/>
        <v>50729</v>
      </c>
      <c r="AC5993" s="109">
        <f t="shared" si="241"/>
        <v>2.8218E-2</v>
      </c>
      <c r="AE5993" s="110"/>
    </row>
    <row r="5994" spans="13:31" x14ac:dyDescent="0.25">
      <c r="M5994" s="115"/>
      <c r="N5994" s="123">
        <v>2.1131000000000002</v>
      </c>
      <c r="AB5994" s="108">
        <f t="shared" si="242"/>
        <v>50730</v>
      </c>
      <c r="AC5994" s="109">
        <f t="shared" si="241"/>
        <v>2.8218E-2</v>
      </c>
      <c r="AE5994" s="110"/>
    </row>
    <row r="5995" spans="13:31" x14ac:dyDescent="0.25">
      <c r="M5995" s="115"/>
      <c r="N5995" s="123">
        <v>2.1131000000000002</v>
      </c>
      <c r="AB5995" s="108">
        <f t="shared" si="242"/>
        <v>50731</v>
      </c>
      <c r="AC5995" s="109">
        <f t="shared" si="241"/>
        <v>2.8218E-2</v>
      </c>
      <c r="AE5995" s="110"/>
    </row>
    <row r="5996" spans="13:31" x14ac:dyDescent="0.25">
      <c r="M5996" s="115"/>
      <c r="N5996" s="123">
        <v>2.1131000000000002</v>
      </c>
      <c r="AB5996" s="108">
        <f t="shared" si="242"/>
        <v>50732</v>
      </c>
      <c r="AC5996" s="109">
        <f t="shared" si="241"/>
        <v>2.8218E-2</v>
      </c>
      <c r="AE5996" s="110"/>
    </row>
    <row r="5997" spans="13:31" x14ac:dyDescent="0.25">
      <c r="M5997" s="115"/>
      <c r="N5997" s="123">
        <v>2.1132300000000002</v>
      </c>
      <c r="AB5997" s="108">
        <f t="shared" si="242"/>
        <v>50733</v>
      </c>
      <c r="AC5997" s="109">
        <f t="shared" si="241"/>
        <v>2.8218E-2</v>
      </c>
      <c r="AE5997" s="110"/>
    </row>
    <row r="5998" spans="13:31" x14ac:dyDescent="0.25">
      <c r="M5998" s="115"/>
      <c r="N5998" s="123">
        <v>2.1131000000000002</v>
      </c>
      <c r="AB5998" s="108">
        <f t="shared" si="242"/>
        <v>50734</v>
      </c>
      <c r="AC5998" s="109">
        <f t="shared" si="241"/>
        <v>2.8218E-2</v>
      </c>
      <c r="AE5998" s="110"/>
    </row>
    <row r="5999" spans="13:31" x14ac:dyDescent="0.25">
      <c r="M5999" s="115"/>
      <c r="N5999" s="123">
        <v>2.1131700000000002</v>
      </c>
      <c r="AB5999" s="108">
        <f t="shared" si="242"/>
        <v>50735</v>
      </c>
      <c r="AC5999" s="109">
        <f t="shared" si="241"/>
        <v>2.8218E-2</v>
      </c>
      <c r="AE5999" s="110"/>
    </row>
    <row r="6000" spans="13:31" x14ac:dyDescent="0.25">
      <c r="M6000" s="115"/>
      <c r="N6000" s="123">
        <v>2.1131000000000002</v>
      </c>
      <c r="AB6000" s="108">
        <f t="shared" si="242"/>
        <v>50736</v>
      </c>
      <c r="AC6000" s="109">
        <f t="shared" si="241"/>
        <v>2.8218E-2</v>
      </c>
      <c r="AE6000" s="110"/>
    </row>
    <row r="6001" spans="13:31" x14ac:dyDescent="0.25">
      <c r="M6001" s="115"/>
      <c r="N6001" s="123">
        <v>2.1132300000000002</v>
      </c>
      <c r="AB6001" s="108">
        <f t="shared" si="242"/>
        <v>50737</v>
      </c>
      <c r="AC6001" s="109">
        <f t="shared" si="241"/>
        <v>2.8218E-2</v>
      </c>
      <c r="AE6001" s="110"/>
    </row>
    <row r="6002" spans="13:31" x14ac:dyDescent="0.25">
      <c r="M6002" s="115"/>
      <c r="N6002" s="123">
        <v>2.1131000000000002</v>
      </c>
      <c r="AB6002" s="108">
        <f t="shared" si="242"/>
        <v>50738</v>
      </c>
      <c r="AC6002" s="109">
        <f t="shared" si="241"/>
        <v>2.8218E-2</v>
      </c>
      <c r="AE6002" s="110"/>
    </row>
    <row r="6003" spans="13:31" x14ac:dyDescent="0.25">
      <c r="M6003" s="115"/>
      <c r="N6003" s="123">
        <v>2.1131000000000002</v>
      </c>
      <c r="AB6003" s="108">
        <f t="shared" si="242"/>
        <v>50739</v>
      </c>
      <c r="AC6003" s="109">
        <f t="shared" si="241"/>
        <v>2.8218E-2</v>
      </c>
      <c r="AE6003" s="110"/>
    </row>
    <row r="6004" spans="13:31" x14ac:dyDescent="0.25">
      <c r="M6004" s="115"/>
      <c r="N6004" s="123">
        <v>2.1131000000000002</v>
      </c>
      <c r="AB6004" s="108">
        <f t="shared" si="242"/>
        <v>50740</v>
      </c>
      <c r="AC6004" s="109">
        <f t="shared" si="241"/>
        <v>2.8218E-2</v>
      </c>
      <c r="AE6004" s="110"/>
    </row>
    <row r="6005" spans="13:31" x14ac:dyDescent="0.25">
      <c r="M6005" s="115"/>
      <c r="N6005" s="123">
        <v>2.1131000000000002</v>
      </c>
      <c r="AB6005" s="108">
        <f t="shared" si="242"/>
        <v>50741</v>
      </c>
      <c r="AC6005" s="109">
        <f t="shared" si="241"/>
        <v>2.8218E-2</v>
      </c>
      <c r="AE6005" s="110"/>
    </row>
    <row r="6006" spans="13:31" x14ac:dyDescent="0.25">
      <c r="M6006" s="115"/>
      <c r="N6006" s="123">
        <v>2.1132300000000002</v>
      </c>
      <c r="AB6006" s="108">
        <f t="shared" si="242"/>
        <v>50742</v>
      </c>
      <c r="AC6006" s="109">
        <f t="shared" si="241"/>
        <v>2.8218E-2</v>
      </c>
      <c r="AE6006" s="110"/>
    </row>
    <row r="6007" spans="13:31" x14ac:dyDescent="0.25">
      <c r="M6007" s="115"/>
      <c r="N6007" s="123">
        <v>2.1131000000000002</v>
      </c>
      <c r="AB6007" s="108">
        <f t="shared" si="242"/>
        <v>50743</v>
      </c>
      <c r="AC6007" s="109">
        <f t="shared" si="241"/>
        <v>2.8218E-2</v>
      </c>
      <c r="AE6007" s="110"/>
    </row>
    <row r="6008" spans="13:31" x14ac:dyDescent="0.25">
      <c r="M6008" s="115"/>
      <c r="N6008" s="123">
        <v>2.1131000000000002</v>
      </c>
      <c r="AB6008" s="108">
        <f t="shared" si="242"/>
        <v>50744</v>
      </c>
      <c r="AC6008" s="109">
        <f t="shared" si="241"/>
        <v>2.8218E-2</v>
      </c>
      <c r="AE6008" s="110"/>
    </row>
    <row r="6009" spans="13:31" x14ac:dyDescent="0.25">
      <c r="M6009" s="115"/>
      <c r="N6009" s="123">
        <v>2.1131000000000002</v>
      </c>
      <c r="AB6009" s="108">
        <f t="shared" si="242"/>
        <v>50745</v>
      </c>
      <c r="AC6009" s="109">
        <f t="shared" si="241"/>
        <v>2.8218E-2</v>
      </c>
      <c r="AE6009" s="110"/>
    </row>
    <row r="6010" spans="13:31" x14ac:dyDescent="0.25">
      <c r="M6010" s="115"/>
      <c r="N6010" s="123">
        <v>2.1131000000000002</v>
      </c>
      <c r="AB6010" s="108">
        <f t="shared" si="242"/>
        <v>50746</v>
      </c>
      <c r="AC6010" s="109">
        <f t="shared" si="241"/>
        <v>2.8218E-2</v>
      </c>
      <c r="AE6010" s="110"/>
    </row>
    <row r="6011" spans="13:31" x14ac:dyDescent="0.25">
      <c r="M6011" s="115"/>
      <c r="N6011" s="123">
        <v>2.1132300000000002</v>
      </c>
      <c r="AB6011" s="108">
        <f t="shared" si="242"/>
        <v>50747</v>
      </c>
      <c r="AC6011" s="109">
        <f t="shared" si="241"/>
        <v>2.8218E-2</v>
      </c>
      <c r="AE6011" s="110"/>
    </row>
    <row r="6012" spans="13:31" x14ac:dyDescent="0.25">
      <c r="M6012" s="115"/>
      <c r="N6012" s="123">
        <v>2.1131000000000002</v>
      </c>
      <c r="AB6012" s="108">
        <f t="shared" si="242"/>
        <v>50748</v>
      </c>
      <c r="AC6012" s="109">
        <f t="shared" si="241"/>
        <v>2.8218E-2</v>
      </c>
      <c r="AE6012" s="110"/>
    </row>
    <row r="6013" spans="13:31" x14ac:dyDescent="0.25">
      <c r="M6013" s="115"/>
      <c r="N6013" s="123">
        <v>2.1131000000000002</v>
      </c>
      <c r="AB6013" s="108">
        <f t="shared" si="242"/>
        <v>50749</v>
      </c>
      <c r="AC6013" s="109">
        <f t="shared" si="241"/>
        <v>2.8218E-2</v>
      </c>
      <c r="AE6013" s="110"/>
    </row>
    <row r="6014" spans="13:31" x14ac:dyDescent="0.25">
      <c r="M6014" s="115"/>
      <c r="N6014" s="123">
        <v>2.1131000000000002</v>
      </c>
      <c r="AB6014" s="108">
        <f t="shared" si="242"/>
        <v>50750</v>
      </c>
      <c r="AC6014" s="109">
        <f t="shared" si="241"/>
        <v>2.8218E-2</v>
      </c>
      <c r="AE6014" s="110"/>
    </row>
    <row r="6015" spans="13:31" x14ac:dyDescent="0.25">
      <c r="M6015" s="115"/>
      <c r="N6015" s="123">
        <v>2.1131000000000002</v>
      </c>
      <c r="AB6015" s="108">
        <f t="shared" si="242"/>
        <v>50751</v>
      </c>
      <c r="AC6015" s="109">
        <f t="shared" si="241"/>
        <v>2.8218E-2</v>
      </c>
      <c r="AE6015" s="110"/>
    </row>
    <row r="6016" spans="13:31" x14ac:dyDescent="0.25">
      <c r="M6016" s="115"/>
      <c r="N6016" s="123">
        <v>2.1132300000000002</v>
      </c>
      <c r="AB6016" s="108">
        <f t="shared" si="242"/>
        <v>50752</v>
      </c>
      <c r="AC6016" s="109">
        <f t="shared" si="241"/>
        <v>2.8218E-2</v>
      </c>
      <c r="AE6016" s="110"/>
    </row>
    <row r="6017" spans="13:31" x14ac:dyDescent="0.25">
      <c r="M6017" s="115"/>
      <c r="N6017" s="123">
        <v>2.1131000000000002</v>
      </c>
      <c r="AB6017" s="108">
        <f t="shared" si="242"/>
        <v>50753</v>
      </c>
      <c r="AC6017" s="109">
        <f t="shared" si="241"/>
        <v>2.8218E-2</v>
      </c>
      <c r="AE6017" s="110"/>
    </row>
    <row r="6018" spans="13:31" x14ac:dyDescent="0.25">
      <c r="M6018" s="115"/>
      <c r="N6018" s="123">
        <v>2.1131000000000002</v>
      </c>
      <c r="AB6018" s="108">
        <f t="shared" si="242"/>
        <v>50754</v>
      </c>
      <c r="AC6018" s="109">
        <f t="shared" si="241"/>
        <v>2.8218E-2</v>
      </c>
      <c r="AE6018" s="110"/>
    </row>
    <row r="6019" spans="13:31" x14ac:dyDescent="0.25">
      <c r="M6019" s="115"/>
      <c r="N6019" s="123">
        <v>2.1131000000000002</v>
      </c>
      <c r="AB6019" s="108">
        <f t="shared" si="242"/>
        <v>50755</v>
      </c>
      <c r="AC6019" s="109">
        <f t="shared" si="241"/>
        <v>2.8218E-2</v>
      </c>
      <c r="AE6019" s="110"/>
    </row>
    <row r="6020" spans="13:31" x14ac:dyDescent="0.25">
      <c r="M6020" s="115"/>
      <c r="N6020" s="123">
        <v>2.1131000000000002</v>
      </c>
      <c r="AB6020" s="108">
        <f t="shared" si="242"/>
        <v>50756</v>
      </c>
      <c r="AC6020" s="109">
        <f t="shared" si="241"/>
        <v>2.8218E-2</v>
      </c>
      <c r="AE6020" s="110"/>
    </row>
    <row r="6021" spans="13:31" x14ac:dyDescent="0.25">
      <c r="M6021" s="115"/>
      <c r="N6021" s="123">
        <v>2.1132300000000002</v>
      </c>
      <c r="AB6021" s="108">
        <f t="shared" si="242"/>
        <v>50757</v>
      </c>
      <c r="AC6021" s="109">
        <f t="shared" si="241"/>
        <v>2.8218E-2</v>
      </c>
      <c r="AE6021" s="110"/>
    </row>
    <row r="6022" spans="13:31" x14ac:dyDescent="0.25">
      <c r="M6022" s="115"/>
      <c r="N6022" s="123">
        <v>2.1131000000000002</v>
      </c>
      <c r="AB6022" s="108">
        <f t="shared" si="242"/>
        <v>50758</v>
      </c>
      <c r="AC6022" s="109">
        <f t="shared" si="241"/>
        <v>2.8218E-2</v>
      </c>
      <c r="AE6022" s="110"/>
    </row>
    <row r="6023" spans="13:31" x14ac:dyDescent="0.25">
      <c r="M6023" s="115"/>
      <c r="N6023" s="123">
        <v>2.1131000000000002</v>
      </c>
      <c r="AB6023" s="108">
        <f t="shared" si="242"/>
        <v>50759</v>
      </c>
      <c r="AC6023" s="109">
        <f t="shared" ref="AC6023:AC6086" si="243">_xlfn.IFNA(VLOOKUP(AB6023,M:N,2,FALSE)/100,AC6022)</f>
        <v>2.8218E-2</v>
      </c>
      <c r="AE6023" s="110"/>
    </row>
    <row r="6024" spans="13:31" x14ac:dyDescent="0.25">
      <c r="M6024" s="115"/>
      <c r="N6024" s="123">
        <v>2.1131000000000002</v>
      </c>
      <c r="AB6024" s="108">
        <f t="shared" ref="AB6024:AB6087" si="244">AB6023+1</f>
        <v>50760</v>
      </c>
      <c r="AC6024" s="109">
        <f t="shared" si="243"/>
        <v>2.8218E-2</v>
      </c>
      <c r="AE6024" s="110"/>
    </row>
    <row r="6025" spans="13:31" x14ac:dyDescent="0.25">
      <c r="M6025" s="115"/>
      <c r="N6025" s="123">
        <v>2.1131000000000002</v>
      </c>
      <c r="AB6025" s="108">
        <f t="shared" si="244"/>
        <v>50761</v>
      </c>
      <c r="AC6025" s="109">
        <f t="shared" si="243"/>
        <v>2.8218E-2</v>
      </c>
      <c r="AE6025" s="110"/>
    </row>
    <row r="6026" spans="13:31" x14ac:dyDescent="0.25">
      <c r="M6026" s="115"/>
      <c r="N6026" s="123">
        <v>2.1132300000000002</v>
      </c>
      <c r="AB6026" s="108">
        <f t="shared" si="244"/>
        <v>50762</v>
      </c>
      <c r="AC6026" s="109">
        <f t="shared" si="243"/>
        <v>2.8218E-2</v>
      </c>
      <c r="AE6026" s="110"/>
    </row>
    <row r="6027" spans="13:31" x14ac:dyDescent="0.25">
      <c r="M6027" s="115"/>
      <c r="N6027" s="123">
        <v>2.1131000000000002</v>
      </c>
      <c r="AB6027" s="108">
        <f t="shared" si="244"/>
        <v>50763</v>
      </c>
      <c r="AC6027" s="109">
        <f t="shared" si="243"/>
        <v>2.8218E-2</v>
      </c>
      <c r="AE6027" s="110"/>
    </row>
    <row r="6028" spans="13:31" x14ac:dyDescent="0.25">
      <c r="M6028" s="115"/>
      <c r="N6028" s="123">
        <v>2.1131000000000002</v>
      </c>
      <c r="AB6028" s="108">
        <f t="shared" si="244"/>
        <v>50764</v>
      </c>
      <c r="AC6028" s="109">
        <f t="shared" si="243"/>
        <v>2.8218E-2</v>
      </c>
      <c r="AE6028" s="110"/>
    </row>
    <row r="6029" spans="13:31" x14ac:dyDescent="0.25">
      <c r="M6029" s="115"/>
      <c r="N6029" s="123">
        <v>2.1131000000000002</v>
      </c>
      <c r="AB6029" s="108">
        <f t="shared" si="244"/>
        <v>50765</v>
      </c>
      <c r="AC6029" s="109">
        <f t="shared" si="243"/>
        <v>2.8218E-2</v>
      </c>
      <c r="AE6029" s="110"/>
    </row>
    <row r="6030" spans="13:31" x14ac:dyDescent="0.25">
      <c r="M6030" s="115"/>
      <c r="N6030" s="123">
        <v>2.1131000000000002</v>
      </c>
      <c r="AB6030" s="108">
        <f t="shared" si="244"/>
        <v>50766</v>
      </c>
      <c r="AC6030" s="109">
        <f t="shared" si="243"/>
        <v>2.8218E-2</v>
      </c>
      <c r="AE6030" s="110"/>
    </row>
    <row r="6031" spans="13:31" x14ac:dyDescent="0.25">
      <c r="M6031" s="115"/>
      <c r="N6031" s="123">
        <v>2.1132300000000002</v>
      </c>
      <c r="AB6031" s="108">
        <f t="shared" si="244"/>
        <v>50767</v>
      </c>
      <c r="AC6031" s="109">
        <f t="shared" si="243"/>
        <v>2.8218E-2</v>
      </c>
      <c r="AE6031" s="110"/>
    </row>
    <row r="6032" spans="13:31" x14ac:dyDescent="0.25">
      <c r="M6032" s="115"/>
      <c r="N6032" s="123">
        <v>2.1131000000000002</v>
      </c>
      <c r="AB6032" s="108">
        <f t="shared" si="244"/>
        <v>50768</v>
      </c>
      <c r="AC6032" s="109">
        <f t="shared" si="243"/>
        <v>2.8218E-2</v>
      </c>
      <c r="AE6032" s="110"/>
    </row>
    <row r="6033" spans="13:31" x14ac:dyDescent="0.25">
      <c r="M6033" s="115"/>
      <c r="N6033" s="123">
        <v>2.1131000000000002</v>
      </c>
      <c r="AB6033" s="108">
        <f t="shared" si="244"/>
        <v>50769</v>
      </c>
      <c r="AC6033" s="109">
        <f t="shared" si="243"/>
        <v>2.8218E-2</v>
      </c>
      <c r="AE6033" s="110"/>
    </row>
    <row r="6034" spans="13:31" x14ac:dyDescent="0.25">
      <c r="M6034" s="115"/>
      <c r="N6034" s="123">
        <v>2.1131000000000002</v>
      </c>
      <c r="AB6034" s="108">
        <f t="shared" si="244"/>
        <v>50770</v>
      </c>
      <c r="AC6034" s="109">
        <f t="shared" si="243"/>
        <v>2.8218E-2</v>
      </c>
      <c r="AE6034" s="110"/>
    </row>
    <row r="6035" spans="13:31" x14ac:dyDescent="0.25">
      <c r="M6035" s="115"/>
      <c r="N6035" s="123">
        <v>2.1131000000000002</v>
      </c>
      <c r="AB6035" s="108">
        <f t="shared" si="244"/>
        <v>50771</v>
      </c>
      <c r="AC6035" s="109">
        <f t="shared" si="243"/>
        <v>2.8218E-2</v>
      </c>
      <c r="AE6035" s="110"/>
    </row>
    <row r="6036" spans="13:31" x14ac:dyDescent="0.25">
      <c r="M6036" s="115"/>
      <c r="N6036" s="123">
        <v>2.1132300000000002</v>
      </c>
      <c r="AB6036" s="108">
        <f t="shared" si="244"/>
        <v>50772</v>
      </c>
      <c r="AC6036" s="109">
        <f t="shared" si="243"/>
        <v>2.8218E-2</v>
      </c>
      <c r="AE6036" s="110"/>
    </row>
    <row r="6037" spans="13:31" x14ac:dyDescent="0.25">
      <c r="M6037" s="115"/>
      <c r="N6037" s="123">
        <v>2.1131000000000002</v>
      </c>
      <c r="AB6037" s="108">
        <f t="shared" si="244"/>
        <v>50773</v>
      </c>
      <c r="AC6037" s="109">
        <f t="shared" si="243"/>
        <v>2.8218E-2</v>
      </c>
      <c r="AE6037" s="110"/>
    </row>
    <row r="6038" spans="13:31" x14ac:dyDescent="0.25">
      <c r="M6038" s="115"/>
      <c r="N6038" s="123">
        <v>2.1131000000000002</v>
      </c>
      <c r="AB6038" s="108">
        <f t="shared" si="244"/>
        <v>50774</v>
      </c>
      <c r="AC6038" s="109">
        <f t="shared" si="243"/>
        <v>2.8218E-2</v>
      </c>
      <c r="AE6038" s="110"/>
    </row>
    <row r="6039" spans="13:31" x14ac:dyDescent="0.25">
      <c r="M6039" s="115"/>
      <c r="N6039" s="123">
        <v>2.1131000000000002</v>
      </c>
      <c r="AB6039" s="108">
        <f t="shared" si="244"/>
        <v>50775</v>
      </c>
      <c r="AC6039" s="109">
        <f t="shared" si="243"/>
        <v>2.8218E-2</v>
      </c>
      <c r="AE6039" s="110"/>
    </row>
    <row r="6040" spans="13:31" x14ac:dyDescent="0.25">
      <c r="M6040" s="115"/>
      <c r="N6040" s="123">
        <v>2.1131000000000002</v>
      </c>
      <c r="AB6040" s="108">
        <f t="shared" si="244"/>
        <v>50776</v>
      </c>
      <c r="AC6040" s="109">
        <f t="shared" si="243"/>
        <v>2.8218E-2</v>
      </c>
      <c r="AE6040" s="110"/>
    </row>
    <row r="6041" spans="13:31" x14ac:dyDescent="0.25">
      <c r="M6041" s="115"/>
      <c r="N6041" s="123">
        <v>2.1132900000000001</v>
      </c>
      <c r="AB6041" s="108">
        <f t="shared" si="244"/>
        <v>50777</v>
      </c>
      <c r="AC6041" s="109">
        <f t="shared" si="243"/>
        <v>2.8218E-2</v>
      </c>
      <c r="AE6041" s="110"/>
    </row>
    <row r="6042" spans="13:31" x14ac:dyDescent="0.25">
      <c r="M6042" s="115"/>
      <c r="N6042" s="123">
        <v>2.1131000000000002</v>
      </c>
      <c r="AB6042" s="108">
        <f t="shared" si="244"/>
        <v>50778</v>
      </c>
      <c r="AC6042" s="109">
        <f t="shared" si="243"/>
        <v>2.8218E-2</v>
      </c>
      <c r="AE6042" s="110"/>
    </row>
    <row r="6043" spans="13:31" x14ac:dyDescent="0.25">
      <c r="M6043" s="115"/>
      <c r="N6043" s="123">
        <v>2.1131000000000002</v>
      </c>
      <c r="AB6043" s="108">
        <f t="shared" si="244"/>
        <v>50779</v>
      </c>
      <c r="AC6043" s="109">
        <f t="shared" si="243"/>
        <v>2.8218E-2</v>
      </c>
      <c r="AE6043" s="110"/>
    </row>
    <row r="6044" spans="13:31" x14ac:dyDescent="0.25">
      <c r="M6044" s="115"/>
      <c r="N6044" s="123">
        <v>2.1131000000000002</v>
      </c>
      <c r="AB6044" s="108">
        <f t="shared" si="244"/>
        <v>50780</v>
      </c>
      <c r="AC6044" s="109">
        <f t="shared" si="243"/>
        <v>2.8218E-2</v>
      </c>
      <c r="AE6044" s="110"/>
    </row>
    <row r="6045" spans="13:31" x14ac:dyDescent="0.25">
      <c r="M6045" s="115"/>
      <c r="N6045" s="123">
        <v>2.1132300000000002</v>
      </c>
      <c r="AB6045" s="108">
        <f t="shared" si="244"/>
        <v>50781</v>
      </c>
      <c r="AC6045" s="109">
        <f t="shared" si="243"/>
        <v>2.8218E-2</v>
      </c>
      <c r="AE6045" s="110"/>
    </row>
    <row r="6046" spans="13:31" x14ac:dyDescent="0.25">
      <c r="M6046" s="115"/>
      <c r="N6046" s="123">
        <v>2.1131000000000002</v>
      </c>
      <c r="AB6046" s="108">
        <f t="shared" si="244"/>
        <v>50782</v>
      </c>
      <c r="AC6046" s="109">
        <f t="shared" si="243"/>
        <v>2.8218E-2</v>
      </c>
      <c r="AE6046" s="110"/>
    </row>
    <row r="6047" spans="13:31" x14ac:dyDescent="0.25">
      <c r="M6047" s="115"/>
      <c r="N6047" s="123">
        <v>2.1131000000000002</v>
      </c>
      <c r="AB6047" s="108">
        <f t="shared" si="244"/>
        <v>50783</v>
      </c>
      <c r="AC6047" s="109">
        <f t="shared" si="243"/>
        <v>2.8218E-2</v>
      </c>
      <c r="AE6047" s="110"/>
    </row>
    <row r="6048" spans="13:31" x14ac:dyDescent="0.25">
      <c r="M6048" s="115"/>
      <c r="N6048" s="123">
        <v>2.1131000000000002</v>
      </c>
      <c r="AB6048" s="108">
        <f t="shared" si="244"/>
        <v>50784</v>
      </c>
      <c r="AC6048" s="109">
        <f t="shared" si="243"/>
        <v>2.8218E-2</v>
      </c>
      <c r="AE6048" s="110"/>
    </row>
    <row r="6049" spans="13:31" x14ac:dyDescent="0.25">
      <c r="M6049" s="115"/>
      <c r="N6049" s="123">
        <v>2.1131000000000002</v>
      </c>
      <c r="AB6049" s="108">
        <f t="shared" si="244"/>
        <v>50785</v>
      </c>
      <c r="AC6049" s="109">
        <f t="shared" si="243"/>
        <v>2.8218E-2</v>
      </c>
      <c r="AE6049" s="110"/>
    </row>
    <row r="6050" spans="13:31" x14ac:dyDescent="0.25">
      <c r="M6050" s="115"/>
      <c r="N6050" s="123">
        <v>2.1132300000000002</v>
      </c>
      <c r="AB6050" s="108">
        <f t="shared" si="244"/>
        <v>50786</v>
      </c>
      <c r="AC6050" s="109">
        <f t="shared" si="243"/>
        <v>2.8218E-2</v>
      </c>
      <c r="AE6050" s="110"/>
    </row>
    <row r="6051" spans="13:31" x14ac:dyDescent="0.25">
      <c r="M6051" s="115"/>
      <c r="N6051" s="123">
        <v>2.1131000000000002</v>
      </c>
      <c r="AB6051" s="108">
        <f t="shared" si="244"/>
        <v>50787</v>
      </c>
      <c r="AC6051" s="109">
        <f t="shared" si="243"/>
        <v>2.8218E-2</v>
      </c>
      <c r="AE6051" s="110"/>
    </row>
    <row r="6052" spans="13:31" x14ac:dyDescent="0.25">
      <c r="M6052" s="115"/>
      <c r="N6052" s="123">
        <v>2.1131000000000002</v>
      </c>
      <c r="AB6052" s="108">
        <f t="shared" si="244"/>
        <v>50788</v>
      </c>
      <c r="AC6052" s="109">
        <f t="shared" si="243"/>
        <v>2.8218E-2</v>
      </c>
      <c r="AE6052" s="110"/>
    </row>
    <row r="6053" spans="13:31" x14ac:dyDescent="0.25">
      <c r="M6053" s="115"/>
      <c r="N6053" s="123">
        <v>2.1131000000000002</v>
      </c>
      <c r="AB6053" s="108">
        <f t="shared" si="244"/>
        <v>50789</v>
      </c>
      <c r="AC6053" s="109">
        <f t="shared" si="243"/>
        <v>2.8218E-2</v>
      </c>
      <c r="AE6053" s="110"/>
    </row>
    <row r="6054" spans="13:31" x14ac:dyDescent="0.25">
      <c r="M6054" s="115"/>
      <c r="N6054" s="123">
        <v>2.1131000000000002</v>
      </c>
      <c r="AB6054" s="108">
        <f t="shared" si="244"/>
        <v>50790</v>
      </c>
      <c r="AC6054" s="109">
        <f t="shared" si="243"/>
        <v>2.8218E-2</v>
      </c>
      <c r="AE6054" s="110"/>
    </row>
    <row r="6055" spans="13:31" x14ac:dyDescent="0.25">
      <c r="M6055" s="115"/>
      <c r="N6055" s="123">
        <v>2.1132300000000002</v>
      </c>
      <c r="AB6055" s="108">
        <f t="shared" si="244"/>
        <v>50791</v>
      </c>
      <c r="AC6055" s="109">
        <f t="shared" si="243"/>
        <v>2.8218E-2</v>
      </c>
      <c r="AE6055" s="110"/>
    </row>
    <row r="6056" spans="13:31" x14ac:dyDescent="0.25">
      <c r="M6056" s="115"/>
      <c r="N6056" s="123">
        <v>2.1131000000000002</v>
      </c>
      <c r="AB6056" s="108">
        <f t="shared" si="244"/>
        <v>50792</v>
      </c>
      <c r="AC6056" s="109">
        <f t="shared" si="243"/>
        <v>2.8218E-2</v>
      </c>
      <c r="AE6056" s="110"/>
    </row>
    <row r="6057" spans="13:31" x14ac:dyDescent="0.25">
      <c r="M6057" s="115"/>
      <c r="N6057" s="123">
        <v>2.1131000000000002</v>
      </c>
      <c r="AB6057" s="108">
        <f t="shared" si="244"/>
        <v>50793</v>
      </c>
      <c r="AC6057" s="109">
        <f t="shared" si="243"/>
        <v>2.8218E-2</v>
      </c>
      <c r="AE6057" s="110"/>
    </row>
    <row r="6058" spans="13:31" x14ac:dyDescent="0.25">
      <c r="M6058" s="115"/>
      <c r="N6058" s="123">
        <v>2.1131000000000002</v>
      </c>
      <c r="AB6058" s="108">
        <f t="shared" si="244"/>
        <v>50794</v>
      </c>
      <c r="AC6058" s="109">
        <f t="shared" si="243"/>
        <v>2.8218E-2</v>
      </c>
      <c r="AE6058" s="110"/>
    </row>
    <row r="6059" spans="13:31" x14ac:dyDescent="0.25">
      <c r="M6059" s="115"/>
      <c r="N6059" s="123">
        <v>2.1131000000000002</v>
      </c>
      <c r="AB6059" s="108">
        <f t="shared" si="244"/>
        <v>50795</v>
      </c>
      <c r="AC6059" s="109">
        <f t="shared" si="243"/>
        <v>2.8218E-2</v>
      </c>
      <c r="AE6059" s="110"/>
    </row>
    <row r="6060" spans="13:31" x14ac:dyDescent="0.25">
      <c r="M6060" s="115"/>
      <c r="N6060" s="123">
        <v>2.1132300000000002</v>
      </c>
      <c r="AB6060" s="108">
        <f t="shared" si="244"/>
        <v>50796</v>
      </c>
      <c r="AC6060" s="109">
        <f t="shared" si="243"/>
        <v>2.8218E-2</v>
      </c>
      <c r="AE6060" s="110"/>
    </row>
    <row r="6061" spans="13:31" x14ac:dyDescent="0.25">
      <c r="M6061" s="115"/>
      <c r="N6061" s="123">
        <v>2.1131000000000002</v>
      </c>
      <c r="AB6061" s="108">
        <f t="shared" si="244"/>
        <v>50797</v>
      </c>
      <c r="AC6061" s="109">
        <f t="shared" si="243"/>
        <v>2.8218E-2</v>
      </c>
      <c r="AE6061" s="110"/>
    </row>
    <row r="6062" spans="13:31" x14ac:dyDescent="0.25">
      <c r="M6062" s="115"/>
      <c r="N6062" s="123">
        <v>2.1131000000000002</v>
      </c>
      <c r="AB6062" s="108">
        <f t="shared" si="244"/>
        <v>50798</v>
      </c>
      <c r="AC6062" s="109">
        <f t="shared" si="243"/>
        <v>2.8218E-2</v>
      </c>
      <c r="AE6062" s="110"/>
    </row>
    <row r="6063" spans="13:31" x14ac:dyDescent="0.25">
      <c r="M6063" s="115"/>
      <c r="N6063" s="123">
        <v>2.1131000000000002</v>
      </c>
      <c r="AB6063" s="108">
        <f t="shared" si="244"/>
        <v>50799</v>
      </c>
      <c r="AC6063" s="109">
        <f t="shared" si="243"/>
        <v>2.8218E-2</v>
      </c>
      <c r="AE6063" s="110"/>
    </row>
    <row r="6064" spans="13:31" x14ac:dyDescent="0.25">
      <c r="M6064" s="115"/>
      <c r="N6064" s="123">
        <v>2.1131000000000002</v>
      </c>
      <c r="AB6064" s="108">
        <f t="shared" si="244"/>
        <v>50800</v>
      </c>
      <c r="AC6064" s="109">
        <f t="shared" si="243"/>
        <v>2.8218E-2</v>
      </c>
      <c r="AE6064" s="110"/>
    </row>
    <row r="6065" spans="13:31" x14ac:dyDescent="0.25">
      <c r="M6065" s="115"/>
      <c r="N6065" s="123">
        <v>2.1132900000000001</v>
      </c>
      <c r="AB6065" s="108">
        <f t="shared" si="244"/>
        <v>50801</v>
      </c>
      <c r="AC6065" s="109">
        <f t="shared" si="243"/>
        <v>2.8218E-2</v>
      </c>
      <c r="AE6065" s="110"/>
    </row>
    <row r="6066" spans="13:31" x14ac:dyDescent="0.25">
      <c r="M6066" s="115"/>
      <c r="N6066" s="123">
        <v>2.1131000000000002</v>
      </c>
      <c r="AB6066" s="108">
        <f t="shared" si="244"/>
        <v>50802</v>
      </c>
      <c r="AC6066" s="109">
        <f t="shared" si="243"/>
        <v>2.8218E-2</v>
      </c>
      <c r="AE6066" s="110"/>
    </row>
    <row r="6067" spans="13:31" x14ac:dyDescent="0.25">
      <c r="M6067" s="115"/>
      <c r="N6067" s="123">
        <v>2.1131000000000002</v>
      </c>
      <c r="AB6067" s="108">
        <f t="shared" si="244"/>
        <v>50803</v>
      </c>
      <c r="AC6067" s="109">
        <f t="shared" si="243"/>
        <v>2.8218E-2</v>
      </c>
      <c r="AE6067" s="110"/>
    </row>
    <row r="6068" spans="13:31" x14ac:dyDescent="0.25">
      <c r="M6068" s="115"/>
      <c r="N6068" s="123">
        <v>2.1131000000000002</v>
      </c>
      <c r="AB6068" s="108">
        <f t="shared" si="244"/>
        <v>50804</v>
      </c>
      <c r="AC6068" s="109">
        <f t="shared" si="243"/>
        <v>2.8218E-2</v>
      </c>
      <c r="AE6068" s="110"/>
    </row>
    <row r="6069" spans="13:31" x14ac:dyDescent="0.25">
      <c r="M6069" s="115"/>
      <c r="N6069" s="123">
        <v>2.1132300000000002</v>
      </c>
      <c r="AB6069" s="108">
        <f t="shared" si="244"/>
        <v>50805</v>
      </c>
      <c r="AC6069" s="109">
        <f t="shared" si="243"/>
        <v>2.8218E-2</v>
      </c>
      <c r="AE6069" s="110"/>
    </row>
    <row r="6070" spans="13:31" x14ac:dyDescent="0.25">
      <c r="M6070" s="115"/>
      <c r="N6070" s="123">
        <v>2.1131000000000002</v>
      </c>
      <c r="AB6070" s="108">
        <f t="shared" si="244"/>
        <v>50806</v>
      </c>
      <c r="AC6070" s="109">
        <f t="shared" si="243"/>
        <v>2.8218E-2</v>
      </c>
      <c r="AE6070" s="110"/>
    </row>
    <row r="6071" spans="13:31" x14ac:dyDescent="0.25">
      <c r="M6071" s="115"/>
      <c r="N6071" s="123">
        <v>2.1131000000000002</v>
      </c>
      <c r="AB6071" s="108">
        <f t="shared" si="244"/>
        <v>50807</v>
      </c>
      <c r="AC6071" s="109">
        <f t="shared" si="243"/>
        <v>2.8218E-2</v>
      </c>
      <c r="AE6071" s="110"/>
    </row>
    <row r="6072" spans="13:31" x14ac:dyDescent="0.25">
      <c r="M6072" s="115"/>
      <c r="N6072" s="123">
        <v>2.1131000000000002</v>
      </c>
      <c r="AB6072" s="108">
        <f t="shared" si="244"/>
        <v>50808</v>
      </c>
      <c r="AC6072" s="109">
        <f t="shared" si="243"/>
        <v>2.8218E-2</v>
      </c>
      <c r="AE6072" s="110"/>
    </row>
    <row r="6073" spans="13:31" x14ac:dyDescent="0.25">
      <c r="M6073" s="115"/>
      <c r="N6073" s="123">
        <v>2.1131000000000002</v>
      </c>
      <c r="AB6073" s="108">
        <f t="shared" si="244"/>
        <v>50809</v>
      </c>
      <c r="AC6073" s="109">
        <f t="shared" si="243"/>
        <v>2.8218E-2</v>
      </c>
      <c r="AE6073" s="110"/>
    </row>
    <row r="6074" spans="13:31" x14ac:dyDescent="0.25">
      <c r="M6074" s="115"/>
      <c r="N6074" s="123">
        <v>2.1132300000000002</v>
      </c>
      <c r="AB6074" s="108">
        <f t="shared" si="244"/>
        <v>50810</v>
      </c>
      <c r="AC6074" s="109">
        <f t="shared" si="243"/>
        <v>2.8218E-2</v>
      </c>
      <c r="AE6074" s="110"/>
    </row>
    <row r="6075" spans="13:31" x14ac:dyDescent="0.25">
      <c r="M6075" s="115"/>
      <c r="N6075" s="123">
        <v>2.1131000000000002</v>
      </c>
      <c r="AB6075" s="108">
        <f t="shared" si="244"/>
        <v>50811</v>
      </c>
      <c r="AC6075" s="109">
        <f t="shared" si="243"/>
        <v>2.8218E-2</v>
      </c>
      <c r="AE6075" s="110"/>
    </row>
    <row r="6076" spans="13:31" x14ac:dyDescent="0.25">
      <c r="M6076" s="115"/>
      <c r="N6076" s="123">
        <v>2.1131000000000002</v>
      </c>
      <c r="AB6076" s="108">
        <f t="shared" si="244"/>
        <v>50812</v>
      </c>
      <c r="AC6076" s="109">
        <f t="shared" si="243"/>
        <v>2.8218E-2</v>
      </c>
      <c r="AE6076" s="110"/>
    </row>
    <row r="6077" spans="13:31" x14ac:dyDescent="0.25">
      <c r="M6077" s="115"/>
      <c r="N6077" s="123">
        <v>2.1131000000000002</v>
      </c>
      <c r="AB6077" s="108">
        <f t="shared" si="244"/>
        <v>50813</v>
      </c>
      <c r="AC6077" s="109">
        <f t="shared" si="243"/>
        <v>2.8218E-2</v>
      </c>
      <c r="AE6077" s="110"/>
    </row>
    <row r="6078" spans="13:31" x14ac:dyDescent="0.25">
      <c r="M6078" s="115"/>
      <c r="N6078" s="123">
        <v>2.1131000000000002</v>
      </c>
      <c r="AB6078" s="108">
        <f t="shared" si="244"/>
        <v>50814</v>
      </c>
      <c r="AC6078" s="109">
        <f t="shared" si="243"/>
        <v>2.8218E-2</v>
      </c>
      <c r="AE6078" s="110"/>
    </row>
    <row r="6079" spans="13:31" x14ac:dyDescent="0.25">
      <c r="M6079" s="115"/>
      <c r="N6079" s="123">
        <v>2.1132300000000002</v>
      </c>
      <c r="AB6079" s="108">
        <f t="shared" si="244"/>
        <v>50815</v>
      </c>
      <c r="AC6079" s="109">
        <f t="shared" si="243"/>
        <v>2.8218E-2</v>
      </c>
      <c r="AE6079" s="110"/>
    </row>
    <row r="6080" spans="13:31" x14ac:dyDescent="0.25">
      <c r="M6080" s="115"/>
      <c r="N6080" s="123">
        <v>2.1131000000000002</v>
      </c>
      <c r="AB6080" s="108">
        <f t="shared" si="244"/>
        <v>50816</v>
      </c>
      <c r="AC6080" s="109">
        <f t="shared" si="243"/>
        <v>2.8218E-2</v>
      </c>
      <c r="AE6080" s="110"/>
    </row>
    <row r="6081" spans="13:31" x14ac:dyDescent="0.25">
      <c r="M6081" s="115"/>
      <c r="N6081" s="123">
        <v>2.1131000000000002</v>
      </c>
      <c r="AB6081" s="108">
        <f t="shared" si="244"/>
        <v>50817</v>
      </c>
      <c r="AC6081" s="109">
        <f t="shared" si="243"/>
        <v>2.8218E-2</v>
      </c>
      <c r="AE6081" s="110"/>
    </row>
    <row r="6082" spans="13:31" x14ac:dyDescent="0.25">
      <c r="M6082" s="115"/>
      <c r="N6082" s="123">
        <v>2.1131000000000002</v>
      </c>
      <c r="AB6082" s="108">
        <f t="shared" si="244"/>
        <v>50818</v>
      </c>
      <c r="AC6082" s="109">
        <f t="shared" si="243"/>
        <v>2.8218E-2</v>
      </c>
      <c r="AE6082" s="110"/>
    </row>
    <row r="6083" spans="13:31" x14ac:dyDescent="0.25">
      <c r="M6083" s="115"/>
      <c r="N6083" s="123">
        <v>2.1131000000000002</v>
      </c>
      <c r="AB6083" s="108">
        <f t="shared" si="244"/>
        <v>50819</v>
      </c>
      <c r="AC6083" s="109">
        <f t="shared" si="243"/>
        <v>2.8218E-2</v>
      </c>
      <c r="AE6083" s="110"/>
    </row>
    <row r="6084" spans="13:31" x14ac:dyDescent="0.25">
      <c r="M6084" s="115"/>
      <c r="N6084" s="123">
        <v>2.1132300000000002</v>
      </c>
      <c r="AB6084" s="108">
        <f t="shared" si="244"/>
        <v>50820</v>
      </c>
      <c r="AC6084" s="109">
        <f t="shared" si="243"/>
        <v>2.8218E-2</v>
      </c>
      <c r="AE6084" s="110"/>
    </row>
    <row r="6085" spans="13:31" x14ac:dyDescent="0.25">
      <c r="M6085" s="115"/>
      <c r="N6085" s="123">
        <v>2.1131000000000002</v>
      </c>
      <c r="AB6085" s="108">
        <f t="shared" si="244"/>
        <v>50821</v>
      </c>
      <c r="AC6085" s="109">
        <f t="shared" si="243"/>
        <v>2.8218E-2</v>
      </c>
      <c r="AE6085" s="110"/>
    </row>
    <row r="6086" spans="13:31" x14ac:dyDescent="0.25">
      <c r="M6086" s="115"/>
      <c r="N6086" s="123">
        <v>2.1131000000000002</v>
      </c>
      <c r="AB6086" s="108">
        <f t="shared" si="244"/>
        <v>50822</v>
      </c>
      <c r="AC6086" s="109">
        <f t="shared" si="243"/>
        <v>2.8218E-2</v>
      </c>
      <c r="AE6086" s="110"/>
    </row>
    <row r="6087" spans="13:31" x14ac:dyDescent="0.25">
      <c r="M6087" s="115"/>
      <c r="N6087" s="123">
        <v>2.1131000000000002</v>
      </c>
      <c r="AB6087" s="108">
        <f t="shared" si="244"/>
        <v>50823</v>
      </c>
      <c r="AC6087" s="109">
        <f t="shared" ref="AC6087:AC6150" si="245">_xlfn.IFNA(VLOOKUP(AB6087,M:N,2,FALSE)/100,AC6086)</f>
        <v>2.8218E-2</v>
      </c>
      <c r="AE6087" s="110"/>
    </row>
    <row r="6088" spans="13:31" x14ac:dyDescent="0.25">
      <c r="M6088" s="115"/>
      <c r="N6088" s="123">
        <v>2.1131000000000002</v>
      </c>
      <c r="AB6088" s="108">
        <f t="shared" ref="AB6088:AB6151" si="246">AB6087+1</f>
        <v>50824</v>
      </c>
      <c r="AC6088" s="109">
        <f t="shared" si="245"/>
        <v>2.8218E-2</v>
      </c>
      <c r="AE6088" s="110"/>
    </row>
    <row r="6089" spans="13:31" x14ac:dyDescent="0.25">
      <c r="M6089" s="115"/>
      <c r="N6089" s="123">
        <v>2.1132900000000001</v>
      </c>
      <c r="AB6089" s="108">
        <f t="shared" si="246"/>
        <v>50825</v>
      </c>
      <c r="AC6089" s="109">
        <f t="shared" si="245"/>
        <v>2.8218E-2</v>
      </c>
      <c r="AE6089" s="110"/>
    </row>
    <row r="6090" spans="13:31" x14ac:dyDescent="0.25">
      <c r="M6090" s="115"/>
      <c r="N6090" s="123">
        <v>2.1131000000000002</v>
      </c>
      <c r="AB6090" s="108">
        <f t="shared" si="246"/>
        <v>50826</v>
      </c>
      <c r="AC6090" s="109">
        <f t="shared" si="245"/>
        <v>2.8218E-2</v>
      </c>
      <c r="AE6090" s="110"/>
    </row>
    <row r="6091" spans="13:31" x14ac:dyDescent="0.25">
      <c r="M6091" s="115"/>
      <c r="N6091" s="123">
        <v>2.1131000000000002</v>
      </c>
      <c r="AB6091" s="108">
        <f t="shared" si="246"/>
        <v>50827</v>
      </c>
      <c r="AC6091" s="109">
        <f t="shared" si="245"/>
        <v>2.8218E-2</v>
      </c>
      <c r="AE6091" s="110"/>
    </row>
    <row r="6092" spans="13:31" x14ac:dyDescent="0.25">
      <c r="M6092" s="115"/>
      <c r="N6092" s="123">
        <v>2.1131000000000002</v>
      </c>
      <c r="AB6092" s="108">
        <f t="shared" si="246"/>
        <v>50828</v>
      </c>
      <c r="AC6092" s="109">
        <f t="shared" si="245"/>
        <v>2.8218E-2</v>
      </c>
      <c r="AE6092" s="110"/>
    </row>
    <row r="6093" spans="13:31" x14ac:dyDescent="0.25">
      <c r="M6093" s="115"/>
      <c r="N6093" s="123">
        <v>2.1132300000000002</v>
      </c>
      <c r="AB6093" s="108">
        <f t="shared" si="246"/>
        <v>50829</v>
      </c>
      <c r="AC6093" s="109">
        <f t="shared" si="245"/>
        <v>2.8218E-2</v>
      </c>
      <c r="AE6093" s="110"/>
    </row>
    <row r="6094" spans="13:31" x14ac:dyDescent="0.25">
      <c r="M6094" s="115"/>
      <c r="N6094" s="123">
        <v>2.1131000000000002</v>
      </c>
      <c r="AB6094" s="108">
        <f t="shared" si="246"/>
        <v>50830</v>
      </c>
      <c r="AC6094" s="109">
        <f t="shared" si="245"/>
        <v>2.8218E-2</v>
      </c>
      <c r="AE6094" s="110"/>
    </row>
    <row r="6095" spans="13:31" x14ac:dyDescent="0.25">
      <c r="M6095" s="115"/>
      <c r="N6095" s="123">
        <v>2.1131000000000002</v>
      </c>
      <c r="AB6095" s="108">
        <f t="shared" si="246"/>
        <v>50831</v>
      </c>
      <c r="AC6095" s="109">
        <f t="shared" si="245"/>
        <v>2.8218E-2</v>
      </c>
      <c r="AE6095" s="110"/>
    </row>
    <row r="6096" spans="13:31" x14ac:dyDescent="0.25">
      <c r="M6096" s="115"/>
      <c r="N6096" s="123">
        <v>2.1131700000000002</v>
      </c>
      <c r="AB6096" s="108">
        <f t="shared" si="246"/>
        <v>50832</v>
      </c>
      <c r="AC6096" s="109">
        <f t="shared" si="245"/>
        <v>2.8218E-2</v>
      </c>
      <c r="AE6096" s="110"/>
    </row>
    <row r="6097" spans="13:31" x14ac:dyDescent="0.25">
      <c r="M6097" s="115"/>
      <c r="N6097" s="123">
        <v>2.1132300000000002</v>
      </c>
      <c r="AB6097" s="108">
        <f t="shared" si="246"/>
        <v>50833</v>
      </c>
      <c r="AC6097" s="109">
        <f t="shared" si="245"/>
        <v>2.8218E-2</v>
      </c>
      <c r="AE6097" s="110"/>
    </row>
    <row r="6098" spans="13:31" x14ac:dyDescent="0.25">
      <c r="M6098" s="115"/>
      <c r="N6098" s="123">
        <v>2.1131000000000002</v>
      </c>
      <c r="AB6098" s="108">
        <f t="shared" si="246"/>
        <v>50834</v>
      </c>
      <c r="AC6098" s="109">
        <f t="shared" si="245"/>
        <v>2.8218E-2</v>
      </c>
      <c r="AE6098" s="110"/>
    </row>
    <row r="6099" spans="13:31" x14ac:dyDescent="0.25">
      <c r="M6099" s="115"/>
      <c r="N6099" s="123">
        <v>2.1131000000000002</v>
      </c>
      <c r="AB6099" s="108">
        <f t="shared" si="246"/>
        <v>50835</v>
      </c>
      <c r="AC6099" s="109">
        <f t="shared" si="245"/>
        <v>2.8218E-2</v>
      </c>
      <c r="AE6099" s="110"/>
    </row>
    <row r="6100" spans="13:31" x14ac:dyDescent="0.25">
      <c r="M6100" s="115"/>
      <c r="N6100" s="123">
        <v>2.1131000000000002</v>
      </c>
      <c r="AB6100" s="108">
        <f t="shared" si="246"/>
        <v>50836</v>
      </c>
      <c r="AC6100" s="109">
        <f t="shared" si="245"/>
        <v>2.8218E-2</v>
      </c>
      <c r="AE6100" s="110"/>
    </row>
    <row r="6101" spans="13:31" x14ac:dyDescent="0.25">
      <c r="M6101" s="115"/>
      <c r="N6101" s="123">
        <v>2.1131000000000002</v>
      </c>
      <c r="AB6101" s="108">
        <f t="shared" si="246"/>
        <v>50837</v>
      </c>
      <c r="AC6101" s="109">
        <f t="shared" si="245"/>
        <v>2.8218E-2</v>
      </c>
      <c r="AE6101" s="110"/>
    </row>
    <row r="6102" spans="13:31" x14ac:dyDescent="0.25">
      <c r="M6102" s="115"/>
      <c r="N6102" s="123">
        <v>2.1132300000000002</v>
      </c>
      <c r="AB6102" s="108">
        <f t="shared" si="246"/>
        <v>50838</v>
      </c>
      <c r="AC6102" s="109">
        <f t="shared" si="245"/>
        <v>2.8218E-2</v>
      </c>
      <c r="AE6102" s="110"/>
    </row>
    <row r="6103" spans="13:31" x14ac:dyDescent="0.25">
      <c r="M6103" s="115"/>
      <c r="N6103" s="123">
        <v>2.1131000000000002</v>
      </c>
      <c r="AB6103" s="108">
        <f t="shared" si="246"/>
        <v>50839</v>
      </c>
      <c r="AC6103" s="109">
        <f t="shared" si="245"/>
        <v>2.8218E-2</v>
      </c>
      <c r="AE6103" s="110"/>
    </row>
    <row r="6104" spans="13:31" x14ac:dyDescent="0.25">
      <c r="M6104" s="115"/>
      <c r="N6104" s="123">
        <v>2.1131000000000002</v>
      </c>
      <c r="AB6104" s="108">
        <f t="shared" si="246"/>
        <v>50840</v>
      </c>
      <c r="AC6104" s="109">
        <f t="shared" si="245"/>
        <v>2.8218E-2</v>
      </c>
      <c r="AE6104" s="110"/>
    </row>
    <row r="6105" spans="13:31" x14ac:dyDescent="0.25">
      <c r="M6105" s="115"/>
      <c r="N6105" s="123">
        <v>2.1131000000000002</v>
      </c>
      <c r="AB6105" s="108">
        <f t="shared" si="246"/>
        <v>50841</v>
      </c>
      <c r="AC6105" s="109">
        <f t="shared" si="245"/>
        <v>2.8218E-2</v>
      </c>
      <c r="AE6105" s="110"/>
    </row>
    <row r="6106" spans="13:31" x14ac:dyDescent="0.25">
      <c r="M6106" s="115"/>
      <c r="N6106" s="123">
        <v>2.1131000000000002</v>
      </c>
      <c r="AB6106" s="108">
        <f t="shared" si="246"/>
        <v>50842</v>
      </c>
      <c r="AC6106" s="109">
        <f t="shared" si="245"/>
        <v>2.8218E-2</v>
      </c>
      <c r="AE6106" s="110"/>
    </row>
    <row r="6107" spans="13:31" x14ac:dyDescent="0.25">
      <c r="M6107" s="115"/>
      <c r="N6107" s="123">
        <v>2.1132300000000002</v>
      </c>
      <c r="AB6107" s="108">
        <f t="shared" si="246"/>
        <v>50843</v>
      </c>
      <c r="AC6107" s="109">
        <f t="shared" si="245"/>
        <v>2.8218E-2</v>
      </c>
      <c r="AE6107" s="110"/>
    </row>
    <row r="6108" spans="13:31" x14ac:dyDescent="0.25">
      <c r="M6108" s="115"/>
      <c r="N6108" s="123">
        <v>2.1131000000000002</v>
      </c>
      <c r="AB6108" s="108">
        <f t="shared" si="246"/>
        <v>50844</v>
      </c>
      <c r="AC6108" s="109">
        <f t="shared" si="245"/>
        <v>2.8218E-2</v>
      </c>
      <c r="AE6108" s="110"/>
    </row>
    <row r="6109" spans="13:31" x14ac:dyDescent="0.25">
      <c r="M6109" s="115"/>
      <c r="N6109" s="123">
        <v>2.1131000000000002</v>
      </c>
      <c r="AB6109" s="108">
        <f t="shared" si="246"/>
        <v>50845</v>
      </c>
      <c r="AC6109" s="109">
        <f t="shared" si="245"/>
        <v>2.8218E-2</v>
      </c>
      <c r="AE6109" s="110"/>
    </row>
    <row r="6110" spans="13:31" x14ac:dyDescent="0.25">
      <c r="M6110" s="115"/>
      <c r="N6110" s="123">
        <v>2.1131000000000002</v>
      </c>
      <c r="AB6110" s="108">
        <f t="shared" si="246"/>
        <v>50846</v>
      </c>
      <c r="AC6110" s="109">
        <f t="shared" si="245"/>
        <v>2.8218E-2</v>
      </c>
      <c r="AE6110" s="110"/>
    </row>
    <row r="6111" spans="13:31" x14ac:dyDescent="0.25">
      <c r="M6111" s="115"/>
      <c r="N6111" s="123">
        <v>2.1131000000000002</v>
      </c>
      <c r="AB6111" s="108">
        <f t="shared" si="246"/>
        <v>50847</v>
      </c>
      <c r="AC6111" s="109">
        <f t="shared" si="245"/>
        <v>2.8218E-2</v>
      </c>
      <c r="AE6111" s="110"/>
    </row>
    <row r="6112" spans="13:31" x14ac:dyDescent="0.25">
      <c r="M6112" s="115"/>
      <c r="N6112" s="123">
        <v>2.1132300000000002</v>
      </c>
      <c r="AB6112" s="108">
        <f t="shared" si="246"/>
        <v>50848</v>
      </c>
      <c r="AC6112" s="109">
        <f t="shared" si="245"/>
        <v>2.8218E-2</v>
      </c>
      <c r="AE6112" s="110"/>
    </row>
    <row r="6113" spans="13:31" x14ac:dyDescent="0.25">
      <c r="M6113" s="115"/>
      <c r="N6113" s="123">
        <v>2.1131000000000002</v>
      </c>
      <c r="AB6113" s="108">
        <f t="shared" si="246"/>
        <v>50849</v>
      </c>
      <c r="AC6113" s="109">
        <f t="shared" si="245"/>
        <v>2.8218E-2</v>
      </c>
      <c r="AE6113" s="110"/>
    </row>
    <row r="6114" spans="13:31" x14ac:dyDescent="0.25">
      <c r="M6114" s="115"/>
      <c r="N6114" s="123">
        <v>2.1131000000000002</v>
      </c>
      <c r="AB6114" s="108">
        <f t="shared" si="246"/>
        <v>50850</v>
      </c>
      <c r="AC6114" s="109">
        <f t="shared" si="245"/>
        <v>2.8218E-2</v>
      </c>
      <c r="AE6114" s="110"/>
    </row>
    <row r="6115" spans="13:31" x14ac:dyDescent="0.25">
      <c r="M6115" s="115"/>
      <c r="N6115" s="123">
        <v>2.1131000000000002</v>
      </c>
      <c r="AB6115" s="108">
        <f t="shared" si="246"/>
        <v>50851</v>
      </c>
      <c r="AC6115" s="109">
        <f t="shared" si="245"/>
        <v>2.8218E-2</v>
      </c>
      <c r="AE6115" s="110"/>
    </row>
    <row r="6116" spans="13:31" x14ac:dyDescent="0.25">
      <c r="M6116" s="115"/>
      <c r="N6116" s="123">
        <v>2.1131000000000002</v>
      </c>
      <c r="AB6116" s="108">
        <f t="shared" si="246"/>
        <v>50852</v>
      </c>
      <c r="AC6116" s="109">
        <f t="shared" si="245"/>
        <v>2.8218E-2</v>
      </c>
      <c r="AE6116" s="110"/>
    </row>
    <row r="6117" spans="13:31" x14ac:dyDescent="0.25">
      <c r="M6117" s="115"/>
      <c r="N6117" s="123">
        <v>2.1132300000000002</v>
      </c>
      <c r="AB6117" s="108">
        <f t="shared" si="246"/>
        <v>50853</v>
      </c>
      <c r="AC6117" s="109">
        <f t="shared" si="245"/>
        <v>2.8218E-2</v>
      </c>
      <c r="AE6117" s="110"/>
    </row>
    <row r="6118" spans="13:31" x14ac:dyDescent="0.25">
      <c r="M6118" s="115"/>
      <c r="N6118" s="123">
        <v>2.1131700000000002</v>
      </c>
      <c r="AB6118" s="108">
        <f t="shared" si="246"/>
        <v>50854</v>
      </c>
      <c r="AC6118" s="109">
        <f t="shared" si="245"/>
        <v>2.8218E-2</v>
      </c>
      <c r="AE6118" s="110"/>
    </row>
    <row r="6119" spans="13:31" x14ac:dyDescent="0.25">
      <c r="M6119" s="115"/>
      <c r="N6119" s="123">
        <v>2.1131000000000002</v>
      </c>
      <c r="AB6119" s="108">
        <f t="shared" si="246"/>
        <v>50855</v>
      </c>
      <c r="AC6119" s="109">
        <f t="shared" si="245"/>
        <v>2.8218E-2</v>
      </c>
      <c r="AE6119" s="110"/>
    </row>
    <row r="6120" spans="13:31" x14ac:dyDescent="0.25">
      <c r="M6120" s="115"/>
      <c r="N6120" s="123">
        <v>2.1131000000000002</v>
      </c>
      <c r="AB6120" s="108">
        <f t="shared" si="246"/>
        <v>50856</v>
      </c>
      <c r="AC6120" s="109">
        <f t="shared" si="245"/>
        <v>2.8218E-2</v>
      </c>
      <c r="AE6120" s="110"/>
    </row>
    <row r="6121" spans="13:31" x14ac:dyDescent="0.25">
      <c r="M6121" s="115"/>
      <c r="N6121" s="123">
        <v>2.1132300000000002</v>
      </c>
      <c r="AB6121" s="108">
        <f t="shared" si="246"/>
        <v>50857</v>
      </c>
      <c r="AC6121" s="109">
        <f t="shared" si="245"/>
        <v>2.8218E-2</v>
      </c>
      <c r="AE6121" s="110"/>
    </row>
    <row r="6122" spans="13:31" x14ac:dyDescent="0.25">
      <c r="M6122" s="115"/>
      <c r="N6122" s="123">
        <v>2.1131700000000002</v>
      </c>
      <c r="AB6122" s="108">
        <f t="shared" si="246"/>
        <v>50858</v>
      </c>
      <c r="AC6122" s="109">
        <f t="shared" si="245"/>
        <v>2.8218E-2</v>
      </c>
      <c r="AE6122" s="110"/>
    </row>
    <row r="6123" spans="13:31" x14ac:dyDescent="0.25">
      <c r="M6123" s="115"/>
      <c r="N6123" s="123">
        <v>2.1131000000000002</v>
      </c>
      <c r="AB6123" s="108">
        <f t="shared" si="246"/>
        <v>50859</v>
      </c>
      <c r="AC6123" s="109">
        <f t="shared" si="245"/>
        <v>2.8218E-2</v>
      </c>
      <c r="AE6123" s="110"/>
    </row>
    <row r="6124" spans="13:31" x14ac:dyDescent="0.25">
      <c r="M6124" s="115"/>
      <c r="N6124" s="123">
        <v>2.1131000000000002</v>
      </c>
      <c r="AB6124" s="108">
        <f t="shared" si="246"/>
        <v>50860</v>
      </c>
      <c r="AC6124" s="109">
        <f t="shared" si="245"/>
        <v>2.8218E-2</v>
      </c>
      <c r="AE6124" s="110"/>
    </row>
    <row r="6125" spans="13:31" x14ac:dyDescent="0.25">
      <c r="M6125" s="115"/>
      <c r="N6125" s="123">
        <v>2.1132300000000002</v>
      </c>
      <c r="AB6125" s="108">
        <f t="shared" si="246"/>
        <v>50861</v>
      </c>
      <c r="AC6125" s="109">
        <f t="shared" si="245"/>
        <v>2.8218E-2</v>
      </c>
      <c r="AE6125" s="110"/>
    </row>
    <row r="6126" spans="13:31" x14ac:dyDescent="0.25">
      <c r="M6126" s="115"/>
      <c r="N6126" s="123">
        <v>2.1131000000000002</v>
      </c>
      <c r="AB6126" s="108">
        <f t="shared" si="246"/>
        <v>50862</v>
      </c>
      <c r="AC6126" s="109">
        <f t="shared" si="245"/>
        <v>2.8218E-2</v>
      </c>
      <c r="AE6126" s="110"/>
    </row>
    <row r="6127" spans="13:31" x14ac:dyDescent="0.25">
      <c r="M6127" s="115"/>
      <c r="N6127" s="123">
        <v>2.1131000000000002</v>
      </c>
      <c r="AB6127" s="108">
        <f t="shared" si="246"/>
        <v>50863</v>
      </c>
      <c r="AC6127" s="109">
        <f t="shared" si="245"/>
        <v>2.8218E-2</v>
      </c>
      <c r="AE6127" s="110"/>
    </row>
    <row r="6128" spans="13:31" x14ac:dyDescent="0.25">
      <c r="M6128" s="115"/>
      <c r="N6128" s="123">
        <v>2.1131000000000002</v>
      </c>
      <c r="AB6128" s="108">
        <f t="shared" si="246"/>
        <v>50864</v>
      </c>
      <c r="AC6128" s="109">
        <f t="shared" si="245"/>
        <v>2.8218E-2</v>
      </c>
      <c r="AE6128" s="110"/>
    </row>
    <row r="6129" spans="13:31" x14ac:dyDescent="0.25">
      <c r="M6129" s="115"/>
      <c r="N6129" s="123">
        <v>2.1131000000000002</v>
      </c>
      <c r="AB6129" s="108">
        <f t="shared" si="246"/>
        <v>50865</v>
      </c>
      <c r="AC6129" s="109">
        <f t="shared" si="245"/>
        <v>2.8218E-2</v>
      </c>
      <c r="AE6129" s="110"/>
    </row>
    <row r="6130" spans="13:31" x14ac:dyDescent="0.25">
      <c r="M6130" s="115"/>
      <c r="N6130" s="123">
        <v>2.1132300000000002</v>
      </c>
      <c r="AB6130" s="108">
        <f t="shared" si="246"/>
        <v>50866</v>
      </c>
      <c r="AC6130" s="109">
        <f t="shared" si="245"/>
        <v>2.8218E-2</v>
      </c>
      <c r="AE6130" s="110"/>
    </row>
    <row r="6131" spans="13:31" x14ac:dyDescent="0.25">
      <c r="M6131" s="115"/>
      <c r="N6131" s="123">
        <v>2.1131000000000002</v>
      </c>
      <c r="AB6131" s="108">
        <f t="shared" si="246"/>
        <v>50867</v>
      </c>
      <c r="AC6131" s="109">
        <f t="shared" si="245"/>
        <v>2.8218E-2</v>
      </c>
      <c r="AE6131" s="110"/>
    </row>
    <row r="6132" spans="13:31" x14ac:dyDescent="0.25">
      <c r="M6132" s="115"/>
      <c r="N6132" s="123">
        <v>2.1131000000000002</v>
      </c>
      <c r="AB6132" s="108">
        <f t="shared" si="246"/>
        <v>50868</v>
      </c>
      <c r="AC6132" s="109">
        <f t="shared" si="245"/>
        <v>2.8218E-2</v>
      </c>
      <c r="AE6132" s="110"/>
    </row>
    <row r="6133" spans="13:31" x14ac:dyDescent="0.25">
      <c r="M6133" s="115"/>
      <c r="N6133" s="123">
        <v>2.1131000000000002</v>
      </c>
      <c r="AB6133" s="108">
        <f t="shared" si="246"/>
        <v>50869</v>
      </c>
      <c r="AC6133" s="109">
        <f t="shared" si="245"/>
        <v>2.8218E-2</v>
      </c>
      <c r="AE6133" s="110"/>
    </row>
    <row r="6134" spans="13:31" x14ac:dyDescent="0.25">
      <c r="M6134" s="115"/>
      <c r="N6134" s="123">
        <v>2.1131000000000002</v>
      </c>
      <c r="AB6134" s="108">
        <f t="shared" si="246"/>
        <v>50870</v>
      </c>
      <c r="AC6134" s="109">
        <f t="shared" si="245"/>
        <v>2.8218E-2</v>
      </c>
      <c r="AE6134" s="110"/>
    </row>
    <row r="6135" spans="13:31" x14ac:dyDescent="0.25">
      <c r="M6135" s="115"/>
      <c r="N6135" s="123">
        <v>2.1132900000000001</v>
      </c>
      <c r="AB6135" s="108">
        <f t="shared" si="246"/>
        <v>50871</v>
      </c>
      <c r="AC6135" s="109">
        <f t="shared" si="245"/>
        <v>2.8218E-2</v>
      </c>
      <c r="AE6135" s="110"/>
    </row>
    <row r="6136" spans="13:31" x14ac:dyDescent="0.25">
      <c r="M6136" s="115"/>
      <c r="N6136" s="123">
        <v>2.1131000000000002</v>
      </c>
      <c r="AB6136" s="108">
        <f t="shared" si="246"/>
        <v>50872</v>
      </c>
      <c r="AC6136" s="109">
        <f t="shared" si="245"/>
        <v>2.8218E-2</v>
      </c>
      <c r="AE6136" s="110"/>
    </row>
    <row r="6137" spans="13:31" x14ac:dyDescent="0.25">
      <c r="M6137" s="115"/>
      <c r="N6137" s="123">
        <v>2.1131000000000002</v>
      </c>
      <c r="AB6137" s="108">
        <f t="shared" si="246"/>
        <v>50873</v>
      </c>
      <c r="AC6137" s="109">
        <f t="shared" si="245"/>
        <v>2.8218E-2</v>
      </c>
      <c r="AE6137" s="110"/>
    </row>
    <row r="6138" spans="13:31" x14ac:dyDescent="0.25">
      <c r="M6138" s="115"/>
      <c r="N6138" s="123">
        <v>2.1131000000000002</v>
      </c>
      <c r="AB6138" s="108">
        <f t="shared" si="246"/>
        <v>50874</v>
      </c>
      <c r="AC6138" s="109">
        <f t="shared" si="245"/>
        <v>2.8218E-2</v>
      </c>
      <c r="AE6138" s="110"/>
    </row>
    <row r="6139" spans="13:31" x14ac:dyDescent="0.25">
      <c r="M6139" s="115"/>
      <c r="N6139" s="123">
        <v>2.1132300000000002</v>
      </c>
      <c r="AB6139" s="108">
        <f t="shared" si="246"/>
        <v>50875</v>
      </c>
      <c r="AC6139" s="109">
        <f t="shared" si="245"/>
        <v>2.8218E-2</v>
      </c>
      <c r="AE6139" s="110"/>
    </row>
    <row r="6140" spans="13:31" x14ac:dyDescent="0.25">
      <c r="M6140" s="115"/>
      <c r="N6140" s="123">
        <v>2.1131000000000002</v>
      </c>
      <c r="AB6140" s="108">
        <f t="shared" si="246"/>
        <v>50876</v>
      </c>
      <c r="AC6140" s="109">
        <f t="shared" si="245"/>
        <v>2.8218E-2</v>
      </c>
      <c r="AE6140" s="110"/>
    </row>
    <row r="6141" spans="13:31" x14ac:dyDescent="0.25">
      <c r="M6141" s="115"/>
      <c r="N6141" s="123">
        <v>2.1131000000000002</v>
      </c>
      <c r="AB6141" s="108">
        <f t="shared" si="246"/>
        <v>50877</v>
      </c>
      <c r="AC6141" s="109">
        <f t="shared" si="245"/>
        <v>2.8218E-2</v>
      </c>
      <c r="AE6141" s="110"/>
    </row>
    <row r="6142" spans="13:31" x14ac:dyDescent="0.25">
      <c r="M6142" s="115"/>
      <c r="N6142" s="123">
        <v>2.1131000000000002</v>
      </c>
      <c r="AB6142" s="108">
        <f t="shared" si="246"/>
        <v>50878</v>
      </c>
      <c r="AC6142" s="109">
        <f t="shared" si="245"/>
        <v>2.8218E-2</v>
      </c>
      <c r="AE6142" s="110"/>
    </row>
    <row r="6143" spans="13:31" x14ac:dyDescent="0.25">
      <c r="M6143" s="115"/>
      <c r="N6143" s="123">
        <v>2.1131000000000002</v>
      </c>
      <c r="AB6143" s="108">
        <f t="shared" si="246"/>
        <v>50879</v>
      </c>
      <c r="AC6143" s="109">
        <f t="shared" si="245"/>
        <v>2.8218E-2</v>
      </c>
      <c r="AE6143" s="110"/>
    </row>
    <row r="6144" spans="13:31" x14ac:dyDescent="0.25">
      <c r="M6144" s="115"/>
      <c r="N6144" s="123">
        <v>2.1132300000000002</v>
      </c>
      <c r="AB6144" s="108">
        <f t="shared" si="246"/>
        <v>50880</v>
      </c>
      <c r="AC6144" s="109">
        <f t="shared" si="245"/>
        <v>2.8218E-2</v>
      </c>
      <c r="AE6144" s="110"/>
    </row>
    <row r="6145" spans="13:31" x14ac:dyDescent="0.25">
      <c r="M6145" s="115"/>
      <c r="N6145" s="123">
        <v>2.1131000000000002</v>
      </c>
      <c r="AB6145" s="108">
        <f t="shared" si="246"/>
        <v>50881</v>
      </c>
      <c r="AC6145" s="109">
        <f t="shared" si="245"/>
        <v>2.8218E-2</v>
      </c>
      <c r="AE6145" s="110"/>
    </row>
    <row r="6146" spans="13:31" x14ac:dyDescent="0.25">
      <c r="M6146" s="115"/>
      <c r="N6146" s="123">
        <v>2.1131000000000002</v>
      </c>
      <c r="AB6146" s="108">
        <f t="shared" si="246"/>
        <v>50882</v>
      </c>
      <c r="AC6146" s="109">
        <f t="shared" si="245"/>
        <v>2.8218E-2</v>
      </c>
      <c r="AE6146" s="110"/>
    </row>
    <row r="6147" spans="13:31" x14ac:dyDescent="0.25">
      <c r="M6147" s="115"/>
      <c r="N6147" s="123">
        <v>2.1131000000000002</v>
      </c>
      <c r="AB6147" s="108">
        <f t="shared" si="246"/>
        <v>50883</v>
      </c>
      <c r="AC6147" s="109">
        <f t="shared" si="245"/>
        <v>2.8218E-2</v>
      </c>
      <c r="AE6147" s="110"/>
    </row>
    <row r="6148" spans="13:31" x14ac:dyDescent="0.25">
      <c r="M6148" s="115"/>
      <c r="N6148" s="123">
        <v>2.1131000000000002</v>
      </c>
      <c r="AB6148" s="108">
        <f t="shared" si="246"/>
        <v>50884</v>
      </c>
      <c r="AC6148" s="109">
        <f t="shared" si="245"/>
        <v>2.8218E-2</v>
      </c>
      <c r="AE6148" s="110"/>
    </row>
    <row r="6149" spans="13:31" x14ac:dyDescent="0.25">
      <c r="M6149" s="115"/>
      <c r="N6149" s="123">
        <v>2.1132300000000002</v>
      </c>
      <c r="AB6149" s="108">
        <f t="shared" si="246"/>
        <v>50885</v>
      </c>
      <c r="AC6149" s="109">
        <f t="shared" si="245"/>
        <v>2.8218E-2</v>
      </c>
      <c r="AE6149" s="110"/>
    </row>
    <row r="6150" spans="13:31" x14ac:dyDescent="0.25">
      <c r="M6150" s="115"/>
      <c r="N6150" s="123">
        <v>2.1131000000000002</v>
      </c>
      <c r="AB6150" s="108">
        <f t="shared" si="246"/>
        <v>50886</v>
      </c>
      <c r="AC6150" s="109">
        <f t="shared" si="245"/>
        <v>2.8218E-2</v>
      </c>
      <c r="AE6150" s="110"/>
    </row>
    <row r="6151" spans="13:31" x14ac:dyDescent="0.25">
      <c r="M6151" s="115"/>
      <c r="N6151" s="123">
        <v>2.1131000000000002</v>
      </c>
      <c r="AB6151" s="108">
        <f t="shared" si="246"/>
        <v>50887</v>
      </c>
      <c r="AC6151" s="109">
        <f t="shared" ref="AC6151:AC6214" si="247">_xlfn.IFNA(VLOOKUP(AB6151,M:N,2,FALSE)/100,AC6150)</f>
        <v>2.8218E-2</v>
      </c>
      <c r="AE6151" s="110"/>
    </row>
    <row r="6152" spans="13:31" x14ac:dyDescent="0.25">
      <c r="M6152" s="115"/>
      <c r="N6152" s="123">
        <v>2.1131000000000002</v>
      </c>
      <c r="AB6152" s="108">
        <f t="shared" ref="AB6152:AB6215" si="248">AB6151+1</f>
        <v>50888</v>
      </c>
      <c r="AC6152" s="109">
        <f t="shared" si="247"/>
        <v>2.8218E-2</v>
      </c>
      <c r="AE6152" s="110"/>
    </row>
    <row r="6153" spans="13:31" x14ac:dyDescent="0.25">
      <c r="M6153" s="115"/>
      <c r="N6153" s="123">
        <v>2.1131000000000002</v>
      </c>
      <c r="AB6153" s="108">
        <f t="shared" si="248"/>
        <v>50889</v>
      </c>
      <c r="AC6153" s="109">
        <f t="shared" si="247"/>
        <v>2.8218E-2</v>
      </c>
      <c r="AE6153" s="110"/>
    </row>
    <row r="6154" spans="13:31" x14ac:dyDescent="0.25">
      <c r="M6154" s="115"/>
      <c r="N6154" s="123">
        <v>2.1132900000000001</v>
      </c>
      <c r="AB6154" s="108">
        <f t="shared" si="248"/>
        <v>50890</v>
      </c>
      <c r="AC6154" s="109">
        <f t="shared" si="247"/>
        <v>2.8218E-2</v>
      </c>
      <c r="AE6154" s="110"/>
    </row>
    <row r="6155" spans="13:31" x14ac:dyDescent="0.25">
      <c r="M6155" s="115"/>
      <c r="N6155" s="123">
        <v>2.1131000000000002</v>
      </c>
      <c r="AB6155" s="108">
        <f t="shared" si="248"/>
        <v>50891</v>
      </c>
      <c r="AC6155" s="109">
        <f t="shared" si="247"/>
        <v>2.8218E-2</v>
      </c>
      <c r="AE6155" s="110"/>
    </row>
    <row r="6156" spans="13:31" x14ac:dyDescent="0.25">
      <c r="M6156" s="115"/>
      <c r="N6156" s="123">
        <v>2.1131000000000002</v>
      </c>
      <c r="AB6156" s="108">
        <f t="shared" si="248"/>
        <v>50892</v>
      </c>
      <c r="AC6156" s="109">
        <f t="shared" si="247"/>
        <v>2.8218E-2</v>
      </c>
      <c r="AE6156" s="110"/>
    </row>
    <row r="6157" spans="13:31" x14ac:dyDescent="0.25">
      <c r="M6157" s="115"/>
      <c r="N6157" s="123">
        <v>2.1131000000000002</v>
      </c>
      <c r="AB6157" s="108">
        <f t="shared" si="248"/>
        <v>50893</v>
      </c>
      <c r="AC6157" s="109">
        <f t="shared" si="247"/>
        <v>2.8218E-2</v>
      </c>
      <c r="AE6157" s="110"/>
    </row>
    <row r="6158" spans="13:31" x14ac:dyDescent="0.25">
      <c r="M6158" s="115"/>
      <c r="N6158" s="123">
        <v>2.1132300000000002</v>
      </c>
      <c r="AB6158" s="108">
        <f t="shared" si="248"/>
        <v>50894</v>
      </c>
      <c r="AC6158" s="109">
        <f t="shared" si="247"/>
        <v>2.8218E-2</v>
      </c>
      <c r="AE6158" s="110"/>
    </row>
    <row r="6159" spans="13:31" x14ac:dyDescent="0.25">
      <c r="M6159" s="115"/>
      <c r="N6159" s="123">
        <v>2.1131000000000002</v>
      </c>
      <c r="AB6159" s="108">
        <f t="shared" si="248"/>
        <v>50895</v>
      </c>
      <c r="AC6159" s="109">
        <f t="shared" si="247"/>
        <v>2.8218E-2</v>
      </c>
      <c r="AE6159" s="110"/>
    </row>
    <row r="6160" spans="13:31" x14ac:dyDescent="0.25">
      <c r="M6160" s="115"/>
      <c r="N6160" s="123">
        <v>2.1131000000000002</v>
      </c>
      <c r="AB6160" s="108">
        <f t="shared" si="248"/>
        <v>50896</v>
      </c>
      <c r="AC6160" s="109">
        <f t="shared" si="247"/>
        <v>2.8218E-2</v>
      </c>
      <c r="AE6160" s="110"/>
    </row>
    <row r="6161" spans="13:31" x14ac:dyDescent="0.25">
      <c r="M6161" s="115"/>
      <c r="N6161" s="123">
        <v>2.1131000000000002</v>
      </c>
      <c r="AB6161" s="108">
        <f t="shared" si="248"/>
        <v>50897</v>
      </c>
      <c r="AC6161" s="109">
        <f t="shared" si="247"/>
        <v>2.8218E-2</v>
      </c>
      <c r="AE6161" s="110"/>
    </row>
    <row r="6162" spans="13:31" x14ac:dyDescent="0.25">
      <c r="M6162" s="115"/>
      <c r="N6162" s="123">
        <v>2.1131000000000002</v>
      </c>
      <c r="AB6162" s="108">
        <f t="shared" si="248"/>
        <v>50898</v>
      </c>
      <c r="AC6162" s="109">
        <f t="shared" si="247"/>
        <v>2.8218E-2</v>
      </c>
      <c r="AE6162" s="110"/>
    </row>
    <row r="6163" spans="13:31" x14ac:dyDescent="0.25">
      <c r="M6163" s="115"/>
      <c r="N6163" s="123">
        <v>2.1132300000000002</v>
      </c>
      <c r="AB6163" s="108">
        <f t="shared" si="248"/>
        <v>50899</v>
      </c>
      <c r="AC6163" s="109">
        <f t="shared" si="247"/>
        <v>2.8218E-2</v>
      </c>
      <c r="AE6163" s="110"/>
    </row>
    <row r="6164" spans="13:31" x14ac:dyDescent="0.25">
      <c r="M6164" s="115"/>
      <c r="N6164" s="123">
        <v>2.1131000000000002</v>
      </c>
      <c r="AB6164" s="108">
        <f t="shared" si="248"/>
        <v>50900</v>
      </c>
      <c r="AC6164" s="109">
        <f t="shared" si="247"/>
        <v>2.8218E-2</v>
      </c>
      <c r="AE6164" s="110"/>
    </row>
    <row r="6165" spans="13:31" x14ac:dyDescent="0.25">
      <c r="M6165" s="115"/>
      <c r="N6165" s="123">
        <v>2.1131000000000002</v>
      </c>
      <c r="AB6165" s="108">
        <f t="shared" si="248"/>
        <v>50901</v>
      </c>
      <c r="AC6165" s="109">
        <f t="shared" si="247"/>
        <v>2.8218E-2</v>
      </c>
      <c r="AE6165" s="110"/>
    </row>
    <row r="6166" spans="13:31" x14ac:dyDescent="0.25">
      <c r="M6166" s="115"/>
      <c r="N6166" s="123">
        <v>2.1131000000000002</v>
      </c>
      <c r="AB6166" s="108">
        <f t="shared" si="248"/>
        <v>50902</v>
      </c>
      <c r="AC6166" s="109">
        <f t="shared" si="247"/>
        <v>2.8218E-2</v>
      </c>
      <c r="AE6166" s="110"/>
    </row>
    <row r="6167" spans="13:31" x14ac:dyDescent="0.25">
      <c r="M6167" s="115"/>
      <c r="N6167" s="123">
        <v>2.1131000000000002</v>
      </c>
      <c r="AB6167" s="108">
        <f t="shared" si="248"/>
        <v>50903</v>
      </c>
      <c r="AC6167" s="109">
        <f t="shared" si="247"/>
        <v>2.8218E-2</v>
      </c>
      <c r="AE6167" s="110"/>
    </row>
    <row r="6168" spans="13:31" x14ac:dyDescent="0.25">
      <c r="M6168" s="115"/>
      <c r="N6168" s="123">
        <v>2.1132300000000002</v>
      </c>
      <c r="AB6168" s="108">
        <f t="shared" si="248"/>
        <v>50904</v>
      </c>
      <c r="AC6168" s="109">
        <f t="shared" si="247"/>
        <v>2.8218E-2</v>
      </c>
      <c r="AE6168" s="110"/>
    </row>
    <row r="6169" spans="13:31" x14ac:dyDescent="0.25">
      <c r="M6169" s="115"/>
      <c r="N6169" s="123">
        <v>2.1131000000000002</v>
      </c>
      <c r="AB6169" s="108">
        <f t="shared" si="248"/>
        <v>50905</v>
      </c>
      <c r="AC6169" s="109">
        <f t="shared" si="247"/>
        <v>2.8218E-2</v>
      </c>
      <c r="AE6169" s="110"/>
    </row>
    <row r="6170" spans="13:31" x14ac:dyDescent="0.25">
      <c r="M6170" s="115"/>
      <c r="N6170" s="123">
        <v>2.1131000000000002</v>
      </c>
      <c r="AB6170" s="108">
        <f t="shared" si="248"/>
        <v>50906</v>
      </c>
      <c r="AC6170" s="109">
        <f t="shared" si="247"/>
        <v>2.8218E-2</v>
      </c>
      <c r="AE6170" s="110"/>
    </row>
    <row r="6171" spans="13:31" x14ac:dyDescent="0.25">
      <c r="M6171" s="115"/>
      <c r="N6171" s="123">
        <v>2.1131000000000002</v>
      </c>
      <c r="AB6171" s="108">
        <f t="shared" si="248"/>
        <v>50907</v>
      </c>
      <c r="AC6171" s="109">
        <f t="shared" si="247"/>
        <v>2.8218E-2</v>
      </c>
      <c r="AE6171" s="110"/>
    </row>
    <row r="6172" spans="13:31" x14ac:dyDescent="0.25">
      <c r="M6172" s="115"/>
      <c r="N6172" s="123">
        <v>2.1131000000000002</v>
      </c>
      <c r="AB6172" s="108">
        <f t="shared" si="248"/>
        <v>50908</v>
      </c>
      <c r="AC6172" s="109">
        <f t="shared" si="247"/>
        <v>2.8218E-2</v>
      </c>
      <c r="AE6172" s="110"/>
    </row>
    <row r="6173" spans="13:31" x14ac:dyDescent="0.25">
      <c r="M6173" s="115"/>
      <c r="N6173" s="123">
        <v>2.1132300000000002</v>
      </c>
      <c r="AB6173" s="108">
        <f t="shared" si="248"/>
        <v>50909</v>
      </c>
      <c r="AC6173" s="109">
        <f t="shared" si="247"/>
        <v>2.8218E-2</v>
      </c>
      <c r="AE6173" s="110"/>
    </row>
    <row r="6174" spans="13:31" x14ac:dyDescent="0.25">
      <c r="M6174" s="115"/>
      <c r="N6174" s="123">
        <v>2.1131000000000002</v>
      </c>
      <c r="AB6174" s="108">
        <f t="shared" si="248"/>
        <v>50910</v>
      </c>
      <c r="AC6174" s="109">
        <f t="shared" si="247"/>
        <v>2.8218E-2</v>
      </c>
      <c r="AE6174" s="110"/>
    </row>
    <row r="6175" spans="13:31" x14ac:dyDescent="0.25">
      <c r="M6175" s="115"/>
      <c r="N6175" s="123">
        <v>2.1131000000000002</v>
      </c>
      <c r="AB6175" s="108">
        <f t="shared" si="248"/>
        <v>50911</v>
      </c>
      <c r="AC6175" s="109">
        <f t="shared" si="247"/>
        <v>2.8218E-2</v>
      </c>
      <c r="AE6175" s="110"/>
    </row>
    <row r="6176" spans="13:31" x14ac:dyDescent="0.25">
      <c r="M6176" s="115"/>
      <c r="N6176" s="123">
        <v>2.1131000000000002</v>
      </c>
      <c r="AB6176" s="108">
        <f t="shared" si="248"/>
        <v>50912</v>
      </c>
      <c r="AC6176" s="109">
        <f t="shared" si="247"/>
        <v>2.8218E-2</v>
      </c>
      <c r="AE6176" s="110"/>
    </row>
    <row r="6177" spans="13:31" x14ac:dyDescent="0.25">
      <c r="M6177" s="115"/>
      <c r="N6177" s="123">
        <v>2.1131000000000002</v>
      </c>
      <c r="AB6177" s="108">
        <f t="shared" si="248"/>
        <v>50913</v>
      </c>
      <c r="AC6177" s="109">
        <f t="shared" si="247"/>
        <v>2.8218E-2</v>
      </c>
      <c r="AE6177" s="110"/>
    </row>
    <row r="6178" spans="13:31" x14ac:dyDescent="0.25">
      <c r="M6178" s="115"/>
      <c r="N6178" s="123">
        <v>2.1132300000000002</v>
      </c>
      <c r="AB6178" s="108">
        <f t="shared" si="248"/>
        <v>50914</v>
      </c>
      <c r="AC6178" s="109">
        <f t="shared" si="247"/>
        <v>2.8218E-2</v>
      </c>
      <c r="AE6178" s="110"/>
    </row>
    <row r="6179" spans="13:31" x14ac:dyDescent="0.25">
      <c r="M6179" s="115"/>
      <c r="N6179" s="123">
        <v>2.1131000000000002</v>
      </c>
      <c r="AB6179" s="108">
        <f t="shared" si="248"/>
        <v>50915</v>
      </c>
      <c r="AC6179" s="109">
        <f t="shared" si="247"/>
        <v>2.8218E-2</v>
      </c>
      <c r="AE6179" s="110"/>
    </row>
    <row r="6180" spans="13:31" x14ac:dyDescent="0.25">
      <c r="M6180" s="115"/>
      <c r="N6180" s="123">
        <v>2.1131000000000002</v>
      </c>
      <c r="AB6180" s="108">
        <f t="shared" si="248"/>
        <v>50916</v>
      </c>
      <c r="AC6180" s="109">
        <f t="shared" si="247"/>
        <v>2.8218E-2</v>
      </c>
      <c r="AE6180" s="110"/>
    </row>
    <row r="6181" spans="13:31" x14ac:dyDescent="0.25">
      <c r="M6181" s="115"/>
      <c r="N6181" s="123">
        <v>2.1131000000000002</v>
      </c>
      <c r="AB6181" s="108">
        <f t="shared" si="248"/>
        <v>50917</v>
      </c>
      <c r="AC6181" s="109">
        <f t="shared" si="247"/>
        <v>2.8218E-2</v>
      </c>
      <c r="AE6181" s="110"/>
    </row>
    <row r="6182" spans="13:31" x14ac:dyDescent="0.25">
      <c r="M6182" s="115"/>
      <c r="N6182" s="123">
        <v>2.1131000000000002</v>
      </c>
      <c r="AB6182" s="108">
        <f t="shared" si="248"/>
        <v>50918</v>
      </c>
      <c r="AC6182" s="109">
        <f t="shared" si="247"/>
        <v>2.8218E-2</v>
      </c>
      <c r="AE6182" s="110"/>
    </row>
    <row r="6183" spans="13:31" x14ac:dyDescent="0.25">
      <c r="M6183" s="115"/>
      <c r="N6183" s="123">
        <v>2.1132300000000002</v>
      </c>
      <c r="AB6183" s="108">
        <f t="shared" si="248"/>
        <v>50919</v>
      </c>
      <c r="AC6183" s="109">
        <f t="shared" si="247"/>
        <v>2.8218E-2</v>
      </c>
      <c r="AE6183" s="110"/>
    </row>
    <row r="6184" spans="13:31" x14ac:dyDescent="0.25">
      <c r="M6184" s="115"/>
      <c r="N6184" s="123">
        <v>2.1131000000000002</v>
      </c>
      <c r="AB6184" s="108">
        <f t="shared" si="248"/>
        <v>50920</v>
      </c>
      <c r="AC6184" s="109">
        <f t="shared" si="247"/>
        <v>2.8218E-2</v>
      </c>
      <c r="AE6184" s="110"/>
    </row>
    <row r="6185" spans="13:31" x14ac:dyDescent="0.25">
      <c r="M6185" s="115"/>
      <c r="N6185" s="123">
        <v>2.1131000000000002</v>
      </c>
      <c r="AB6185" s="108">
        <f t="shared" si="248"/>
        <v>50921</v>
      </c>
      <c r="AC6185" s="109">
        <f t="shared" si="247"/>
        <v>2.8218E-2</v>
      </c>
      <c r="AE6185" s="110"/>
    </row>
    <row r="6186" spans="13:31" x14ac:dyDescent="0.25">
      <c r="M6186" s="115"/>
      <c r="N6186" s="123">
        <v>2.1131000000000002</v>
      </c>
      <c r="AB6186" s="108">
        <f t="shared" si="248"/>
        <v>50922</v>
      </c>
      <c r="AC6186" s="109">
        <f t="shared" si="247"/>
        <v>2.8218E-2</v>
      </c>
      <c r="AE6186" s="110"/>
    </row>
    <row r="6187" spans="13:31" x14ac:dyDescent="0.25">
      <c r="M6187" s="115"/>
      <c r="N6187" s="123">
        <v>2.1131000000000002</v>
      </c>
      <c r="AB6187" s="108">
        <f t="shared" si="248"/>
        <v>50923</v>
      </c>
      <c r="AC6187" s="109">
        <f t="shared" si="247"/>
        <v>2.8218E-2</v>
      </c>
      <c r="AE6187" s="110"/>
    </row>
    <row r="6188" spans="13:31" x14ac:dyDescent="0.25">
      <c r="M6188" s="115"/>
      <c r="N6188" s="123">
        <v>2.1132300000000002</v>
      </c>
      <c r="AB6188" s="108">
        <f t="shared" si="248"/>
        <v>50924</v>
      </c>
      <c r="AC6188" s="109">
        <f t="shared" si="247"/>
        <v>2.8218E-2</v>
      </c>
      <c r="AE6188" s="110"/>
    </row>
    <row r="6189" spans="13:31" x14ac:dyDescent="0.25">
      <c r="M6189" s="115"/>
      <c r="N6189" s="123">
        <v>2.1131000000000002</v>
      </c>
      <c r="AB6189" s="108">
        <f t="shared" si="248"/>
        <v>50925</v>
      </c>
      <c r="AC6189" s="109">
        <f t="shared" si="247"/>
        <v>2.8218E-2</v>
      </c>
      <c r="AE6189" s="110"/>
    </row>
    <row r="6190" spans="13:31" x14ac:dyDescent="0.25">
      <c r="M6190" s="115"/>
      <c r="N6190" s="123">
        <v>2.1131000000000002</v>
      </c>
      <c r="AB6190" s="108">
        <f t="shared" si="248"/>
        <v>50926</v>
      </c>
      <c r="AC6190" s="109">
        <f t="shared" si="247"/>
        <v>2.8218E-2</v>
      </c>
      <c r="AE6190" s="110"/>
    </row>
    <row r="6191" spans="13:31" x14ac:dyDescent="0.25">
      <c r="M6191" s="115"/>
      <c r="N6191" s="123">
        <v>2.1131000000000002</v>
      </c>
      <c r="AB6191" s="108">
        <f t="shared" si="248"/>
        <v>50927</v>
      </c>
      <c r="AC6191" s="109">
        <f t="shared" si="247"/>
        <v>2.8218E-2</v>
      </c>
      <c r="AE6191" s="110"/>
    </row>
    <row r="6192" spans="13:31" x14ac:dyDescent="0.25">
      <c r="M6192" s="115"/>
      <c r="N6192" s="123">
        <v>2.1132900000000001</v>
      </c>
      <c r="AB6192" s="108">
        <f t="shared" si="248"/>
        <v>50928</v>
      </c>
      <c r="AC6192" s="109">
        <f t="shared" si="247"/>
        <v>2.8218E-2</v>
      </c>
      <c r="AE6192" s="110"/>
    </row>
    <row r="6193" spans="13:31" x14ac:dyDescent="0.25">
      <c r="M6193" s="115"/>
      <c r="N6193" s="123">
        <v>2.1131000000000002</v>
      </c>
      <c r="AB6193" s="108">
        <f t="shared" si="248"/>
        <v>50929</v>
      </c>
      <c r="AC6193" s="109">
        <f t="shared" si="247"/>
        <v>2.8218E-2</v>
      </c>
      <c r="AE6193" s="110"/>
    </row>
    <row r="6194" spans="13:31" x14ac:dyDescent="0.25">
      <c r="M6194" s="115"/>
      <c r="N6194" s="123">
        <v>2.1131000000000002</v>
      </c>
      <c r="AB6194" s="108">
        <f t="shared" si="248"/>
        <v>50930</v>
      </c>
      <c r="AC6194" s="109">
        <f t="shared" si="247"/>
        <v>2.8218E-2</v>
      </c>
      <c r="AE6194" s="110"/>
    </row>
    <row r="6195" spans="13:31" x14ac:dyDescent="0.25">
      <c r="M6195" s="115"/>
      <c r="N6195" s="123">
        <v>2.1131000000000002</v>
      </c>
      <c r="AB6195" s="108">
        <f t="shared" si="248"/>
        <v>50931</v>
      </c>
      <c r="AC6195" s="109">
        <f t="shared" si="247"/>
        <v>2.8218E-2</v>
      </c>
      <c r="AE6195" s="110"/>
    </row>
    <row r="6196" spans="13:31" x14ac:dyDescent="0.25">
      <c r="M6196" s="115"/>
      <c r="N6196" s="123">
        <v>2.1131000000000002</v>
      </c>
      <c r="AB6196" s="108">
        <f t="shared" si="248"/>
        <v>50932</v>
      </c>
      <c r="AC6196" s="109">
        <f t="shared" si="247"/>
        <v>2.8218E-2</v>
      </c>
      <c r="AE6196" s="110"/>
    </row>
    <row r="6197" spans="13:31" x14ac:dyDescent="0.25">
      <c r="M6197" s="115"/>
      <c r="N6197" s="123">
        <v>2.1132300000000002</v>
      </c>
      <c r="AB6197" s="108">
        <f t="shared" si="248"/>
        <v>50933</v>
      </c>
      <c r="AC6197" s="109">
        <f t="shared" si="247"/>
        <v>2.8218E-2</v>
      </c>
      <c r="AE6197" s="110"/>
    </row>
    <row r="6198" spans="13:31" x14ac:dyDescent="0.25">
      <c r="M6198" s="115"/>
      <c r="N6198" s="123">
        <v>2.1131000000000002</v>
      </c>
      <c r="AB6198" s="108">
        <f t="shared" si="248"/>
        <v>50934</v>
      </c>
      <c r="AC6198" s="109">
        <f t="shared" si="247"/>
        <v>2.8218E-2</v>
      </c>
      <c r="AE6198" s="110"/>
    </row>
    <row r="6199" spans="13:31" x14ac:dyDescent="0.25">
      <c r="M6199" s="115"/>
      <c r="N6199" s="123">
        <v>2.1131000000000002</v>
      </c>
      <c r="AB6199" s="108">
        <f t="shared" si="248"/>
        <v>50935</v>
      </c>
      <c r="AC6199" s="109">
        <f t="shared" si="247"/>
        <v>2.8218E-2</v>
      </c>
      <c r="AE6199" s="110"/>
    </row>
    <row r="6200" spans="13:31" x14ac:dyDescent="0.25">
      <c r="M6200" s="115"/>
      <c r="N6200" s="123">
        <v>2.1131000000000002</v>
      </c>
      <c r="AB6200" s="108">
        <f t="shared" si="248"/>
        <v>50936</v>
      </c>
      <c r="AC6200" s="109">
        <f t="shared" si="247"/>
        <v>2.8218E-2</v>
      </c>
      <c r="AE6200" s="110"/>
    </row>
    <row r="6201" spans="13:31" x14ac:dyDescent="0.25">
      <c r="M6201" s="115"/>
      <c r="N6201" s="123">
        <v>2.1131000000000002</v>
      </c>
      <c r="AB6201" s="108">
        <f t="shared" si="248"/>
        <v>50937</v>
      </c>
      <c r="AC6201" s="109">
        <f t="shared" si="247"/>
        <v>2.8218E-2</v>
      </c>
      <c r="AE6201" s="110"/>
    </row>
    <row r="6202" spans="13:31" x14ac:dyDescent="0.25">
      <c r="M6202" s="115"/>
      <c r="N6202" s="123">
        <v>2.1132300000000002</v>
      </c>
      <c r="AB6202" s="108">
        <f t="shared" si="248"/>
        <v>50938</v>
      </c>
      <c r="AC6202" s="109">
        <f t="shared" si="247"/>
        <v>2.8218E-2</v>
      </c>
      <c r="AE6202" s="110"/>
    </row>
    <row r="6203" spans="13:31" x14ac:dyDescent="0.25">
      <c r="M6203" s="115"/>
      <c r="N6203" s="123">
        <v>2.1131000000000002</v>
      </c>
      <c r="AB6203" s="108">
        <f t="shared" si="248"/>
        <v>50939</v>
      </c>
      <c r="AC6203" s="109">
        <f t="shared" si="247"/>
        <v>2.8218E-2</v>
      </c>
      <c r="AE6203" s="110"/>
    </row>
    <row r="6204" spans="13:31" x14ac:dyDescent="0.25">
      <c r="M6204" s="115"/>
      <c r="N6204" s="123">
        <v>2.1131000000000002</v>
      </c>
      <c r="AB6204" s="108">
        <f t="shared" si="248"/>
        <v>50940</v>
      </c>
      <c r="AC6204" s="109">
        <f t="shared" si="247"/>
        <v>2.8218E-2</v>
      </c>
      <c r="AE6204" s="110"/>
    </row>
    <row r="6205" spans="13:31" x14ac:dyDescent="0.25">
      <c r="M6205" s="115"/>
      <c r="N6205" s="123">
        <v>2.1131000000000002</v>
      </c>
      <c r="AB6205" s="108">
        <f t="shared" si="248"/>
        <v>50941</v>
      </c>
      <c r="AC6205" s="109">
        <f t="shared" si="247"/>
        <v>2.8218E-2</v>
      </c>
      <c r="AE6205" s="110"/>
    </row>
    <row r="6206" spans="13:31" x14ac:dyDescent="0.25">
      <c r="M6206" s="115"/>
      <c r="N6206" s="123">
        <v>2.1131000000000002</v>
      </c>
      <c r="AB6206" s="108">
        <f t="shared" si="248"/>
        <v>50942</v>
      </c>
      <c r="AC6206" s="109">
        <f t="shared" si="247"/>
        <v>2.8218E-2</v>
      </c>
      <c r="AE6206" s="110"/>
    </row>
    <row r="6207" spans="13:31" x14ac:dyDescent="0.25">
      <c r="M6207" s="115"/>
      <c r="N6207" s="123">
        <v>2.1132300000000002</v>
      </c>
      <c r="AB6207" s="108">
        <f t="shared" si="248"/>
        <v>50943</v>
      </c>
      <c r="AC6207" s="109">
        <f t="shared" si="247"/>
        <v>2.8218E-2</v>
      </c>
      <c r="AE6207" s="110"/>
    </row>
    <row r="6208" spans="13:31" x14ac:dyDescent="0.25">
      <c r="M6208" s="115"/>
      <c r="N6208" s="123">
        <v>2.1131000000000002</v>
      </c>
      <c r="AB6208" s="108">
        <f t="shared" si="248"/>
        <v>50944</v>
      </c>
      <c r="AC6208" s="109">
        <f t="shared" si="247"/>
        <v>2.8218E-2</v>
      </c>
      <c r="AE6208" s="110"/>
    </row>
    <row r="6209" spans="13:31" x14ac:dyDescent="0.25">
      <c r="M6209" s="115"/>
      <c r="N6209" s="123">
        <v>2.1131000000000002</v>
      </c>
      <c r="AB6209" s="108">
        <f t="shared" si="248"/>
        <v>50945</v>
      </c>
      <c r="AC6209" s="109">
        <f t="shared" si="247"/>
        <v>2.8218E-2</v>
      </c>
      <c r="AE6209" s="110"/>
    </row>
    <row r="6210" spans="13:31" x14ac:dyDescent="0.25">
      <c r="M6210" s="115"/>
      <c r="N6210" s="123">
        <v>2.1131000000000002</v>
      </c>
      <c r="AB6210" s="108">
        <f t="shared" si="248"/>
        <v>50946</v>
      </c>
      <c r="AC6210" s="109">
        <f t="shared" si="247"/>
        <v>2.8218E-2</v>
      </c>
      <c r="AE6210" s="110"/>
    </row>
    <row r="6211" spans="13:31" x14ac:dyDescent="0.25">
      <c r="M6211" s="115"/>
      <c r="N6211" s="123">
        <v>2.1131000000000002</v>
      </c>
      <c r="AB6211" s="108">
        <f t="shared" si="248"/>
        <v>50947</v>
      </c>
      <c r="AC6211" s="109">
        <f t="shared" si="247"/>
        <v>2.8218E-2</v>
      </c>
      <c r="AE6211" s="110"/>
    </row>
    <row r="6212" spans="13:31" x14ac:dyDescent="0.25">
      <c r="M6212" s="115"/>
      <c r="N6212" s="123">
        <v>2.1132300000000002</v>
      </c>
      <c r="AB6212" s="108">
        <f t="shared" si="248"/>
        <v>50948</v>
      </c>
      <c r="AC6212" s="109">
        <f t="shared" si="247"/>
        <v>2.8218E-2</v>
      </c>
      <c r="AE6212" s="110"/>
    </row>
    <row r="6213" spans="13:31" x14ac:dyDescent="0.25">
      <c r="M6213" s="115"/>
      <c r="N6213" s="123">
        <v>2.1131000000000002</v>
      </c>
      <c r="AB6213" s="108">
        <f t="shared" si="248"/>
        <v>50949</v>
      </c>
      <c r="AC6213" s="109">
        <f t="shared" si="247"/>
        <v>2.8218E-2</v>
      </c>
      <c r="AE6213" s="110"/>
    </row>
    <row r="6214" spans="13:31" x14ac:dyDescent="0.25">
      <c r="M6214" s="115"/>
      <c r="N6214" s="123">
        <v>2.1131000000000002</v>
      </c>
      <c r="AB6214" s="108">
        <f t="shared" si="248"/>
        <v>50950</v>
      </c>
      <c r="AC6214" s="109">
        <f t="shared" si="247"/>
        <v>2.8218E-2</v>
      </c>
      <c r="AE6214" s="110"/>
    </row>
    <row r="6215" spans="13:31" x14ac:dyDescent="0.25">
      <c r="M6215" s="115"/>
      <c r="N6215" s="123">
        <v>2.1131000000000002</v>
      </c>
      <c r="AB6215" s="108">
        <f t="shared" si="248"/>
        <v>50951</v>
      </c>
      <c r="AC6215" s="109">
        <f t="shared" ref="AC6215:AC6278" si="249">_xlfn.IFNA(VLOOKUP(AB6215,M:N,2,FALSE)/100,AC6214)</f>
        <v>2.8218E-2</v>
      </c>
      <c r="AE6215" s="110"/>
    </row>
    <row r="6216" spans="13:31" x14ac:dyDescent="0.25">
      <c r="M6216" s="115"/>
      <c r="N6216" s="123">
        <v>2.1131000000000002</v>
      </c>
      <c r="AB6216" s="108">
        <f t="shared" ref="AB6216:AB6279" si="250">AB6215+1</f>
        <v>50952</v>
      </c>
      <c r="AC6216" s="109">
        <f t="shared" si="249"/>
        <v>2.8218E-2</v>
      </c>
      <c r="AE6216" s="110"/>
    </row>
    <row r="6217" spans="13:31" x14ac:dyDescent="0.25">
      <c r="M6217" s="115"/>
      <c r="N6217" s="123">
        <v>2.1132300000000002</v>
      </c>
      <c r="AB6217" s="108">
        <f t="shared" si="250"/>
        <v>50953</v>
      </c>
      <c r="AC6217" s="109">
        <f t="shared" si="249"/>
        <v>2.8218E-2</v>
      </c>
      <c r="AE6217" s="110"/>
    </row>
    <row r="6218" spans="13:31" x14ac:dyDescent="0.25">
      <c r="M6218" s="115"/>
      <c r="N6218" s="123">
        <v>2.1131000000000002</v>
      </c>
      <c r="AB6218" s="108">
        <f t="shared" si="250"/>
        <v>50954</v>
      </c>
      <c r="AC6218" s="109">
        <f t="shared" si="249"/>
        <v>2.8218E-2</v>
      </c>
      <c r="AE6218" s="110"/>
    </row>
    <row r="6219" spans="13:31" x14ac:dyDescent="0.25">
      <c r="M6219" s="115"/>
      <c r="N6219" s="123">
        <v>2.1131000000000002</v>
      </c>
      <c r="AB6219" s="108">
        <f t="shared" si="250"/>
        <v>50955</v>
      </c>
      <c r="AC6219" s="109">
        <f t="shared" si="249"/>
        <v>2.8218E-2</v>
      </c>
      <c r="AE6219" s="110"/>
    </row>
    <row r="6220" spans="13:31" x14ac:dyDescent="0.25">
      <c r="M6220" s="115"/>
      <c r="N6220" s="123">
        <v>2.1131000000000002</v>
      </c>
      <c r="AB6220" s="108">
        <f t="shared" si="250"/>
        <v>50956</v>
      </c>
      <c r="AC6220" s="109">
        <f t="shared" si="249"/>
        <v>2.8218E-2</v>
      </c>
      <c r="AE6220" s="110"/>
    </row>
    <row r="6221" spans="13:31" x14ac:dyDescent="0.25">
      <c r="M6221" s="115"/>
      <c r="N6221" s="123">
        <v>2.1131000000000002</v>
      </c>
      <c r="AB6221" s="108">
        <f t="shared" si="250"/>
        <v>50957</v>
      </c>
      <c r="AC6221" s="109">
        <f t="shared" si="249"/>
        <v>2.8218E-2</v>
      </c>
      <c r="AE6221" s="110"/>
    </row>
    <row r="6222" spans="13:31" x14ac:dyDescent="0.25">
      <c r="M6222" s="115"/>
      <c r="N6222" s="123">
        <v>2.1132900000000001</v>
      </c>
      <c r="AB6222" s="108">
        <f t="shared" si="250"/>
        <v>50958</v>
      </c>
      <c r="AC6222" s="109">
        <f t="shared" si="249"/>
        <v>2.8218E-2</v>
      </c>
      <c r="AE6222" s="110"/>
    </row>
    <row r="6223" spans="13:31" x14ac:dyDescent="0.25">
      <c r="M6223" s="115"/>
      <c r="N6223" s="123">
        <v>2.1131000000000002</v>
      </c>
      <c r="AB6223" s="108">
        <f t="shared" si="250"/>
        <v>50959</v>
      </c>
      <c r="AC6223" s="109">
        <f t="shared" si="249"/>
        <v>2.8218E-2</v>
      </c>
      <c r="AE6223" s="110"/>
    </row>
    <row r="6224" spans="13:31" x14ac:dyDescent="0.25">
      <c r="M6224" s="115"/>
      <c r="N6224" s="123">
        <v>2.1131000000000002</v>
      </c>
      <c r="AB6224" s="108">
        <f t="shared" si="250"/>
        <v>50960</v>
      </c>
      <c r="AC6224" s="109">
        <f t="shared" si="249"/>
        <v>2.8218E-2</v>
      </c>
      <c r="AE6224" s="110"/>
    </row>
    <row r="6225" spans="13:31" x14ac:dyDescent="0.25">
      <c r="M6225" s="115"/>
      <c r="N6225" s="123">
        <v>2.1131000000000002</v>
      </c>
      <c r="AB6225" s="108">
        <f t="shared" si="250"/>
        <v>50961</v>
      </c>
      <c r="AC6225" s="109">
        <f t="shared" si="249"/>
        <v>2.8218E-2</v>
      </c>
      <c r="AE6225" s="110"/>
    </row>
    <row r="6226" spans="13:31" x14ac:dyDescent="0.25">
      <c r="M6226" s="115"/>
      <c r="N6226" s="123">
        <v>2.1132300000000002</v>
      </c>
      <c r="AB6226" s="108">
        <f t="shared" si="250"/>
        <v>50962</v>
      </c>
      <c r="AC6226" s="109">
        <f t="shared" si="249"/>
        <v>2.8218E-2</v>
      </c>
      <c r="AE6226" s="110"/>
    </row>
    <row r="6227" spans="13:31" x14ac:dyDescent="0.25">
      <c r="M6227" s="115"/>
      <c r="N6227" s="123">
        <v>2.1131000000000002</v>
      </c>
      <c r="AB6227" s="108">
        <f t="shared" si="250"/>
        <v>50963</v>
      </c>
      <c r="AC6227" s="109">
        <f t="shared" si="249"/>
        <v>2.8218E-2</v>
      </c>
      <c r="AE6227" s="110"/>
    </row>
    <row r="6228" spans="13:31" x14ac:dyDescent="0.25">
      <c r="M6228" s="115"/>
      <c r="N6228" s="123">
        <v>2.1131000000000002</v>
      </c>
      <c r="AB6228" s="108">
        <f t="shared" si="250"/>
        <v>50964</v>
      </c>
      <c r="AC6228" s="109">
        <f t="shared" si="249"/>
        <v>2.8218E-2</v>
      </c>
      <c r="AE6228" s="110"/>
    </row>
    <row r="6229" spans="13:31" x14ac:dyDescent="0.25">
      <c r="M6229" s="115"/>
      <c r="N6229" s="123">
        <v>2.1131000000000002</v>
      </c>
      <c r="AB6229" s="108">
        <f t="shared" si="250"/>
        <v>50965</v>
      </c>
      <c r="AC6229" s="109">
        <f t="shared" si="249"/>
        <v>2.8218E-2</v>
      </c>
      <c r="AE6229" s="110"/>
    </row>
    <row r="6230" spans="13:31" x14ac:dyDescent="0.25">
      <c r="M6230" s="115"/>
      <c r="N6230" s="123">
        <v>2.1131000000000002</v>
      </c>
      <c r="AB6230" s="108">
        <f t="shared" si="250"/>
        <v>50966</v>
      </c>
      <c r="AC6230" s="109">
        <f t="shared" si="249"/>
        <v>2.8218E-2</v>
      </c>
      <c r="AE6230" s="110"/>
    </row>
    <row r="6231" spans="13:31" x14ac:dyDescent="0.25">
      <c r="M6231" s="115"/>
      <c r="N6231" s="123">
        <v>2.1132300000000002</v>
      </c>
      <c r="AB6231" s="108">
        <f t="shared" si="250"/>
        <v>50967</v>
      </c>
      <c r="AC6231" s="109">
        <f t="shared" si="249"/>
        <v>2.8218E-2</v>
      </c>
      <c r="AE6231" s="110"/>
    </row>
    <row r="6232" spans="13:31" x14ac:dyDescent="0.25">
      <c r="M6232" s="115"/>
      <c r="N6232" s="123">
        <v>2.1131000000000002</v>
      </c>
      <c r="AB6232" s="108">
        <f t="shared" si="250"/>
        <v>50968</v>
      </c>
      <c r="AC6232" s="109">
        <f t="shared" si="249"/>
        <v>2.8218E-2</v>
      </c>
      <c r="AE6232" s="110"/>
    </row>
    <row r="6233" spans="13:31" x14ac:dyDescent="0.25">
      <c r="M6233" s="115"/>
      <c r="N6233" s="123">
        <v>2.1131000000000002</v>
      </c>
      <c r="AB6233" s="108">
        <f t="shared" si="250"/>
        <v>50969</v>
      </c>
      <c r="AC6233" s="109">
        <f t="shared" si="249"/>
        <v>2.8218E-2</v>
      </c>
      <c r="AE6233" s="110"/>
    </row>
    <row r="6234" spans="13:31" x14ac:dyDescent="0.25">
      <c r="M6234" s="115"/>
      <c r="N6234" s="123">
        <v>2.1131000000000002</v>
      </c>
      <c r="AB6234" s="108">
        <f t="shared" si="250"/>
        <v>50970</v>
      </c>
      <c r="AC6234" s="109">
        <f t="shared" si="249"/>
        <v>2.8218E-2</v>
      </c>
      <c r="AE6234" s="110"/>
    </row>
    <row r="6235" spans="13:31" x14ac:dyDescent="0.25">
      <c r="M6235" s="115"/>
      <c r="N6235" s="123">
        <v>2.1131000000000002</v>
      </c>
      <c r="AB6235" s="108">
        <f t="shared" si="250"/>
        <v>50971</v>
      </c>
      <c r="AC6235" s="109">
        <f t="shared" si="249"/>
        <v>2.8218E-2</v>
      </c>
      <c r="AE6235" s="110"/>
    </row>
    <row r="6236" spans="13:31" x14ac:dyDescent="0.25">
      <c r="M6236" s="115"/>
      <c r="N6236" s="123">
        <v>2.1132300000000002</v>
      </c>
      <c r="AB6236" s="108">
        <f t="shared" si="250"/>
        <v>50972</v>
      </c>
      <c r="AC6236" s="109">
        <f t="shared" si="249"/>
        <v>2.8218E-2</v>
      </c>
      <c r="AE6236" s="110"/>
    </row>
    <row r="6237" spans="13:31" x14ac:dyDescent="0.25">
      <c r="M6237" s="115"/>
      <c r="N6237" s="123">
        <v>2.1131000000000002</v>
      </c>
      <c r="AB6237" s="108">
        <f t="shared" si="250"/>
        <v>50973</v>
      </c>
      <c r="AC6237" s="109">
        <f t="shared" si="249"/>
        <v>2.8218E-2</v>
      </c>
      <c r="AE6237" s="110"/>
    </row>
    <row r="6238" spans="13:31" x14ac:dyDescent="0.25">
      <c r="M6238" s="115"/>
      <c r="N6238" s="123">
        <v>2.1131700000000002</v>
      </c>
      <c r="AB6238" s="108">
        <f t="shared" si="250"/>
        <v>50974</v>
      </c>
      <c r="AC6238" s="109">
        <f t="shared" si="249"/>
        <v>2.8218E-2</v>
      </c>
      <c r="AE6238" s="110"/>
    </row>
    <row r="6239" spans="13:31" x14ac:dyDescent="0.25">
      <c r="M6239" s="115"/>
      <c r="N6239" s="123">
        <v>2.1131000000000002</v>
      </c>
      <c r="AB6239" s="108">
        <f t="shared" si="250"/>
        <v>50975</v>
      </c>
      <c r="AC6239" s="109">
        <f t="shared" si="249"/>
        <v>2.8218E-2</v>
      </c>
      <c r="AE6239" s="110"/>
    </row>
    <row r="6240" spans="13:31" x14ac:dyDescent="0.25">
      <c r="M6240" s="115"/>
      <c r="N6240" s="123">
        <v>2.1132300000000002</v>
      </c>
      <c r="AB6240" s="108">
        <f t="shared" si="250"/>
        <v>50976</v>
      </c>
      <c r="AC6240" s="109">
        <f t="shared" si="249"/>
        <v>2.8218E-2</v>
      </c>
      <c r="AE6240" s="110"/>
    </row>
    <row r="6241" spans="13:31" x14ac:dyDescent="0.25">
      <c r="M6241" s="115"/>
      <c r="N6241" s="123">
        <v>2.1131000000000002</v>
      </c>
      <c r="AB6241" s="108">
        <f t="shared" si="250"/>
        <v>50977</v>
      </c>
      <c r="AC6241" s="109">
        <f t="shared" si="249"/>
        <v>2.8218E-2</v>
      </c>
      <c r="AE6241" s="110"/>
    </row>
    <row r="6242" spans="13:31" x14ac:dyDescent="0.25">
      <c r="M6242" s="115"/>
      <c r="N6242" s="123">
        <v>2.1131000000000002</v>
      </c>
      <c r="AB6242" s="108">
        <f t="shared" si="250"/>
        <v>50978</v>
      </c>
      <c r="AC6242" s="109">
        <f t="shared" si="249"/>
        <v>2.8218E-2</v>
      </c>
      <c r="AE6242" s="110"/>
    </row>
    <row r="6243" spans="13:31" x14ac:dyDescent="0.25">
      <c r="M6243" s="115"/>
      <c r="N6243" s="123">
        <v>1.8227199999999999</v>
      </c>
      <c r="AB6243" s="108">
        <f t="shared" si="250"/>
        <v>50979</v>
      </c>
      <c r="AC6243" s="109">
        <f t="shared" si="249"/>
        <v>2.8218E-2</v>
      </c>
      <c r="AE6243" s="110"/>
    </row>
    <row r="6244" spans="13:31" x14ac:dyDescent="0.25">
      <c r="M6244" s="115"/>
      <c r="N6244" s="123">
        <v>1.8227199999999999</v>
      </c>
      <c r="AB6244" s="108">
        <f t="shared" si="250"/>
        <v>50980</v>
      </c>
      <c r="AC6244" s="109">
        <f t="shared" si="249"/>
        <v>2.8218E-2</v>
      </c>
      <c r="AE6244" s="110"/>
    </row>
    <row r="6245" spans="13:31" x14ac:dyDescent="0.25">
      <c r="M6245" s="115"/>
      <c r="N6245" s="123">
        <v>1.82281</v>
      </c>
      <c r="AB6245" s="108">
        <f t="shared" si="250"/>
        <v>50981</v>
      </c>
      <c r="AC6245" s="109">
        <f t="shared" si="249"/>
        <v>2.8218E-2</v>
      </c>
      <c r="AE6245" s="110"/>
    </row>
    <row r="6246" spans="13:31" x14ac:dyDescent="0.25">
      <c r="M6246" s="115"/>
      <c r="N6246" s="123">
        <v>1.8227199999999999</v>
      </c>
      <c r="AB6246" s="108">
        <f t="shared" si="250"/>
        <v>50982</v>
      </c>
      <c r="AC6246" s="109">
        <f t="shared" si="249"/>
        <v>2.8218E-2</v>
      </c>
      <c r="AE6246" s="110"/>
    </row>
    <row r="6247" spans="13:31" x14ac:dyDescent="0.25">
      <c r="M6247" s="115"/>
      <c r="N6247" s="123">
        <v>1.8227199999999999</v>
      </c>
      <c r="AB6247" s="108">
        <f t="shared" si="250"/>
        <v>50983</v>
      </c>
      <c r="AC6247" s="109">
        <f t="shared" si="249"/>
        <v>2.8218E-2</v>
      </c>
      <c r="AE6247" s="110"/>
    </row>
    <row r="6248" spans="13:31" x14ac:dyDescent="0.25">
      <c r="M6248" s="115"/>
      <c r="N6248" s="123">
        <v>1.82277</v>
      </c>
      <c r="AB6248" s="108">
        <f t="shared" si="250"/>
        <v>50984</v>
      </c>
      <c r="AC6248" s="109">
        <f t="shared" si="249"/>
        <v>2.8218E-2</v>
      </c>
      <c r="AE6248" s="110"/>
    </row>
    <row r="6249" spans="13:31" x14ac:dyDescent="0.25">
      <c r="M6249" s="115"/>
      <c r="N6249" s="123">
        <v>1.82281</v>
      </c>
      <c r="AB6249" s="108">
        <f t="shared" si="250"/>
        <v>50985</v>
      </c>
      <c r="AC6249" s="109">
        <f t="shared" si="249"/>
        <v>2.8218E-2</v>
      </c>
      <c r="AE6249" s="110"/>
    </row>
    <row r="6250" spans="13:31" x14ac:dyDescent="0.25">
      <c r="M6250" s="115"/>
      <c r="N6250" s="123">
        <v>1.8227199999999999</v>
      </c>
      <c r="AB6250" s="108">
        <f t="shared" si="250"/>
        <v>50986</v>
      </c>
      <c r="AC6250" s="109">
        <f t="shared" si="249"/>
        <v>2.8218E-2</v>
      </c>
      <c r="AE6250" s="110"/>
    </row>
    <row r="6251" spans="13:31" x14ac:dyDescent="0.25">
      <c r="M6251" s="115"/>
      <c r="N6251" s="123">
        <v>1.8227199999999999</v>
      </c>
      <c r="AB6251" s="108">
        <f t="shared" si="250"/>
        <v>50987</v>
      </c>
      <c r="AC6251" s="109">
        <f t="shared" si="249"/>
        <v>2.8218E-2</v>
      </c>
      <c r="AE6251" s="110"/>
    </row>
    <row r="6252" spans="13:31" x14ac:dyDescent="0.25">
      <c r="M6252" s="115"/>
      <c r="N6252" s="123">
        <v>1.8227199999999999</v>
      </c>
      <c r="AB6252" s="108">
        <f t="shared" si="250"/>
        <v>50988</v>
      </c>
      <c r="AC6252" s="109">
        <f t="shared" si="249"/>
        <v>2.8218E-2</v>
      </c>
      <c r="AE6252" s="110"/>
    </row>
    <row r="6253" spans="13:31" x14ac:dyDescent="0.25">
      <c r="M6253" s="115"/>
      <c r="N6253" s="123">
        <v>1.8227199999999999</v>
      </c>
      <c r="AB6253" s="108">
        <f t="shared" si="250"/>
        <v>50989</v>
      </c>
      <c r="AC6253" s="109">
        <f t="shared" si="249"/>
        <v>2.8218E-2</v>
      </c>
      <c r="AE6253" s="110"/>
    </row>
    <row r="6254" spans="13:31" x14ac:dyDescent="0.25">
      <c r="M6254" s="115"/>
      <c r="N6254" s="123">
        <v>1.82281</v>
      </c>
      <c r="AB6254" s="108">
        <f t="shared" si="250"/>
        <v>50990</v>
      </c>
      <c r="AC6254" s="109">
        <f t="shared" si="249"/>
        <v>2.8218E-2</v>
      </c>
      <c r="AE6254" s="110"/>
    </row>
    <row r="6255" spans="13:31" x14ac:dyDescent="0.25">
      <c r="M6255" s="115"/>
      <c r="N6255" s="123">
        <v>1.8227199999999999</v>
      </c>
      <c r="AB6255" s="108">
        <f t="shared" si="250"/>
        <v>50991</v>
      </c>
      <c r="AC6255" s="109">
        <f t="shared" si="249"/>
        <v>2.8218E-2</v>
      </c>
      <c r="AE6255" s="110"/>
    </row>
    <row r="6256" spans="13:31" x14ac:dyDescent="0.25">
      <c r="M6256" s="115"/>
      <c r="N6256" s="123">
        <v>1.8227199999999999</v>
      </c>
      <c r="AB6256" s="108">
        <f t="shared" si="250"/>
        <v>50992</v>
      </c>
      <c r="AC6256" s="109">
        <f t="shared" si="249"/>
        <v>2.8218E-2</v>
      </c>
      <c r="AE6256" s="110"/>
    </row>
    <row r="6257" spans="13:31" x14ac:dyDescent="0.25">
      <c r="M6257" s="115"/>
      <c r="N6257" s="123">
        <v>1.8227199999999999</v>
      </c>
      <c r="AB6257" s="108">
        <f t="shared" si="250"/>
        <v>50993</v>
      </c>
      <c r="AC6257" s="109">
        <f t="shared" si="249"/>
        <v>2.8218E-2</v>
      </c>
      <c r="AE6257" s="110"/>
    </row>
    <row r="6258" spans="13:31" x14ac:dyDescent="0.25">
      <c r="M6258" s="115"/>
      <c r="N6258" s="123">
        <v>1.8227199999999999</v>
      </c>
      <c r="AB6258" s="108">
        <f t="shared" si="250"/>
        <v>50994</v>
      </c>
      <c r="AC6258" s="109">
        <f t="shared" si="249"/>
        <v>2.8218E-2</v>
      </c>
      <c r="AE6258" s="110"/>
    </row>
    <row r="6259" spans="13:31" x14ac:dyDescent="0.25">
      <c r="M6259" s="115"/>
      <c r="N6259" s="123">
        <v>1.82281</v>
      </c>
      <c r="AB6259" s="108">
        <f t="shared" si="250"/>
        <v>50995</v>
      </c>
      <c r="AC6259" s="109">
        <f t="shared" si="249"/>
        <v>2.8218E-2</v>
      </c>
      <c r="AE6259" s="110"/>
    </row>
    <row r="6260" spans="13:31" x14ac:dyDescent="0.25">
      <c r="M6260" s="115"/>
      <c r="N6260" s="123">
        <v>1.8227199999999999</v>
      </c>
      <c r="AB6260" s="108">
        <f t="shared" si="250"/>
        <v>50996</v>
      </c>
      <c r="AC6260" s="109">
        <f t="shared" si="249"/>
        <v>2.8218E-2</v>
      </c>
      <c r="AE6260" s="110"/>
    </row>
    <row r="6261" spans="13:31" x14ac:dyDescent="0.25">
      <c r="M6261" s="115"/>
      <c r="N6261" s="123">
        <v>1.8227199999999999</v>
      </c>
      <c r="AB6261" s="108">
        <f t="shared" si="250"/>
        <v>50997</v>
      </c>
      <c r="AC6261" s="109">
        <f t="shared" si="249"/>
        <v>2.8218E-2</v>
      </c>
      <c r="AE6261" s="110"/>
    </row>
    <row r="6262" spans="13:31" x14ac:dyDescent="0.25">
      <c r="M6262" s="115"/>
      <c r="N6262" s="123">
        <v>1.8227199999999999</v>
      </c>
      <c r="AB6262" s="108">
        <f t="shared" si="250"/>
        <v>50998</v>
      </c>
      <c r="AC6262" s="109">
        <f t="shared" si="249"/>
        <v>2.8218E-2</v>
      </c>
      <c r="AE6262" s="110"/>
    </row>
    <row r="6263" spans="13:31" x14ac:dyDescent="0.25">
      <c r="M6263" s="115"/>
      <c r="N6263" s="123">
        <v>1.8227199999999999</v>
      </c>
      <c r="AB6263" s="108">
        <f t="shared" si="250"/>
        <v>50999</v>
      </c>
      <c r="AC6263" s="109">
        <f t="shared" si="249"/>
        <v>2.8218E-2</v>
      </c>
      <c r="AE6263" s="110"/>
    </row>
    <row r="6264" spans="13:31" x14ac:dyDescent="0.25">
      <c r="M6264" s="115"/>
      <c r="N6264" s="123">
        <v>1.82281</v>
      </c>
      <c r="AB6264" s="108">
        <f t="shared" si="250"/>
        <v>51000</v>
      </c>
      <c r="AC6264" s="109">
        <f t="shared" si="249"/>
        <v>2.8218E-2</v>
      </c>
      <c r="AE6264" s="110"/>
    </row>
    <row r="6265" spans="13:31" x14ac:dyDescent="0.25">
      <c r="M6265" s="115"/>
      <c r="N6265" s="123">
        <v>1.8227199999999999</v>
      </c>
      <c r="AB6265" s="108">
        <f t="shared" si="250"/>
        <v>51001</v>
      </c>
      <c r="AC6265" s="109">
        <f t="shared" si="249"/>
        <v>2.8218E-2</v>
      </c>
      <c r="AE6265" s="110"/>
    </row>
    <row r="6266" spans="13:31" x14ac:dyDescent="0.25">
      <c r="M6266" s="115"/>
      <c r="N6266" s="123">
        <v>1.8227199999999999</v>
      </c>
      <c r="AB6266" s="108">
        <f t="shared" si="250"/>
        <v>51002</v>
      </c>
      <c r="AC6266" s="109">
        <f t="shared" si="249"/>
        <v>2.8218E-2</v>
      </c>
      <c r="AE6266" s="110"/>
    </row>
    <row r="6267" spans="13:31" x14ac:dyDescent="0.25">
      <c r="M6267" s="115"/>
      <c r="N6267" s="123">
        <v>1.8227199999999999</v>
      </c>
      <c r="AB6267" s="108">
        <f t="shared" si="250"/>
        <v>51003</v>
      </c>
      <c r="AC6267" s="109">
        <f t="shared" si="249"/>
        <v>2.8218E-2</v>
      </c>
      <c r="AE6267" s="110"/>
    </row>
    <row r="6268" spans="13:31" x14ac:dyDescent="0.25">
      <c r="M6268" s="115"/>
      <c r="N6268" s="123">
        <v>1.8227199999999999</v>
      </c>
      <c r="AB6268" s="108">
        <f t="shared" si="250"/>
        <v>51004</v>
      </c>
      <c r="AC6268" s="109">
        <f t="shared" si="249"/>
        <v>2.8218E-2</v>
      </c>
      <c r="AE6268" s="110"/>
    </row>
    <row r="6269" spans="13:31" x14ac:dyDescent="0.25">
      <c r="M6269" s="115"/>
      <c r="N6269" s="123">
        <v>1.82281</v>
      </c>
      <c r="AB6269" s="108">
        <f t="shared" si="250"/>
        <v>51005</v>
      </c>
      <c r="AC6269" s="109">
        <f t="shared" si="249"/>
        <v>2.8218E-2</v>
      </c>
      <c r="AE6269" s="110"/>
    </row>
    <row r="6270" spans="13:31" x14ac:dyDescent="0.25">
      <c r="M6270" s="115"/>
      <c r="N6270" s="123">
        <v>1.8227199999999999</v>
      </c>
      <c r="AB6270" s="108">
        <f t="shared" si="250"/>
        <v>51006</v>
      </c>
      <c r="AC6270" s="109">
        <f t="shared" si="249"/>
        <v>2.8218E-2</v>
      </c>
      <c r="AE6270" s="110"/>
    </row>
    <row r="6271" spans="13:31" x14ac:dyDescent="0.25">
      <c r="M6271" s="115"/>
      <c r="N6271" s="123">
        <v>1.8227199999999999</v>
      </c>
      <c r="AB6271" s="108">
        <f t="shared" si="250"/>
        <v>51007</v>
      </c>
      <c r="AC6271" s="109">
        <f t="shared" si="249"/>
        <v>2.8218E-2</v>
      </c>
      <c r="AE6271" s="110"/>
    </row>
    <row r="6272" spans="13:31" x14ac:dyDescent="0.25">
      <c r="M6272" s="115"/>
      <c r="N6272" s="123">
        <v>1.8227199999999999</v>
      </c>
      <c r="AB6272" s="108">
        <f t="shared" si="250"/>
        <v>51008</v>
      </c>
      <c r="AC6272" s="109">
        <f t="shared" si="249"/>
        <v>2.8218E-2</v>
      </c>
      <c r="AE6272" s="110"/>
    </row>
    <row r="6273" spans="13:31" x14ac:dyDescent="0.25">
      <c r="M6273" s="115"/>
      <c r="N6273" s="123">
        <v>1.8227199999999999</v>
      </c>
      <c r="AB6273" s="108">
        <f t="shared" si="250"/>
        <v>51009</v>
      </c>
      <c r="AC6273" s="109">
        <f t="shared" si="249"/>
        <v>2.8218E-2</v>
      </c>
      <c r="AE6273" s="110"/>
    </row>
    <row r="6274" spans="13:31" x14ac:dyDescent="0.25">
      <c r="M6274" s="115"/>
      <c r="N6274" s="123">
        <v>1.82281</v>
      </c>
      <c r="AB6274" s="108">
        <f t="shared" si="250"/>
        <v>51010</v>
      </c>
      <c r="AC6274" s="109">
        <f t="shared" si="249"/>
        <v>2.8218E-2</v>
      </c>
      <c r="AE6274" s="110"/>
    </row>
    <row r="6275" spans="13:31" x14ac:dyDescent="0.25">
      <c r="M6275" s="115"/>
      <c r="N6275" s="123">
        <v>1.8227199999999999</v>
      </c>
      <c r="AB6275" s="108">
        <f t="shared" si="250"/>
        <v>51011</v>
      </c>
      <c r="AC6275" s="109">
        <f t="shared" si="249"/>
        <v>2.8218E-2</v>
      </c>
      <c r="AE6275" s="110"/>
    </row>
    <row r="6276" spans="13:31" x14ac:dyDescent="0.25">
      <c r="M6276" s="115"/>
      <c r="N6276" s="123">
        <v>1.8227199999999999</v>
      </c>
      <c r="AB6276" s="108">
        <f t="shared" si="250"/>
        <v>51012</v>
      </c>
      <c r="AC6276" s="109">
        <f t="shared" si="249"/>
        <v>2.8218E-2</v>
      </c>
      <c r="AE6276" s="110"/>
    </row>
    <row r="6277" spans="13:31" x14ac:dyDescent="0.25">
      <c r="M6277" s="115"/>
      <c r="N6277" s="123">
        <v>1.8227199999999999</v>
      </c>
      <c r="AB6277" s="108">
        <f t="shared" si="250"/>
        <v>51013</v>
      </c>
      <c r="AC6277" s="109">
        <f t="shared" si="249"/>
        <v>2.8218E-2</v>
      </c>
      <c r="AE6277" s="110"/>
    </row>
    <row r="6278" spans="13:31" x14ac:dyDescent="0.25">
      <c r="M6278" s="115"/>
      <c r="N6278" s="123">
        <v>1.8227199999999999</v>
      </c>
      <c r="AB6278" s="108">
        <f t="shared" si="250"/>
        <v>51014</v>
      </c>
      <c r="AC6278" s="109">
        <f t="shared" si="249"/>
        <v>2.8218E-2</v>
      </c>
      <c r="AE6278" s="110"/>
    </row>
    <row r="6279" spans="13:31" x14ac:dyDescent="0.25">
      <c r="M6279" s="115"/>
      <c r="N6279" s="123">
        <v>1.82281</v>
      </c>
      <c r="AB6279" s="108">
        <f t="shared" si="250"/>
        <v>51015</v>
      </c>
      <c r="AC6279" s="109">
        <f t="shared" ref="AC6279:AC6342" si="251">_xlfn.IFNA(VLOOKUP(AB6279,M:N,2,FALSE)/100,AC6278)</f>
        <v>2.8218E-2</v>
      </c>
      <c r="AE6279" s="110"/>
    </row>
    <row r="6280" spans="13:31" x14ac:dyDescent="0.25">
      <c r="M6280" s="115"/>
      <c r="N6280" s="123">
        <v>1.8227199999999999</v>
      </c>
      <c r="AB6280" s="108">
        <f t="shared" ref="AB6280:AB6343" si="252">AB6279+1</f>
        <v>51016</v>
      </c>
      <c r="AC6280" s="109">
        <f t="shared" si="251"/>
        <v>2.8218E-2</v>
      </c>
      <c r="AE6280" s="110"/>
    </row>
    <row r="6281" spans="13:31" x14ac:dyDescent="0.25">
      <c r="M6281" s="115"/>
      <c r="N6281" s="123">
        <v>1.8227199999999999</v>
      </c>
      <c r="AB6281" s="108">
        <f t="shared" si="252"/>
        <v>51017</v>
      </c>
      <c r="AC6281" s="109">
        <f t="shared" si="251"/>
        <v>2.8218E-2</v>
      </c>
      <c r="AE6281" s="110"/>
    </row>
    <row r="6282" spans="13:31" x14ac:dyDescent="0.25">
      <c r="M6282" s="115"/>
      <c r="N6282" s="123">
        <v>1.8227199999999999</v>
      </c>
      <c r="AB6282" s="108">
        <f t="shared" si="252"/>
        <v>51018</v>
      </c>
      <c r="AC6282" s="109">
        <f t="shared" si="251"/>
        <v>2.8218E-2</v>
      </c>
      <c r="AE6282" s="110"/>
    </row>
    <row r="6283" spans="13:31" x14ac:dyDescent="0.25">
      <c r="M6283" s="115"/>
      <c r="N6283" s="123">
        <v>1.8227199999999999</v>
      </c>
      <c r="AB6283" s="108">
        <f t="shared" si="252"/>
        <v>51019</v>
      </c>
      <c r="AC6283" s="109">
        <f t="shared" si="251"/>
        <v>2.8218E-2</v>
      </c>
      <c r="AE6283" s="110"/>
    </row>
    <row r="6284" spans="13:31" x14ac:dyDescent="0.25">
      <c r="M6284" s="115"/>
      <c r="N6284" s="123">
        <v>1.82281</v>
      </c>
      <c r="AB6284" s="108">
        <f t="shared" si="252"/>
        <v>51020</v>
      </c>
      <c r="AC6284" s="109">
        <f t="shared" si="251"/>
        <v>2.8218E-2</v>
      </c>
      <c r="AE6284" s="110"/>
    </row>
    <row r="6285" spans="13:31" x14ac:dyDescent="0.25">
      <c r="M6285" s="115"/>
      <c r="N6285" s="123">
        <v>1.8227199999999999</v>
      </c>
      <c r="AB6285" s="108">
        <f t="shared" si="252"/>
        <v>51021</v>
      </c>
      <c r="AC6285" s="109">
        <f t="shared" si="251"/>
        <v>2.8218E-2</v>
      </c>
      <c r="AE6285" s="110"/>
    </row>
    <row r="6286" spans="13:31" x14ac:dyDescent="0.25">
      <c r="M6286" s="115"/>
      <c r="N6286" s="123">
        <v>1.8227199999999999</v>
      </c>
      <c r="AB6286" s="108">
        <f t="shared" si="252"/>
        <v>51022</v>
      </c>
      <c r="AC6286" s="109">
        <f t="shared" si="251"/>
        <v>2.8218E-2</v>
      </c>
      <c r="AE6286" s="110"/>
    </row>
    <row r="6287" spans="13:31" x14ac:dyDescent="0.25">
      <c r="M6287" s="115"/>
      <c r="N6287" s="123">
        <v>1.8227199999999999</v>
      </c>
      <c r="AB6287" s="108">
        <f t="shared" si="252"/>
        <v>51023</v>
      </c>
      <c r="AC6287" s="109">
        <f t="shared" si="251"/>
        <v>2.8218E-2</v>
      </c>
      <c r="AE6287" s="110"/>
    </row>
    <row r="6288" spans="13:31" x14ac:dyDescent="0.25">
      <c r="M6288" s="115"/>
      <c r="N6288" s="123">
        <v>1.8227199999999999</v>
      </c>
      <c r="AB6288" s="108">
        <f t="shared" si="252"/>
        <v>51024</v>
      </c>
      <c r="AC6288" s="109">
        <f t="shared" si="251"/>
        <v>2.8218E-2</v>
      </c>
      <c r="AE6288" s="110"/>
    </row>
    <row r="6289" spans="13:31" x14ac:dyDescent="0.25">
      <c r="M6289" s="115"/>
      <c r="N6289" s="123">
        <v>1.8228599999999999</v>
      </c>
      <c r="AB6289" s="108">
        <f t="shared" si="252"/>
        <v>51025</v>
      </c>
      <c r="AC6289" s="109">
        <f t="shared" si="251"/>
        <v>2.8218E-2</v>
      </c>
      <c r="AE6289" s="110"/>
    </row>
    <row r="6290" spans="13:31" x14ac:dyDescent="0.25">
      <c r="M6290" s="115"/>
      <c r="N6290" s="123">
        <v>1.8227199999999999</v>
      </c>
      <c r="AB6290" s="108">
        <f t="shared" si="252"/>
        <v>51026</v>
      </c>
      <c r="AC6290" s="109">
        <f t="shared" si="251"/>
        <v>2.8218E-2</v>
      </c>
      <c r="AE6290" s="110"/>
    </row>
    <row r="6291" spans="13:31" x14ac:dyDescent="0.25">
      <c r="M6291" s="115"/>
      <c r="N6291" s="123">
        <v>1.8227199999999999</v>
      </c>
      <c r="AB6291" s="108">
        <f t="shared" si="252"/>
        <v>51027</v>
      </c>
      <c r="AC6291" s="109">
        <f t="shared" si="251"/>
        <v>2.8218E-2</v>
      </c>
      <c r="AE6291" s="110"/>
    </row>
    <row r="6292" spans="13:31" x14ac:dyDescent="0.25">
      <c r="M6292" s="115"/>
      <c r="N6292" s="123">
        <v>1.8227199999999999</v>
      </c>
      <c r="AB6292" s="108">
        <f t="shared" si="252"/>
        <v>51028</v>
      </c>
      <c r="AC6292" s="109">
        <f t="shared" si="251"/>
        <v>2.8218E-2</v>
      </c>
      <c r="AE6292" s="110"/>
    </row>
    <row r="6293" spans="13:31" x14ac:dyDescent="0.25">
      <c r="M6293" s="115"/>
      <c r="N6293" s="123">
        <v>1.82281</v>
      </c>
      <c r="AB6293" s="108">
        <f t="shared" si="252"/>
        <v>51029</v>
      </c>
      <c r="AC6293" s="109">
        <f t="shared" si="251"/>
        <v>2.8218E-2</v>
      </c>
      <c r="AE6293" s="110"/>
    </row>
    <row r="6294" spans="13:31" x14ac:dyDescent="0.25">
      <c r="M6294" s="115"/>
      <c r="N6294" s="123">
        <v>1.8227199999999999</v>
      </c>
      <c r="AB6294" s="108">
        <f t="shared" si="252"/>
        <v>51030</v>
      </c>
      <c r="AC6294" s="109">
        <f t="shared" si="251"/>
        <v>2.8218E-2</v>
      </c>
      <c r="AE6294" s="110"/>
    </row>
    <row r="6295" spans="13:31" x14ac:dyDescent="0.25">
      <c r="M6295" s="115"/>
      <c r="N6295" s="123">
        <v>1.8227199999999999</v>
      </c>
      <c r="AB6295" s="108">
        <f t="shared" si="252"/>
        <v>51031</v>
      </c>
      <c r="AC6295" s="109">
        <f t="shared" si="251"/>
        <v>2.8218E-2</v>
      </c>
      <c r="AE6295" s="110"/>
    </row>
    <row r="6296" spans="13:31" x14ac:dyDescent="0.25">
      <c r="M6296" s="115"/>
      <c r="N6296" s="123">
        <v>1.8227199999999999</v>
      </c>
      <c r="AB6296" s="108">
        <f t="shared" si="252"/>
        <v>51032</v>
      </c>
      <c r="AC6296" s="109">
        <f t="shared" si="251"/>
        <v>2.8218E-2</v>
      </c>
      <c r="AE6296" s="110"/>
    </row>
    <row r="6297" spans="13:31" x14ac:dyDescent="0.25">
      <c r="M6297" s="115"/>
      <c r="N6297" s="123">
        <v>1.8227199999999999</v>
      </c>
      <c r="AB6297" s="108">
        <f t="shared" si="252"/>
        <v>51033</v>
      </c>
      <c r="AC6297" s="109">
        <f t="shared" si="251"/>
        <v>2.8218E-2</v>
      </c>
      <c r="AE6297" s="110"/>
    </row>
    <row r="6298" spans="13:31" x14ac:dyDescent="0.25">
      <c r="M6298" s="115"/>
      <c r="N6298" s="123">
        <v>1.82281</v>
      </c>
      <c r="AB6298" s="108">
        <f t="shared" si="252"/>
        <v>51034</v>
      </c>
      <c r="AC6298" s="109">
        <f t="shared" si="251"/>
        <v>2.8218E-2</v>
      </c>
      <c r="AE6298" s="110"/>
    </row>
    <row r="6299" spans="13:31" x14ac:dyDescent="0.25">
      <c r="M6299" s="115"/>
      <c r="N6299" s="123">
        <v>1.8227199999999999</v>
      </c>
      <c r="AB6299" s="108">
        <f t="shared" si="252"/>
        <v>51035</v>
      </c>
      <c r="AC6299" s="109">
        <f t="shared" si="251"/>
        <v>2.8218E-2</v>
      </c>
      <c r="AE6299" s="110"/>
    </row>
    <row r="6300" spans="13:31" x14ac:dyDescent="0.25">
      <c r="M6300" s="115"/>
      <c r="N6300" s="123">
        <v>1.8227199999999999</v>
      </c>
      <c r="AB6300" s="108">
        <f t="shared" si="252"/>
        <v>51036</v>
      </c>
      <c r="AC6300" s="109">
        <f t="shared" si="251"/>
        <v>2.8218E-2</v>
      </c>
      <c r="AE6300" s="110"/>
    </row>
    <row r="6301" spans="13:31" x14ac:dyDescent="0.25">
      <c r="M6301" s="115"/>
      <c r="N6301" s="123">
        <v>1.8227199999999999</v>
      </c>
      <c r="AB6301" s="108">
        <f t="shared" si="252"/>
        <v>51037</v>
      </c>
      <c r="AC6301" s="109">
        <f t="shared" si="251"/>
        <v>2.8218E-2</v>
      </c>
      <c r="AE6301" s="110"/>
    </row>
    <row r="6302" spans="13:31" x14ac:dyDescent="0.25">
      <c r="M6302" s="115"/>
      <c r="N6302" s="123">
        <v>1.8227199999999999</v>
      </c>
      <c r="AB6302" s="108">
        <f t="shared" si="252"/>
        <v>51038</v>
      </c>
      <c r="AC6302" s="109">
        <f t="shared" si="251"/>
        <v>2.8218E-2</v>
      </c>
      <c r="AE6302" s="110"/>
    </row>
    <row r="6303" spans="13:31" x14ac:dyDescent="0.25">
      <c r="M6303" s="115"/>
      <c r="N6303" s="123">
        <v>1.82281</v>
      </c>
      <c r="AB6303" s="108">
        <f t="shared" si="252"/>
        <v>51039</v>
      </c>
      <c r="AC6303" s="109">
        <f t="shared" si="251"/>
        <v>2.8218E-2</v>
      </c>
      <c r="AE6303" s="110"/>
    </row>
    <row r="6304" spans="13:31" x14ac:dyDescent="0.25">
      <c r="M6304" s="115"/>
      <c r="N6304" s="123">
        <v>1.8227199999999999</v>
      </c>
      <c r="AB6304" s="108">
        <f t="shared" si="252"/>
        <v>51040</v>
      </c>
      <c r="AC6304" s="109">
        <f t="shared" si="251"/>
        <v>2.8218E-2</v>
      </c>
      <c r="AE6304" s="110"/>
    </row>
    <row r="6305" spans="13:31" x14ac:dyDescent="0.25">
      <c r="M6305" s="115"/>
      <c r="N6305" s="123">
        <v>1.8227199999999999</v>
      </c>
      <c r="AB6305" s="108">
        <f t="shared" si="252"/>
        <v>51041</v>
      </c>
      <c r="AC6305" s="109">
        <f t="shared" si="251"/>
        <v>2.8218E-2</v>
      </c>
      <c r="AE6305" s="110"/>
    </row>
    <row r="6306" spans="13:31" x14ac:dyDescent="0.25">
      <c r="M6306" s="115"/>
      <c r="N6306" s="123">
        <v>1.8227199999999999</v>
      </c>
      <c r="AB6306" s="108">
        <f t="shared" si="252"/>
        <v>51042</v>
      </c>
      <c r="AC6306" s="109">
        <f t="shared" si="251"/>
        <v>2.8218E-2</v>
      </c>
      <c r="AE6306" s="110"/>
    </row>
    <row r="6307" spans="13:31" x14ac:dyDescent="0.25">
      <c r="M6307" s="115"/>
      <c r="N6307" s="123">
        <v>1.8227199999999999</v>
      </c>
      <c r="AB6307" s="108">
        <f t="shared" si="252"/>
        <v>51043</v>
      </c>
      <c r="AC6307" s="109">
        <f t="shared" si="251"/>
        <v>2.8218E-2</v>
      </c>
      <c r="AE6307" s="110"/>
    </row>
    <row r="6308" spans="13:31" x14ac:dyDescent="0.25">
      <c r="M6308" s="115"/>
      <c r="N6308" s="123">
        <v>1.82281</v>
      </c>
      <c r="AB6308" s="108">
        <f t="shared" si="252"/>
        <v>51044</v>
      </c>
      <c r="AC6308" s="109">
        <f t="shared" si="251"/>
        <v>2.8218E-2</v>
      </c>
      <c r="AE6308" s="110"/>
    </row>
    <row r="6309" spans="13:31" x14ac:dyDescent="0.25">
      <c r="M6309" s="115"/>
      <c r="N6309" s="123">
        <v>1.8227199999999999</v>
      </c>
      <c r="AB6309" s="108">
        <f t="shared" si="252"/>
        <v>51045</v>
      </c>
      <c r="AC6309" s="109">
        <f t="shared" si="251"/>
        <v>2.8218E-2</v>
      </c>
      <c r="AE6309" s="110"/>
    </row>
    <row r="6310" spans="13:31" x14ac:dyDescent="0.25">
      <c r="M6310" s="115"/>
      <c r="N6310" s="123">
        <v>1.8227199999999999</v>
      </c>
      <c r="AB6310" s="108">
        <f t="shared" si="252"/>
        <v>51046</v>
      </c>
      <c r="AC6310" s="109">
        <f t="shared" si="251"/>
        <v>2.8218E-2</v>
      </c>
      <c r="AE6310" s="110"/>
    </row>
    <row r="6311" spans="13:31" x14ac:dyDescent="0.25">
      <c r="M6311" s="115"/>
      <c r="N6311" s="123">
        <v>1.8227199999999999</v>
      </c>
      <c r="AB6311" s="108">
        <f t="shared" si="252"/>
        <v>51047</v>
      </c>
      <c r="AC6311" s="109">
        <f t="shared" si="251"/>
        <v>2.8218E-2</v>
      </c>
      <c r="AE6311" s="110"/>
    </row>
    <row r="6312" spans="13:31" x14ac:dyDescent="0.25">
      <c r="M6312" s="115"/>
      <c r="N6312" s="123">
        <v>1.8227199999999999</v>
      </c>
      <c r="AB6312" s="108">
        <f t="shared" si="252"/>
        <v>51048</v>
      </c>
      <c r="AC6312" s="109">
        <f t="shared" si="251"/>
        <v>2.8218E-2</v>
      </c>
      <c r="AE6312" s="110"/>
    </row>
    <row r="6313" spans="13:31" x14ac:dyDescent="0.25">
      <c r="M6313" s="115"/>
      <c r="N6313" s="123">
        <v>1.82281</v>
      </c>
      <c r="AB6313" s="108">
        <f t="shared" si="252"/>
        <v>51049</v>
      </c>
      <c r="AC6313" s="109">
        <f t="shared" si="251"/>
        <v>2.8218E-2</v>
      </c>
      <c r="AE6313" s="110"/>
    </row>
    <row r="6314" spans="13:31" x14ac:dyDescent="0.25">
      <c r="M6314" s="115"/>
      <c r="N6314" s="123">
        <v>1.8227199999999999</v>
      </c>
      <c r="AB6314" s="108">
        <f t="shared" si="252"/>
        <v>51050</v>
      </c>
      <c r="AC6314" s="109">
        <f t="shared" si="251"/>
        <v>2.8218E-2</v>
      </c>
      <c r="AE6314" s="110"/>
    </row>
    <row r="6315" spans="13:31" x14ac:dyDescent="0.25">
      <c r="M6315" s="115"/>
      <c r="N6315" s="123">
        <v>1.8227199999999999</v>
      </c>
      <c r="AB6315" s="108">
        <f t="shared" si="252"/>
        <v>51051</v>
      </c>
      <c r="AC6315" s="109">
        <f t="shared" si="251"/>
        <v>2.8218E-2</v>
      </c>
      <c r="AE6315" s="110"/>
    </row>
    <row r="6316" spans="13:31" x14ac:dyDescent="0.25">
      <c r="M6316" s="115"/>
      <c r="N6316" s="123">
        <v>1.8227199999999999</v>
      </c>
      <c r="AB6316" s="108">
        <f t="shared" si="252"/>
        <v>51052</v>
      </c>
      <c r="AC6316" s="109">
        <f t="shared" si="251"/>
        <v>2.8218E-2</v>
      </c>
      <c r="AE6316" s="110"/>
    </row>
    <row r="6317" spans="13:31" x14ac:dyDescent="0.25">
      <c r="M6317" s="115"/>
      <c r="N6317" s="123">
        <v>1.8227199999999999</v>
      </c>
      <c r="AB6317" s="108">
        <f t="shared" si="252"/>
        <v>51053</v>
      </c>
      <c r="AC6317" s="109">
        <f t="shared" si="251"/>
        <v>2.8218E-2</v>
      </c>
      <c r="AE6317" s="110"/>
    </row>
    <row r="6318" spans="13:31" x14ac:dyDescent="0.25">
      <c r="M6318" s="115"/>
      <c r="N6318" s="123">
        <v>1.8228599999999999</v>
      </c>
      <c r="AB6318" s="108">
        <f t="shared" si="252"/>
        <v>51054</v>
      </c>
      <c r="AC6318" s="109">
        <f t="shared" si="251"/>
        <v>2.8218E-2</v>
      </c>
      <c r="AE6318" s="110"/>
    </row>
    <row r="6319" spans="13:31" x14ac:dyDescent="0.25">
      <c r="M6319" s="115"/>
      <c r="N6319" s="123">
        <v>1.8227199999999999</v>
      </c>
      <c r="AB6319" s="108">
        <f t="shared" si="252"/>
        <v>51055</v>
      </c>
      <c r="AC6319" s="109">
        <f t="shared" si="251"/>
        <v>2.8218E-2</v>
      </c>
      <c r="AE6319" s="110"/>
    </row>
    <row r="6320" spans="13:31" x14ac:dyDescent="0.25">
      <c r="M6320" s="115"/>
      <c r="N6320" s="123">
        <v>1.8227199999999999</v>
      </c>
      <c r="AB6320" s="108">
        <f t="shared" si="252"/>
        <v>51056</v>
      </c>
      <c r="AC6320" s="109">
        <f t="shared" si="251"/>
        <v>2.8218E-2</v>
      </c>
      <c r="AE6320" s="110"/>
    </row>
    <row r="6321" spans="13:31" x14ac:dyDescent="0.25">
      <c r="M6321" s="115"/>
      <c r="N6321" s="123">
        <v>1.8227199999999999</v>
      </c>
      <c r="AB6321" s="108">
        <f t="shared" si="252"/>
        <v>51057</v>
      </c>
      <c r="AC6321" s="109">
        <f t="shared" si="251"/>
        <v>2.8218E-2</v>
      </c>
      <c r="AE6321" s="110"/>
    </row>
    <row r="6322" spans="13:31" x14ac:dyDescent="0.25">
      <c r="M6322" s="115"/>
      <c r="N6322" s="123">
        <v>1.82281</v>
      </c>
      <c r="AB6322" s="108">
        <f t="shared" si="252"/>
        <v>51058</v>
      </c>
      <c r="AC6322" s="109">
        <f t="shared" si="251"/>
        <v>2.8218E-2</v>
      </c>
      <c r="AE6322" s="110"/>
    </row>
    <row r="6323" spans="13:31" x14ac:dyDescent="0.25">
      <c r="M6323" s="115"/>
      <c r="N6323" s="123">
        <v>1.8227199999999999</v>
      </c>
      <c r="AB6323" s="108">
        <f t="shared" si="252"/>
        <v>51059</v>
      </c>
      <c r="AC6323" s="109">
        <f t="shared" si="251"/>
        <v>2.8218E-2</v>
      </c>
      <c r="AE6323" s="110"/>
    </row>
    <row r="6324" spans="13:31" x14ac:dyDescent="0.25">
      <c r="M6324" s="115"/>
      <c r="N6324" s="123">
        <v>1.8227199999999999</v>
      </c>
      <c r="AB6324" s="108">
        <f t="shared" si="252"/>
        <v>51060</v>
      </c>
      <c r="AC6324" s="109">
        <f t="shared" si="251"/>
        <v>2.8218E-2</v>
      </c>
      <c r="AE6324" s="110"/>
    </row>
    <row r="6325" spans="13:31" x14ac:dyDescent="0.25">
      <c r="M6325" s="115"/>
      <c r="N6325" s="123">
        <v>1.8227199999999999</v>
      </c>
      <c r="AB6325" s="108">
        <f t="shared" si="252"/>
        <v>51061</v>
      </c>
      <c r="AC6325" s="109">
        <f t="shared" si="251"/>
        <v>2.8218E-2</v>
      </c>
      <c r="AE6325" s="110"/>
    </row>
    <row r="6326" spans="13:31" x14ac:dyDescent="0.25">
      <c r="M6326" s="115"/>
      <c r="N6326" s="123">
        <v>1.8227199999999999</v>
      </c>
      <c r="AB6326" s="108">
        <f t="shared" si="252"/>
        <v>51062</v>
      </c>
      <c r="AC6326" s="109">
        <f t="shared" si="251"/>
        <v>2.8218E-2</v>
      </c>
      <c r="AE6326" s="110"/>
    </row>
    <row r="6327" spans="13:31" x14ac:dyDescent="0.25">
      <c r="M6327" s="115"/>
      <c r="N6327" s="123">
        <v>1.82281</v>
      </c>
      <c r="AB6327" s="108">
        <f t="shared" si="252"/>
        <v>51063</v>
      </c>
      <c r="AC6327" s="109">
        <f t="shared" si="251"/>
        <v>2.8218E-2</v>
      </c>
      <c r="AE6327" s="110"/>
    </row>
    <row r="6328" spans="13:31" x14ac:dyDescent="0.25">
      <c r="M6328" s="115"/>
      <c r="N6328" s="123">
        <v>1.8227199999999999</v>
      </c>
      <c r="AB6328" s="108">
        <f t="shared" si="252"/>
        <v>51064</v>
      </c>
      <c r="AC6328" s="109">
        <f t="shared" si="251"/>
        <v>2.8218E-2</v>
      </c>
      <c r="AE6328" s="110"/>
    </row>
    <row r="6329" spans="13:31" x14ac:dyDescent="0.25">
      <c r="M6329" s="115"/>
      <c r="N6329" s="123">
        <v>1.8227199999999999</v>
      </c>
      <c r="AB6329" s="108">
        <f t="shared" si="252"/>
        <v>51065</v>
      </c>
      <c r="AC6329" s="109">
        <f t="shared" si="251"/>
        <v>2.8218E-2</v>
      </c>
      <c r="AE6329" s="110"/>
    </row>
    <row r="6330" spans="13:31" x14ac:dyDescent="0.25">
      <c r="M6330" s="115"/>
      <c r="N6330" s="123">
        <v>1.8227199999999999</v>
      </c>
      <c r="AB6330" s="108">
        <f t="shared" si="252"/>
        <v>51066</v>
      </c>
      <c r="AC6330" s="109">
        <f t="shared" si="251"/>
        <v>2.8218E-2</v>
      </c>
      <c r="AE6330" s="110"/>
    </row>
    <row r="6331" spans="13:31" x14ac:dyDescent="0.25">
      <c r="M6331" s="115"/>
      <c r="N6331" s="123">
        <v>1.8227199999999999</v>
      </c>
      <c r="AB6331" s="108">
        <f t="shared" si="252"/>
        <v>51067</v>
      </c>
      <c r="AC6331" s="109">
        <f t="shared" si="251"/>
        <v>2.8218E-2</v>
      </c>
      <c r="AE6331" s="110"/>
    </row>
    <row r="6332" spans="13:31" x14ac:dyDescent="0.25">
      <c r="M6332" s="115"/>
      <c r="N6332" s="123">
        <v>1.82281</v>
      </c>
      <c r="AB6332" s="108">
        <f t="shared" si="252"/>
        <v>51068</v>
      </c>
      <c r="AC6332" s="109">
        <f t="shared" si="251"/>
        <v>2.8218E-2</v>
      </c>
      <c r="AE6332" s="110"/>
    </row>
    <row r="6333" spans="13:31" x14ac:dyDescent="0.25">
      <c r="M6333" s="115"/>
      <c r="N6333" s="123">
        <v>1.8227199999999999</v>
      </c>
      <c r="AB6333" s="108">
        <f t="shared" si="252"/>
        <v>51069</v>
      </c>
      <c r="AC6333" s="109">
        <f t="shared" si="251"/>
        <v>2.8218E-2</v>
      </c>
      <c r="AE6333" s="110"/>
    </row>
    <row r="6334" spans="13:31" x14ac:dyDescent="0.25">
      <c r="M6334" s="115"/>
      <c r="N6334" s="123">
        <v>1.8227199999999999</v>
      </c>
      <c r="AB6334" s="108">
        <f t="shared" si="252"/>
        <v>51070</v>
      </c>
      <c r="AC6334" s="109">
        <f t="shared" si="251"/>
        <v>2.8218E-2</v>
      </c>
      <c r="AE6334" s="110"/>
    </row>
    <row r="6335" spans="13:31" x14ac:dyDescent="0.25">
      <c r="M6335" s="115"/>
      <c r="N6335" s="123">
        <v>1.8227199999999999</v>
      </c>
      <c r="AB6335" s="108">
        <f t="shared" si="252"/>
        <v>51071</v>
      </c>
      <c r="AC6335" s="109">
        <f t="shared" si="251"/>
        <v>2.8218E-2</v>
      </c>
      <c r="AE6335" s="110"/>
    </row>
    <row r="6336" spans="13:31" x14ac:dyDescent="0.25">
      <c r="M6336" s="115"/>
      <c r="N6336" s="123">
        <v>1.8227199999999999</v>
      </c>
      <c r="AB6336" s="108">
        <f t="shared" si="252"/>
        <v>51072</v>
      </c>
      <c r="AC6336" s="109">
        <f t="shared" si="251"/>
        <v>2.8218E-2</v>
      </c>
      <c r="AE6336" s="110"/>
    </row>
    <row r="6337" spans="13:31" x14ac:dyDescent="0.25">
      <c r="M6337" s="115"/>
      <c r="N6337" s="123">
        <v>1.8228599999999999</v>
      </c>
      <c r="AB6337" s="108">
        <f t="shared" si="252"/>
        <v>51073</v>
      </c>
      <c r="AC6337" s="109">
        <f t="shared" si="251"/>
        <v>2.8218E-2</v>
      </c>
      <c r="AE6337" s="110"/>
    </row>
    <row r="6338" spans="13:31" x14ac:dyDescent="0.25">
      <c r="M6338" s="115"/>
      <c r="N6338" s="123">
        <v>1.8227199999999999</v>
      </c>
      <c r="AB6338" s="108">
        <f t="shared" si="252"/>
        <v>51074</v>
      </c>
      <c r="AC6338" s="109">
        <f t="shared" si="251"/>
        <v>2.8218E-2</v>
      </c>
      <c r="AE6338" s="110"/>
    </row>
    <row r="6339" spans="13:31" x14ac:dyDescent="0.25">
      <c r="M6339" s="115"/>
      <c r="N6339" s="123">
        <v>1.8227199999999999</v>
      </c>
      <c r="AB6339" s="108">
        <f t="shared" si="252"/>
        <v>51075</v>
      </c>
      <c r="AC6339" s="109">
        <f t="shared" si="251"/>
        <v>2.8218E-2</v>
      </c>
      <c r="AE6339" s="110"/>
    </row>
    <row r="6340" spans="13:31" x14ac:dyDescent="0.25">
      <c r="M6340" s="115"/>
      <c r="N6340" s="123">
        <v>1.8227199999999999</v>
      </c>
      <c r="AB6340" s="108">
        <f t="shared" si="252"/>
        <v>51076</v>
      </c>
      <c r="AC6340" s="109">
        <f t="shared" si="251"/>
        <v>2.8218E-2</v>
      </c>
      <c r="AE6340" s="110"/>
    </row>
    <row r="6341" spans="13:31" x14ac:dyDescent="0.25">
      <c r="M6341" s="115"/>
      <c r="N6341" s="123">
        <v>1.82281</v>
      </c>
      <c r="AB6341" s="108">
        <f t="shared" si="252"/>
        <v>51077</v>
      </c>
      <c r="AC6341" s="109">
        <f t="shared" si="251"/>
        <v>2.8218E-2</v>
      </c>
      <c r="AE6341" s="110"/>
    </row>
    <row r="6342" spans="13:31" x14ac:dyDescent="0.25">
      <c r="M6342" s="115"/>
      <c r="N6342" s="123">
        <v>1.8227199999999999</v>
      </c>
      <c r="AB6342" s="108">
        <f t="shared" si="252"/>
        <v>51078</v>
      </c>
      <c r="AC6342" s="109">
        <f t="shared" si="251"/>
        <v>2.8218E-2</v>
      </c>
      <c r="AE6342" s="110"/>
    </row>
    <row r="6343" spans="13:31" x14ac:dyDescent="0.25">
      <c r="M6343" s="115"/>
      <c r="N6343" s="123">
        <v>1.8227199999999999</v>
      </c>
      <c r="AB6343" s="108">
        <f t="shared" si="252"/>
        <v>51079</v>
      </c>
      <c r="AC6343" s="109">
        <f t="shared" ref="AC6343:AC6406" si="253">_xlfn.IFNA(VLOOKUP(AB6343,M:N,2,FALSE)/100,AC6342)</f>
        <v>2.8218E-2</v>
      </c>
      <c r="AE6343" s="110"/>
    </row>
    <row r="6344" spans="13:31" x14ac:dyDescent="0.25">
      <c r="M6344" s="115"/>
      <c r="N6344" s="123">
        <v>1.8227199999999999</v>
      </c>
      <c r="AB6344" s="108">
        <f t="shared" ref="AB6344:AB6407" si="254">AB6343+1</f>
        <v>51080</v>
      </c>
      <c r="AC6344" s="109">
        <f t="shared" si="253"/>
        <v>2.8218E-2</v>
      </c>
      <c r="AE6344" s="110"/>
    </row>
    <row r="6345" spans="13:31" x14ac:dyDescent="0.25">
      <c r="M6345" s="115"/>
      <c r="N6345" s="123">
        <v>1.8227199999999999</v>
      </c>
      <c r="AB6345" s="108">
        <f t="shared" si="254"/>
        <v>51081</v>
      </c>
      <c r="AC6345" s="109">
        <f t="shared" si="253"/>
        <v>2.8218E-2</v>
      </c>
      <c r="AE6345" s="110"/>
    </row>
    <row r="6346" spans="13:31" x14ac:dyDescent="0.25">
      <c r="M6346" s="115"/>
      <c r="N6346" s="123">
        <v>1.82281</v>
      </c>
      <c r="AB6346" s="108">
        <f t="shared" si="254"/>
        <v>51082</v>
      </c>
      <c r="AC6346" s="109">
        <f t="shared" si="253"/>
        <v>2.8218E-2</v>
      </c>
      <c r="AE6346" s="110"/>
    </row>
    <row r="6347" spans="13:31" x14ac:dyDescent="0.25">
      <c r="M6347" s="115"/>
      <c r="N6347" s="123">
        <v>1.8227199999999999</v>
      </c>
      <c r="AB6347" s="108">
        <f t="shared" si="254"/>
        <v>51083</v>
      </c>
      <c r="AC6347" s="109">
        <f t="shared" si="253"/>
        <v>2.8218E-2</v>
      </c>
      <c r="AE6347" s="110"/>
    </row>
    <row r="6348" spans="13:31" x14ac:dyDescent="0.25">
      <c r="M6348" s="115"/>
      <c r="N6348" s="123">
        <v>1.8227199999999999</v>
      </c>
      <c r="AB6348" s="108">
        <f t="shared" si="254"/>
        <v>51084</v>
      </c>
      <c r="AC6348" s="109">
        <f t="shared" si="253"/>
        <v>2.8218E-2</v>
      </c>
      <c r="AE6348" s="110"/>
    </row>
    <row r="6349" spans="13:31" x14ac:dyDescent="0.25">
      <c r="M6349" s="115"/>
      <c r="N6349" s="123">
        <v>1.82277</v>
      </c>
      <c r="AB6349" s="108">
        <f t="shared" si="254"/>
        <v>51085</v>
      </c>
      <c r="AC6349" s="109">
        <f t="shared" si="253"/>
        <v>2.8218E-2</v>
      </c>
      <c r="AE6349" s="110"/>
    </row>
    <row r="6350" spans="13:31" x14ac:dyDescent="0.25">
      <c r="M6350" s="115"/>
      <c r="N6350" s="123">
        <v>1.82281</v>
      </c>
      <c r="AB6350" s="108">
        <f t="shared" si="254"/>
        <v>51086</v>
      </c>
      <c r="AC6350" s="109">
        <f t="shared" si="253"/>
        <v>2.8218E-2</v>
      </c>
      <c r="AE6350" s="110"/>
    </row>
    <row r="6351" spans="13:31" x14ac:dyDescent="0.25">
      <c r="M6351" s="115"/>
      <c r="N6351" s="123">
        <v>1.8227199999999999</v>
      </c>
      <c r="AB6351" s="108">
        <f t="shared" si="254"/>
        <v>51087</v>
      </c>
      <c r="AC6351" s="109">
        <f t="shared" si="253"/>
        <v>2.8218E-2</v>
      </c>
      <c r="AE6351" s="110"/>
    </row>
    <row r="6352" spans="13:31" x14ac:dyDescent="0.25">
      <c r="M6352" s="115"/>
      <c r="N6352" s="123">
        <v>1.8227199999999999</v>
      </c>
      <c r="AB6352" s="108">
        <f t="shared" si="254"/>
        <v>51088</v>
      </c>
      <c r="AC6352" s="109">
        <f t="shared" si="253"/>
        <v>2.8218E-2</v>
      </c>
      <c r="AE6352" s="110"/>
    </row>
    <row r="6353" spans="13:31" x14ac:dyDescent="0.25">
      <c r="M6353" s="115"/>
      <c r="N6353" s="123">
        <v>1.8227199999999999</v>
      </c>
      <c r="AB6353" s="108">
        <f t="shared" si="254"/>
        <v>51089</v>
      </c>
      <c r="AC6353" s="109">
        <f t="shared" si="253"/>
        <v>2.8218E-2</v>
      </c>
      <c r="AE6353" s="110"/>
    </row>
    <row r="6354" spans="13:31" x14ac:dyDescent="0.25">
      <c r="M6354" s="115"/>
      <c r="N6354" s="123">
        <v>1.8227199999999999</v>
      </c>
      <c r="AB6354" s="108">
        <f t="shared" si="254"/>
        <v>51090</v>
      </c>
      <c r="AC6354" s="109">
        <f t="shared" si="253"/>
        <v>2.8218E-2</v>
      </c>
      <c r="AE6354" s="110"/>
    </row>
    <row r="6355" spans="13:31" x14ac:dyDescent="0.25">
      <c r="M6355" s="115"/>
      <c r="N6355" s="123">
        <v>1.82281</v>
      </c>
      <c r="AB6355" s="108">
        <f t="shared" si="254"/>
        <v>51091</v>
      </c>
      <c r="AC6355" s="109">
        <f t="shared" si="253"/>
        <v>2.8218E-2</v>
      </c>
      <c r="AE6355" s="110"/>
    </row>
    <row r="6356" spans="13:31" x14ac:dyDescent="0.25">
      <c r="M6356" s="115"/>
      <c r="N6356" s="123">
        <v>1.8227199999999999</v>
      </c>
      <c r="AB6356" s="108">
        <f t="shared" si="254"/>
        <v>51092</v>
      </c>
      <c r="AC6356" s="109">
        <f t="shared" si="253"/>
        <v>2.8218E-2</v>
      </c>
      <c r="AE6356" s="110"/>
    </row>
    <row r="6357" spans="13:31" x14ac:dyDescent="0.25">
      <c r="M6357" s="115"/>
      <c r="N6357" s="123">
        <v>1.8227199999999999</v>
      </c>
      <c r="AB6357" s="108">
        <f t="shared" si="254"/>
        <v>51093</v>
      </c>
      <c r="AC6357" s="109">
        <f t="shared" si="253"/>
        <v>2.8218E-2</v>
      </c>
      <c r="AE6357" s="110"/>
    </row>
    <row r="6358" spans="13:31" x14ac:dyDescent="0.25">
      <c r="M6358" s="115"/>
      <c r="N6358" s="123">
        <v>1.8227199999999999</v>
      </c>
      <c r="AB6358" s="108">
        <f t="shared" si="254"/>
        <v>51094</v>
      </c>
      <c r="AC6358" s="109">
        <f t="shared" si="253"/>
        <v>2.8218E-2</v>
      </c>
      <c r="AE6358" s="110"/>
    </row>
    <row r="6359" spans="13:31" x14ac:dyDescent="0.25">
      <c r="M6359" s="115"/>
      <c r="N6359" s="123">
        <v>1.8227199999999999</v>
      </c>
      <c r="AB6359" s="108">
        <f t="shared" si="254"/>
        <v>51095</v>
      </c>
      <c r="AC6359" s="109">
        <f t="shared" si="253"/>
        <v>2.8218E-2</v>
      </c>
      <c r="AE6359" s="110"/>
    </row>
    <row r="6360" spans="13:31" x14ac:dyDescent="0.25">
      <c r="M6360" s="115"/>
      <c r="N6360" s="123">
        <v>1.82281</v>
      </c>
      <c r="AB6360" s="108">
        <f t="shared" si="254"/>
        <v>51096</v>
      </c>
      <c r="AC6360" s="109">
        <f t="shared" si="253"/>
        <v>2.8218E-2</v>
      </c>
      <c r="AE6360" s="110"/>
    </row>
    <row r="6361" spans="13:31" x14ac:dyDescent="0.25">
      <c r="M6361" s="115"/>
      <c r="N6361" s="123">
        <v>1.8227199999999999</v>
      </c>
      <c r="AB6361" s="108">
        <f t="shared" si="254"/>
        <v>51097</v>
      </c>
      <c r="AC6361" s="109">
        <f t="shared" si="253"/>
        <v>2.8218E-2</v>
      </c>
      <c r="AE6361" s="110"/>
    </row>
    <row r="6362" spans="13:31" x14ac:dyDescent="0.25">
      <c r="M6362" s="115"/>
      <c r="N6362" s="123">
        <v>1.8227199999999999</v>
      </c>
      <c r="AB6362" s="108">
        <f t="shared" si="254"/>
        <v>51098</v>
      </c>
      <c r="AC6362" s="109">
        <f t="shared" si="253"/>
        <v>2.8218E-2</v>
      </c>
      <c r="AE6362" s="110"/>
    </row>
    <row r="6363" spans="13:31" x14ac:dyDescent="0.25">
      <c r="M6363" s="115"/>
      <c r="N6363" s="123">
        <v>1.8227199999999999</v>
      </c>
      <c r="AB6363" s="108">
        <f t="shared" si="254"/>
        <v>51099</v>
      </c>
      <c r="AC6363" s="109">
        <f t="shared" si="253"/>
        <v>2.8218E-2</v>
      </c>
      <c r="AE6363" s="110"/>
    </row>
    <row r="6364" spans="13:31" x14ac:dyDescent="0.25">
      <c r="M6364" s="115"/>
      <c r="N6364" s="123">
        <v>1.8227199999999999</v>
      </c>
      <c r="AB6364" s="108">
        <f t="shared" si="254"/>
        <v>51100</v>
      </c>
      <c r="AC6364" s="109">
        <f t="shared" si="253"/>
        <v>2.8218E-2</v>
      </c>
      <c r="AE6364" s="110"/>
    </row>
    <row r="6365" spans="13:31" x14ac:dyDescent="0.25">
      <c r="M6365" s="115"/>
      <c r="N6365" s="123">
        <v>1.82281</v>
      </c>
      <c r="AB6365" s="108">
        <f t="shared" si="254"/>
        <v>51101</v>
      </c>
      <c r="AC6365" s="109">
        <f t="shared" si="253"/>
        <v>2.8218E-2</v>
      </c>
      <c r="AE6365" s="110"/>
    </row>
    <row r="6366" spans="13:31" x14ac:dyDescent="0.25">
      <c r="M6366" s="115"/>
      <c r="N6366" s="123">
        <v>1.8227199999999999</v>
      </c>
      <c r="AB6366" s="108">
        <f t="shared" si="254"/>
        <v>51102</v>
      </c>
      <c r="AC6366" s="109">
        <f t="shared" si="253"/>
        <v>2.8218E-2</v>
      </c>
      <c r="AE6366" s="110"/>
    </row>
    <row r="6367" spans="13:31" x14ac:dyDescent="0.25">
      <c r="M6367" s="115"/>
      <c r="N6367" s="123">
        <v>1.82277</v>
      </c>
      <c r="AB6367" s="108">
        <f t="shared" si="254"/>
        <v>51103</v>
      </c>
      <c r="AC6367" s="109">
        <f t="shared" si="253"/>
        <v>2.8218E-2</v>
      </c>
      <c r="AE6367" s="110"/>
    </row>
    <row r="6368" spans="13:31" x14ac:dyDescent="0.25">
      <c r="M6368" s="115"/>
      <c r="N6368" s="123">
        <v>1.8227199999999999</v>
      </c>
      <c r="AB6368" s="108">
        <f t="shared" si="254"/>
        <v>51104</v>
      </c>
      <c r="AC6368" s="109">
        <f t="shared" si="253"/>
        <v>2.8218E-2</v>
      </c>
      <c r="AE6368" s="110"/>
    </row>
    <row r="6369" spans="13:31" x14ac:dyDescent="0.25">
      <c r="M6369" s="115"/>
      <c r="N6369" s="123">
        <v>1.82281</v>
      </c>
      <c r="AB6369" s="108">
        <f t="shared" si="254"/>
        <v>51105</v>
      </c>
      <c r="AC6369" s="109">
        <f t="shared" si="253"/>
        <v>2.8218E-2</v>
      </c>
      <c r="AE6369" s="110"/>
    </row>
    <row r="6370" spans="13:31" x14ac:dyDescent="0.25">
      <c r="M6370" s="115"/>
      <c r="N6370" s="123">
        <v>1.8227199999999999</v>
      </c>
      <c r="AB6370" s="108">
        <f t="shared" si="254"/>
        <v>51106</v>
      </c>
      <c r="AC6370" s="109">
        <f t="shared" si="253"/>
        <v>2.8218E-2</v>
      </c>
      <c r="AE6370" s="110"/>
    </row>
    <row r="6371" spans="13:31" x14ac:dyDescent="0.25">
      <c r="M6371" s="115"/>
      <c r="N6371" s="123">
        <v>1.82277</v>
      </c>
      <c r="AB6371" s="108">
        <f t="shared" si="254"/>
        <v>51107</v>
      </c>
      <c r="AC6371" s="109">
        <f t="shared" si="253"/>
        <v>2.8218E-2</v>
      </c>
      <c r="AE6371" s="110"/>
    </row>
    <row r="6372" spans="13:31" x14ac:dyDescent="0.25">
      <c r="M6372" s="115"/>
      <c r="N6372" s="123">
        <v>1.8227199999999999</v>
      </c>
      <c r="AB6372" s="108">
        <f t="shared" si="254"/>
        <v>51108</v>
      </c>
      <c r="AC6372" s="109">
        <f t="shared" si="253"/>
        <v>2.8218E-2</v>
      </c>
      <c r="AE6372" s="110"/>
    </row>
    <row r="6373" spans="13:31" x14ac:dyDescent="0.25">
      <c r="M6373" s="115"/>
      <c r="N6373" s="123">
        <v>1.82281</v>
      </c>
      <c r="AB6373" s="108">
        <f t="shared" si="254"/>
        <v>51109</v>
      </c>
      <c r="AC6373" s="109">
        <f t="shared" si="253"/>
        <v>2.8218E-2</v>
      </c>
      <c r="AE6373" s="110"/>
    </row>
    <row r="6374" spans="13:31" x14ac:dyDescent="0.25">
      <c r="M6374" s="115"/>
      <c r="N6374" s="123">
        <v>1.8227199999999999</v>
      </c>
      <c r="AB6374" s="108">
        <f t="shared" si="254"/>
        <v>51110</v>
      </c>
      <c r="AC6374" s="109">
        <f t="shared" si="253"/>
        <v>2.8218E-2</v>
      </c>
      <c r="AE6374" s="110"/>
    </row>
    <row r="6375" spans="13:31" x14ac:dyDescent="0.25">
      <c r="M6375" s="115"/>
      <c r="N6375" s="123">
        <v>1.8227199999999999</v>
      </c>
      <c r="AB6375" s="108">
        <f t="shared" si="254"/>
        <v>51111</v>
      </c>
      <c r="AC6375" s="109">
        <f t="shared" si="253"/>
        <v>2.8218E-2</v>
      </c>
      <c r="AE6375" s="110"/>
    </row>
    <row r="6376" spans="13:31" x14ac:dyDescent="0.25">
      <c r="M6376" s="115"/>
      <c r="N6376" s="123">
        <v>1.8227199999999999</v>
      </c>
      <c r="AB6376" s="108">
        <f t="shared" si="254"/>
        <v>51112</v>
      </c>
      <c r="AC6376" s="109">
        <f t="shared" si="253"/>
        <v>2.8218E-2</v>
      </c>
      <c r="AE6376" s="110"/>
    </row>
    <row r="6377" spans="13:31" x14ac:dyDescent="0.25">
      <c r="M6377" s="115"/>
      <c r="N6377" s="123">
        <v>1.8227199999999999</v>
      </c>
      <c r="AB6377" s="108">
        <f t="shared" si="254"/>
        <v>51113</v>
      </c>
      <c r="AC6377" s="109">
        <f t="shared" si="253"/>
        <v>2.8218E-2</v>
      </c>
      <c r="AE6377" s="110"/>
    </row>
    <row r="6378" spans="13:31" x14ac:dyDescent="0.25">
      <c r="M6378" s="115"/>
      <c r="N6378" s="123">
        <v>1.82281</v>
      </c>
      <c r="AB6378" s="108">
        <f t="shared" si="254"/>
        <v>51114</v>
      </c>
      <c r="AC6378" s="109">
        <f t="shared" si="253"/>
        <v>2.8218E-2</v>
      </c>
      <c r="AE6378" s="110"/>
    </row>
    <row r="6379" spans="13:31" x14ac:dyDescent="0.25">
      <c r="M6379" s="115"/>
      <c r="N6379" s="123">
        <v>1.8227199999999999</v>
      </c>
      <c r="AB6379" s="108">
        <f t="shared" si="254"/>
        <v>51115</v>
      </c>
      <c r="AC6379" s="109">
        <f t="shared" si="253"/>
        <v>2.8218E-2</v>
      </c>
      <c r="AE6379" s="110"/>
    </row>
    <row r="6380" spans="13:31" x14ac:dyDescent="0.25">
      <c r="M6380" s="115"/>
      <c r="N6380" s="123">
        <v>1.8227199999999999</v>
      </c>
      <c r="AB6380" s="108">
        <f t="shared" si="254"/>
        <v>51116</v>
      </c>
      <c r="AC6380" s="109">
        <f t="shared" si="253"/>
        <v>2.8218E-2</v>
      </c>
      <c r="AE6380" s="110"/>
    </row>
    <row r="6381" spans="13:31" x14ac:dyDescent="0.25">
      <c r="M6381" s="115"/>
      <c r="N6381" s="123">
        <v>1.8227199999999999</v>
      </c>
      <c r="AB6381" s="108">
        <f t="shared" si="254"/>
        <v>51117</v>
      </c>
      <c r="AC6381" s="109">
        <f t="shared" si="253"/>
        <v>2.8218E-2</v>
      </c>
      <c r="AE6381" s="110"/>
    </row>
    <row r="6382" spans="13:31" x14ac:dyDescent="0.25">
      <c r="M6382" s="115"/>
      <c r="N6382" s="123">
        <v>1.8227199999999999</v>
      </c>
      <c r="AB6382" s="108">
        <f t="shared" si="254"/>
        <v>51118</v>
      </c>
      <c r="AC6382" s="109">
        <f t="shared" si="253"/>
        <v>2.8218E-2</v>
      </c>
      <c r="AE6382" s="110"/>
    </row>
    <row r="6383" spans="13:31" x14ac:dyDescent="0.25">
      <c r="M6383" s="115"/>
      <c r="N6383" s="123">
        <v>1.8228599999999999</v>
      </c>
      <c r="AB6383" s="108">
        <f t="shared" si="254"/>
        <v>51119</v>
      </c>
      <c r="AC6383" s="109">
        <f t="shared" si="253"/>
        <v>2.8218E-2</v>
      </c>
      <c r="AE6383" s="110"/>
    </row>
    <row r="6384" spans="13:31" x14ac:dyDescent="0.25">
      <c r="M6384" s="115"/>
      <c r="N6384" s="123">
        <v>1.8227199999999999</v>
      </c>
      <c r="AB6384" s="108">
        <f t="shared" si="254"/>
        <v>51120</v>
      </c>
      <c r="AC6384" s="109">
        <f t="shared" si="253"/>
        <v>2.8218E-2</v>
      </c>
      <c r="AE6384" s="110"/>
    </row>
    <row r="6385" spans="13:31" x14ac:dyDescent="0.25">
      <c r="M6385" s="115"/>
      <c r="N6385" s="123">
        <v>1.8227199999999999</v>
      </c>
      <c r="AB6385" s="108">
        <f t="shared" si="254"/>
        <v>51121</v>
      </c>
      <c r="AC6385" s="109">
        <f t="shared" si="253"/>
        <v>2.8218E-2</v>
      </c>
      <c r="AE6385" s="110"/>
    </row>
    <row r="6386" spans="13:31" x14ac:dyDescent="0.25">
      <c r="M6386" s="115"/>
      <c r="N6386" s="123">
        <v>1.8227199999999999</v>
      </c>
      <c r="AB6386" s="108">
        <f t="shared" si="254"/>
        <v>51122</v>
      </c>
      <c r="AC6386" s="109">
        <f t="shared" si="253"/>
        <v>2.8218E-2</v>
      </c>
      <c r="AE6386" s="110"/>
    </row>
    <row r="6387" spans="13:31" x14ac:dyDescent="0.25">
      <c r="M6387" s="115"/>
      <c r="N6387" s="123">
        <v>1.82281</v>
      </c>
      <c r="AB6387" s="108">
        <f t="shared" si="254"/>
        <v>51123</v>
      </c>
      <c r="AC6387" s="109">
        <f t="shared" si="253"/>
        <v>2.8218E-2</v>
      </c>
      <c r="AE6387" s="110"/>
    </row>
    <row r="6388" spans="13:31" x14ac:dyDescent="0.25">
      <c r="M6388" s="115"/>
      <c r="N6388" s="123">
        <v>1.8227199999999999</v>
      </c>
      <c r="AB6388" s="108">
        <f t="shared" si="254"/>
        <v>51124</v>
      </c>
      <c r="AC6388" s="109">
        <f t="shared" si="253"/>
        <v>2.8218E-2</v>
      </c>
      <c r="AE6388" s="110"/>
    </row>
    <row r="6389" spans="13:31" x14ac:dyDescent="0.25">
      <c r="M6389" s="115"/>
      <c r="N6389" s="123">
        <v>1.8227199999999999</v>
      </c>
      <c r="AB6389" s="108">
        <f t="shared" si="254"/>
        <v>51125</v>
      </c>
      <c r="AC6389" s="109">
        <f t="shared" si="253"/>
        <v>2.8218E-2</v>
      </c>
      <c r="AE6389" s="110"/>
    </row>
    <row r="6390" spans="13:31" x14ac:dyDescent="0.25">
      <c r="M6390" s="115"/>
      <c r="N6390" s="123">
        <v>1.8227199999999999</v>
      </c>
      <c r="AB6390" s="108">
        <f t="shared" si="254"/>
        <v>51126</v>
      </c>
      <c r="AC6390" s="109">
        <f t="shared" si="253"/>
        <v>2.8218E-2</v>
      </c>
      <c r="AE6390" s="110"/>
    </row>
    <row r="6391" spans="13:31" x14ac:dyDescent="0.25">
      <c r="M6391" s="115"/>
      <c r="N6391" s="123">
        <v>1.8227199999999999</v>
      </c>
      <c r="AB6391" s="108">
        <f t="shared" si="254"/>
        <v>51127</v>
      </c>
      <c r="AC6391" s="109">
        <f t="shared" si="253"/>
        <v>2.8218E-2</v>
      </c>
      <c r="AE6391" s="110"/>
    </row>
    <row r="6392" spans="13:31" x14ac:dyDescent="0.25">
      <c r="M6392" s="115"/>
      <c r="N6392" s="123">
        <v>1.82281</v>
      </c>
      <c r="AB6392" s="108">
        <f t="shared" si="254"/>
        <v>51128</v>
      </c>
      <c r="AC6392" s="109">
        <f t="shared" si="253"/>
        <v>2.8218E-2</v>
      </c>
      <c r="AE6392" s="110"/>
    </row>
    <row r="6393" spans="13:31" x14ac:dyDescent="0.25">
      <c r="M6393" s="115"/>
      <c r="N6393" s="123">
        <v>1.8227199999999999</v>
      </c>
      <c r="AB6393" s="108">
        <f t="shared" si="254"/>
        <v>51129</v>
      </c>
      <c r="AC6393" s="109">
        <f t="shared" si="253"/>
        <v>2.8218E-2</v>
      </c>
      <c r="AE6393" s="110"/>
    </row>
    <row r="6394" spans="13:31" x14ac:dyDescent="0.25">
      <c r="M6394" s="115"/>
      <c r="N6394" s="123">
        <v>1.8227199999999999</v>
      </c>
      <c r="AB6394" s="108">
        <f t="shared" si="254"/>
        <v>51130</v>
      </c>
      <c r="AC6394" s="109">
        <f t="shared" si="253"/>
        <v>2.8218E-2</v>
      </c>
      <c r="AE6394" s="110"/>
    </row>
    <row r="6395" spans="13:31" x14ac:dyDescent="0.25">
      <c r="M6395" s="115"/>
      <c r="N6395" s="123">
        <v>1.8227199999999999</v>
      </c>
      <c r="AB6395" s="108">
        <f t="shared" si="254"/>
        <v>51131</v>
      </c>
      <c r="AC6395" s="109">
        <f t="shared" si="253"/>
        <v>2.8218E-2</v>
      </c>
      <c r="AE6395" s="110"/>
    </row>
    <row r="6396" spans="13:31" x14ac:dyDescent="0.25">
      <c r="M6396" s="115"/>
      <c r="N6396" s="123">
        <v>1.8227199999999999</v>
      </c>
      <c r="AB6396" s="108">
        <f t="shared" si="254"/>
        <v>51132</v>
      </c>
      <c r="AC6396" s="109">
        <f t="shared" si="253"/>
        <v>2.8218E-2</v>
      </c>
      <c r="AE6396" s="110"/>
    </row>
    <row r="6397" spans="13:31" x14ac:dyDescent="0.25">
      <c r="M6397" s="115"/>
      <c r="N6397" s="123">
        <v>1.82281</v>
      </c>
      <c r="AB6397" s="108">
        <f t="shared" si="254"/>
        <v>51133</v>
      </c>
      <c r="AC6397" s="109">
        <f t="shared" si="253"/>
        <v>2.8218E-2</v>
      </c>
      <c r="AE6397" s="110"/>
    </row>
    <row r="6398" spans="13:31" x14ac:dyDescent="0.25">
      <c r="M6398" s="115"/>
      <c r="N6398" s="123">
        <v>1.8227199999999999</v>
      </c>
      <c r="AB6398" s="108">
        <f t="shared" si="254"/>
        <v>51134</v>
      </c>
      <c r="AC6398" s="109">
        <f t="shared" si="253"/>
        <v>2.8218E-2</v>
      </c>
      <c r="AE6398" s="110"/>
    </row>
    <row r="6399" spans="13:31" x14ac:dyDescent="0.25">
      <c r="M6399" s="115"/>
      <c r="N6399" s="123">
        <v>1.8227199999999999</v>
      </c>
      <c r="AB6399" s="108">
        <f t="shared" si="254"/>
        <v>51135</v>
      </c>
      <c r="AC6399" s="109">
        <f t="shared" si="253"/>
        <v>2.8218E-2</v>
      </c>
      <c r="AE6399" s="110"/>
    </row>
    <row r="6400" spans="13:31" x14ac:dyDescent="0.25">
      <c r="M6400" s="115"/>
      <c r="N6400" s="123">
        <v>1.8227199999999999</v>
      </c>
      <c r="AB6400" s="108">
        <f t="shared" si="254"/>
        <v>51136</v>
      </c>
      <c r="AC6400" s="109">
        <f t="shared" si="253"/>
        <v>2.8218E-2</v>
      </c>
      <c r="AE6400" s="110"/>
    </row>
    <row r="6401" spans="13:31" x14ac:dyDescent="0.25">
      <c r="M6401" s="115"/>
      <c r="N6401" s="123">
        <v>1.8227199999999999</v>
      </c>
      <c r="AB6401" s="108">
        <f t="shared" si="254"/>
        <v>51137</v>
      </c>
      <c r="AC6401" s="109">
        <f t="shared" si="253"/>
        <v>2.8218E-2</v>
      </c>
      <c r="AE6401" s="110"/>
    </row>
    <row r="6402" spans="13:31" x14ac:dyDescent="0.25">
      <c r="M6402" s="115"/>
      <c r="N6402" s="123">
        <v>1.8228599999999999</v>
      </c>
      <c r="AB6402" s="108">
        <f t="shared" si="254"/>
        <v>51138</v>
      </c>
      <c r="AC6402" s="109">
        <f t="shared" si="253"/>
        <v>2.8218E-2</v>
      </c>
      <c r="AE6402" s="110"/>
    </row>
    <row r="6403" spans="13:31" x14ac:dyDescent="0.25">
      <c r="M6403" s="115"/>
      <c r="N6403" s="123">
        <v>1.8227199999999999</v>
      </c>
      <c r="AB6403" s="108">
        <f t="shared" si="254"/>
        <v>51139</v>
      </c>
      <c r="AC6403" s="109">
        <f t="shared" si="253"/>
        <v>2.8218E-2</v>
      </c>
      <c r="AE6403" s="110"/>
    </row>
    <row r="6404" spans="13:31" x14ac:dyDescent="0.25">
      <c r="M6404" s="115"/>
      <c r="N6404" s="123">
        <v>1.8227199999999999</v>
      </c>
      <c r="AB6404" s="108">
        <f t="shared" si="254"/>
        <v>51140</v>
      </c>
      <c r="AC6404" s="109">
        <f t="shared" si="253"/>
        <v>2.8218E-2</v>
      </c>
      <c r="AE6404" s="110"/>
    </row>
    <row r="6405" spans="13:31" x14ac:dyDescent="0.25">
      <c r="M6405" s="115"/>
      <c r="N6405" s="123">
        <v>1.8227199999999999</v>
      </c>
      <c r="AB6405" s="108">
        <f t="shared" si="254"/>
        <v>51141</v>
      </c>
      <c r="AC6405" s="109">
        <f t="shared" si="253"/>
        <v>2.8218E-2</v>
      </c>
      <c r="AE6405" s="110"/>
    </row>
    <row r="6406" spans="13:31" x14ac:dyDescent="0.25">
      <c r="M6406" s="115"/>
      <c r="N6406" s="123">
        <v>1.82281</v>
      </c>
      <c r="AB6406" s="108">
        <f t="shared" si="254"/>
        <v>51142</v>
      </c>
      <c r="AC6406" s="109">
        <f t="shared" si="253"/>
        <v>2.8218E-2</v>
      </c>
      <c r="AE6406" s="110"/>
    </row>
    <row r="6407" spans="13:31" x14ac:dyDescent="0.25">
      <c r="M6407" s="115"/>
      <c r="N6407" s="123">
        <v>1.8227199999999999</v>
      </c>
      <c r="AB6407" s="108">
        <f t="shared" si="254"/>
        <v>51143</v>
      </c>
      <c r="AC6407" s="109">
        <f t="shared" ref="AC6407:AC6470" si="255">_xlfn.IFNA(VLOOKUP(AB6407,M:N,2,FALSE)/100,AC6406)</f>
        <v>2.8218E-2</v>
      </c>
      <c r="AE6407" s="110"/>
    </row>
    <row r="6408" spans="13:31" x14ac:dyDescent="0.25">
      <c r="M6408" s="115"/>
      <c r="N6408" s="123">
        <v>1.8227199999999999</v>
      </c>
      <c r="AB6408" s="108">
        <f t="shared" ref="AB6408:AB6471" si="256">AB6407+1</f>
        <v>51144</v>
      </c>
      <c r="AC6408" s="109">
        <f t="shared" si="255"/>
        <v>2.8218E-2</v>
      </c>
      <c r="AE6408" s="110"/>
    </row>
    <row r="6409" spans="13:31" x14ac:dyDescent="0.25">
      <c r="M6409" s="115"/>
      <c r="N6409" s="123">
        <v>1.8227199999999999</v>
      </c>
      <c r="AB6409" s="108">
        <f t="shared" si="256"/>
        <v>51145</v>
      </c>
      <c r="AC6409" s="109">
        <f t="shared" si="255"/>
        <v>2.8218E-2</v>
      </c>
      <c r="AE6409" s="110"/>
    </row>
    <row r="6410" spans="13:31" x14ac:dyDescent="0.25">
      <c r="M6410" s="115"/>
      <c r="N6410" s="123">
        <v>1.8227199999999999</v>
      </c>
      <c r="AB6410" s="108">
        <f t="shared" si="256"/>
        <v>51146</v>
      </c>
      <c r="AC6410" s="109">
        <f t="shared" si="255"/>
        <v>2.8218E-2</v>
      </c>
      <c r="AE6410" s="110"/>
    </row>
    <row r="6411" spans="13:31" x14ac:dyDescent="0.25">
      <c r="M6411" s="115"/>
      <c r="N6411" s="123">
        <v>1.82281</v>
      </c>
      <c r="AB6411" s="108">
        <f t="shared" si="256"/>
        <v>51147</v>
      </c>
      <c r="AC6411" s="109">
        <f t="shared" si="255"/>
        <v>2.8218E-2</v>
      </c>
      <c r="AE6411" s="110"/>
    </row>
    <row r="6412" spans="13:31" x14ac:dyDescent="0.25">
      <c r="M6412" s="115"/>
      <c r="N6412" s="123">
        <v>1.8227199999999999</v>
      </c>
      <c r="AB6412" s="108">
        <f t="shared" si="256"/>
        <v>51148</v>
      </c>
      <c r="AC6412" s="109">
        <f t="shared" si="255"/>
        <v>2.8218E-2</v>
      </c>
      <c r="AE6412" s="110"/>
    </row>
    <row r="6413" spans="13:31" x14ac:dyDescent="0.25">
      <c r="M6413" s="115"/>
      <c r="N6413" s="123">
        <v>1.8227199999999999</v>
      </c>
      <c r="AB6413" s="108">
        <f t="shared" si="256"/>
        <v>51149</v>
      </c>
      <c r="AC6413" s="109">
        <f t="shared" si="255"/>
        <v>2.8218E-2</v>
      </c>
      <c r="AE6413" s="110"/>
    </row>
    <row r="6414" spans="13:31" x14ac:dyDescent="0.25">
      <c r="M6414" s="115"/>
      <c r="N6414" s="123">
        <v>1.8227199999999999</v>
      </c>
      <c r="AB6414" s="108">
        <f t="shared" si="256"/>
        <v>51150</v>
      </c>
      <c r="AC6414" s="109">
        <f t="shared" si="255"/>
        <v>2.8218E-2</v>
      </c>
      <c r="AE6414" s="110"/>
    </row>
    <row r="6415" spans="13:31" x14ac:dyDescent="0.25">
      <c r="M6415" s="115"/>
      <c r="N6415" s="123">
        <v>1.8227199999999999</v>
      </c>
      <c r="AB6415" s="108">
        <f t="shared" si="256"/>
        <v>51151</v>
      </c>
      <c r="AC6415" s="109">
        <f t="shared" si="255"/>
        <v>2.8218E-2</v>
      </c>
      <c r="AE6415" s="110"/>
    </row>
    <row r="6416" spans="13:31" x14ac:dyDescent="0.25">
      <c r="M6416" s="115"/>
      <c r="N6416" s="123">
        <v>1.82281</v>
      </c>
      <c r="AB6416" s="108">
        <f t="shared" si="256"/>
        <v>51152</v>
      </c>
      <c r="AC6416" s="109">
        <f t="shared" si="255"/>
        <v>2.8218E-2</v>
      </c>
      <c r="AE6416" s="110"/>
    </row>
    <row r="6417" spans="13:31" x14ac:dyDescent="0.25">
      <c r="M6417" s="115"/>
      <c r="N6417" s="123">
        <v>1.8227199999999999</v>
      </c>
      <c r="AB6417" s="108">
        <f t="shared" si="256"/>
        <v>51153</v>
      </c>
      <c r="AC6417" s="109">
        <f t="shared" si="255"/>
        <v>2.8218E-2</v>
      </c>
      <c r="AE6417" s="110"/>
    </row>
    <row r="6418" spans="13:31" x14ac:dyDescent="0.25">
      <c r="M6418" s="115"/>
      <c r="N6418" s="123">
        <v>1.8227199999999999</v>
      </c>
      <c r="AB6418" s="108">
        <f t="shared" si="256"/>
        <v>51154</v>
      </c>
      <c r="AC6418" s="109">
        <f t="shared" si="255"/>
        <v>2.8218E-2</v>
      </c>
      <c r="AE6418" s="110"/>
    </row>
    <row r="6419" spans="13:31" x14ac:dyDescent="0.25">
      <c r="M6419" s="115"/>
      <c r="N6419" s="123">
        <v>1.8227199999999999</v>
      </c>
      <c r="AB6419" s="108">
        <f t="shared" si="256"/>
        <v>51155</v>
      </c>
      <c r="AC6419" s="109">
        <f t="shared" si="255"/>
        <v>2.8218E-2</v>
      </c>
      <c r="AE6419" s="110"/>
    </row>
    <row r="6420" spans="13:31" x14ac:dyDescent="0.25">
      <c r="M6420" s="115"/>
      <c r="N6420" s="123">
        <v>1.8227199999999999</v>
      </c>
      <c r="AB6420" s="108">
        <f t="shared" si="256"/>
        <v>51156</v>
      </c>
      <c r="AC6420" s="109">
        <f t="shared" si="255"/>
        <v>2.8218E-2</v>
      </c>
      <c r="AE6420" s="110"/>
    </row>
    <row r="6421" spans="13:31" x14ac:dyDescent="0.25">
      <c r="M6421" s="115"/>
      <c r="N6421" s="123">
        <v>1.82281</v>
      </c>
      <c r="AB6421" s="108">
        <f t="shared" si="256"/>
        <v>51157</v>
      </c>
      <c r="AC6421" s="109">
        <f t="shared" si="255"/>
        <v>2.8218E-2</v>
      </c>
      <c r="AE6421" s="110"/>
    </row>
    <row r="6422" spans="13:31" x14ac:dyDescent="0.25">
      <c r="M6422" s="115"/>
      <c r="N6422" s="123">
        <v>1.8227199999999999</v>
      </c>
      <c r="AB6422" s="108">
        <f t="shared" si="256"/>
        <v>51158</v>
      </c>
      <c r="AC6422" s="109">
        <f t="shared" si="255"/>
        <v>2.8218E-2</v>
      </c>
      <c r="AE6422" s="110"/>
    </row>
    <row r="6423" spans="13:31" x14ac:dyDescent="0.25">
      <c r="M6423" s="115"/>
      <c r="N6423" s="123">
        <v>1.8227199999999999</v>
      </c>
      <c r="AB6423" s="108">
        <f t="shared" si="256"/>
        <v>51159</v>
      </c>
      <c r="AC6423" s="109">
        <f t="shared" si="255"/>
        <v>2.8218E-2</v>
      </c>
      <c r="AE6423" s="110"/>
    </row>
    <row r="6424" spans="13:31" x14ac:dyDescent="0.25">
      <c r="M6424" s="115"/>
      <c r="N6424" s="123">
        <v>1.8227199999999999</v>
      </c>
      <c r="AB6424" s="108">
        <f t="shared" si="256"/>
        <v>51160</v>
      </c>
      <c r="AC6424" s="109">
        <f t="shared" si="255"/>
        <v>2.8218E-2</v>
      </c>
      <c r="AE6424" s="110"/>
    </row>
    <row r="6425" spans="13:31" x14ac:dyDescent="0.25">
      <c r="M6425" s="115"/>
      <c r="N6425" s="123">
        <v>1.8227199999999999</v>
      </c>
      <c r="AB6425" s="108">
        <f t="shared" si="256"/>
        <v>51161</v>
      </c>
      <c r="AC6425" s="109">
        <f t="shared" si="255"/>
        <v>2.8218E-2</v>
      </c>
      <c r="AE6425" s="110"/>
    </row>
    <row r="6426" spans="13:31" x14ac:dyDescent="0.25">
      <c r="M6426" s="115"/>
      <c r="N6426" s="123">
        <v>1.82281</v>
      </c>
      <c r="AB6426" s="108">
        <f t="shared" si="256"/>
        <v>51162</v>
      </c>
      <c r="AC6426" s="109">
        <f t="shared" si="255"/>
        <v>2.8218E-2</v>
      </c>
      <c r="AE6426" s="110"/>
    </row>
    <row r="6427" spans="13:31" x14ac:dyDescent="0.25">
      <c r="M6427" s="115"/>
      <c r="N6427" s="123">
        <v>1.8227199999999999</v>
      </c>
      <c r="AB6427" s="108">
        <f t="shared" si="256"/>
        <v>51163</v>
      </c>
      <c r="AC6427" s="109">
        <f t="shared" si="255"/>
        <v>2.8218E-2</v>
      </c>
      <c r="AE6427" s="110"/>
    </row>
    <row r="6428" spans="13:31" x14ac:dyDescent="0.25">
      <c r="M6428" s="115"/>
      <c r="N6428" s="123">
        <v>1.8227199999999999</v>
      </c>
      <c r="AB6428" s="108">
        <f t="shared" si="256"/>
        <v>51164</v>
      </c>
      <c r="AC6428" s="109">
        <f t="shared" si="255"/>
        <v>2.8218E-2</v>
      </c>
      <c r="AE6428" s="110"/>
    </row>
    <row r="6429" spans="13:31" x14ac:dyDescent="0.25">
      <c r="M6429" s="115"/>
      <c r="N6429" s="123">
        <v>1.8227199999999999</v>
      </c>
      <c r="AB6429" s="108">
        <f t="shared" si="256"/>
        <v>51165</v>
      </c>
      <c r="AC6429" s="109">
        <f t="shared" si="255"/>
        <v>2.8218E-2</v>
      </c>
      <c r="AE6429" s="110"/>
    </row>
    <row r="6430" spans="13:31" x14ac:dyDescent="0.25">
      <c r="M6430" s="115"/>
      <c r="N6430" s="123">
        <v>1.8227199999999999</v>
      </c>
      <c r="AB6430" s="108">
        <f t="shared" si="256"/>
        <v>51166</v>
      </c>
      <c r="AC6430" s="109">
        <f t="shared" si="255"/>
        <v>2.8218E-2</v>
      </c>
      <c r="AE6430" s="110"/>
    </row>
    <row r="6431" spans="13:31" x14ac:dyDescent="0.25">
      <c r="M6431" s="115"/>
      <c r="N6431" s="123">
        <v>1.82281</v>
      </c>
      <c r="AB6431" s="108">
        <f t="shared" si="256"/>
        <v>51167</v>
      </c>
      <c r="AC6431" s="109">
        <f t="shared" si="255"/>
        <v>2.8218E-2</v>
      </c>
      <c r="AE6431" s="110"/>
    </row>
    <row r="6432" spans="13:31" x14ac:dyDescent="0.25">
      <c r="M6432" s="115"/>
      <c r="N6432" s="123">
        <v>1.8227199999999999</v>
      </c>
      <c r="AB6432" s="108">
        <f t="shared" si="256"/>
        <v>51168</v>
      </c>
      <c r="AC6432" s="109">
        <f t="shared" si="255"/>
        <v>2.8218E-2</v>
      </c>
      <c r="AE6432" s="110"/>
    </row>
    <row r="6433" spans="13:31" x14ac:dyDescent="0.25">
      <c r="M6433" s="115"/>
      <c r="N6433" s="123">
        <v>1.8227199999999999</v>
      </c>
      <c r="AB6433" s="108">
        <f t="shared" si="256"/>
        <v>51169</v>
      </c>
      <c r="AC6433" s="109">
        <f t="shared" si="255"/>
        <v>2.8218E-2</v>
      </c>
      <c r="AE6433" s="110"/>
    </row>
    <row r="6434" spans="13:31" x14ac:dyDescent="0.25">
      <c r="M6434" s="115"/>
      <c r="N6434" s="123">
        <v>1.8227199999999999</v>
      </c>
      <c r="AB6434" s="108">
        <f t="shared" si="256"/>
        <v>51170</v>
      </c>
      <c r="AC6434" s="109">
        <f t="shared" si="255"/>
        <v>2.8218E-2</v>
      </c>
      <c r="AE6434" s="110"/>
    </row>
    <row r="6435" spans="13:31" x14ac:dyDescent="0.25">
      <c r="M6435" s="115"/>
      <c r="N6435" s="123">
        <v>1.8228599999999999</v>
      </c>
      <c r="AB6435" s="108">
        <f t="shared" si="256"/>
        <v>51171</v>
      </c>
      <c r="AC6435" s="109">
        <f t="shared" si="255"/>
        <v>2.8218E-2</v>
      </c>
      <c r="AE6435" s="110"/>
    </row>
    <row r="6436" spans="13:31" x14ac:dyDescent="0.25">
      <c r="M6436" s="115"/>
      <c r="N6436" s="123">
        <v>1.8227199999999999</v>
      </c>
      <c r="AB6436" s="108">
        <f t="shared" si="256"/>
        <v>51172</v>
      </c>
      <c r="AC6436" s="109">
        <f t="shared" si="255"/>
        <v>2.8218E-2</v>
      </c>
      <c r="AE6436" s="110"/>
    </row>
    <row r="6437" spans="13:31" x14ac:dyDescent="0.25">
      <c r="M6437" s="115"/>
      <c r="N6437" s="123">
        <v>1.8227199999999999</v>
      </c>
      <c r="AB6437" s="108">
        <f t="shared" si="256"/>
        <v>51173</v>
      </c>
      <c r="AC6437" s="109">
        <f t="shared" si="255"/>
        <v>2.8218E-2</v>
      </c>
      <c r="AE6437" s="110"/>
    </row>
    <row r="6438" spans="13:31" x14ac:dyDescent="0.25">
      <c r="M6438" s="115"/>
      <c r="N6438" s="123">
        <v>1.8227199999999999</v>
      </c>
      <c r="AB6438" s="108">
        <f t="shared" si="256"/>
        <v>51174</v>
      </c>
      <c r="AC6438" s="109">
        <f t="shared" si="255"/>
        <v>2.8218E-2</v>
      </c>
      <c r="AE6438" s="110"/>
    </row>
    <row r="6439" spans="13:31" x14ac:dyDescent="0.25">
      <c r="M6439" s="115"/>
      <c r="N6439" s="123">
        <v>1.8227199999999999</v>
      </c>
      <c r="AB6439" s="108">
        <f t="shared" si="256"/>
        <v>51175</v>
      </c>
      <c r="AC6439" s="109">
        <f t="shared" si="255"/>
        <v>2.8218E-2</v>
      </c>
      <c r="AE6439" s="110"/>
    </row>
    <row r="6440" spans="13:31" x14ac:dyDescent="0.25">
      <c r="M6440" s="115"/>
      <c r="N6440" s="123">
        <v>1.82281</v>
      </c>
      <c r="AB6440" s="108">
        <f t="shared" si="256"/>
        <v>51176</v>
      </c>
      <c r="AC6440" s="109">
        <f t="shared" si="255"/>
        <v>2.8218E-2</v>
      </c>
      <c r="AE6440" s="110"/>
    </row>
    <row r="6441" spans="13:31" x14ac:dyDescent="0.25">
      <c r="M6441" s="115"/>
      <c r="N6441" s="123">
        <v>1.8227199999999999</v>
      </c>
      <c r="AB6441" s="108">
        <f t="shared" si="256"/>
        <v>51177</v>
      </c>
      <c r="AC6441" s="109">
        <f t="shared" si="255"/>
        <v>2.8218E-2</v>
      </c>
      <c r="AE6441" s="110"/>
    </row>
    <row r="6442" spans="13:31" x14ac:dyDescent="0.25">
      <c r="M6442" s="115"/>
      <c r="N6442" s="123">
        <v>1.8227199999999999</v>
      </c>
      <c r="AB6442" s="108">
        <f t="shared" si="256"/>
        <v>51178</v>
      </c>
      <c r="AC6442" s="109">
        <f t="shared" si="255"/>
        <v>2.8218E-2</v>
      </c>
      <c r="AE6442" s="110"/>
    </row>
    <row r="6443" spans="13:31" x14ac:dyDescent="0.25">
      <c r="M6443" s="115"/>
      <c r="N6443" s="123">
        <v>1.8227199999999999</v>
      </c>
      <c r="AB6443" s="108">
        <f t="shared" si="256"/>
        <v>51179</v>
      </c>
      <c r="AC6443" s="109">
        <f t="shared" si="255"/>
        <v>2.8218E-2</v>
      </c>
      <c r="AE6443" s="110"/>
    </row>
    <row r="6444" spans="13:31" x14ac:dyDescent="0.25">
      <c r="M6444" s="115"/>
      <c r="N6444" s="123">
        <v>1.8227199999999999</v>
      </c>
      <c r="AB6444" s="108">
        <f t="shared" si="256"/>
        <v>51180</v>
      </c>
      <c r="AC6444" s="109">
        <f t="shared" si="255"/>
        <v>2.8218E-2</v>
      </c>
      <c r="AE6444" s="110"/>
    </row>
    <row r="6445" spans="13:31" x14ac:dyDescent="0.25">
      <c r="M6445" s="115"/>
      <c r="N6445" s="123">
        <v>1.82281</v>
      </c>
      <c r="AB6445" s="108">
        <f t="shared" si="256"/>
        <v>51181</v>
      </c>
      <c r="AC6445" s="109">
        <f t="shared" si="255"/>
        <v>2.8218E-2</v>
      </c>
      <c r="AE6445" s="110"/>
    </row>
    <row r="6446" spans="13:31" x14ac:dyDescent="0.25">
      <c r="M6446" s="115"/>
      <c r="N6446" s="123">
        <v>1.8227199999999999</v>
      </c>
      <c r="AB6446" s="108">
        <f t="shared" si="256"/>
        <v>51182</v>
      </c>
      <c r="AC6446" s="109">
        <f t="shared" si="255"/>
        <v>2.8218E-2</v>
      </c>
      <c r="AE6446" s="110"/>
    </row>
    <row r="6447" spans="13:31" x14ac:dyDescent="0.25">
      <c r="M6447" s="115"/>
      <c r="N6447" s="123">
        <v>1.8227199999999999</v>
      </c>
      <c r="AB6447" s="108">
        <f t="shared" si="256"/>
        <v>51183</v>
      </c>
      <c r="AC6447" s="109">
        <f t="shared" si="255"/>
        <v>2.8218E-2</v>
      </c>
      <c r="AE6447" s="110"/>
    </row>
    <row r="6448" spans="13:31" x14ac:dyDescent="0.25">
      <c r="M6448" s="115"/>
      <c r="N6448" s="123">
        <v>1.8227199999999999</v>
      </c>
      <c r="AB6448" s="108">
        <f t="shared" si="256"/>
        <v>51184</v>
      </c>
      <c r="AC6448" s="109">
        <f t="shared" si="255"/>
        <v>2.8218E-2</v>
      </c>
      <c r="AE6448" s="110"/>
    </row>
    <row r="6449" spans="13:31" x14ac:dyDescent="0.25">
      <c r="M6449" s="115"/>
      <c r="N6449" s="123">
        <v>1.8227199999999999</v>
      </c>
      <c r="AB6449" s="108">
        <f t="shared" si="256"/>
        <v>51185</v>
      </c>
      <c r="AC6449" s="109">
        <f t="shared" si="255"/>
        <v>2.8218E-2</v>
      </c>
      <c r="AE6449" s="110"/>
    </row>
    <row r="6450" spans="13:31" x14ac:dyDescent="0.25">
      <c r="M6450" s="115"/>
      <c r="N6450" s="123">
        <v>1.82281</v>
      </c>
      <c r="AB6450" s="108">
        <f t="shared" si="256"/>
        <v>51186</v>
      </c>
      <c r="AC6450" s="109">
        <f t="shared" si="255"/>
        <v>2.8218E-2</v>
      </c>
      <c r="AE6450" s="110"/>
    </row>
    <row r="6451" spans="13:31" x14ac:dyDescent="0.25">
      <c r="M6451" s="115"/>
      <c r="N6451" s="123">
        <v>1.8227199999999999</v>
      </c>
      <c r="AB6451" s="108">
        <f t="shared" si="256"/>
        <v>51187</v>
      </c>
      <c r="AC6451" s="109">
        <f t="shared" si="255"/>
        <v>2.8218E-2</v>
      </c>
      <c r="AE6451" s="110"/>
    </row>
    <row r="6452" spans="13:31" x14ac:dyDescent="0.25">
      <c r="M6452" s="115"/>
      <c r="N6452" s="123">
        <v>1.8227199999999999</v>
      </c>
      <c r="AB6452" s="108">
        <f t="shared" si="256"/>
        <v>51188</v>
      </c>
      <c r="AC6452" s="109">
        <f t="shared" si="255"/>
        <v>2.8218E-2</v>
      </c>
      <c r="AE6452" s="110"/>
    </row>
    <row r="6453" spans="13:31" x14ac:dyDescent="0.25">
      <c r="M6453" s="115"/>
      <c r="N6453" s="123">
        <v>1.8227199999999999</v>
      </c>
      <c r="AB6453" s="108">
        <f t="shared" si="256"/>
        <v>51189</v>
      </c>
      <c r="AC6453" s="109">
        <f t="shared" si="255"/>
        <v>2.8218E-2</v>
      </c>
      <c r="AE6453" s="110"/>
    </row>
    <row r="6454" spans="13:31" x14ac:dyDescent="0.25">
      <c r="M6454" s="115"/>
      <c r="N6454" s="123">
        <v>1.8227199999999999</v>
      </c>
      <c r="AB6454" s="108">
        <f t="shared" si="256"/>
        <v>51190</v>
      </c>
      <c r="AC6454" s="109">
        <f t="shared" si="255"/>
        <v>2.8218E-2</v>
      </c>
      <c r="AE6454" s="110"/>
    </row>
    <row r="6455" spans="13:31" x14ac:dyDescent="0.25">
      <c r="M6455" s="115"/>
      <c r="N6455" s="123">
        <v>1.82281</v>
      </c>
      <c r="AB6455" s="108">
        <f t="shared" si="256"/>
        <v>51191</v>
      </c>
      <c r="AC6455" s="109">
        <f t="shared" si="255"/>
        <v>2.8218E-2</v>
      </c>
      <c r="AE6455" s="110"/>
    </row>
    <row r="6456" spans="13:31" x14ac:dyDescent="0.25">
      <c r="M6456" s="115"/>
      <c r="N6456" s="123">
        <v>1.8227199999999999</v>
      </c>
      <c r="AB6456" s="108">
        <f t="shared" si="256"/>
        <v>51192</v>
      </c>
      <c r="AC6456" s="109">
        <f t="shared" si="255"/>
        <v>2.8218E-2</v>
      </c>
      <c r="AE6456" s="110"/>
    </row>
    <row r="6457" spans="13:31" x14ac:dyDescent="0.25">
      <c r="M6457" s="115"/>
      <c r="N6457" s="123">
        <v>1.8227199999999999</v>
      </c>
      <c r="AB6457" s="108">
        <f t="shared" si="256"/>
        <v>51193</v>
      </c>
      <c r="AC6457" s="109">
        <f t="shared" si="255"/>
        <v>2.8218E-2</v>
      </c>
      <c r="AE6457" s="110"/>
    </row>
    <row r="6458" spans="13:31" x14ac:dyDescent="0.25">
      <c r="M6458" s="115"/>
      <c r="N6458" s="123">
        <v>1.8227199999999999</v>
      </c>
      <c r="AB6458" s="108">
        <f t="shared" si="256"/>
        <v>51194</v>
      </c>
      <c r="AC6458" s="109">
        <f t="shared" si="255"/>
        <v>2.8218E-2</v>
      </c>
      <c r="AE6458" s="110"/>
    </row>
    <row r="6459" spans="13:31" x14ac:dyDescent="0.25">
      <c r="M6459" s="115"/>
      <c r="N6459" s="123">
        <v>1.8227199999999999</v>
      </c>
      <c r="AB6459" s="108">
        <f t="shared" si="256"/>
        <v>51195</v>
      </c>
      <c r="AC6459" s="109">
        <f t="shared" si="255"/>
        <v>2.8218E-2</v>
      </c>
      <c r="AE6459" s="110"/>
    </row>
    <row r="6460" spans="13:31" x14ac:dyDescent="0.25">
      <c r="M6460" s="115"/>
      <c r="N6460" s="123">
        <v>1.82281</v>
      </c>
      <c r="AB6460" s="108">
        <f t="shared" si="256"/>
        <v>51196</v>
      </c>
      <c r="AC6460" s="109">
        <f t="shared" si="255"/>
        <v>2.8218E-2</v>
      </c>
      <c r="AE6460" s="110"/>
    </row>
    <row r="6461" spans="13:31" x14ac:dyDescent="0.25">
      <c r="M6461" s="115"/>
      <c r="N6461" s="123">
        <v>1.8227199999999999</v>
      </c>
      <c r="AB6461" s="108">
        <f t="shared" si="256"/>
        <v>51197</v>
      </c>
      <c r="AC6461" s="109">
        <f t="shared" si="255"/>
        <v>2.8218E-2</v>
      </c>
      <c r="AE6461" s="110"/>
    </row>
    <row r="6462" spans="13:31" x14ac:dyDescent="0.25">
      <c r="M6462" s="115"/>
      <c r="N6462" s="123">
        <v>1.8227199999999999</v>
      </c>
      <c r="AB6462" s="108">
        <f t="shared" si="256"/>
        <v>51198</v>
      </c>
      <c r="AC6462" s="109">
        <f t="shared" si="255"/>
        <v>2.8218E-2</v>
      </c>
      <c r="AE6462" s="110"/>
    </row>
    <row r="6463" spans="13:31" x14ac:dyDescent="0.25">
      <c r="M6463" s="115"/>
      <c r="N6463" s="123">
        <v>1.8227199999999999</v>
      </c>
      <c r="AB6463" s="108">
        <f t="shared" si="256"/>
        <v>51199</v>
      </c>
      <c r="AC6463" s="109">
        <f t="shared" si="255"/>
        <v>2.8218E-2</v>
      </c>
      <c r="AE6463" s="110"/>
    </row>
    <row r="6464" spans="13:31" x14ac:dyDescent="0.25">
      <c r="M6464" s="115"/>
      <c r="N6464" s="123">
        <v>1.8227199999999999</v>
      </c>
      <c r="AB6464" s="108">
        <f t="shared" si="256"/>
        <v>51200</v>
      </c>
      <c r="AC6464" s="109">
        <f t="shared" si="255"/>
        <v>2.8218E-2</v>
      </c>
      <c r="AE6464" s="110"/>
    </row>
    <row r="6465" spans="13:31" x14ac:dyDescent="0.25">
      <c r="M6465" s="115"/>
      <c r="N6465" s="123">
        <v>1.82281</v>
      </c>
      <c r="AB6465" s="108">
        <f t="shared" si="256"/>
        <v>51201</v>
      </c>
      <c r="AC6465" s="109">
        <f t="shared" si="255"/>
        <v>2.8218E-2</v>
      </c>
      <c r="AE6465" s="110"/>
    </row>
    <row r="6466" spans="13:31" x14ac:dyDescent="0.25">
      <c r="M6466" s="115"/>
      <c r="N6466" s="123">
        <v>1.8227199999999999</v>
      </c>
      <c r="AB6466" s="108">
        <f t="shared" si="256"/>
        <v>51202</v>
      </c>
      <c r="AC6466" s="109">
        <f t="shared" si="255"/>
        <v>2.8218E-2</v>
      </c>
      <c r="AE6466" s="110"/>
    </row>
    <row r="6467" spans="13:31" x14ac:dyDescent="0.25">
      <c r="M6467" s="115"/>
      <c r="N6467" s="123">
        <v>1.8227199999999999</v>
      </c>
      <c r="AB6467" s="108">
        <f t="shared" si="256"/>
        <v>51203</v>
      </c>
      <c r="AC6467" s="109">
        <f t="shared" si="255"/>
        <v>2.8218E-2</v>
      </c>
      <c r="AE6467" s="110"/>
    </row>
    <row r="6468" spans="13:31" x14ac:dyDescent="0.25">
      <c r="M6468" s="115"/>
      <c r="N6468" s="123">
        <v>1.8227199999999999</v>
      </c>
      <c r="AB6468" s="108">
        <f t="shared" si="256"/>
        <v>51204</v>
      </c>
      <c r="AC6468" s="109">
        <f t="shared" si="255"/>
        <v>2.8218E-2</v>
      </c>
      <c r="AE6468" s="110"/>
    </row>
    <row r="6469" spans="13:31" x14ac:dyDescent="0.25">
      <c r="M6469" s="115"/>
      <c r="N6469" s="123">
        <v>1.8227199999999999</v>
      </c>
      <c r="AB6469" s="108">
        <f t="shared" si="256"/>
        <v>51205</v>
      </c>
      <c r="AC6469" s="109">
        <f t="shared" si="255"/>
        <v>2.8218E-2</v>
      </c>
      <c r="AE6469" s="110"/>
    </row>
    <row r="6470" spans="13:31" x14ac:dyDescent="0.25">
      <c r="M6470" s="115"/>
      <c r="N6470" s="123">
        <v>1.8228599999999999</v>
      </c>
      <c r="AB6470" s="108">
        <f t="shared" si="256"/>
        <v>51206</v>
      </c>
      <c r="AC6470" s="109">
        <f t="shared" si="255"/>
        <v>2.8218E-2</v>
      </c>
      <c r="AE6470" s="110"/>
    </row>
    <row r="6471" spans="13:31" x14ac:dyDescent="0.25">
      <c r="M6471" s="115"/>
      <c r="N6471" s="123">
        <v>1.8227199999999999</v>
      </c>
      <c r="AB6471" s="108">
        <f t="shared" si="256"/>
        <v>51207</v>
      </c>
      <c r="AC6471" s="109">
        <f t="shared" ref="AC6471:AC6534" si="257">_xlfn.IFNA(VLOOKUP(AB6471,M:N,2,FALSE)/100,AC6470)</f>
        <v>2.8218E-2</v>
      </c>
      <c r="AE6471" s="110"/>
    </row>
    <row r="6472" spans="13:31" x14ac:dyDescent="0.25">
      <c r="M6472" s="115"/>
      <c r="N6472" s="123">
        <v>1.8227199999999999</v>
      </c>
      <c r="AB6472" s="108">
        <f t="shared" ref="AB6472:AB6535" si="258">AB6471+1</f>
        <v>51208</v>
      </c>
      <c r="AC6472" s="109">
        <f t="shared" si="257"/>
        <v>2.8218E-2</v>
      </c>
      <c r="AE6472" s="110"/>
    </row>
    <row r="6473" spans="13:31" x14ac:dyDescent="0.25">
      <c r="M6473" s="115"/>
      <c r="N6473" s="123">
        <v>1.8227199999999999</v>
      </c>
      <c r="AB6473" s="108">
        <f t="shared" si="258"/>
        <v>51209</v>
      </c>
      <c r="AC6473" s="109">
        <f t="shared" si="257"/>
        <v>2.8218E-2</v>
      </c>
      <c r="AE6473" s="110"/>
    </row>
    <row r="6474" spans="13:31" x14ac:dyDescent="0.25">
      <c r="M6474" s="115"/>
      <c r="N6474" s="123">
        <v>1.82281</v>
      </c>
      <c r="AB6474" s="108">
        <f t="shared" si="258"/>
        <v>51210</v>
      </c>
      <c r="AC6474" s="109">
        <f t="shared" si="257"/>
        <v>2.8218E-2</v>
      </c>
      <c r="AE6474" s="110"/>
    </row>
    <row r="6475" spans="13:31" x14ac:dyDescent="0.25">
      <c r="M6475" s="115"/>
      <c r="N6475" s="123">
        <v>1.8227199999999999</v>
      </c>
      <c r="AB6475" s="108">
        <f t="shared" si="258"/>
        <v>51211</v>
      </c>
      <c r="AC6475" s="109">
        <f t="shared" si="257"/>
        <v>2.8218E-2</v>
      </c>
      <c r="AE6475" s="110"/>
    </row>
    <row r="6476" spans="13:31" x14ac:dyDescent="0.25">
      <c r="M6476" s="115"/>
      <c r="N6476" s="123">
        <v>1.8227199999999999</v>
      </c>
      <c r="AB6476" s="108">
        <f t="shared" si="258"/>
        <v>51212</v>
      </c>
      <c r="AC6476" s="109">
        <f t="shared" si="257"/>
        <v>2.8218E-2</v>
      </c>
      <c r="AE6476" s="110"/>
    </row>
    <row r="6477" spans="13:31" x14ac:dyDescent="0.25">
      <c r="M6477" s="115"/>
      <c r="N6477" s="123">
        <v>1.8227199999999999</v>
      </c>
      <c r="AB6477" s="108">
        <f t="shared" si="258"/>
        <v>51213</v>
      </c>
      <c r="AC6477" s="109">
        <f t="shared" si="257"/>
        <v>2.8218E-2</v>
      </c>
      <c r="AE6477" s="110"/>
    </row>
    <row r="6478" spans="13:31" x14ac:dyDescent="0.25">
      <c r="M6478" s="115"/>
      <c r="N6478" s="123">
        <v>1.8227199999999999</v>
      </c>
      <c r="AB6478" s="108">
        <f t="shared" si="258"/>
        <v>51214</v>
      </c>
      <c r="AC6478" s="109">
        <f t="shared" si="257"/>
        <v>2.8218E-2</v>
      </c>
      <c r="AE6478" s="110"/>
    </row>
    <row r="6479" spans="13:31" x14ac:dyDescent="0.25">
      <c r="M6479" s="115"/>
      <c r="N6479" s="123">
        <v>1.82281</v>
      </c>
      <c r="AB6479" s="108">
        <f t="shared" si="258"/>
        <v>51215</v>
      </c>
      <c r="AC6479" s="109">
        <f t="shared" si="257"/>
        <v>2.8218E-2</v>
      </c>
      <c r="AE6479" s="110"/>
    </row>
    <row r="6480" spans="13:31" x14ac:dyDescent="0.25">
      <c r="M6480" s="115"/>
      <c r="N6480" s="123">
        <v>1.8227199999999999</v>
      </c>
      <c r="AB6480" s="108">
        <f t="shared" si="258"/>
        <v>51216</v>
      </c>
      <c r="AC6480" s="109">
        <f t="shared" si="257"/>
        <v>2.8218E-2</v>
      </c>
      <c r="AE6480" s="110"/>
    </row>
    <row r="6481" spans="13:31" x14ac:dyDescent="0.25">
      <c r="M6481" s="115"/>
      <c r="N6481" s="123">
        <v>1.8227199999999999</v>
      </c>
      <c r="AB6481" s="108">
        <f t="shared" si="258"/>
        <v>51217</v>
      </c>
      <c r="AC6481" s="109">
        <f t="shared" si="257"/>
        <v>2.8218E-2</v>
      </c>
      <c r="AE6481" s="110"/>
    </row>
    <row r="6482" spans="13:31" x14ac:dyDescent="0.25">
      <c r="M6482" s="115"/>
      <c r="N6482" s="123">
        <v>1.8227199999999999</v>
      </c>
      <c r="AB6482" s="108">
        <f t="shared" si="258"/>
        <v>51218</v>
      </c>
      <c r="AC6482" s="109">
        <f t="shared" si="257"/>
        <v>2.8218E-2</v>
      </c>
      <c r="AE6482" s="110"/>
    </row>
    <row r="6483" spans="13:31" x14ac:dyDescent="0.25">
      <c r="M6483" s="115"/>
      <c r="N6483" s="123">
        <v>1.8227199999999999</v>
      </c>
      <c r="AB6483" s="108">
        <f t="shared" si="258"/>
        <v>51219</v>
      </c>
      <c r="AC6483" s="109">
        <f t="shared" si="257"/>
        <v>2.8218E-2</v>
      </c>
      <c r="AE6483" s="110"/>
    </row>
    <row r="6484" spans="13:31" x14ac:dyDescent="0.25">
      <c r="M6484" s="115"/>
      <c r="N6484" s="123">
        <v>1.82281</v>
      </c>
      <c r="AB6484" s="108">
        <f t="shared" si="258"/>
        <v>51220</v>
      </c>
      <c r="AC6484" s="109">
        <f t="shared" si="257"/>
        <v>2.8218E-2</v>
      </c>
      <c r="AE6484" s="110"/>
    </row>
    <row r="6485" spans="13:31" x14ac:dyDescent="0.25">
      <c r="M6485" s="115"/>
      <c r="N6485" s="123">
        <v>1.8227199999999999</v>
      </c>
      <c r="AB6485" s="108">
        <f t="shared" si="258"/>
        <v>51221</v>
      </c>
      <c r="AC6485" s="109">
        <f t="shared" si="257"/>
        <v>2.8218E-2</v>
      </c>
      <c r="AE6485" s="110"/>
    </row>
    <row r="6486" spans="13:31" x14ac:dyDescent="0.25">
      <c r="M6486" s="115"/>
      <c r="N6486" s="123">
        <v>1.8227199999999999</v>
      </c>
      <c r="AB6486" s="108">
        <f t="shared" si="258"/>
        <v>51222</v>
      </c>
      <c r="AC6486" s="109">
        <f t="shared" si="257"/>
        <v>2.8218E-2</v>
      </c>
      <c r="AE6486" s="110"/>
    </row>
    <row r="6487" spans="13:31" x14ac:dyDescent="0.25">
      <c r="M6487" s="115"/>
      <c r="N6487" s="123">
        <v>1.8227199999999999</v>
      </c>
      <c r="AB6487" s="108">
        <f t="shared" si="258"/>
        <v>51223</v>
      </c>
      <c r="AC6487" s="109">
        <f t="shared" si="257"/>
        <v>2.8218E-2</v>
      </c>
      <c r="AE6487" s="110"/>
    </row>
    <row r="6488" spans="13:31" x14ac:dyDescent="0.25">
      <c r="M6488" s="115"/>
      <c r="N6488" s="123">
        <v>1.8228599999999999</v>
      </c>
      <c r="AB6488" s="108">
        <f t="shared" si="258"/>
        <v>51224</v>
      </c>
      <c r="AC6488" s="109">
        <f t="shared" si="257"/>
        <v>2.8218E-2</v>
      </c>
      <c r="AE6488" s="110"/>
    </row>
    <row r="6489" spans="13:31" x14ac:dyDescent="0.25">
      <c r="M6489" s="115"/>
      <c r="N6489" s="123">
        <v>1.8227199999999999</v>
      </c>
      <c r="AB6489" s="108">
        <f t="shared" si="258"/>
        <v>51225</v>
      </c>
      <c r="AC6489" s="109">
        <f t="shared" si="257"/>
        <v>2.8218E-2</v>
      </c>
      <c r="AE6489" s="110"/>
    </row>
    <row r="6490" spans="13:31" x14ac:dyDescent="0.25">
      <c r="M6490" s="115"/>
      <c r="N6490" s="123">
        <v>1.8227199999999999</v>
      </c>
      <c r="AB6490" s="108">
        <f t="shared" si="258"/>
        <v>51226</v>
      </c>
      <c r="AC6490" s="109">
        <f t="shared" si="257"/>
        <v>2.8218E-2</v>
      </c>
      <c r="AE6490" s="110"/>
    </row>
    <row r="6491" spans="13:31" x14ac:dyDescent="0.25">
      <c r="M6491" s="115"/>
      <c r="N6491" s="123">
        <v>1.8227199999999999</v>
      </c>
      <c r="AB6491" s="108">
        <f t="shared" si="258"/>
        <v>51227</v>
      </c>
      <c r="AC6491" s="109">
        <f t="shared" si="257"/>
        <v>2.8218E-2</v>
      </c>
      <c r="AE6491" s="110"/>
    </row>
    <row r="6492" spans="13:31" x14ac:dyDescent="0.25">
      <c r="M6492" s="115"/>
      <c r="N6492" s="123">
        <v>1.8227199999999999</v>
      </c>
      <c r="AB6492" s="108">
        <f t="shared" si="258"/>
        <v>51228</v>
      </c>
      <c r="AC6492" s="109">
        <f t="shared" si="257"/>
        <v>2.8218E-2</v>
      </c>
      <c r="AE6492" s="110"/>
    </row>
    <row r="6493" spans="13:31" x14ac:dyDescent="0.25">
      <c r="M6493" s="115"/>
      <c r="N6493" s="123">
        <v>1.82281</v>
      </c>
      <c r="AB6493" s="108">
        <f t="shared" si="258"/>
        <v>51229</v>
      </c>
      <c r="AC6493" s="109">
        <f t="shared" si="257"/>
        <v>2.8218E-2</v>
      </c>
      <c r="AE6493" s="110"/>
    </row>
    <row r="6494" spans="13:31" x14ac:dyDescent="0.25">
      <c r="M6494" s="115"/>
      <c r="N6494" s="123">
        <v>1.8227199999999999</v>
      </c>
      <c r="AB6494" s="108">
        <f t="shared" si="258"/>
        <v>51230</v>
      </c>
      <c r="AC6494" s="109">
        <f t="shared" si="257"/>
        <v>2.8218E-2</v>
      </c>
      <c r="AE6494" s="110"/>
    </row>
    <row r="6495" spans="13:31" x14ac:dyDescent="0.25">
      <c r="M6495" s="115"/>
      <c r="N6495" s="123">
        <v>1.8227199999999999</v>
      </c>
      <c r="AB6495" s="108">
        <f t="shared" si="258"/>
        <v>51231</v>
      </c>
      <c r="AC6495" s="109">
        <f t="shared" si="257"/>
        <v>2.8218E-2</v>
      </c>
      <c r="AE6495" s="110"/>
    </row>
    <row r="6496" spans="13:31" x14ac:dyDescent="0.25">
      <c r="M6496" s="115"/>
      <c r="N6496" s="123">
        <v>1.8227199999999999</v>
      </c>
      <c r="AB6496" s="108">
        <f t="shared" si="258"/>
        <v>51232</v>
      </c>
      <c r="AC6496" s="109">
        <f t="shared" si="257"/>
        <v>2.8218E-2</v>
      </c>
      <c r="AE6496" s="110"/>
    </row>
    <row r="6497" spans="13:31" x14ac:dyDescent="0.25">
      <c r="M6497" s="115"/>
      <c r="N6497" s="123">
        <v>1.8228599999999999</v>
      </c>
      <c r="AB6497" s="108">
        <f t="shared" si="258"/>
        <v>51233</v>
      </c>
      <c r="AC6497" s="109">
        <f t="shared" si="257"/>
        <v>2.8218E-2</v>
      </c>
      <c r="AE6497" s="110"/>
    </row>
    <row r="6498" spans="13:31" x14ac:dyDescent="0.25">
      <c r="M6498" s="115"/>
      <c r="N6498" s="123">
        <v>1.8227199999999999</v>
      </c>
      <c r="AB6498" s="108">
        <f t="shared" si="258"/>
        <v>51234</v>
      </c>
      <c r="AC6498" s="109">
        <f t="shared" si="257"/>
        <v>2.8218E-2</v>
      </c>
      <c r="AE6498" s="110"/>
    </row>
    <row r="6499" spans="13:31" x14ac:dyDescent="0.25">
      <c r="M6499" s="115"/>
      <c r="N6499" s="123">
        <v>1.8227199999999999</v>
      </c>
      <c r="AB6499" s="108">
        <f t="shared" si="258"/>
        <v>51235</v>
      </c>
      <c r="AC6499" s="109">
        <f t="shared" si="257"/>
        <v>2.8218E-2</v>
      </c>
      <c r="AE6499" s="110"/>
    </row>
    <row r="6500" spans="13:31" x14ac:dyDescent="0.25">
      <c r="M6500" s="115"/>
      <c r="N6500" s="123">
        <v>1.8227199999999999</v>
      </c>
      <c r="AB6500" s="108">
        <f t="shared" si="258"/>
        <v>51236</v>
      </c>
      <c r="AC6500" s="109">
        <f t="shared" si="257"/>
        <v>2.8218E-2</v>
      </c>
      <c r="AE6500" s="110"/>
    </row>
    <row r="6501" spans="13:31" x14ac:dyDescent="0.25">
      <c r="M6501" s="115"/>
      <c r="N6501" s="123">
        <v>1.8227199999999999</v>
      </c>
      <c r="AB6501" s="108">
        <f t="shared" si="258"/>
        <v>51237</v>
      </c>
      <c r="AC6501" s="109">
        <f t="shared" si="257"/>
        <v>2.8218E-2</v>
      </c>
      <c r="AE6501" s="110"/>
    </row>
    <row r="6502" spans="13:31" x14ac:dyDescent="0.25">
      <c r="M6502" s="115"/>
      <c r="N6502" s="123">
        <v>1.82281</v>
      </c>
      <c r="AB6502" s="108">
        <f t="shared" si="258"/>
        <v>51238</v>
      </c>
      <c r="AC6502" s="109">
        <f t="shared" si="257"/>
        <v>2.8218E-2</v>
      </c>
      <c r="AE6502" s="110"/>
    </row>
    <row r="6503" spans="13:31" x14ac:dyDescent="0.25">
      <c r="M6503" s="115"/>
      <c r="N6503" s="123">
        <v>1.8227199999999999</v>
      </c>
      <c r="AB6503" s="108">
        <f t="shared" si="258"/>
        <v>51239</v>
      </c>
      <c r="AC6503" s="109">
        <f t="shared" si="257"/>
        <v>2.8218E-2</v>
      </c>
      <c r="AE6503" s="110"/>
    </row>
    <row r="6504" spans="13:31" x14ac:dyDescent="0.25">
      <c r="M6504" s="115"/>
      <c r="N6504" s="123">
        <v>1.8227199999999999</v>
      </c>
      <c r="AB6504" s="108">
        <f t="shared" si="258"/>
        <v>51240</v>
      </c>
      <c r="AC6504" s="109">
        <f t="shared" si="257"/>
        <v>2.8218E-2</v>
      </c>
      <c r="AE6504" s="110"/>
    </row>
    <row r="6505" spans="13:31" x14ac:dyDescent="0.25">
      <c r="M6505" s="115"/>
      <c r="N6505" s="123">
        <v>1.8227199999999999</v>
      </c>
      <c r="AB6505" s="108">
        <f t="shared" si="258"/>
        <v>51241</v>
      </c>
      <c r="AC6505" s="109">
        <f t="shared" si="257"/>
        <v>2.8218E-2</v>
      </c>
      <c r="AE6505" s="110"/>
    </row>
    <row r="6506" spans="13:31" x14ac:dyDescent="0.25">
      <c r="M6506" s="115"/>
      <c r="N6506" s="123">
        <v>1.8227199999999999</v>
      </c>
      <c r="AB6506" s="108">
        <f t="shared" si="258"/>
        <v>51242</v>
      </c>
      <c r="AC6506" s="109">
        <f t="shared" si="257"/>
        <v>2.8218E-2</v>
      </c>
      <c r="AE6506" s="110"/>
    </row>
    <row r="6507" spans="13:31" x14ac:dyDescent="0.25">
      <c r="M6507" s="115"/>
      <c r="N6507" s="123">
        <v>1.82281</v>
      </c>
      <c r="AB6507" s="108">
        <f t="shared" si="258"/>
        <v>51243</v>
      </c>
      <c r="AC6507" s="109">
        <f t="shared" si="257"/>
        <v>2.8218E-2</v>
      </c>
      <c r="AE6507" s="110"/>
    </row>
    <row r="6508" spans="13:31" x14ac:dyDescent="0.25">
      <c r="M6508" s="115"/>
      <c r="N6508" s="123">
        <v>1.8227199999999999</v>
      </c>
      <c r="AB6508" s="108">
        <f t="shared" si="258"/>
        <v>51244</v>
      </c>
      <c r="AC6508" s="109">
        <f t="shared" si="257"/>
        <v>2.8218E-2</v>
      </c>
      <c r="AE6508" s="110"/>
    </row>
    <row r="6509" spans="13:31" x14ac:dyDescent="0.25">
      <c r="M6509" s="115"/>
      <c r="N6509" s="123">
        <v>1.8227199999999999</v>
      </c>
      <c r="AB6509" s="108">
        <f t="shared" si="258"/>
        <v>51245</v>
      </c>
      <c r="AC6509" s="109">
        <f t="shared" si="257"/>
        <v>2.8218E-2</v>
      </c>
      <c r="AE6509" s="110"/>
    </row>
    <row r="6510" spans="13:31" x14ac:dyDescent="0.25">
      <c r="M6510" s="115"/>
      <c r="N6510" s="123">
        <v>1.8227199999999999</v>
      </c>
      <c r="AB6510" s="108">
        <f t="shared" si="258"/>
        <v>51246</v>
      </c>
      <c r="AC6510" s="109">
        <f t="shared" si="257"/>
        <v>2.8218E-2</v>
      </c>
      <c r="AE6510" s="110"/>
    </row>
    <row r="6511" spans="13:31" x14ac:dyDescent="0.25">
      <c r="M6511" s="115"/>
      <c r="N6511" s="123">
        <v>1.8227199999999999</v>
      </c>
      <c r="AB6511" s="108">
        <f t="shared" si="258"/>
        <v>51247</v>
      </c>
      <c r="AC6511" s="109">
        <f t="shared" si="257"/>
        <v>2.8218E-2</v>
      </c>
      <c r="AE6511" s="110"/>
    </row>
    <row r="6512" spans="13:31" x14ac:dyDescent="0.25">
      <c r="M6512" s="115"/>
      <c r="N6512" s="123">
        <v>1.82281</v>
      </c>
      <c r="AB6512" s="108">
        <f t="shared" si="258"/>
        <v>51248</v>
      </c>
      <c r="AC6512" s="109">
        <f t="shared" si="257"/>
        <v>2.8218E-2</v>
      </c>
      <c r="AE6512" s="110"/>
    </row>
    <row r="6513" spans="13:31" x14ac:dyDescent="0.25">
      <c r="M6513" s="115"/>
      <c r="N6513" s="123">
        <v>1.8227199999999999</v>
      </c>
      <c r="AB6513" s="108">
        <f t="shared" si="258"/>
        <v>51249</v>
      </c>
      <c r="AC6513" s="109">
        <f t="shared" si="257"/>
        <v>2.8218E-2</v>
      </c>
      <c r="AE6513" s="110"/>
    </row>
    <row r="6514" spans="13:31" x14ac:dyDescent="0.25">
      <c r="M6514" s="115"/>
      <c r="N6514" s="123">
        <v>1.8227199999999999</v>
      </c>
      <c r="AB6514" s="108">
        <f t="shared" si="258"/>
        <v>51250</v>
      </c>
      <c r="AC6514" s="109">
        <f t="shared" si="257"/>
        <v>2.8218E-2</v>
      </c>
      <c r="AE6514" s="110"/>
    </row>
    <row r="6515" spans="13:31" x14ac:dyDescent="0.25">
      <c r="M6515" s="115"/>
      <c r="N6515" s="123">
        <v>1.8227199999999999</v>
      </c>
      <c r="AB6515" s="108">
        <f t="shared" si="258"/>
        <v>51251</v>
      </c>
      <c r="AC6515" s="109">
        <f t="shared" si="257"/>
        <v>2.8218E-2</v>
      </c>
      <c r="AE6515" s="110"/>
    </row>
    <row r="6516" spans="13:31" x14ac:dyDescent="0.25">
      <c r="M6516" s="115"/>
      <c r="N6516" s="123">
        <v>1.8227199999999999</v>
      </c>
      <c r="AB6516" s="108">
        <f t="shared" si="258"/>
        <v>51252</v>
      </c>
      <c r="AC6516" s="109">
        <f t="shared" si="257"/>
        <v>2.8218E-2</v>
      </c>
      <c r="AE6516" s="110"/>
    </row>
    <row r="6517" spans="13:31" x14ac:dyDescent="0.25">
      <c r="M6517" s="115"/>
      <c r="N6517" s="123">
        <v>1.82281</v>
      </c>
      <c r="AB6517" s="108">
        <f t="shared" si="258"/>
        <v>51253</v>
      </c>
      <c r="AC6517" s="109">
        <f t="shared" si="257"/>
        <v>2.8218E-2</v>
      </c>
      <c r="AE6517" s="110"/>
    </row>
    <row r="6518" spans="13:31" x14ac:dyDescent="0.25">
      <c r="M6518" s="115"/>
      <c r="N6518" s="123">
        <v>1.8227199999999999</v>
      </c>
      <c r="AB6518" s="108">
        <f t="shared" si="258"/>
        <v>51254</v>
      </c>
      <c r="AC6518" s="109">
        <f t="shared" si="257"/>
        <v>2.8218E-2</v>
      </c>
      <c r="AE6518" s="110"/>
    </row>
    <row r="6519" spans="13:31" x14ac:dyDescent="0.25">
      <c r="M6519" s="115"/>
      <c r="N6519" s="123">
        <v>1.8227199999999999</v>
      </c>
      <c r="AB6519" s="108">
        <f t="shared" si="258"/>
        <v>51255</v>
      </c>
      <c r="AC6519" s="109">
        <f t="shared" si="257"/>
        <v>2.8218E-2</v>
      </c>
      <c r="AE6519" s="110"/>
    </row>
    <row r="6520" spans="13:31" x14ac:dyDescent="0.25">
      <c r="M6520" s="115"/>
      <c r="N6520" s="123">
        <v>1.8227199999999999</v>
      </c>
      <c r="AB6520" s="108">
        <f t="shared" si="258"/>
        <v>51256</v>
      </c>
      <c r="AC6520" s="109">
        <f t="shared" si="257"/>
        <v>2.8218E-2</v>
      </c>
      <c r="AE6520" s="110"/>
    </row>
    <row r="6521" spans="13:31" x14ac:dyDescent="0.25">
      <c r="M6521" s="115"/>
      <c r="N6521" s="123">
        <v>1.8227199999999999</v>
      </c>
      <c r="AB6521" s="108">
        <f t="shared" si="258"/>
        <v>51257</v>
      </c>
      <c r="AC6521" s="109">
        <f t="shared" si="257"/>
        <v>2.8218E-2</v>
      </c>
      <c r="AE6521" s="110"/>
    </row>
    <row r="6522" spans="13:31" x14ac:dyDescent="0.25">
      <c r="M6522" s="115"/>
      <c r="N6522" s="123">
        <v>1.82281</v>
      </c>
      <c r="AB6522" s="108">
        <f t="shared" si="258"/>
        <v>51258</v>
      </c>
      <c r="AC6522" s="109">
        <f t="shared" si="257"/>
        <v>2.8218E-2</v>
      </c>
      <c r="AE6522" s="110"/>
    </row>
    <row r="6523" spans="13:31" x14ac:dyDescent="0.25">
      <c r="M6523" s="115"/>
      <c r="N6523" s="123">
        <v>1.8227199999999999</v>
      </c>
      <c r="AB6523" s="108">
        <f t="shared" si="258"/>
        <v>51259</v>
      </c>
      <c r="AC6523" s="109">
        <f t="shared" si="257"/>
        <v>2.8218E-2</v>
      </c>
      <c r="AE6523" s="110"/>
    </row>
    <row r="6524" spans="13:31" x14ac:dyDescent="0.25">
      <c r="M6524" s="115"/>
      <c r="N6524" s="123">
        <v>1.8227199999999999</v>
      </c>
      <c r="AB6524" s="108">
        <f t="shared" si="258"/>
        <v>51260</v>
      </c>
      <c r="AC6524" s="109">
        <f t="shared" si="257"/>
        <v>2.8218E-2</v>
      </c>
      <c r="AE6524" s="110"/>
    </row>
    <row r="6525" spans="13:31" x14ac:dyDescent="0.25">
      <c r="M6525" s="115"/>
      <c r="N6525" s="123">
        <v>1.8227199999999999</v>
      </c>
      <c r="AB6525" s="108">
        <f t="shared" si="258"/>
        <v>51261</v>
      </c>
      <c r="AC6525" s="109">
        <f t="shared" si="257"/>
        <v>2.8218E-2</v>
      </c>
      <c r="AE6525" s="110"/>
    </row>
    <row r="6526" spans="13:31" x14ac:dyDescent="0.25">
      <c r="M6526" s="115"/>
      <c r="N6526" s="123">
        <v>1.8227199999999999</v>
      </c>
      <c r="AB6526" s="108">
        <f t="shared" si="258"/>
        <v>51262</v>
      </c>
      <c r="AC6526" s="109">
        <f t="shared" si="257"/>
        <v>2.8218E-2</v>
      </c>
      <c r="AE6526" s="110"/>
    </row>
    <row r="6527" spans="13:31" x14ac:dyDescent="0.25">
      <c r="M6527" s="115"/>
      <c r="N6527" s="123">
        <v>1.82281</v>
      </c>
      <c r="AB6527" s="108">
        <f t="shared" si="258"/>
        <v>51263</v>
      </c>
      <c r="AC6527" s="109">
        <f t="shared" si="257"/>
        <v>2.8218E-2</v>
      </c>
      <c r="AE6527" s="110"/>
    </row>
    <row r="6528" spans="13:31" x14ac:dyDescent="0.25">
      <c r="M6528" s="115"/>
      <c r="N6528" s="123">
        <v>1.8227199999999999</v>
      </c>
      <c r="AB6528" s="108">
        <f t="shared" si="258"/>
        <v>51264</v>
      </c>
      <c r="AC6528" s="109">
        <f t="shared" si="257"/>
        <v>2.8218E-2</v>
      </c>
      <c r="AE6528" s="110"/>
    </row>
    <row r="6529" spans="13:31" x14ac:dyDescent="0.25">
      <c r="M6529" s="115"/>
      <c r="N6529" s="123">
        <v>1.8227199999999999</v>
      </c>
      <c r="AB6529" s="108">
        <f t="shared" si="258"/>
        <v>51265</v>
      </c>
      <c r="AC6529" s="109">
        <f t="shared" si="257"/>
        <v>2.8218E-2</v>
      </c>
      <c r="AE6529" s="110"/>
    </row>
    <row r="6530" spans="13:31" x14ac:dyDescent="0.25">
      <c r="M6530" s="115"/>
      <c r="N6530" s="123">
        <v>1.8227199999999999</v>
      </c>
      <c r="AB6530" s="108">
        <f t="shared" si="258"/>
        <v>51266</v>
      </c>
      <c r="AC6530" s="109">
        <f t="shared" si="257"/>
        <v>2.8218E-2</v>
      </c>
      <c r="AE6530" s="110"/>
    </row>
    <row r="6531" spans="13:31" x14ac:dyDescent="0.25">
      <c r="M6531" s="115"/>
      <c r="N6531" s="123">
        <v>1.8227199999999999</v>
      </c>
      <c r="AB6531" s="108">
        <f t="shared" si="258"/>
        <v>51267</v>
      </c>
      <c r="AC6531" s="109">
        <f t="shared" si="257"/>
        <v>2.8218E-2</v>
      </c>
      <c r="AE6531" s="110"/>
    </row>
    <row r="6532" spans="13:31" x14ac:dyDescent="0.25">
      <c r="M6532" s="115"/>
      <c r="N6532" s="123">
        <v>1.82281</v>
      </c>
      <c r="AB6532" s="108">
        <f t="shared" si="258"/>
        <v>51268</v>
      </c>
      <c r="AC6532" s="109">
        <f t="shared" si="257"/>
        <v>2.8218E-2</v>
      </c>
      <c r="AE6532" s="110"/>
    </row>
    <row r="6533" spans="13:31" x14ac:dyDescent="0.25">
      <c r="M6533" s="115"/>
      <c r="N6533" s="123">
        <v>1.8227199999999999</v>
      </c>
      <c r="AB6533" s="108">
        <f t="shared" si="258"/>
        <v>51269</v>
      </c>
      <c r="AC6533" s="109">
        <f t="shared" si="257"/>
        <v>2.8218E-2</v>
      </c>
      <c r="AE6533" s="110"/>
    </row>
    <row r="6534" spans="13:31" x14ac:dyDescent="0.25">
      <c r="M6534" s="115"/>
      <c r="N6534" s="123">
        <v>1.8227199999999999</v>
      </c>
      <c r="AB6534" s="108">
        <f t="shared" si="258"/>
        <v>51270</v>
      </c>
      <c r="AC6534" s="109">
        <f t="shared" si="257"/>
        <v>2.8218E-2</v>
      </c>
      <c r="AE6534" s="110"/>
    </row>
    <row r="6535" spans="13:31" x14ac:dyDescent="0.25">
      <c r="M6535" s="115"/>
      <c r="N6535" s="123">
        <v>1.8227199999999999</v>
      </c>
      <c r="AB6535" s="108">
        <f t="shared" si="258"/>
        <v>51271</v>
      </c>
      <c r="AC6535" s="109">
        <f t="shared" ref="AC6535:AC6598" si="259">_xlfn.IFNA(VLOOKUP(AB6535,M:N,2,FALSE)/100,AC6534)</f>
        <v>2.8218E-2</v>
      </c>
      <c r="AE6535" s="110"/>
    </row>
    <row r="6536" spans="13:31" x14ac:dyDescent="0.25">
      <c r="M6536" s="115"/>
      <c r="N6536" s="123">
        <v>1.8227199999999999</v>
      </c>
      <c r="AB6536" s="108">
        <f t="shared" ref="AB6536:AB6599" si="260">AB6535+1</f>
        <v>51272</v>
      </c>
      <c r="AC6536" s="109">
        <f t="shared" si="259"/>
        <v>2.8218E-2</v>
      </c>
      <c r="AE6536" s="110"/>
    </row>
    <row r="6537" spans="13:31" x14ac:dyDescent="0.25">
      <c r="M6537" s="115"/>
      <c r="N6537" s="123">
        <v>1.82281</v>
      </c>
      <c r="AB6537" s="108">
        <f t="shared" si="260"/>
        <v>51273</v>
      </c>
      <c r="AC6537" s="109">
        <f t="shared" si="259"/>
        <v>2.8218E-2</v>
      </c>
      <c r="AE6537" s="110"/>
    </row>
    <row r="6538" spans="13:31" x14ac:dyDescent="0.25">
      <c r="M6538" s="115"/>
      <c r="N6538" s="123">
        <v>1.8227199999999999</v>
      </c>
      <c r="AB6538" s="108">
        <f t="shared" si="260"/>
        <v>51274</v>
      </c>
      <c r="AC6538" s="109">
        <f t="shared" si="259"/>
        <v>2.8218E-2</v>
      </c>
      <c r="AE6538" s="110"/>
    </row>
    <row r="6539" spans="13:31" x14ac:dyDescent="0.25">
      <c r="M6539" s="115"/>
      <c r="N6539" s="123">
        <v>1.8227199999999999</v>
      </c>
      <c r="AB6539" s="108">
        <f t="shared" si="260"/>
        <v>51275</v>
      </c>
      <c r="AC6539" s="109">
        <f t="shared" si="259"/>
        <v>2.8218E-2</v>
      </c>
      <c r="AE6539" s="110"/>
    </row>
    <row r="6540" spans="13:31" x14ac:dyDescent="0.25">
      <c r="M6540" s="115"/>
      <c r="N6540" s="123">
        <v>1.8227199999999999</v>
      </c>
      <c r="AB6540" s="108">
        <f t="shared" si="260"/>
        <v>51276</v>
      </c>
      <c r="AC6540" s="109">
        <f t="shared" si="259"/>
        <v>2.8218E-2</v>
      </c>
      <c r="AE6540" s="110"/>
    </row>
    <row r="6541" spans="13:31" x14ac:dyDescent="0.25">
      <c r="M6541" s="115"/>
      <c r="N6541" s="123">
        <v>1.8227199999999999</v>
      </c>
      <c r="AB6541" s="108">
        <f t="shared" si="260"/>
        <v>51277</v>
      </c>
      <c r="AC6541" s="109">
        <f t="shared" si="259"/>
        <v>2.8218E-2</v>
      </c>
      <c r="AE6541" s="110"/>
    </row>
    <row r="6542" spans="13:31" x14ac:dyDescent="0.25">
      <c r="M6542" s="115"/>
      <c r="N6542" s="123">
        <v>1.8228599999999999</v>
      </c>
      <c r="AB6542" s="108">
        <f t="shared" si="260"/>
        <v>51278</v>
      </c>
      <c r="AC6542" s="109">
        <f t="shared" si="259"/>
        <v>2.8218E-2</v>
      </c>
      <c r="AE6542" s="110"/>
    </row>
    <row r="6543" spans="13:31" x14ac:dyDescent="0.25">
      <c r="M6543" s="115"/>
      <c r="N6543" s="123">
        <v>1.8227199999999999</v>
      </c>
      <c r="AB6543" s="108">
        <f t="shared" si="260"/>
        <v>51279</v>
      </c>
      <c r="AC6543" s="109">
        <f t="shared" si="259"/>
        <v>2.8218E-2</v>
      </c>
      <c r="AE6543" s="110"/>
    </row>
    <row r="6544" spans="13:31" x14ac:dyDescent="0.25">
      <c r="M6544" s="115"/>
      <c r="N6544" s="123">
        <v>1.8227199999999999</v>
      </c>
      <c r="AB6544" s="108">
        <f t="shared" si="260"/>
        <v>51280</v>
      </c>
      <c r="AC6544" s="109">
        <f t="shared" si="259"/>
        <v>2.8218E-2</v>
      </c>
      <c r="AE6544" s="110"/>
    </row>
    <row r="6545" spans="13:31" x14ac:dyDescent="0.25">
      <c r="M6545" s="115"/>
      <c r="N6545" s="123">
        <v>1.8227199999999999</v>
      </c>
      <c r="AB6545" s="108">
        <f t="shared" si="260"/>
        <v>51281</v>
      </c>
      <c r="AC6545" s="109">
        <f t="shared" si="259"/>
        <v>2.8218E-2</v>
      </c>
      <c r="AE6545" s="110"/>
    </row>
    <row r="6546" spans="13:31" x14ac:dyDescent="0.25">
      <c r="M6546" s="115"/>
      <c r="N6546" s="123">
        <v>1.82281</v>
      </c>
      <c r="AB6546" s="108">
        <f t="shared" si="260"/>
        <v>51282</v>
      </c>
      <c r="AC6546" s="109">
        <f t="shared" si="259"/>
        <v>2.8218E-2</v>
      </c>
      <c r="AE6546" s="110"/>
    </row>
    <row r="6547" spans="13:31" x14ac:dyDescent="0.25">
      <c r="M6547" s="115"/>
      <c r="N6547" s="123">
        <v>1.8227199999999999</v>
      </c>
      <c r="AB6547" s="108">
        <f t="shared" si="260"/>
        <v>51283</v>
      </c>
      <c r="AC6547" s="109">
        <f t="shared" si="259"/>
        <v>2.8218E-2</v>
      </c>
      <c r="AE6547" s="110"/>
    </row>
    <row r="6548" spans="13:31" x14ac:dyDescent="0.25">
      <c r="M6548" s="115"/>
      <c r="N6548" s="123">
        <v>1.8227199999999999</v>
      </c>
      <c r="AB6548" s="108">
        <f t="shared" si="260"/>
        <v>51284</v>
      </c>
      <c r="AC6548" s="109">
        <f t="shared" si="259"/>
        <v>2.8218E-2</v>
      </c>
      <c r="AE6548" s="110"/>
    </row>
    <row r="6549" spans="13:31" x14ac:dyDescent="0.25">
      <c r="M6549" s="115"/>
      <c r="N6549" s="123">
        <v>1.8227199999999999</v>
      </c>
      <c r="AB6549" s="108">
        <f t="shared" si="260"/>
        <v>51285</v>
      </c>
      <c r="AC6549" s="109">
        <f t="shared" si="259"/>
        <v>2.8218E-2</v>
      </c>
      <c r="AE6549" s="110"/>
    </row>
    <row r="6550" spans="13:31" x14ac:dyDescent="0.25">
      <c r="M6550" s="115"/>
      <c r="N6550" s="123">
        <v>1.8227199999999999</v>
      </c>
      <c r="AB6550" s="108">
        <f t="shared" si="260"/>
        <v>51286</v>
      </c>
      <c r="AC6550" s="109">
        <f t="shared" si="259"/>
        <v>2.8218E-2</v>
      </c>
      <c r="AE6550" s="110"/>
    </row>
    <row r="6551" spans="13:31" x14ac:dyDescent="0.25">
      <c r="M6551" s="115"/>
      <c r="N6551" s="123">
        <v>1.82281</v>
      </c>
      <c r="AB6551" s="108">
        <f t="shared" si="260"/>
        <v>51287</v>
      </c>
      <c r="AC6551" s="109">
        <f t="shared" si="259"/>
        <v>2.8218E-2</v>
      </c>
      <c r="AE6551" s="110"/>
    </row>
    <row r="6552" spans="13:31" x14ac:dyDescent="0.25">
      <c r="M6552" s="115"/>
      <c r="N6552" s="123">
        <v>1.8227199999999999</v>
      </c>
      <c r="AB6552" s="108">
        <f t="shared" si="260"/>
        <v>51288</v>
      </c>
      <c r="AC6552" s="109">
        <f t="shared" si="259"/>
        <v>2.8218E-2</v>
      </c>
      <c r="AE6552" s="110"/>
    </row>
    <row r="6553" spans="13:31" x14ac:dyDescent="0.25">
      <c r="M6553" s="115"/>
      <c r="N6553" s="123">
        <v>1.8227199999999999</v>
      </c>
      <c r="AB6553" s="108">
        <f t="shared" si="260"/>
        <v>51289</v>
      </c>
      <c r="AC6553" s="109">
        <f t="shared" si="259"/>
        <v>2.8218E-2</v>
      </c>
      <c r="AE6553" s="110"/>
    </row>
    <row r="6554" spans="13:31" x14ac:dyDescent="0.25">
      <c r="M6554" s="115"/>
      <c r="N6554" s="123">
        <v>1.8227199999999999</v>
      </c>
      <c r="AB6554" s="108">
        <f t="shared" si="260"/>
        <v>51290</v>
      </c>
      <c r="AC6554" s="109">
        <f t="shared" si="259"/>
        <v>2.8218E-2</v>
      </c>
      <c r="AE6554" s="110"/>
    </row>
    <row r="6555" spans="13:31" x14ac:dyDescent="0.25">
      <c r="M6555" s="115"/>
      <c r="N6555" s="123">
        <v>1.8227199999999999</v>
      </c>
      <c r="AB6555" s="108">
        <f t="shared" si="260"/>
        <v>51291</v>
      </c>
      <c r="AC6555" s="109">
        <f t="shared" si="259"/>
        <v>2.8218E-2</v>
      </c>
      <c r="AE6555" s="110"/>
    </row>
    <row r="6556" spans="13:31" x14ac:dyDescent="0.25">
      <c r="M6556" s="115"/>
      <c r="N6556" s="123">
        <v>1.82281</v>
      </c>
      <c r="AB6556" s="108">
        <f t="shared" si="260"/>
        <v>51292</v>
      </c>
      <c r="AC6556" s="109">
        <f t="shared" si="259"/>
        <v>2.8218E-2</v>
      </c>
      <c r="AE6556" s="110"/>
    </row>
    <row r="6557" spans="13:31" x14ac:dyDescent="0.25">
      <c r="M6557" s="115"/>
      <c r="N6557" s="123">
        <v>1.8227199999999999</v>
      </c>
      <c r="AB6557" s="108">
        <f t="shared" si="260"/>
        <v>51293</v>
      </c>
      <c r="AC6557" s="109">
        <f t="shared" si="259"/>
        <v>2.8218E-2</v>
      </c>
      <c r="AE6557" s="110"/>
    </row>
    <row r="6558" spans="13:31" x14ac:dyDescent="0.25">
      <c r="M6558" s="115"/>
      <c r="N6558" s="123">
        <v>1.8227199999999999</v>
      </c>
      <c r="AB6558" s="108">
        <f t="shared" si="260"/>
        <v>51294</v>
      </c>
      <c r="AC6558" s="109">
        <f t="shared" si="259"/>
        <v>2.8218E-2</v>
      </c>
      <c r="AE6558" s="110"/>
    </row>
    <row r="6559" spans="13:31" x14ac:dyDescent="0.25">
      <c r="M6559" s="115"/>
      <c r="N6559" s="123">
        <v>1.8227199999999999</v>
      </c>
      <c r="AB6559" s="108">
        <f t="shared" si="260"/>
        <v>51295</v>
      </c>
      <c r="AC6559" s="109">
        <f t="shared" si="259"/>
        <v>2.8218E-2</v>
      </c>
      <c r="AE6559" s="110"/>
    </row>
    <row r="6560" spans="13:31" x14ac:dyDescent="0.25">
      <c r="M6560" s="115"/>
      <c r="N6560" s="123">
        <v>1.8227199999999999</v>
      </c>
      <c r="AB6560" s="108">
        <f t="shared" si="260"/>
        <v>51296</v>
      </c>
      <c r="AC6560" s="109">
        <f t="shared" si="259"/>
        <v>2.8218E-2</v>
      </c>
      <c r="AE6560" s="110"/>
    </row>
    <row r="6561" spans="13:31" x14ac:dyDescent="0.25">
      <c r="M6561" s="115"/>
      <c r="N6561" s="123">
        <v>1.82281</v>
      </c>
      <c r="AB6561" s="108">
        <f t="shared" si="260"/>
        <v>51297</v>
      </c>
      <c r="AC6561" s="109">
        <f t="shared" si="259"/>
        <v>2.8218E-2</v>
      </c>
      <c r="AE6561" s="110"/>
    </row>
    <row r="6562" spans="13:31" x14ac:dyDescent="0.25">
      <c r="M6562" s="115"/>
      <c r="N6562" s="123">
        <v>1.8227199999999999</v>
      </c>
      <c r="AB6562" s="108">
        <f t="shared" si="260"/>
        <v>51298</v>
      </c>
      <c r="AC6562" s="109">
        <f t="shared" si="259"/>
        <v>2.8218E-2</v>
      </c>
      <c r="AE6562" s="110"/>
    </row>
    <row r="6563" spans="13:31" x14ac:dyDescent="0.25">
      <c r="M6563" s="115"/>
      <c r="N6563" s="123">
        <v>1.8227199999999999</v>
      </c>
      <c r="AB6563" s="108">
        <f t="shared" si="260"/>
        <v>51299</v>
      </c>
      <c r="AC6563" s="109">
        <f t="shared" si="259"/>
        <v>2.8218E-2</v>
      </c>
      <c r="AE6563" s="110"/>
    </row>
    <row r="6564" spans="13:31" x14ac:dyDescent="0.25">
      <c r="M6564" s="115"/>
      <c r="N6564" s="123">
        <v>1.8227199999999999</v>
      </c>
      <c r="AB6564" s="108">
        <f t="shared" si="260"/>
        <v>51300</v>
      </c>
      <c r="AC6564" s="109">
        <f t="shared" si="259"/>
        <v>2.8218E-2</v>
      </c>
      <c r="AE6564" s="110"/>
    </row>
    <row r="6565" spans="13:31" x14ac:dyDescent="0.25">
      <c r="M6565" s="115"/>
      <c r="N6565" s="123">
        <v>1.8227199999999999</v>
      </c>
      <c r="AB6565" s="108">
        <f t="shared" si="260"/>
        <v>51301</v>
      </c>
      <c r="AC6565" s="109">
        <f t="shared" si="259"/>
        <v>2.8218E-2</v>
      </c>
      <c r="AE6565" s="110"/>
    </row>
    <row r="6566" spans="13:31" x14ac:dyDescent="0.25">
      <c r="M6566" s="115"/>
      <c r="N6566" s="123">
        <v>1.8228599999999999</v>
      </c>
      <c r="AB6566" s="108">
        <f t="shared" si="260"/>
        <v>51302</v>
      </c>
      <c r="AC6566" s="109">
        <f t="shared" si="259"/>
        <v>2.8218E-2</v>
      </c>
      <c r="AE6566" s="110"/>
    </row>
    <row r="6567" spans="13:31" x14ac:dyDescent="0.25">
      <c r="M6567" s="115"/>
      <c r="N6567" s="123">
        <v>1.8227199999999999</v>
      </c>
      <c r="AB6567" s="108">
        <f t="shared" si="260"/>
        <v>51303</v>
      </c>
      <c r="AC6567" s="109">
        <f t="shared" si="259"/>
        <v>2.8218E-2</v>
      </c>
      <c r="AE6567" s="110"/>
    </row>
    <row r="6568" spans="13:31" x14ac:dyDescent="0.25">
      <c r="M6568" s="115"/>
      <c r="N6568" s="123">
        <v>1.8227199999999999</v>
      </c>
      <c r="AB6568" s="108">
        <f t="shared" si="260"/>
        <v>51304</v>
      </c>
      <c r="AC6568" s="109">
        <f t="shared" si="259"/>
        <v>2.8218E-2</v>
      </c>
      <c r="AE6568" s="110"/>
    </row>
    <row r="6569" spans="13:31" x14ac:dyDescent="0.25">
      <c r="M6569" s="115"/>
      <c r="N6569" s="123">
        <v>1.8227199999999999</v>
      </c>
      <c r="AB6569" s="108">
        <f t="shared" si="260"/>
        <v>51305</v>
      </c>
      <c r="AC6569" s="109">
        <f t="shared" si="259"/>
        <v>2.8218E-2</v>
      </c>
      <c r="AE6569" s="110"/>
    </row>
    <row r="6570" spans="13:31" x14ac:dyDescent="0.25">
      <c r="M6570" s="115"/>
      <c r="N6570" s="123">
        <v>1.82281</v>
      </c>
      <c r="AB6570" s="108">
        <f t="shared" si="260"/>
        <v>51306</v>
      </c>
      <c r="AC6570" s="109">
        <f t="shared" si="259"/>
        <v>2.8218E-2</v>
      </c>
      <c r="AE6570" s="110"/>
    </row>
    <row r="6571" spans="13:31" x14ac:dyDescent="0.25">
      <c r="M6571" s="115"/>
      <c r="N6571" s="123">
        <v>1.8227199999999999</v>
      </c>
      <c r="AB6571" s="108">
        <f t="shared" si="260"/>
        <v>51307</v>
      </c>
      <c r="AC6571" s="109">
        <f t="shared" si="259"/>
        <v>2.8218E-2</v>
      </c>
      <c r="AE6571" s="110"/>
    </row>
    <row r="6572" spans="13:31" x14ac:dyDescent="0.25">
      <c r="M6572" s="115"/>
      <c r="N6572" s="123">
        <v>1.8227199999999999</v>
      </c>
      <c r="AB6572" s="108">
        <f t="shared" si="260"/>
        <v>51308</v>
      </c>
      <c r="AC6572" s="109">
        <f t="shared" si="259"/>
        <v>2.8218E-2</v>
      </c>
      <c r="AE6572" s="110"/>
    </row>
    <row r="6573" spans="13:31" x14ac:dyDescent="0.25">
      <c r="M6573" s="115"/>
      <c r="N6573" s="123">
        <v>1.8227199999999999</v>
      </c>
      <c r="AB6573" s="108">
        <f t="shared" si="260"/>
        <v>51309</v>
      </c>
      <c r="AC6573" s="109">
        <f t="shared" si="259"/>
        <v>2.8218E-2</v>
      </c>
      <c r="AE6573" s="110"/>
    </row>
    <row r="6574" spans="13:31" x14ac:dyDescent="0.25">
      <c r="M6574" s="115"/>
      <c r="N6574" s="123">
        <v>1.8227199999999999</v>
      </c>
      <c r="AB6574" s="108">
        <f t="shared" si="260"/>
        <v>51310</v>
      </c>
      <c r="AC6574" s="109">
        <f t="shared" si="259"/>
        <v>2.8218E-2</v>
      </c>
      <c r="AE6574" s="110"/>
    </row>
    <row r="6575" spans="13:31" x14ac:dyDescent="0.25">
      <c r="M6575" s="115"/>
      <c r="N6575" s="123">
        <v>1.82281</v>
      </c>
      <c r="AB6575" s="108">
        <f t="shared" si="260"/>
        <v>51311</v>
      </c>
      <c r="AC6575" s="109">
        <f t="shared" si="259"/>
        <v>2.8218E-2</v>
      </c>
      <c r="AE6575" s="110"/>
    </row>
    <row r="6576" spans="13:31" x14ac:dyDescent="0.25">
      <c r="M6576" s="115"/>
      <c r="N6576" s="123">
        <v>1.8227199999999999</v>
      </c>
      <c r="AB6576" s="108">
        <f t="shared" si="260"/>
        <v>51312</v>
      </c>
      <c r="AC6576" s="109">
        <f t="shared" si="259"/>
        <v>2.8218E-2</v>
      </c>
      <c r="AE6576" s="110"/>
    </row>
    <row r="6577" spans="13:31" x14ac:dyDescent="0.25">
      <c r="M6577" s="115"/>
      <c r="N6577" s="123">
        <v>1.8227199999999999</v>
      </c>
      <c r="AB6577" s="108">
        <f t="shared" si="260"/>
        <v>51313</v>
      </c>
      <c r="AC6577" s="109">
        <f t="shared" si="259"/>
        <v>2.8218E-2</v>
      </c>
      <c r="AE6577" s="110"/>
    </row>
    <row r="6578" spans="13:31" x14ac:dyDescent="0.25">
      <c r="M6578" s="115"/>
      <c r="N6578" s="123">
        <v>1.8227199999999999</v>
      </c>
      <c r="AB6578" s="108">
        <f t="shared" si="260"/>
        <v>51314</v>
      </c>
      <c r="AC6578" s="109">
        <f t="shared" si="259"/>
        <v>2.8218E-2</v>
      </c>
      <c r="AE6578" s="110"/>
    </row>
    <row r="6579" spans="13:31" x14ac:dyDescent="0.25">
      <c r="M6579" s="115"/>
      <c r="N6579" s="123">
        <v>1.8227199999999999</v>
      </c>
      <c r="AB6579" s="108">
        <f t="shared" si="260"/>
        <v>51315</v>
      </c>
      <c r="AC6579" s="109">
        <f t="shared" si="259"/>
        <v>2.8218E-2</v>
      </c>
      <c r="AE6579" s="110"/>
    </row>
    <row r="6580" spans="13:31" x14ac:dyDescent="0.25">
      <c r="M6580" s="115"/>
      <c r="N6580" s="123">
        <v>1.82281</v>
      </c>
      <c r="AB6580" s="108">
        <f t="shared" si="260"/>
        <v>51316</v>
      </c>
      <c r="AC6580" s="109">
        <f t="shared" si="259"/>
        <v>2.8218E-2</v>
      </c>
      <c r="AE6580" s="110"/>
    </row>
    <row r="6581" spans="13:31" x14ac:dyDescent="0.25">
      <c r="M6581" s="115"/>
      <c r="N6581" s="123">
        <v>1.8227199999999999</v>
      </c>
      <c r="AB6581" s="108">
        <f t="shared" si="260"/>
        <v>51317</v>
      </c>
      <c r="AC6581" s="109">
        <f t="shared" si="259"/>
        <v>2.8218E-2</v>
      </c>
      <c r="AE6581" s="110"/>
    </row>
    <row r="6582" spans="13:31" x14ac:dyDescent="0.25">
      <c r="M6582" s="115"/>
      <c r="N6582" s="123">
        <v>1.8227199999999999</v>
      </c>
      <c r="AB6582" s="108">
        <f t="shared" si="260"/>
        <v>51318</v>
      </c>
      <c r="AC6582" s="109">
        <f t="shared" si="259"/>
        <v>2.8218E-2</v>
      </c>
      <c r="AE6582" s="110"/>
    </row>
    <row r="6583" spans="13:31" x14ac:dyDescent="0.25">
      <c r="M6583" s="115"/>
      <c r="N6583" s="123">
        <v>1.8227199999999999</v>
      </c>
      <c r="AB6583" s="108">
        <f t="shared" si="260"/>
        <v>51319</v>
      </c>
      <c r="AC6583" s="109">
        <f t="shared" si="259"/>
        <v>2.8218E-2</v>
      </c>
      <c r="AE6583" s="110"/>
    </row>
    <row r="6584" spans="13:31" x14ac:dyDescent="0.25">
      <c r="M6584" s="115"/>
      <c r="N6584" s="123">
        <v>1.8227199999999999</v>
      </c>
      <c r="AB6584" s="108">
        <f t="shared" si="260"/>
        <v>51320</v>
      </c>
      <c r="AC6584" s="109">
        <f t="shared" si="259"/>
        <v>2.8218E-2</v>
      </c>
      <c r="AE6584" s="110"/>
    </row>
    <row r="6585" spans="13:31" x14ac:dyDescent="0.25">
      <c r="M6585" s="115"/>
      <c r="N6585" s="123">
        <v>1.82281</v>
      </c>
      <c r="AB6585" s="108">
        <f t="shared" si="260"/>
        <v>51321</v>
      </c>
      <c r="AC6585" s="109">
        <f t="shared" si="259"/>
        <v>2.8218E-2</v>
      </c>
      <c r="AE6585" s="110"/>
    </row>
    <row r="6586" spans="13:31" x14ac:dyDescent="0.25">
      <c r="M6586" s="115"/>
      <c r="N6586" s="123">
        <v>1.8227199999999999</v>
      </c>
      <c r="AB6586" s="108">
        <f t="shared" si="260"/>
        <v>51322</v>
      </c>
      <c r="AC6586" s="109">
        <f t="shared" si="259"/>
        <v>2.8218E-2</v>
      </c>
      <c r="AE6586" s="110"/>
    </row>
    <row r="6587" spans="13:31" x14ac:dyDescent="0.25">
      <c r="M6587" s="115"/>
      <c r="N6587" s="123">
        <v>1.82277</v>
      </c>
      <c r="AB6587" s="108">
        <f t="shared" si="260"/>
        <v>51323</v>
      </c>
      <c r="AC6587" s="109">
        <f t="shared" si="259"/>
        <v>2.8218E-2</v>
      </c>
      <c r="AE6587" s="110"/>
    </row>
    <row r="6588" spans="13:31" x14ac:dyDescent="0.25">
      <c r="M6588" s="115"/>
      <c r="N6588" s="123">
        <v>1.8227199999999999</v>
      </c>
      <c r="AB6588" s="108">
        <f t="shared" si="260"/>
        <v>51324</v>
      </c>
      <c r="AC6588" s="109">
        <f t="shared" si="259"/>
        <v>2.8218E-2</v>
      </c>
      <c r="AE6588" s="110"/>
    </row>
    <row r="6589" spans="13:31" x14ac:dyDescent="0.25">
      <c r="M6589" s="115"/>
      <c r="N6589" s="123">
        <v>1.82281</v>
      </c>
      <c r="AB6589" s="108">
        <f t="shared" si="260"/>
        <v>51325</v>
      </c>
      <c r="AC6589" s="109">
        <f t="shared" si="259"/>
        <v>2.8218E-2</v>
      </c>
      <c r="AE6589" s="110"/>
    </row>
    <row r="6590" spans="13:31" x14ac:dyDescent="0.25">
      <c r="M6590" s="115"/>
      <c r="N6590" s="123">
        <v>1.8227199999999999</v>
      </c>
      <c r="AB6590" s="108">
        <f t="shared" si="260"/>
        <v>51326</v>
      </c>
      <c r="AC6590" s="109">
        <f t="shared" si="259"/>
        <v>2.8218E-2</v>
      </c>
      <c r="AE6590" s="110"/>
    </row>
    <row r="6591" spans="13:31" x14ac:dyDescent="0.25">
      <c r="M6591" s="115"/>
      <c r="N6591" s="123">
        <v>1.8227199999999999</v>
      </c>
      <c r="AB6591" s="108">
        <f t="shared" si="260"/>
        <v>51327</v>
      </c>
      <c r="AC6591" s="109">
        <f t="shared" si="259"/>
        <v>2.8218E-2</v>
      </c>
      <c r="AE6591" s="110"/>
    </row>
    <row r="6592" spans="13:31" x14ac:dyDescent="0.25">
      <c r="M6592" s="115"/>
      <c r="N6592" s="123">
        <v>1.8227199999999999</v>
      </c>
      <c r="AB6592" s="108">
        <f t="shared" si="260"/>
        <v>51328</v>
      </c>
      <c r="AC6592" s="109">
        <f t="shared" si="259"/>
        <v>2.8218E-2</v>
      </c>
      <c r="AE6592" s="110"/>
    </row>
    <row r="6593" spans="13:31" x14ac:dyDescent="0.25">
      <c r="M6593" s="115"/>
      <c r="N6593" s="123">
        <v>1.8227199999999999</v>
      </c>
      <c r="AB6593" s="108">
        <f t="shared" si="260"/>
        <v>51329</v>
      </c>
      <c r="AC6593" s="109">
        <f t="shared" si="259"/>
        <v>2.8218E-2</v>
      </c>
      <c r="AE6593" s="110"/>
    </row>
    <row r="6594" spans="13:31" x14ac:dyDescent="0.25">
      <c r="M6594" s="115"/>
      <c r="N6594" s="123">
        <v>1.82281</v>
      </c>
      <c r="AB6594" s="108">
        <f t="shared" si="260"/>
        <v>51330</v>
      </c>
      <c r="AC6594" s="109">
        <f t="shared" si="259"/>
        <v>2.8218E-2</v>
      </c>
      <c r="AE6594" s="110"/>
    </row>
    <row r="6595" spans="13:31" x14ac:dyDescent="0.25">
      <c r="M6595" s="115"/>
      <c r="N6595" s="123">
        <v>1.8227199999999999</v>
      </c>
      <c r="AB6595" s="108">
        <f t="shared" si="260"/>
        <v>51331</v>
      </c>
      <c r="AC6595" s="109">
        <f t="shared" si="259"/>
        <v>2.8218E-2</v>
      </c>
      <c r="AE6595" s="110"/>
    </row>
    <row r="6596" spans="13:31" x14ac:dyDescent="0.25">
      <c r="M6596" s="115"/>
      <c r="N6596" s="123">
        <v>1.8227199999999999</v>
      </c>
      <c r="AB6596" s="108">
        <f t="shared" si="260"/>
        <v>51332</v>
      </c>
      <c r="AC6596" s="109">
        <f t="shared" si="259"/>
        <v>2.8218E-2</v>
      </c>
      <c r="AE6596" s="110"/>
    </row>
    <row r="6597" spans="13:31" x14ac:dyDescent="0.25">
      <c r="M6597" s="115"/>
      <c r="N6597" s="123">
        <v>1.82277</v>
      </c>
      <c r="AB6597" s="108">
        <f t="shared" si="260"/>
        <v>51333</v>
      </c>
      <c r="AC6597" s="109">
        <f t="shared" si="259"/>
        <v>2.8218E-2</v>
      </c>
      <c r="AE6597" s="110"/>
    </row>
    <row r="6598" spans="13:31" x14ac:dyDescent="0.25">
      <c r="M6598" s="115"/>
      <c r="N6598" s="123">
        <v>1.82281</v>
      </c>
      <c r="AB6598" s="108">
        <f t="shared" si="260"/>
        <v>51334</v>
      </c>
      <c r="AC6598" s="109">
        <f t="shared" si="259"/>
        <v>2.8218E-2</v>
      </c>
      <c r="AE6598" s="110"/>
    </row>
    <row r="6599" spans="13:31" x14ac:dyDescent="0.25">
      <c r="M6599" s="115"/>
      <c r="N6599" s="123">
        <v>1.8227199999999999</v>
      </c>
      <c r="AB6599" s="108">
        <f t="shared" si="260"/>
        <v>51335</v>
      </c>
      <c r="AC6599" s="109">
        <f t="shared" ref="AC6599:AC6662" si="261">_xlfn.IFNA(VLOOKUP(AB6599,M:N,2,FALSE)/100,AC6598)</f>
        <v>2.8218E-2</v>
      </c>
      <c r="AE6599" s="110"/>
    </row>
    <row r="6600" spans="13:31" x14ac:dyDescent="0.25">
      <c r="M6600" s="115"/>
      <c r="N6600" s="123">
        <v>1.8227199999999999</v>
      </c>
      <c r="AB6600" s="108">
        <f t="shared" ref="AB6600:AB6663" si="262">AB6599+1</f>
        <v>51336</v>
      </c>
      <c r="AC6600" s="109">
        <f t="shared" si="261"/>
        <v>2.8218E-2</v>
      </c>
      <c r="AE6600" s="110"/>
    </row>
    <row r="6601" spans="13:31" x14ac:dyDescent="0.25">
      <c r="M6601" s="115"/>
      <c r="N6601" s="123">
        <v>1.8227199999999999</v>
      </c>
      <c r="AB6601" s="108">
        <f t="shared" si="262"/>
        <v>51337</v>
      </c>
      <c r="AC6601" s="109">
        <f t="shared" si="261"/>
        <v>2.8218E-2</v>
      </c>
      <c r="AE6601" s="110"/>
    </row>
    <row r="6602" spans="13:31" x14ac:dyDescent="0.25">
      <c r="M6602" s="115"/>
      <c r="N6602" s="123">
        <v>1.8227199999999999</v>
      </c>
      <c r="AB6602" s="108">
        <f t="shared" si="262"/>
        <v>51338</v>
      </c>
      <c r="AC6602" s="109">
        <f t="shared" si="261"/>
        <v>2.8218E-2</v>
      </c>
      <c r="AE6602" s="110"/>
    </row>
    <row r="6603" spans="13:31" x14ac:dyDescent="0.25">
      <c r="M6603" s="115"/>
      <c r="N6603" s="123">
        <v>1.82281</v>
      </c>
      <c r="AB6603" s="108">
        <f t="shared" si="262"/>
        <v>51339</v>
      </c>
      <c r="AC6603" s="109">
        <f t="shared" si="261"/>
        <v>2.8218E-2</v>
      </c>
      <c r="AE6603" s="110"/>
    </row>
    <row r="6604" spans="13:31" x14ac:dyDescent="0.25">
      <c r="M6604" s="115"/>
      <c r="N6604" s="123">
        <v>1.8227199999999999</v>
      </c>
      <c r="AB6604" s="108">
        <f t="shared" si="262"/>
        <v>51340</v>
      </c>
      <c r="AC6604" s="109">
        <f t="shared" si="261"/>
        <v>2.8218E-2</v>
      </c>
      <c r="AE6604" s="110"/>
    </row>
    <row r="6605" spans="13:31" x14ac:dyDescent="0.25">
      <c r="M6605" s="115"/>
      <c r="N6605" s="123">
        <v>1.8227199999999999</v>
      </c>
      <c r="AB6605" s="108">
        <f t="shared" si="262"/>
        <v>51341</v>
      </c>
      <c r="AC6605" s="109">
        <f t="shared" si="261"/>
        <v>2.8218E-2</v>
      </c>
      <c r="AE6605" s="110"/>
    </row>
    <row r="6606" spans="13:31" x14ac:dyDescent="0.25">
      <c r="M6606" s="115"/>
      <c r="N6606" s="123">
        <v>1.8227199999999999</v>
      </c>
      <c r="AB6606" s="108">
        <f t="shared" si="262"/>
        <v>51342</v>
      </c>
      <c r="AC6606" s="109">
        <f t="shared" si="261"/>
        <v>2.8218E-2</v>
      </c>
      <c r="AE6606" s="110"/>
    </row>
    <row r="6607" spans="13:31" x14ac:dyDescent="0.25">
      <c r="M6607" s="115"/>
      <c r="N6607" s="123">
        <v>1.8227199999999999</v>
      </c>
      <c r="AB6607" s="108">
        <f t="shared" si="262"/>
        <v>51343</v>
      </c>
      <c r="AC6607" s="109">
        <f t="shared" si="261"/>
        <v>2.8218E-2</v>
      </c>
      <c r="AE6607" s="110"/>
    </row>
    <row r="6608" spans="13:31" x14ac:dyDescent="0.25">
      <c r="M6608" s="115"/>
      <c r="N6608" s="123">
        <v>1.82281</v>
      </c>
      <c r="AB6608" s="108">
        <f t="shared" si="262"/>
        <v>51344</v>
      </c>
      <c r="AC6608" s="109">
        <f t="shared" si="261"/>
        <v>2.8218E-2</v>
      </c>
      <c r="AE6608" s="110"/>
    </row>
    <row r="6609" spans="13:31" x14ac:dyDescent="0.25">
      <c r="M6609" s="115"/>
      <c r="N6609" s="123">
        <v>1.8227199999999999</v>
      </c>
      <c r="AB6609" s="108">
        <f t="shared" si="262"/>
        <v>51345</v>
      </c>
      <c r="AC6609" s="109">
        <f t="shared" si="261"/>
        <v>2.8218E-2</v>
      </c>
      <c r="AE6609" s="110"/>
    </row>
    <row r="6610" spans="13:31" x14ac:dyDescent="0.25">
      <c r="M6610" s="115"/>
      <c r="N6610" s="123">
        <v>1.8227199999999999</v>
      </c>
      <c r="AB6610" s="108">
        <f t="shared" si="262"/>
        <v>51346</v>
      </c>
      <c r="AC6610" s="109">
        <f t="shared" si="261"/>
        <v>2.8218E-2</v>
      </c>
      <c r="AE6610" s="110"/>
    </row>
    <row r="6611" spans="13:31" x14ac:dyDescent="0.25">
      <c r="M6611" s="115"/>
      <c r="N6611" s="123">
        <v>1.8227199999999999</v>
      </c>
      <c r="AB6611" s="108">
        <f t="shared" si="262"/>
        <v>51347</v>
      </c>
      <c r="AC6611" s="109">
        <f t="shared" si="261"/>
        <v>2.8218E-2</v>
      </c>
      <c r="AE6611" s="110"/>
    </row>
    <row r="6612" spans="13:31" x14ac:dyDescent="0.25">
      <c r="M6612" s="115"/>
      <c r="N6612" s="123">
        <v>1.8227199999999999</v>
      </c>
      <c r="AB6612" s="108">
        <f t="shared" si="262"/>
        <v>51348</v>
      </c>
      <c r="AC6612" s="109">
        <f t="shared" si="261"/>
        <v>2.8218E-2</v>
      </c>
      <c r="AE6612" s="110"/>
    </row>
    <row r="6613" spans="13:31" x14ac:dyDescent="0.25">
      <c r="M6613" s="115"/>
      <c r="N6613" s="123">
        <v>1.82281</v>
      </c>
      <c r="AB6613" s="108">
        <f t="shared" si="262"/>
        <v>51349</v>
      </c>
      <c r="AC6613" s="109">
        <f t="shared" si="261"/>
        <v>2.8218E-2</v>
      </c>
      <c r="AE6613" s="110"/>
    </row>
    <row r="6614" spans="13:31" x14ac:dyDescent="0.25">
      <c r="M6614" s="115"/>
      <c r="N6614" s="123">
        <v>1.8227199999999999</v>
      </c>
      <c r="AB6614" s="108">
        <f t="shared" si="262"/>
        <v>51350</v>
      </c>
      <c r="AC6614" s="109">
        <f t="shared" si="261"/>
        <v>2.8218E-2</v>
      </c>
      <c r="AE6614" s="110"/>
    </row>
    <row r="6615" spans="13:31" x14ac:dyDescent="0.25">
      <c r="M6615" s="115"/>
      <c r="N6615" s="123">
        <v>1.8227199999999999</v>
      </c>
      <c r="AB6615" s="108">
        <f t="shared" si="262"/>
        <v>51351</v>
      </c>
      <c r="AC6615" s="109">
        <f t="shared" si="261"/>
        <v>2.8218E-2</v>
      </c>
      <c r="AE6615" s="110"/>
    </row>
    <row r="6616" spans="13:31" x14ac:dyDescent="0.25">
      <c r="M6616" s="115"/>
      <c r="N6616" s="123">
        <v>1.8227199999999999</v>
      </c>
      <c r="AB6616" s="108">
        <f t="shared" si="262"/>
        <v>51352</v>
      </c>
      <c r="AC6616" s="109">
        <f t="shared" si="261"/>
        <v>2.8218E-2</v>
      </c>
      <c r="AE6616" s="110"/>
    </row>
    <row r="6617" spans="13:31" x14ac:dyDescent="0.25">
      <c r="M6617" s="115"/>
      <c r="N6617" s="123">
        <v>1.8228599999999999</v>
      </c>
      <c r="AB6617" s="108">
        <f t="shared" si="262"/>
        <v>51353</v>
      </c>
      <c r="AC6617" s="109">
        <f t="shared" si="261"/>
        <v>2.8218E-2</v>
      </c>
      <c r="AE6617" s="110"/>
    </row>
    <row r="6618" spans="13:31" x14ac:dyDescent="0.25">
      <c r="M6618" s="115"/>
      <c r="N6618" s="123">
        <v>1.8227199999999999</v>
      </c>
      <c r="AB6618" s="108">
        <f t="shared" si="262"/>
        <v>51354</v>
      </c>
      <c r="AC6618" s="109">
        <f t="shared" si="261"/>
        <v>2.8218E-2</v>
      </c>
      <c r="AE6618" s="110"/>
    </row>
    <row r="6619" spans="13:31" x14ac:dyDescent="0.25">
      <c r="M6619" s="115"/>
      <c r="N6619" s="123">
        <v>1.8227199999999999</v>
      </c>
      <c r="AB6619" s="108">
        <f t="shared" si="262"/>
        <v>51355</v>
      </c>
      <c r="AC6619" s="109">
        <f t="shared" si="261"/>
        <v>2.8218E-2</v>
      </c>
      <c r="AE6619" s="110"/>
    </row>
    <row r="6620" spans="13:31" x14ac:dyDescent="0.25">
      <c r="M6620" s="115"/>
      <c r="N6620" s="123">
        <v>1.8227199999999999</v>
      </c>
      <c r="AB6620" s="108">
        <f t="shared" si="262"/>
        <v>51356</v>
      </c>
      <c r="AC6620" s="109">
        <f t="shared" si="261"/>
        <v>2.8218E-2</v>
      </c>
      <c r="AE6620" s="110"/>
    </row>
    <row r="6621" spans="13:31" x14ac:dyDescent="0.25">
      <c r="M6621" s="115"/>
      <c r="N6621" s="123">
        <v>1.8228599999999999</v>
      </c>
      <c r="AB6621" s="108">
        <f t="shared" si="262"/>
        <v>51357</v>
      </c>
      <c r="AC6621" s="109">
        <f t="shared" si="261"/>
        <v>2.8218E-2</v>
      </c>
      <c r="AE6621" s="110"/>
    </row>
    <row r="6622" spans="13:31" x14ac:dyDescent="0.25">
      <c r="M6622" s="115"/>
      <c r="N6622" s="123">
        <v>1.8227199999999999</v>
      </c>
      <c r="AB6622" s="108">
        <f t="shared" si="262"/>
        <v>51358</v>
      </c>
      <c r="AC6622" s="109">
        <f t="shared" si="261"/>
        <v>2.8218E-2</v>
      </c>
      <c r="AE6622" s="110"/>
    </row>
    <row r="6623" spans="13:31" x14ac:dyDescent="0.25">
      <c r="M6623" s="115"/>
      <c r="N6623" s="123">
        <v>1.8227199999999999</v>
      </c>
      <c r="AB6623" s="108">
        <f t="shared" si="262"/>
        <v>51359</v>
      </c>
      <c r="AC6623" s="109">
        <f t="shared" si="261"/>
        <v>2.8218E-2</v>
      </c>
      <c r="AE6623" s="110"/>
    </row>
    <row r="6624" spans="13:31" x14ac:dyDescent="0.25">
      <c r="M6624" s="115"/>
      <c r="N6624" s="123">
        <v>1.8227199999999999</v>
      </c>
      <c r="AB6624" s="108">
        <f t="shared" si="262"/>
        <v>51360</v>
      </c>
      <c r="AC6624" s="109">
        <f t="shared" si="261"/>
        <v>2.8218E-2</v>
      </c>
      <c r="AE6624" s="110"/>
    </row>
    <row r="6625" spans="13:31" x14ac:dyDescent="0.25">
      <c r="M6625" s="115"/>
      <c r="N6625" s="123">
        <v>1.8227199999999999</v>
      </c>
      <c r="AB6625" s="108">
        <f t="shared" si="262"/>
        <v>51361</v>
      </c>
      <c r="AC6625" s="109">
        <f t="shared" si="261"/>
        <v>2.8218E-2</v>
      </c>
      <c r="AE6625" s="110"/>
    </row>
    <row r="6626" spans="13:31" x14ac:dyDescent="0.25">
      <c r="M6626" s="115"/>
      <c r="N6626" s="123">
        <v>1.82281</v>
      </c>
      <c r="AB6626" s="108">
        <f t="shared" si="262"/>
        <v>51362</v>
      </c>
      <c r="AC6626" s="109">
        <f t="shared" si="261"/>
        <v>2.8218E-2</v>
      </c>
      <c r="AE6626" s="110"/>
    </row>
    <row r="6627" spans="13:31" x14ac:dyDescent="0.25">
      <c r="M6627" s="115"/>
      <c r="N6627" s="123">
        <v>1.8227199999999999</v>
      </c>
      <c r="AB6627" s="108">
        <f t="shared" si="262"/>
        <v>51363</v>
      </c>
      <c r="AC6627" s="109">
        <f t="shared" si="261"/>
        <v>2.8218E-2</v>
      </c>
      <c r="AE6627" s="110"/>
    </row>
    <row r="6628" spans="13:31" x14ac:dyDescent="0.25">
      <c r="M6628" s="115"/>
      <c r="N6628" s="123">
        <v>1.8227199999999999</v>
      </c>
      <c r="AB6628" s="108">
        <f t="shared" si="262"/>
        <v>51364</v>
      </c>
      <c r="AC6628" s="109">
        <f t="shared" si="261"/>
        <v>2.8218E-2</v>
      </c>
      <c r="AE6628" s="110"/>
    </row>
    <row r="6629" spans="13:31" x14ac:dyDescent="0.25">
      <c r="M6629" s="115"/>
      <c r="N6629" s="123">
        <v>1.8227199999999999</v>
      </c>
      <c r="AB6629" s="108">
        <f t="shared" si="262"/>
        <v>51365</v>
      </c>
      <c r="AC6629" s="109">
        <f t="shared" si="261"/>
        <v>2.8218E-2</v>
      </c>
      <c r="AE6629" s="110"/>
    </row>
    <row r="6630" spans="13:31" x14ac:dyDescent="0.25">
      <c r="M6630" s="115"/>
      <c r="N6630" s="123">
        <v>1.8227199999999999</v>
      </c>
      <c r="AB6630" s="108">
        <f t="shared" si="262"/>
        <v>51366</v>
      </c>
      <c r="AC6630" s="109">
        <f t="shared" si="261"/>
        <v>2.8218E-2</v>
      </c>
      <c r="AE6630" s="110"/>
    </row>
    <row r="6631" spans="13:31" x14ac:dyDescent="0.25">
      <c r="M6631" s="115"/>
      <c r="N6631" s="123">
        <v>1.8228599999999999</v>
      </c>
      <c r="AB6631" s="108">
        <f t="shared" si="262"/>
        <v>51367</v>
      </c>
      <c r="AC6631" s="109">
        <f t="shared" si="261"/>
        <v>2.8218E-2</v>
      </c>
      <c r="AE6631" s="110"/>
    </row>
    <row r="6632" spans="13:31" x14ac:dyDescent="0.25">
      <c r="M6632" s="115"/>
      <c r="N6632" s="123">
        <v>1.8227199999999999</v>
      </c>
      <c r="AB6632" s="108">
        <f t="shared" si="262"/>
        <v>51368</v>
      </c>
      <c r="AC6632" s="109">
        <f t="shared" si="261"/>
        <v>2.8218E-2</v>
      </c>
      <c r="AE6632" s="110"/>
    </row>
    <row r="6633" spans="13:31" x14ac:dyDescent="0.25">
      <c r="M6633" s="115"/>
      <c r="N6633" s="123">
        <v>1.8227199999999999</v>
      </c>
      <c r="AB6633" s="108">
        <f t="shared" si="262"/>
        <v>51369</v>
      </c>
      <c r="AC6633" s="109">
        <f t="shared" si="261"/>
        <v>2.8218E-2</v>
      </c>
      <c r="AE6633" s="110"/>
    </row>
    <row r="6634" spans="13:31" x14ac:dyDescent="0.25">
      <c r="M6634" s="115"/>
      <c r="N6634" s="123">
        <v>1.8227199999999999</v>
      </c>
      <c r="AB6634" s="108">
        <f t="shared" si="262"/>
        <v>51370</v>
      </c>
      <c r="AC6634" s="109">
        <f t="shared" si="261"/>
        <v>2.8218E-2</v>
      </c>
      <c r="AE6634" s="110"/>
    </row>
    <row r="6635" spans="13:31" x14ac:dyDescent="0.25">
      <c r="M6635" s="115"/>
      <c r="N6635" s="123">
        <v>1.82281</v>
      </c>
      <c r="AB6635" s="108">
        <f t="shared" si="262"/>
        <v>51371</v>
      </c>
      <c r="AC6635" s="109">
        <f t="shared" si="261"/>
        <v>2.8218E-2</v>
      </c>
      <c r="AE6635" s="110"/>
    </row>
    <row r="6636" spans="13:31" x14ac:dyDescent="0.25">
      <c r="M6636" s="115"/>
      <c r="N6636" s="123">
        <v>1.8227199999999999</v>
      </c>
      <c r="AB6636" s="108">
        <f t="shared" si="262"/>
        <v>51372</v>
      </c>
      <c r="AC6636" s="109">
        <f t="shared" si="261"/>
        <v>2.8218E-2</v>
      </c>
      <c r="AE6636" s="110"/>
    </row>
    <row r="6637" spans="13:31" x14ac:dyDescent="0.25">
      <c r="M6637" s="115"/>
      <c r="N6637" s="123">
        <v>1.8227199999999999</v>
      </c>
      <c r="AB6637" s="108">
        <f t="shared" si="262"/>
        <v>51373</v>
      </c>
      <c r="AC6637" s="109">
        <f t="shared" si="261"/>
        <v>2.8218E-2</v>
      </c>
      <c r="AE6637" s="110"/>
    </row>
    <row r="6638" spans="13:31" x14ac:dyDescent="0.25">
      <c r="M6638" s="115"/>
      <c r="N6638" s="123">
        <v>1.8227199999999999</v>
      </c>
      <c r="AB6638" s="108">
        <f t="shared" si="262"/>
        <v>51374</v>
      </c>
      <c r="AC6638" s="109">
        <f t="shared" si="261"/>
        <v>2.8218E-2</v>
      </c>
      <c r="AE6638" s="110"/>
    </row>
    <row r="6639" spans="13:31" x14ac:dyDescent="0.25">
      <c r="M6639" s="115"/>
      <c r="N6639" s="123">
        <v>1.8227199999999999</v>
      </c>
      <c r="AB6639" s="108">
        <f t="shared" si="262"/>
        <v>51375</v>
      </c>
      <c r="AC6639" s="109">
        <f t="shared" si="261"/>
        <v>2.8218E-2</v>
      </c>
      <c r="AE6639" s="110"/>
    </row>
    <row r="6640" spans="13:31" x14ac:dyDescent="0.25">
      <c r="M6640" s="115"/>
      <c r="N6640" s="123">
        <v>1.82281</v>
      </c>
      <c r="AB6640" s="108">
        <f t="shared" si="262"/>
        <v>51376</v>
      </c>
      <c r="AC6640" s="109">
        <f t="shared" si="261"/>
        <v>2.8218E-2</v>
      </c>
      <c r="AE6640" s="110"/>
    </row>
    <row r="6641" spans="13:31" x14ac:dyDescent="0.25">
      <c r="M6641" s="115"/>
      <c r="N6641" s="123">
        <v>1.8227199999999999</v>
      </c>
      <c r="AB6641" s="108">
        <f t="shared" si="262"/>
        <v>51377</v>
      </c>
      <c r="AC6641" s="109">
        <f t="shared" si="261"/>
        <v>2.8218E-2</v>
      </c>
      <c r="AE6641" s="110"/>
    </row>
    <row r="6642" spans="13:31" x14ac:dyDescent="0.25">
      <c r="M6642" s="115"/>
      <c r="N6642" s="123">
        <v>1.8227199999999999</v>
      </c>
      <c r="AB6642" s="108">
        <f t="shared" si="262"/>
        <v>51378</v>
      </c>
      <c r="AC6642" s="109">
        <f t="shared" si="261"/>
        <v>2.8218E-2</v>
      </c>
      <c r="AE6642" s="110"/>
    </row>
    <row r="6643" spans="13:31" x14ac:dyDescent="0.25">
      <c r="M6643" s="115"/>
      <c r="N6643" s="123">
        <v>1.8227199999999999</v>
      </c>
      <c r="AB6643" s="108">
        <f t="shared" si="262"/>
        <v>51379</v>
      </c>
      <c r="AC6643" s="109">
        <f t="shared" si="261"/>
        <v>2.8218E-2</v>
      </c>
      <c r="AE6643" s="110"/>
    </row>
    <row r="6644" spans="13:31" x14ac:dyDescent="0.25">
      <c r="M6644" s="115"/>
      <c r="N6644" s="123">
        <v>1.8227199999999999</v>
      </c>
      <c r="AB6644" s="108">
        <f t="shared" si="262"/>
        <v>51380</v>
      </c>
      <c r="AC6644" s="109">
        <f t="shared" si="261"/>
        <v>2.8218E-2</v>
      </c>
      <c r="AE6644" s="110"/>
    </row>
    <row r="6645" spans="13:31" x14ac:dyDescent="0.25">
      <c r="M6645" s="115"/>
      <c r="N6645" s="123">
        <v>1.82281</v>
      </c>
      <c r="AB6645" s="108">
        <f t="shared" si="262"/>
        <v>51381</v>
      </c>
      <c r="AC6645" s="109">
        <f t="shared" si="261"/>
        <v>2.8218E-2</v>
      </c>
      <c r="AE6645" s="110"/>
    </row>
    <row r="6646" spans="13:31" x14ac:dyDescent="0.25">
      <c r="M6646" s="115"/>
      <c r="N6646" s="123">
        <v>1.8227199999999999</v>
      </c>
      <c r="AB6646" s="108">
        <f t="shared" si="262"/>
        <v>51382</v>
      </c>
      <c r="AC6646" s="109">
        <f t="shared" si="261"/>
        <v>2.8218E-2</v>
      </c>
      <c r="AE6646" s="110"/>
    </row>
    <row r="6647" spans="13:31" x14ac:dyDescent="0.25">
      <c r="M6647" s="115"/>
      <c r="N6647" s="123">
        <v>1.8227199999999999</v>
      </c>
      <c r="AB6647" s="108">
        <f t="shared" si="262"/>
        <v>51383</v>
      </c>
      <c r="AC6647" s="109">
        <f t="shared" si="261"/>
        <v>2.8218E-2</v>
      </c>
      <c r="AE6647" s="110"/>
    </row>
    <row r="6648" spans="13:31" x14ac:dyDescent="0.25">
      <c r="M6648" s="115"/>
      <c r="N6648" s="123">
        <v>1.8227199999999999</v>
      </c>
      <c r="AB6648" s="108">
        <f t="shared" si="262"/>
        <v>51384</v>
      </c>
      <c r="AC6648" s="109">
        <f t="shared" si="261"/>
        <v>2.8218E-2</v>
      </c>
      <c r="AE6648" s="110"/>
    </row>
    <row r="6649" spans="13:31" x14ac:dyDescent="0.25">
      <c r="M6649" s="115"/>
      <c r="N6649" s="123">
        <v>1.8227199999999999</v>
      </c>
      <c r="AB6649" s="108">
        <f t="shared" si="262"/>
        <v>51385</v>
      </c>
      <c r="AC6649" s="109">
        <f t="shared" si="261"/>
        <v>2.8218E-2</v>
      </c>
      <c r="AE6649" s="110"/>
    </row>
    <row r="6650" spans="13:31" x14ac:dyDescent="0.25">
      <c r="M6650" s="115"/>
      <c r="N6650" s="123">
        <v>1.8228599999999999</v>
      </c>
      <c r="AB6650" s="108">
        <f t="shared" si="262"/>
        <v>51386</v>
      </c>
      <c r="AC6650" s="109">
        <f t="shared" si="261"/>
        <v>2.8218E-2</v>
      </c>
      <c r="AE6650" s="110"/>
    </row>
    <row r="6651" spans="13:31" x14ac:dyDescent="0.25">
      <c r="M6651" s="115"/>
      <c r="N6651" s="123">
        <v>1.8227199999999999</v>
      </c>
      <c r="AB6651" s="108">
        <f t="shared" si="262"/>
        <v>51387</v>
      </c>
      <c r="AC6651" s="109">
        <f t="shared" si="261"/>
        <v>2.8218E-2</v>
      </c>
      <c r="AE6651" s="110"/>
    </row>
    <row r="6652" spans="13:31" x14ac:dyDescent="0.25">
      <c r="M6652" s="115"/>
      <c r="N6652" s="123">
        <v>1.8227199999999999</v>
      </c>
      <c r="AB6652" s="108">
        <f t="shared" si="262"/>
        <v>51388</v>
      </c>
      <c r="AC6652" s="109">
        <f t="shared" si="261"/>
        <v>2.8218E-2</v>
      </c>
      <c r="AE6652" s="110"/>
    </row>
    <row r="6653" spans="13:31" x14ac:dyDescent="0.25">
      <c r="M6653" s="115"/>
      <c r="N6653" s="123">
        <v>1.8227199999999999</v>
      </c>
      <c r="AB6653" s="108">
        <f t="shared" si="262"/>
        <v>51389</v>
      </c>
      <c r="AC6653" s="109">
        <f t="shared" si="261"/>
        <v>2.8218E-2</v>
      </c>
      <c r="AE6653" s="110"/>
    </row>
    <row r="6654" spans="13:31" x14ac:dyDescent="0.25">
      <c r="M6654" s="115"/>
      <c r="N6654" s="123">
        <v>1.82281</v>
      </c>
      <c r="AB6654" s="108">
        <f t="shared" si="262"/>
        <v>51390</v>
      </c>
      <c r="AC6654" s="109">
        <f t="shared" si="261"/>
        <v>2.8218E-2</v>
      </c>
      <c r="AE6654" s="110"/>
    </row>
    <row r="6655" spans="13:31" x14ac:dyDescent="0.25">
      <c r="M6655" s="115"/>
      <c r="N6655" s="123">
        <v>1.8227199999999999</v>
      </c>
      <c r="AB6655" s="108">
        <f t="shared" si="262"/>
        <v>51391</v>
      </c>
      <c r="AC6655" s="109">
        <f t="shared" si="261"/>
        <v>2.8218E-2</v>
      </c>
      <c r="AE6655" s="110"/>
    </row>
    <row r="6656" spans="13:31" x14ac:dyDescent="0.25">
      <c r="M6656" s="115"/>
      <c r="N6656" s="123">
        <v>1.8227199999999999</v>
      </c>
      <c r="AB6656" s="108">
        <f t="shared" si="262"/>
        <v>51392</v>
      </c>
      <c r="AC6656" s="109">
        <f t="shared" si="261"/>
        <v>2.8218E-2</v>
      </c>
      <c r="AE6656" s="110"/>
    </row>
    <row r="6657" spans="13:31" x14ac:dyDescent="0.25">
      <c r="M6657" s="115"/>
      <c r="N6657" s="123">
        <v>1.8227199999999999</v>
      </c>
      <c r="AB6657" s="108">
        <f t="shared" si="262"/>
        <v>51393</v>
      </c>
      <c r="AC6657" s="109">
        <f t="shared" si="261"/>
        <v>2.8218E-2</v>
      </c>
      <c r="AE6657" s="110"/>
    </row>
    <row r="6658" spans="13:31" x14ac:dyDescent="0.25">
      <c r="M6658" s="115"/>
      <c r="N6658" s="123">
        <v>1.8227199999999999</v>
      </c>
      <c r="AB6658" s="108">
        <f t="shared" si="262"/>
        <v>51394</v>
      </c>
      <c r="AC6658" s="109">
        <f t="shared" si="261"/>
        <v>2.8218E-2</v>
      </c>
      <c r="AE6658" s="110"/>
    </row>
    <row r="6659" spans="13:31" x14ac:dyDescent="0.25">
      <c r="M6659" s="115"/>
      <c r="N6659" s="123">
        <v>1.82281</v>
      </c>
      <c r="AB6659" s="108">
        <f t="shared" si="262"/>
        <v>51395</v>
      </c>
      <c r="AC6659" s="109">
        <f t="shared" si="261"/>
        <v>2.8218E-2</v>
      </c>
      <c r="AE6659" s="110"/>
    </row>
    <row r="6660" spans="13:31" x14ac:dyDescent="0.25">
      <c r="M6660" s="115"/>
      <c r="N6660" s="123">
        <v>1.8227199999999999</v>
      </c>
      <c r="AB6660" s="108">
        <f t="shared" si="262"/>
        <v>51396</v>
      </c>
      <c r="AC6660" s="109">
        <f t="shared" si="261"/>
        <v>2.8218E-2</v>
      </c>
      <c r="AE6660" s="110"/>
    </row>
    <row r="6661" spans="13:31" x14ac:dyDescent="0.25">
      <c r="M6661" s="115"/>
      <c r="N6661" s="123">
        <v>1.8227199999999999</v>
      </c>
      <c r="AB6661" s="108">
        <f t="shared" si="262"/>
        <v>51397</v>
      </c>
      <c r="AC6661" s="109">
        <f t="shared" si="261"/>
        <v>2.8218E-2</v>
      </c>
      <c r="AE6661" s="110"/>
    </row>
    <row r="6662" spans="13:31" x14ac:dyDescent="0.25">
      <c r="M6662" s="115"/>
      <c r="N6662" s="123">
        <v>1.8227199999999999</v>
      </c>
      <c r="AB6662" s="108">
        <f t="shared" si="262"/>
        <v>51398</v>
      </c>
      <c r="AC6662" s="109">
        <f t="shared" si="261"/>
        <v>2.8218E-2</v>
      </c>
      <c r="AE6662" s="110"/>
    </row>
    <row r="6663" spans="13:31" x14ac:dyDescent="0.25">
      <c r="M6663" s="115"/>
      <c r="N6663" s="123">
        <v>1.8227199999999999</v>
      </c>
      <c r="AB6663" s="108">
        <f t="shared" si="262"/>
        <v>51399</v>
      </c>
      <c r="AC6663" s="109">
        <f t="shared" ref="AC6663:AC6726" si="263">_xlfn.IFNA(VLOOKUP(AB6663,M:N,2,FALSE)/100,AC6662)</f>
        <v>2.8218E-2</v>
      </c>
      <c r="AE6663" s="110"/>
    </row>
    <row r="6664" spans="13:31" x14ac:dyDescent="0.25">
      <c r="M6664" s="115"/>
      <c r="N6664" s="123">
        <v>1.82281</v>
      </c>
      <c r="AB6664" s="108">
        <f t="shared" ref="AB6664:AB6727" si="264">AB6663+1</f>
        <v>51400</v>
      </c>
      <c r="AC6664" s="109">
        <f t="shared" si="263"/>
        <v>2.8218E-2</v>
      </c>
      <c r="AE6664" s="110"/>
    </row>
    <row r="6665" spans="13:31" x14ac:dyDescent="0.25">
      <c r="M6665" s="115"/>
      <c r="N6665" s="123">
        <v>1.8227199999999999</v>
      </c>
      <c r="AB6665" s="108">
        <f t="shared" si="264"/>
        <v>51401</v>
      </c>
      <c r="AC6665" s="109">
        <f t="shared" si="263"/>
        <v>2.8218E-2</v>
      </c>
      <c r="AE6665" s="110"/>
    </row>
    <row r="6666" spans="13:31" x14ac:dyDescent="0.25">
      <c r="M6666" s="115"/>
      <c r="N6666" s="123">
        <v>1.8227199999999999</v>
      </c>
      <c r="AB6666" s="108">
        <f t="shared" si="264"/>
        <v>51402</v>
      </c>
      <c r="AC6666" s="109">
        <f t="shared" si="263"/>
        <v>2.8218E-2</v>
      </c>
      <c r="AE6666" s="110"/>
    </row>
    <row r="6667" spans="13:31" x14ac:dyDescent="0.25">
      <c r="M6667" s="115"/>
      <c r="N6667" s="123">
        <v>1.8227199999999999</v>
      </c>
      <c r="AB6667" s="108">
        <f t="shared" si="264"/>
        <v>51403</v>
      </c>
      <c r="AC6667" s="109">
        <f t="shared" si="263"/>
        <v>2.8218E-2</v>
      </c>
      <c r="AE6667" s="110"/>
    </row>
    <row r="6668" spans="13:31" x14ac:dyDescent="0.25">
      <c r="M6668" s="115"/>
      <c r="N6668" s="123">
        <v>1.8227199999999999</v>
      </c>
      <c r="AB6668" s="108">
        <f t="shared" si="264"/>
        <v>51404</v>
      </c>
      <c r="AC6668" s="109">
        <f t="shared" si="263"/>
        <v>2.8218E-2</v>
      </c>
      <c r="AE6668" s="110"/>
    </row>
    <row r="6669" spans="13:31" x14ac:dyDescent="0.25">
      <c r="M6669" s="115"/>
      <c r="N6669" s="123">
        <v>1.82281</v>
      </c>
      <c r="AB6669" s="108">
        <f t="shared" si="264"/>
        <v>51405</v>
      </c>
      <c r="AC6669" s="109">
        <f t="shared" si="263"/>
        <v>2.8218E-2</v>
      </c>
      <c r="AE6669" s="110"/>
    </row>
    <row r="6670" spans="13:31" x14ac:dyDescent="0.25">
      <c r="M6670" s="115"/>
      <c r="N6670" s="123">
        <v>1.8227199999999999</v>
      </c>
      <c r="AB6670" s="108">
        <f t="shared" si="264"/>
        <v>51406</v>
      </c>
      <c r="AC6670" s="109">
        <f t="shared" si="263"/>
        <v>2.8218E-2</v>
      </c>
      <c r="AE6670" s="110"/>
    </row>
    <row r="6671" spans="13:31" x14ac:dyDescent="0.25">
      <c r="M6671" s="115"/>
      <c r="N6671" s="123">
        <v>1.8227199999999999</v>
      </c>
      <c r="AB6671" s="108">
        <f t="shared" si="264"/>
        <v>51407</v>
      </c>
      <c r="AC6671" s="109">
        <f t="shared" si="263"/>
        <v>2.8218E-2</v>
      </c>
      <c r="AE6671" s="110"/>
    </row>
    <row r="6672" spans="13:31" x14ac:dyDescent="0.25">
      <c r="M6672" s="115"/>
      <c r="N6672" s="123">
        <v>1.8227199999999999</v>
      </c>
      <c r="AB6672" s="108">
        <f t="shared" si="264"/>
        <v>51408</v>
      </c>
      <c r="AC6672" s="109">
        <f t="shared" si="263"/>
        <v>2.8218E-2</v>
      </c>
      <c r="AE6672" s="110"/>
    </row>
    <row r="6673" spans="13:31" x14ac:dyDescent="0.25">
      <c r="M6673" s="115"/>
      <c r="N6673" s="123">
        <v>1.8227199999999999</v>
      </c>
      <c r="AB6673" s="108">
        <f t="shared" si="264"/>
        <v>51409</v>
      </c>
      <c r="AC6673" s="109">
        <f t="shared" si="263"/>
        <v>2.8218E-2</v>
      </c>
      <c r="AE6673" s="110"/>
    </row>
    <row r="6674" spans="13:31" x14ac:dyDescent="0.25">
      <c r="M6674" s="115"/>
      <c r="N6674" s="123">
        <v>1.82281</v>
      </c>
      <c r="AB6674" s="108">
        <f t="shared" si="264"/>
        <v>51410</v>
      </c>
      <c r="AC6674" s="109">
        <f t="shared" si="263"/>
        <v>2.8218E-2</v>
      </c>
      <c r="AE6674" s="110"/>
    </row>
    <row r="6675" spans="13:31" x14ac:dyDescent="0.25">
      <c r="M6675" s="115"/>
      <c r="N6675" s="123">
        <v>1.8227199999999999</v>
      </c>
      <c r="AB6675" s="108">
        <f t="shared" si="264"/>
        <v>51411</v>
      </c>
      <c r="AC6675" s="109">
        <f t="shared" si="263"/>
        <v>2.8218E-2</v>
      </c>
      <c r="AE6675" s="110"/>
    </row>
    <row r="6676" spans="13:31" x14ac:dyDescent="0.25">
      <c r="M6676" s="115"/>
      <c r="N6676" s="123">
        <v>1.8227199999999999</v>
      </c>
      <c r="AB6676" s="108">
        <f t="shared" si="264"/>
        <v>51412</v>
      </c>
      <c r="AC6676" s="109">
        <f t="shared" si="263"/>
        <v>2.8218E-2</v>
      </c>
      <c r="AE6676" s="110"/>
    </row>
    <row r="6677" spans="13:31" x14ac:dyDescent="0.25">
      <c r="M6677" s="115"/>
      <c r="N6677" s="123">
        <v>1.8227199999999999</v>
      </c>
      <c r="AB6677" s="108">
        <f t="shared" si="264"/>
        <v>51413</v>
      </c>
      <c r="AC6677" s="109">
        <f t="shared" si="263"/>
        <v>2.8218E-2</v>
      </c>
      <c r="AE6677" s="110"/>
    </row>
    <row r="6678" spans="13:31" x14ac:dyDescent="0.25">
      <c r="M6678" s="115"/>
      <c r="N6678" s="123">
        <v>1.8227199999999999</v>
      </c>
      <c r="AB6678" s="108">
        <f t="shared" si="264"/>
        <v>51414</v>
      </c>
      <c r="AC6678" s="109">
        <f t="shared" si="263"/>
        <v>2.8218E-2</v>
      </c>
      <c r="AE6678" s="110"/>
    </row>
    <row r="6679" spans="13:31" x14ac:dyDescent="0.25">
      <c r="M6679" s="115"/>
      <c r="N6679" s="123">
        <v>1.82281</v>
      </c>
      <c r="AB6679" s="108">
        <f t="shared" si="264"/>
        <v>51415</v>
      </c>
      <c r="AC6679" s="109">
        <f t="shared" si="263"/>
        <v>2.8218E-2</v>
      </c>
      <c r="AE6679" s="110"/>
    </row>
    <row r="6680" spans="13:31" x14ac:dyDescent="0.25">
      <c r="M6680" s="115"/>
      <c r="N6680" s="123">
        <v>1.8227199999999999</v>
      </c>
      <c r="AB6680" s="108">
        <f t="shared" si="264"/>
        <v>51416</v>
      </c>
      <c r="AC6680" s="109">
        <f t="shared" si="263"/>
        <v>2.8218E-2</v>
      </c>
      <c r="AE6680" s="110"/>
    </row>
    <row r="6681" spans="13:31" x14ac:dyDescent="0.25">
      <c r="M6681" s="115"/>
      <c r="N6681" s="123">
        <v>1.8227199999999999</v>
      </c>
      <c r="AB6681" s="108">
        <f t="shared" si="264"/>
        <v>51417</v>
      </c>
      <c r="AC6681" s="109">
        <f t="shared" si="263"/>
        <v>2.8218E-2</v>
      </c>
      <c r="AE6681" s="110"/>
    </row>
    <row r="6682" spans="13:31" x14ac:dyDescent="0.25">
      <c r="M6682" s="115"/>
      <c r="N6682" s="123">
        <v>1.8227199999999999</v>
      </c>
      <c r="AB6682" s="108">
        <f t="shared" si="264"/>
        <v>51418</v>
      </c>
      <c r="AC6682" s="109">
        <f t="shared" si="263"/>
        <v>2.8218E-2</v>
      </c>
      <c r="AE6682" s="110"/>
    </row>
    <row r="6683" spans="13:31" x14ac:dyDescent="0.25">
      <c r="M6683" s="115"/>
      <c r="N6683" s="123">
        <v>1.8227199999999999</v>
      </c>
      <c r="AB6683" s="108">
        <f t="shared" si="264"/>
        <v>51419</v>
      </c>
      <c r="AC6683" s="109">
        <f t="shared" si="263"/>
        <v>2.8218E-2</v>
      </c>
      <c r="AE6683" s="110"/>
    </row>
    <row r="6684" spans="13:31" x14ac:dyDescent="0.25">
      <c r="M6684" s="115"/>
      <c r="N6684" s="123">
        <v>1.82281</v>
      </c>
      <c r="AB6684" s="108">
        <f t="shared" si="264"/>
        <v>51420</v>
      </c>
      <c r="AC6684" s="109">
        <f t="shared" si="263"/>
        <v>2.8218E-2</v>
      </c>
      <c r="AE6684" s="110"/>
    </row>
    <row r="6685" spans="13:31" x14ac:dyDescent="0.25">
      <c r="M6685" s="115"/>
      <c r="N6685" s="123">
        <v>1.8227199999999999</v>
      </c>
      <c r="AB6685" s="108">
        <f t="shared" si="264"/>
        <v>51421</v>
      </c>
      <c r="AC6685" s="109">
        <f t="shared" si="263"/>
        <v>2.8218E-2</v>
      </c>
      <c r="AE6685" s="110"/>
    </row>
    <row r="6686" spans="13:31" x14ac:dyDescent="0.25">
      <c r="M6686" s="115"/>
      <c r="N6686" s="123">
        <v>1.8227199999999999</v>
      </c>
      <c r="AB6686" s="108">
        <f t="shared" si="264"/>
        <v>51422</v>
      </c>
      <c r="AC6686" s="109">
        <f t="shared" si="263"/>
        <v>2.8218E-2</v>
      </c>
      <c r="AE6686" s="110"/>
    </row>
    <row r="6687" spans="13:31" x14ac:dyDescent="0.25">
      <c r="M6687" s="115"/>
      <c r="N6687" s="123">
        <v>1.8227199999999999</v>
      </c>
      <c r="AB6687" s="108">
        <f t="shared" si="264"/>
        <v>51423</v>
      </c>
      <c r="AC6687" s="109">
        <f t="shared" si="263"/>
        <v>2.8218E-2</v>
      </c>
      <c r="AE6687" s="110"/>
    </row>
    <row r="6688" spans="13:31" x14ac:dyDescent="0.25">
      <c r="M6688" s="115"/>
      <c r="N6688" s="123">
        <v>1.8227199999999999</v>
      </c>
      <c r="AB6688" s="108">
        <f t="shared" si="264"/>
        <v>51424</v>
      </c>
      <c r="AC6688" s="109">
        <f t="shared" si="263"/>
        <v>2.8218E-2</v>
      </c>
      <c r="AE6688" s="110"/>
    </row>
    <row r="6689" spans="13:31" x14ac:dyDescent="0.25">
      <c r="M6689" s="115"/>
      <c r="N6689" s="123">
        <v>1.82281</v>
      </c>
      <c r="AB6689" s="108">
        <f t="shared" si="264"/>
        <v>51425</v>
      </c>
      <c r="AC6689" s="109">
        <f t="shared" si="263"/>
        <v>2.8218E-2</v>
      </c>
      <c r="AE6689" s="110"/>
    </row>
    <row r="6690" spans="13:31" x14ac:dyDescent="0.25">
      <c r="M6690" s="115"/>
      <c r="N6690" s="123">
        <v>1.8227199999999999</v>
      </c>
      <c r="AB6690" s="108">
        <f t="shared" si="264"/>
        <v>51426</v>
      </c>
      <c r="AC6690" s="109">
        <f t="shared" si="263"/>
        <v>2.8218E-2</v>
      </c>
      <c r="AE6690" s="110"/>
    </row>
    <row r="6691" spans="13:31" x14ac:dyDescent="0.25">
      <c r="M6691" s="115"/>
      <c r="N6691" s="123">
        <v>1.8227199999999999</v>
      </c>
      <c r="AB6691" s="108">
        <f t="shared" si="264"/>
        <v>51427</v>
      </c>
      <c r="AC6691" s="109">
        <f t="shared" si="263"/>
        <v>2.8218E-2</v>
      </c>
      <c r="AE6691" s="110"/>
    </row>
    <row r="6692" spans="13:31" x14ac:dyDescent="0.25">
      <c r="M6692" s="115"/>
      <c r="N6692" s="123">
        <v>1.8227199999999999</v>
      </c>
      <c r="AB6692" s="108">
        <f t="shared" si="264"/>
        <v>51428</v>
      </c>
      <c r="AC6692" s="109">
        <f t="shared" si="263"/>
        <v>2.8218E-2</v>
      </c>
      <c r="AE6692" s="110"/>
    </row>
    <row r="6693" spans="13:31" x14ac:dyDescent="0.25">
      <c r="M6693" s="115"/>
      <c r="N6693" s="123">
        <v>1.8228599999999999</v>
      </c>
      <c r="AB6693" s="108">
        <f t="shared" si="264"/>
        <v>51429</v>
      </c>
      <c r="AC6693" s="109">
        <f t="shared" si="263"/>
        <v>2.8218E-2</v>
      </c>
      <c r="AE6693" s="110"/>
    </row>
    <row r="6694" spans="13:31" x14ac:dyDescent="0.25">
      <c r="M6694" s="115"/>
      <c r="N6694" s="123">
        <v>1.8227199999999999</v>
      </c>
      <c r="AB6694" s="108">
        <f t="shared" si="264"/>
        <v>51430</v>
      </c>
      <c r="AC6694" s="109">
        <f t="shared" si="263"/>
        <v>2.8218E-2</v>
      </c>
      <c r="AE6694" s="110"/>
    </row>
    <row r="6695" spans="13:31" x14ac:dyDescent="0.25">
      <c r="M6695" s="115"/>
      <c r="N6695" s="123">
        <v>1.8227199999999999</v>
      </c>
      <c r="AB6695" s="108">
        <f t="shared" si="264"/>
        <v>51431</v>
      </c>
      <c r="AC6695" s="109">
        <f t="shared" si="263"/>
        <v>2.8218E-2</v>
      </c>
      <c r="AE6695" s="110"/>
    </row>
    <row r="6696" spans="13:31" x14ac:dyDescent="0.25">
      <c r="M6696" s="115"/>
      <c r="N6696" s="123">
        <v>1.8227199999999999</v>
      </c>
      <c r="AB6696" s="108">
        <f t="shared" si="264"/>
        <v>51432</v>
      </c>
      <c r="AC6696" s="109">
        <f t="shared" si="263"/>
        <v>2.8218E-2</v>
      </c>
      <c r="AE6696" s="110"/>
    </row>
    <row r="6697" spans="13:31" x14ac:dyDescent="0.25">
      <c r="M6697" s="115"/>
      <c r="N6697" s="123">
        <v>1.8227199999999999</v>
      </c>
      <c r="AB6697" s="108">
        <f t="shared" si="264"/>
        <v>51433</v>
      </c>
      <c r="AC6697" s="109">
        <f t="shared" si="263"/>
        <v>2.8218E-2</v>
      </c>
      <c r="AE6697" s="110"/>
    </row>
    <row r="6698" spans="13:31" x14ac:dyDescent="0.25">
      <c r="M6698" s="115"/>
      <c r="N6698" s="123">
        <v>1.82281</v>
      </c>
      <c r="AB6698" s="108">
        <f t="shared" si="264"/>
        <v>51434</v>
      </c>
      <c r="AC6698" s="109">
        <f t="shared" si="263"/>
        <v>2.8218E-2</v>
      </c>
      <c r="AE6698" s="110"/>
    </row>
    <row r="6699" spans="13:31" x14ac:dyDescent="0.25">
      <c r="M6699" s="115"/>
      <c r="N6699" s="123">
        <v>1.8227199999999999</v>
      </c>
      <c r="AB6699" s="108">
        <f t="shared" si="264"/>
        <v>51435</v>
      </c>
      <c r="AC6699" s="109">
        <f t="shared" si="263"/>
        <v>2.8218E-2</v>
      </c>
      <c r="AE6699" s="110"/>
    </row>
    <row r="6700" spans="13:31" x14ac:dyDescent="0.25">
      <c r="M6700" s="115"/>
      <c r="N6700" s="123">
        <v>1.8227199999999999</v>
      </c>
      <c r="AB6700" s="108">
        <f t="shared" si="264"/>
        <v>51436</v>
      </c>
      <c r="AC6700" s="109">
        <f t="shared" si="263"/>
        <v>2.8218E-2</v>
      </c>
      <c r="AE6700" s="110"/>
    </row>
    <row r="6701" spans="13:31" x14ac:dyDescent="0.25">
      <c r="M6701" s="115"/>
      <c r="N6701" s="123">
        <v>1.8227199999999999</v>
      </c>
      <c r="AB6701" s="108">
        <f t="shared" si="264"/>
        <v>51437</v>
      </c>
      <c r="AC6701" s="109">
        <f t="shared" si="263"/>
        <v>2.8218E-2</v>
      </c>
      <c r="AE6701" s="110"/>
    </row>
    <row r="6702" spans="13:31" x14ac:dyDescent="0.25">
      <c r="M6702" s="115"/>
      <c r="N6702" s="123">
        <v>1.8227199999999999</v>
      </c>
      <c r="AB6702" s="108">
        <f t="shared" si="264"/>
        <v>51438</v>
      </c>
      <c r="AC6702" s="109">
        <f t="shared" si="263"/>
        <v>2.8218E-2</v>
      </c>
      <c r="AE6702" s="110"/>
    </row>
    <row r="6703" spans="13:31" x14ac:dyDescent="0.25">
      <c r="M6703" s="115"/>
      <c r="N6703" s="123">
        <v>1.82281</v>
      </c>
      <c r="AB6703" s="108">
        <f t="shared" si="264"/>
        <v>51439</v>
      </c>
      <c r="AC6703" s="109">
        <f t="shared" si="263"/>
        <v>2.8218E-2</v>
      </c>
      <c r="AE6703" s="110"/>
    </row>
    <row r="6704" spans="13:31" x14ac:dyDescent="0.25">
      <c r="M6704" s="115"/>
      <c r="N6704" s="123">
        <v>1.8227199999999999</v>
      </c>
      <c r="AB6704" s="108">
        <f t="shared" si="264"/>
        <v>51440</v>
      </c>
      <c r="AC6704" s="109">
        <f t="shared" si="263"/>
        <v>2.8218E-2</v>
      </c>
      <c r="AE6704" s="110"/>
    </row>
    <row r="6705" spans="13:31" x14ac:dyDescent="0.25">
      <c r="M6705" s="115"/>
      <c r="N6705" s="123">
        <v>1.8227199999999999</v>
      </c>
      <c r="AB6705" s="108">
        <f t="shared" si="264"/>
        <v>51441</v>
      </c>
      <c r="AC6705" s="109">
        <f t="shared" si="263"/>
        <v>2.8218E-2</v>
      </c>
      <c r="AE6705" s="110"/>
    </row>
    <row r="6706" spans="13:31" x14ac:dyDescent="0.25">
      <c r="M6706" s="115"/>
      <c r="N6706" s="123">
        <v>1.8227199999999999</v>
      </c>
      <c r="AB6706" s="108">
        <f t="shared" si="264"/>
        <v>51442</v>
      </c>
      <c r="AC6706" s="109">
        <f t="shared" si="263"/>
        <v>2.8218E-2</v>
      </c>
      <c r="AE6706" s="110"/>
    </row>
    <row r="6707" spans="13:31" x14ac:dyDescent="0.25">
      <c r="M6707" s="115"/>
      <c r="N6707" s="123">
        <v>1.8227199999999999</v>
      </c>
      <c r="AB6707" s="108">
        <f t="shared" si="264"/>
        <v>51443</v>
      </c>
      <c r="AC6707" s="109">
        <f t="shared" si="263"/>
        <v>2.8218E-2</v>
      </c>
      <c r="AE6707" s="110"/>
    </row>
    <row r="6708" spans="13:31" x14ac:dyDescent="0.25">
      <c r="M6708" s="115"/>
      <c r="N6708" s="123">
        <v>1.82281</v>
      </c>
      <c r="AB6708" s="108">
        <f t="shared" si="264"/>
        <v>51444</v>
      </c>
      <c r="AC6708" s="109">
        <f t="shared" si="263"/>
        <v>2.8218E-2</v>
      </c>
      <c r="AE6708" s="110"/>
    </row>
    <row r="6709" spans="13:31" x14ac:dyDescent="0.25">
      <c r="M6709" s="115"/>
      <c r="N6709" s="123">
        <v>1.8227199999999999</v>
      </c>
      <c r="AB6709" s="108">
        <f t="shared" si="264"/>
        <v>51445</v>
      </c>
      <c r="AC6709" s="109">
        <f t="shared" si="263"/>
        <v>2.8218E-2</v>
      </c>
      <c r="AE6709" s="110"/>
    </row>
    <row r="6710" spans="13:31" x14ac:dyDescent="0.25">
      <c r="M6710" s="115"/>
      <c r="N6710" s="123">
        <v>1.8227199999999999</v>
      </c>
      <c r="AB6710" s="108">
        <f t="shared" si="264"/>
        <v>51446</v>
      </c>
      <c r="AC6710" s="109">
        <f t="shared" si="263"/>
        <v>2.8218E-2</v>
      </c>
      <c r="AE6710" s="110"/>
    </row>
    <row r="6711" spans="13:31" x14ac:dyDescent="0.25">
      <c r="M6711" s="115"/>
      <c r="N6711" s="123">
        <v>1.8227199999999999</v>
      </c>
      <c r="AB6711" s="108">
        <f t="shared" si="264"/>
        <v>51447</v>
      </c>
      <c r="AC6711" s="109">
        <f t="shared" si="263"/>
        <v>2.8218E-2</v>
      </c>
      <c r="AE6711" s="110"/>
    </row>
    <row r="6712" spans="13:31" x14ac:dyDescent="0.25">
      <c r="M6712" s="115"/>
      <c r="N6712" s="123">
        <v>1.8227199999999999</v>
      </c>
      <c r="AB6712" s="108">
        <f t="shared" si="264"/>
        <v>51448</v>
      </c>
      <c r="AC6712" s="109">
        <f t="shared" si="263"/>
        <v>2.8218E-2</v>
      </c>
      <c r="AE6712" s="110"/>
    </row>
    <row r="6713" spans="13:31" x14ac:dyDescent="0.25">
      <c r="M6713" s="115"/>
      <c r="N6713" s="123">
        <v>1.82281</v>
      </c>
      <c r="AB6713" s="108">
        <f t="shared" si="264"/>
        <v>51449</v>
      </c>
      <c r="AC6713" s="109">
        <f t="shared" si="263"/>
        <v>2.8218E-2</v>
      </c>
      <c r="AE6713" s="110"/>
    </row>
    <row r="6714" spans="13:31" x14ac:dyDescent="0.25">
      <c r="M6714" s="115"/>
      <c r="N6714" s="123">
        <v>1.8227199999999999</v>
      </c>
      <c r="AB6714" s="108">
        <f t="shared" si="264"/>
        <v>51450</v>
      </c>
      <c r="AC6714" s="109">
        <f t="shared" si="263"/>
        <v>2.8218E-2</v>
      </c>
      <c r="AE6714" s="110"/>
    </row>
    <row r="6715" spans="13:31" x14ac:dyDescent="0.25">
      <c r="M6715" s="115"/>
      <c r="N6715" s="123">
        <v>1.8227199999999999</v>
      </c>
      <c r="AB6715" s="108">
        <f t="shared" si="264"/>
        <v>51451</v>
      </c>
      <c r="AC6715" s="109">
        <f t="shared" si="263"/>
        <v>2.8218E-2</v>
      </c>
      <c r="AE6715" s="110"/>
    </row>
    <row r="6716" spans="13:31" x14ac:dyDescent="0.25">
      <c r="M6716" s="115"/>
      <c r="N6716" s="123">
        <v>1.8227199999999999</v>
      </c>
      <c r="AB6716" s="108">
        <f t="shared" si="264"/>
        <v>51452</v>
      </c>
      <c r="AC6716" s="109">
        <f t="shared" si="263"/>
        <v>2.8218E-2</v>
      </c>
      <c r="AE6716" s="110"/>
    </row>
    <row r="6717" spans="13:31" x14ac:dyDescent="0.25">
      <c r="M6717" s="115"/>
      <c r="N6717" s="123">
        <v>1.8227199999999999</v>
      </c>
      <c r="AB6717" s="108">
        <f t="shared" si="264"/>
        <v>51453</v>
      </c>
      <c r="AC6717" s="109">
        <f t="shared" si="263"/>
        <v>2.8218E-2</v>
      </c>
      <c r="AE6717" s="110"/>
    </row>
    <row r="6718" spans="13:31" x14ac:dyDescent="0.25">
      <c r="M6718" s="115"/>
      <c r="N6718" s="123">
        <v>1.82281</v>
      </c>
      <c r="AB6718" s="108">
        <f t="shared" si="264"/>
        <v>51454</v>
      </c>
      <c r="AC6718" s="109">
        <f t="shared" si="263"/>
        <v>2.8218E-2</v>
      </c>
      <c r="AE6718" s="110"/>
    </row>
    <row r="6719" spans="13:31" x14ac:dyDescent="0.25">
      <c r="M6719" s="115"/>
      <c r="N6719" s="123">
        <v>1.8227199999999999</v>
      </c>
      <c r="AB6719" s="108">
        <f t="shared" si="264"/>
        <v>51455</v>
      </c>
      <c r="AC6719" s="109">
        <f t="shared" si="263"/>
        <v>2.8218E-2</v>
      </c>
      <c r="AE6719" s="110"/>
    </row>
    <row r="6720" spans="13:31" x14ac:dyDescent="0.25">
      <c r="M6720" s="115"/>
      <c r="N6720" s="123">
        <v>1.8227199999999999</v>
      </c>
      <c r="AB6720" s="108">
        <f t="shared" si="264"/>
        <v>51456</v>
      </c>
      <c r="AC6720" s="109">
        <f t="shared" si="263"/>
        <v>2.8218E-2</v>
      </c>
      <c r="AE6720" s="110"/>
    </row>
    <row r="6721" spans="13:31" x14ac:dyDescent="0.25">
      <c r="M6721" s="115"/>
      <c r="N6721" s="123">
        <v>1.8227199999999999</v>
      </c>
      <c r="AB6721" s="108">
        <f t="shared" si="264"/>
        <v>51457</v>
      </c>
      <c r="AC6721" s="109">
        <f t="shared" si="263"/>
        <v>2.8218E-2</v>
      </c>
      <c r="AE6721" s="110"/>
    </row>
    <row r="6722" spans="13:31" x14ac:dyDescent="0.25">
      <c r="M6722" s="115"/>
      <c r="N6722" s="123">
        <v>1.8227199999999999</v>
      </c>
      <c r="AB6722" s="108">
        <f t="shared" si="264"/>
        <v>51458</v>
      </c>
      <c r="AC6722" s="109">
        <f t="shared" si="263"/>
        <v>2.8218E-2</v>
      </c>
      <c r="AE6722" s="110"/>
    </row>
    <row r="6723" spans="13:31" x14ac:dyDescent="0.25">
      <c r="M6723" s="115"/>
      <c r="N6723" s="123">
        <v>1.8228599999999999</v>
      </c>
      <c r="AB6723" s="108">
        <f t="shared" si="264"/>
        <v>51459</v>
      </c>
      <c r="AC6723" s="109">
        <f t="shared" si="263"/>
        <v>2.8218E-2</v>
      </c>
      <c r="AE6723" s="110"/>
    </row>
    <row r="6724" spans="13:31" x14ac:dyDescent="0.25">
      <c r="M6724" s="115"/>
      <c r="N6724" s="123">
        <v>1.8227199999999999</v>
      </c>
      <c r="AB6724" s="108">
        <f t="shared" si="264"/>
        <v>51460</v>
      </c>
      <c r="AC6724" s="109">
        <f t="shared" si="263"/>
        <v>2.8218E-2</v>
      </c>
      <c r="AE6724" s="110"/>
    </row>
    <row r="6725" spans="13:31" x14ac:dyDescent="0.25">
      <c r="M6725" s="115"/>
      <c r="N6725" s="123">
        <v>1.8227199999999999</v>
      </c>
      <c r="AB6725" s="108">
        <f t="shared" si="264"/>
        <v>51461</v>
      </c>
      <c r="AC6725" s="109">
        <f t="shared" si="263"/>
        <v>2.8218E-2</v>
      </c>
      <c r="AE6725" s="110"/>
    </row>
    <row r="6726" spans="13:31" x14ac:dyDescent="0.25">
      <c r="M6726" s="115"/>
      <c r="N6726" s="123">
        <v>1.8227199999999999</v>
      </c>
      <c r="AB6726" s="108">
        <f t="shared" si="264"/>
        <v>51462</v>
      </c>
      <c r="AC6726" s="109">
        <f t="shared" si="263"/>
        <v>2.8218E-2</v>
      </c>
      <c r="AE6726" s="110"/>
    </row>
    <row r="6727" spans="13:31" x14ac:dyDescent="0.25">
      <c r="M6727" s="115"/>
      <c r="N6727" s="123">
        <v>1.82281</v>
      </c>
      <c r="AB6727" s="108">
        <f t="shared" si="264"/>
        <v>51463</v>
      </c>
      <c r="AC6727" s="109">
        <f t="shared" ref="AC6727:AC6790" si="265">_xlfn.IFNA(VLOOKUP(AB6727,M:N,2,FALSE)/100,AC6726)</f>
        <v>2.8218E-2</v>
      </c>
      <c r="AE6727" s="110"/>
    </row>
    <row r="6728" spans="13:31" x14ac:dyDescent="0.25">
      <c r="M6728" s="115"/>
      <c r="N6728" s="123">
        <v>1.8227199999999999</v>
      </c>
      <c r="AB6728" s="108">
        <f t="shared" ref="AB6728:AB6791" si="266">AB6727+1</f>
        <v>51464</v>
      </c>
      <c r="AC6728" s="109">
        <f t="shared" si="265"/>
        <v>2.8218E-2</v>
      </c>
      <c r="AE6728" s="110"/>
    </row>
    <row r="6729" spans="13:31" x14ac:dyDescent="0.25">
      <c r="M6729" s="115"/>
      <c r="N6729" s="123">
        <v>1.8227199999999999</v>
      </c>
      <c r="AB6729" s="108">
        <f t="shared" si="266"/>
        <v>51465</v>
      </c>
      <c r="AC6729" s="109">
        <f t="shared" si="265"/>
        <v>2.8218E-2</v>
      </c>
      <c r="AE6729" s="110"/>
    </row>
    <row r="6730" spans="13:31" x14ac:dyDescent="0.25">
      <c r="M6730" s="115"/>
      <c r="N6730" s="123">
        <v>1.8227199999999999</v>
      </c>
      <c r="AB6730" s="108">
        <f t="shared" si="266"/>
        <v>51466</v>
      </c>
      <c r="AC6730" s="109">
        <f t="shared" si="265"/>
        <v>2.8218E-2</v>
      </c>
      <c r="AE6730" s="110"/>
    </row>
    <row r="6731" spans="13:31" x14ac:dyDescent="0.25">
      <c r="M6731" s="115"/>
      <c r="N6731" s="123">
        <v>1.8227199999999999</v>
      </c>
      <c r="AB6731" s="108">
        <f t="shared" si="266"/>
        <v>51467</v>
      </c>
      <c r="AC6731" s="109">
        <f t="shared" si="265"/>
        <v>2.8218E-2</v>
      </c>
      <c r="AE6731" s="110"/>
    </row>
    <row r="6732" spans="13:31" x14ac:dyDescent="0.25">
      <c r="M6732" s="115"/>
      <c r="N6732" s="123">
        <v>1.82281</v>
      </c>
      <c r="AB6732" s="108">
        <f t="shared" si="266"/>
        <v>51468</v>
      </c>
      <c r="AC6732" s="109">
        <f t="shared" si="265"/>
        <v>2.8218E-2</v>
      </c>
      <c r="AE6732" s="110"/>
    </row>
    <row r="6733" spans="13:31" x14ac:dyDescent="0.25">
      <c r="M6733" s="115"/>
      <c r="N6733" s="123">
        <v>1.8227199999999999</v>
      </c>
      <c r="AB6733" s="108">
        <f t="shared" si="266"/>
        <v>51469</v>
      </c>
      <c r="AC6733" s="109">
        <f t="shared" si="265"/>
        <v>2.8218E-2</v>
      </c>
      <c r="AE6733" s="110"/>
    </row>
    <row r="6734" spans="13:31" x14ac:dyDescent="0.25">
      <c r="M6734" s="115"/>
      <c r="N6734" s="123">
        <v>1.8227199999999999</v>
      </c>
      <c r="AB6734" s="108">
        <f t="shared" si="266"/>
        <v>51470</v>
      </c>
      <c r="AC6734" s="109">
        <f t="shared" si="265"/>
        <v>2.8218E-2</v>
      </c>
      <c r="AE6734" s="110"/>
    </row>
    <row r="6735" spans="13:31" x14ac:dyDescent="0.25">
      <c r="M6735" s="115"/>
      <c r="N6735" s="123">
        <v>1.8227199999999999</v>
      </c>
      <c r="AB6735" s="108">
        <f t="shared" si="266"/>
        <v>51471</v>
      </c>
      <c r="AC6735" s="109">
        <f t="shared" si="265"/>
        <v>2.8218E-2</v>
      </c>
      <c r="AE6735" s="110"/>
    </row>
    <row r="6736" spans="13:31" x14ac:dyDescent="0.25">
      <c r="M6736" s="115"/>
      <c r="N6736" s="123">
        <v>1.8228599999999999</v>
      </c>
      <c r="AB6736" s="108">
        <f t="shared" si="266"/>
        <v>51472</v>
      </c>
      <c r="AC6736" s="109">
        <f t="shared" si="265"/>
        <v>2.8218E-2</v>
      </c>
      <c r="AE6736" s="110"/>
    </row>
    <row r="6737" spans="13:31" x14ac:dyDescent="0.25">
      <c r="M6737" s="115"/>
      <c r="N6737" s="123">
        <v>1.8227199999999999</v>
      </c>
      <c r="AB6737" s="108">
        <f t="shared" si="266"/>
        <v>51473</v>
      </c>
      <c r="AC6737" s="109">
        <f t="shared" si="265"/>
        <v>2.8218E-2</v>
      </c>
      <c r="AE6737" s="110"/>
    </row>
    <row r="6738" spans="13:31" x14ac:dyDescent="0.25">
      <c r="M6738" s="115"/>
      <c r="N6738" s="123">
        <v>1.8227199999999999</v>
      </c>
      <c r="AB6738" s="108">
        <f t="shared" si="266"/>
        <v>51474</v>
      </c>
      <c r="AC6738" s="109">
        <f t="shared" si="265"/>
        <v>2.8218E-2</v>
      </c>
      <c r="AE6738" s="110"/>
    </row>
    <row r="6739" spans="13:31" x14ac:dyDescent="0.25">
      <c r="M6739" s="115"/>
      <c r="N6739" s="123">
        <v>1.8227199999999999</v>
      </c>
      <c r="AB6739" s="108">
        <f t="shared" si="266"/>
        <v>51475</v>
      </c>
      <c r="AC6739" s="109">
        <f t="shared" si="265"/>
        <v>2.8218E-2</v>
      </c>
      <c r="AE6739" s="110"/>
    </row>
    <row r="6740" spans="13:31" x14ac:dyDescent="0.25">
      <c r="M6740" s="115"/>
      <c r="N6740" s="123">
        <v>1.8227199999999999</v>
      </c>
      <c r="AB6740" s="108">
        <f t="shared" si="266"/>
        <v>51476</v>
      </c>
      <c r="AC6740" s="109">
        <f t="shared" si="265"/>
        <v>2.8218E-2</v>
      </c>
      <c r="AE6740" s="110"/>
    </row>
    <row r="6741" spans="13:31" x14ac:dyDescent="0.25">
      <c r="M6741" s="115"/>
      <c r="N6741" s="123">
        <v>1.82281</v>
      </c>
      <c r="AB6741" s="108">
        <f t="shared" si="266"/>
        <v>51477</v>
      </c>
      <c r="AC6741" s="109">
        <f t="shared" si="265"/>
        <v>2.8218E-2</v>
      </c>
      <c r="AE6741" s="110"/>
    </row>
    <row r="6742" spans="13:31" x14ac:dyDescent="0.25">
      <c r="M6742" s="115"/>
      <c r="N6742" s="123">
        <v>1.8227199999999999</v>
      </c>
      <c r="AB6742" s="108">
        <f t="shared" si="266"/>
        <v>51478</v>
      </c>
      <c r="AC6742" s="109">
        <f t="shared" si="265"/>
        <v>2.8218E-2</v>
      </c>
      <c r="AE6742" s="110"/>
    </row>
    <row r="6743" spans="13:31" x14ac:dyDescent="0.25">
      <c r="M6743" s="115"/>
      <c r="N6743" s="123">
        <v>1.8227199999999999</v>
      </c>
      <c r="AB6743" s="108">
        <f t="shared" si="266"/>
        <v>51479</v>
      </c>
      <c r="AC6743" s="109">
        <f t="shared" si="265"/>
        <v>2.8218E-2</v>
      </c>
      <c r="AE6743" s="110"/>
    </row>
    <row r="6744" spans="13:31" x14ac:dyDescent="0.25">
      <c r="M6744" s="115"/>
      <c r="N6744" s="123">
        <v>1.8227199999999999</v>
      </c>
      <c r="AB6744" s="108">
        <f t="shared" si="266"/>
        <v>51480</v>
      </c>
      <c r="AC6744" s="109">
        <f t="shared" si="265"/>
        <v>2.8218E-2</v>
      </c>
      <c r="AE6744" s="110"/>
    </row>
    <row r="6745" spans="13:31" x14ac:dyDescent="0.25">
      <c r="M6745" s="115"/>
      <c r="N6745" s="123">
        <v>1.8227199999999999</v>
      </c>
      <c r="AB6745" s="108">
        <f t="shared" si="266"/>
        <v>51481</v>
      </c>
      <c r="AC6745" s="109">
        <f t="shared" si="265"/>
        <v>2.8218E-2</v>
      </c>
      <c r="AE6745" s="110"/>
    </row>
    <row r="6746" spans="13:31" x14ac:dyDescent="0.25">
      <c r="M6746" s="115"/>
      <c r="N6746" s="123">
        <v>1.8228599999999999</v>
      </c>
      <c r="AB6746" s="108">
        <f t="shared" si="266"/>
        <v>51482</v>
      </c>
      <c r="AC6746" s="109">
        <f t="shared" si="265"/>
        <v>2.8218E-2</v>
      </c>
      <c r="AE6746" s="110"/>
    </row>
    <row r="6747" spans="13:31" x14ac:dyDescent="0.25">
      <c r="M6747" s="115"/>
      <c r="N6747" s="123">
        <v>1.8227199999999999</v>
      </c>
      <c r="AB6747" s="108">
        <f t="shared" si="266"/>
        <v>51483</v>
      </c>
      <c r="AC6747" s="109">
        <f t="shared" si="265"/>
        <v>2.8218E-2</v>
      </c>
      <c r="AE6747" s="110"/>
    </row>
    <row r="6748" spans="13:31" x14ac:dyDescent="0.25">
      <c r="M6748" s="115"/>
      <c r="N6748" s="123">
        <v>1.8227199999999999</v>
      </c>
      <c r="AB6748" s="108">
        <f t="shared" si="266"/>
        <v>51484</v>
      </c>
      <c r="AC6748" s="109">
        <f t="shared" si="265"/>
        <v>2.8218E-2</v>
      </c>
      <c r="AE6748" s="110"/>
    </row>
    <row r="6749" spans="13:31" x14ac:dyDescent="0.25">
      <c r="M6749" s="115"/>
      <c r="N6749" s="123">
        <v>1.8227199999999999</v>
      </c>
      <c r="AB6749" s="108">
        <f t="shared" si="266"/>
        <v>51485</v>
      </c>
      <c r="AC6749" s="109">
        <f t="shared" si="265"/>
        <v>2.8218E-2</v>
      </c>
      <c r="AE6749" s="110"/>
    </row>
    <row r="6750" spans="13:31" x14ac:dyDescent="0.25">
      <c r="M6750" s="115"/>
      <c r="N6750" s="123">
        <v>1.82281</v>
      </c>
      <c r="AB6750" s="108">
        <f t="shared" si="266"/>
        <v>51486</v>
      </c>
      <c r="AC6750" s="109">
        <f t="shared" si="265"/>
        <v>2.8218E-2</v>
      </c>
      <c r="AE6750" s="110"/>
    </row>
    <row r="6751" spans="13:31" x14ac:dyDescent="0.25">
      <c r="M6751" s="115"/>
      <c r="N6751" s="123">
        <v>1.8227199999999999</v>
      </c>
      <c r="AB6751" s="108">
        <f t="shared" si="266"/>
        <v>51487</v>
      </c>
      <c r="AC6751" s="109">
        <f t="shared" si="265"/>
        <v>2.8218E-2</v>
      </c>
      <c r="AE6751" s="110"/>
    </row>
    <row r="6752" spans="13:31" x14ac:dyDescent="0.25">
      <c r="M6752" s="115"/>
      <c r="N6752" s="123">
        <v>1.8227199999999999</v>
      </c>
      <c r="AB6752" s="108">
        <f t="shared" si="266"/>
        <v>51488</v>
      </c>
      <c r="AC6752" s="109">
        <f t="shared" si="265"/>
        <v>2.8218E-2</v>
      </c>
      <c r="AE6752" s="110"/>
    </row>
    <row r="6753" spans="13:31" x14ac:dyDescent="0.25">
      <c r="M6753" s="115"/>
      <c r="N6753" s="123">
        <v>1.8227199999999999</v>
      </c>
      <c r="AB6753" s="108">
        <f t="shared" si="266"/>
        <v>51489</v>
      </c>
      <c r="AC6753" s="109">
        <f t="shared" si="265"/>
        <v>2.8218E-2</v>
      </c>
      <c r="AE6753" s="110"/>
    </row>
    <row r="6754" spans="13:31" x14ac:dyDescent="0.25">
      <c r="M6754" s="115"/>
      <c r="N6754" s="123">
        <v>1.8227199999999999</v>
      </c>
      <c r="AB6754" s="108">
        <f t="shared" si="266"/>
        <v>51490</v>
      </c>
      <c r="AC6754" s="109">
        <f t="shared" si="265"/>
        <v>2.8218E-2</v>
      </c>
      <c r="AE6754" s="110"/>
    </row>
    <row r="6755" spans="13:31" x14ac:dyDescent="0.25">
      <c r="M6755" s="115"/>
      <c r="N6755" s="123">
        <v>1.82281</v>
      </c>
      <c r="AB6755" s="108">
        <f t="shared" si="266"/>
        <v>51491</v>
      </c>
      <c r="AC6755" s="109">
        <f t="shared" si="265"/>
        <v>2.8218E-2</v>
      </c>
      <c r="AE6755" s="110"/>
    </row>
    <row r="6756" spans="13:31" x14ac:dyDescent="0.25">
      <c r="M6756" s="115"/>
      <c r="N6756" s="123">
        <v>1.8227199999999999</v>
      </c>
      <c r="AB6756" s="108">
        <f t="shared" si="266"/>
        <v>51492</v>
      </c>
      <c r="AC6756" s="109">
        <f t="shared" si="265"/>
        <v>2.8218E-2</v>
      </c>
      <c r="AE6756" s="110"/>
    </row>
    <row r="6757" spans="13:31" x14ac:dyDescent="0.25">
      <c r="M6757" s="115"/>
      <c r="N6757" s="123">
        <v>1.8227199999999999</v>
      </c>
      <c r="AB6757" s="108">
        <f t="shared" si="266"/>
        <v>51493</v>
      </c>
      <c r="AC6757" s="109">
        <f t="shared" si="265"/>
        <v>2.8218E-2</v>
      </c>
      <c r="AE6757" s="110"/>
    </row>
    <row r="6758" spans="13:31" x14ac:dyDescent="0.25">
      <c r="M6758" s="115"/>
      <c r="N6758" s="123">
        <v>1.8227199999999999</v>
      </c>
      <c r="AB6758" s="108">
        <f t="shared" si="266"/>
        <v>51494</v>
      </c>
      <c r="AC6758" s="109">
        <f t="shared" si="265"/>
        <v>2.8218E-2</v>
      </c>
      <c r="AE6758" s="110"/>
    </row>
    <row r="6759" spans="13:31" x14ac:dyDescent="0.25">
      <c r="M6759" s="115"/>
      <c r="N6759" s="123">
        <v>1.8227199999999999</v>
      </c>
      <c r="AB6759" s="108">
        <f t="shared" si="266"/>
        <v>51495</v>
      </c>
      <c r="AC6759" s="109">
        <f t="shared" si="265"/>
        <v>2.8218E-2</v>
      </c>
      <c r="AE6759" s="110"/>
    </row>
    <row r="6760" spans="13:31" x14ac:dyDescent="0.25">
      <c r="M6760" s="115"/>
      <c r="N6760" s="123">
        <v>1.82281</v>
      </c>
      <c r="AB6760" s="108">
        <f t="shared" si="266"/>
        <v>51496</v>
      </c>
      <c r="AC6760" s="109">
        <f t="shared" si="265"/>
        <v>2.8218E-2</v>
      </c>
      <c r="AE6760" s="110"/>
    </row>
    <row r="6761" spans="13:31" x14ac:dyDescent="0.25">
      <c r="M6761" s="115"/>
      <c r="N6761" s="123">
        <v>1.8227199999999999</v>
      </c>
      <c r="AB6761" s="108">
        <f t="shared" si="266"/>
        <v>51497</v>
      </c>
      <c r="AC6761" s="109">
        <f t="shared" si="265"/>
        <v>2.8218E-2</v>
      </c>
      <c r="AE6761" s="110"/>
    </row>
    <row r="6762" spans="13:31" x14ac:dyDescent="0.25">
      <c r="M6762" s="115"/>
      <c r="N6762" s="123">
        <v>1.8227199999999999</v>
      </c>
      <c r="AB6762" s="108">
        <f t="shared" si="266"/>
        <v>51498</v>
      </c>
      <c r="AC6762" s="109">
        <f t="shared" si="265"/>
        <v>2.8218E-2</v>
      </c>
      <c r="AE6762" s="110"/>
    </row>
    <row r="6763" spans="13:31" x14ac:dyDescent="0.25">
      <c r="M6763" s="115"/>
      <c r="N6763" s="123">
        <v>1.8227199999999999</v>
      </c>
      <c r="AB6763" s="108">
        <f t="shared" si="266"/>
        <v>51499</v>
      </c>
      <c r="AC6763" s="109">
        <f t="shared" si="265"/>
        <v>2.8218E-2</v>
      </c>
      <c r="AE6763" s="110"/>
    </row>
    <row r="6764" spans="13:31" x14ac:dyDescent="0.25">
      <c r="M6764" s="115"/>
      <c r="N6764" s="123">
        <v>1.8227199999999999</v>
      </c>
      <c r="AB6764" s="108">
        <f t="shared" si="266"/>
        <v>51500</v>
      </c>
      <c r="AC6764" s="109">
        <f t="shared" si="265"/>
        <v>2.8218E-2</v>
      </c>
      <c r="AE6764" s="110"/>
    </row>
    <row r="6765" spans="13:31" x14ac:dyDescent="0.25">
      <c r="M6765" s="115"/>
      <c r="N6765" s="123">
        <v>1.82281</v>
      </c>
      <c r="AB6765" s="108">
        <f t="shared" si="266"/>
        <v>51501</v>
      </c>
      <c r="AC6765" s="109">
        <f t="shared" si="265"/>
        <v>2.8218E-2</v>
      </c>
      <c r="AE6765" s="110"/>
    </row>
    <row r="6766" spans="13:31" x14ac:dyDescent="0.25">
      <c r="M6766" s="115"/>
      <c r="N6766" s="123">
        <v>1.8227199999999999</v>
      </c>
      <c r="AB6766" s="108">
        <f t="shared" si="266"/>
        <v>51502</v>
      </c>
      <c r="AC6766" s="109">
        <f t="shared" si="265"/>
        <v>2.8218E-2</v>
      </c>
      <c r="AE6766" s="110"/>
    </row>
    <row r="6767" spans="13:31" x14ac:dyDescent="0.25">
      <c r="M6767" s="115"/>
      <c r="N6767" s="123">
        <v>1.8227199999999999</v>
      </c>
      <c r="AB6767" s="108">
        <f t="shared" si="266"/>
        <v>51503</v>
      </c>
      <c r="AC6767" s="109">
        <f t="shared" si="265"/>
        <v>2.8218E-2</v>
      </c>
      <c r="AE6767" s="110"/>
    </row>
    <row r="6768" spans="13:31" x14ac:dyDescent="0.25">
      <c r="M6768" s="115"/>
      <c r="N6768" s="123">
        <v>1.8227199999999999</v>
      </c>
      <c r="AB6768" s="108">
        <f t="shared" si="266"/>
        <v>51504</v>
      </c>
      <c r="AC6768" s="109">
        <f t="shared" si="265"/>
        <v>2.8218E-2</v>
      </c>
      <c r="AE6768" s="110"/>
    </row>
    <row r="6769" spans="13:31" x14ac:dyDescent="0.25">
      <c r="M6769" s="115"/>
      <c r="N6769" s="123">
        <v>1.8227199999999999</v>
      </c>
      <c r="AB6769" s="108">
        <f t="shared" si="266"/>
        <v>51505</v>
      </c>
      <c r="AC6769" s="109">
        <f t="shared" si="265"/>
        <v>2.8218E-2</v>
      </c>
      <c r="AE6769" s="110"/>
    </row>
    <row r="6770" spans="13:31" x14ac:dyDescent="0.25">
      <c r="M6770" s="115"/>
      <c r="N6770" s="123">
        <v>1.82281</v>
      </c>
      <c r="AB6770" s="108">
        <f t="shared" si="266"/>
        <v>51506</v>
      </c>
      <c r="AC6770" s="109">
        <f t="shared" si="265"/>
        <v>2.8218E-2</v>
      </c>
      <c r="AE6770" s="110"/>
    </row>
    <row r="6771" spans="13:31" x14ac:dyDescent="0.25">
      <c r="M6771" s="115"/>
      <c r="N6771" s="123">
        <v>1.8227199999999999</v>
      </c>
      <c r="AB6771" s="108">
        <f t="shared" si="266"/>
        <v>51507</v>
      </c>
      <c r="AC6771" s="109">
        <f t="shared" si="265"/>
        <v>2.8218E-2</v>
      </c>
      <c r="AE6771" s="110"/>
    </row>
    <row r="6772" spans="13:31" x14ac:dyDescent="0.25">
      <c r="M6772" s="115"/>
      <c r="N6772" s="123">
        <v>1.8227199999999999</v>
      </c>
      <c r="AB6772" s="108">
        <f t="shared" si="266"/>
        <v>51508</v>
      </c>
      <c r="AC6772" s="109">
        <f t="shared" si="265"/>
        <v>2.8218E-2</v>
      </c>
      <c r="AE6772" s="110"/>
    </row>
    <row r="6773" spans="13:31" x14ac:dyDescent="0.25">
      <c r="M6773" s="115"/>
      <c r="N6773" s="123">
        <v>1.8227199999999999</v>
      </c>
      <c r="AB6773" s="108">
        <f t="shared" si="266"/>
        <v>51509</v>
      </c>
      <c r="AC6773" s="109">
        <f t="shared" si="265"/>
        <v>2.8218E-2</v>
      </c>
      <c r="AE6773" s="110"/>
    </row>
    <row r="6774" spans="13:31" x14ac:dyDescent="0.25">
      <c r="M6774" s="115"/>
      <c r="N6774" s="123">
        <v>1.8227199999999999</v>
      </c>
      <c r="AB6774" s="108">
        <f t="shared" si="266"/>
        <v>51510</v>
      </c>
      <c r="AC6774" s="109">
        <f t="shared" si="265"/>
        <v>2.8218E-2</v>
      </c>
      <c r="AE6774" s="110"/>
    </row>
    <row r="6775" spans="13:31" x14ac:dyDescent="0.25">
      <c r="M6775" s="115"/>
      <c r="N6775" s="123">
        <v>1.82281</v>
      </c>
      <c r="AB6775" s="108">
        <f t="shared" si="266"/>
        <v>51511</v>
      </c>
      <c r="AC6775" s="109">
        <f t="shared" si="265"/>
        <v>2.8218E-2</v>
      </c>
      <c r="AE6775" s="110"/>
    </row>
    <row r="6776" spans="13:31" x14ac:dyDescent="0.25">
      <c r="M6776" s="115"/>
      <c r="N6776" s="123">
        <v>1.8227199999999999</v>
      </c>
      <c r="AB6776" s="108">
        <f t="shared" si="266"/>
        <v>51512</v>
      </c>
      <c r="AC6776" s="109">
        <f t="shared" si="265"/>
        <v>2.8218E-2</v>
      </c>
      <c r="AE6776" s="110"/>
    </row>
    <row r="6777" spans="13:31" x14ac:dyDescent="0.25">
      <c r="M6777" s="115"/>
      <c r="N6777" s="123">
        <v>1.8227199999999999</v>
      </c>
      <c r="AB6777" s="108">
        <f t="shared" si="266"/>
        <v>51513</v>
      </c>
      <c r="AC6777" s="109">
        <f t="shared" si="265"/>
        <v>2.8218E-2</v>
      </c>
      <c r="AE6777" s="110"/>
    </row>
    <row r="6778" spans="13:31" x14ac:dyDescent="0.25">
      <c r="M6778" s="115"/>
      <c r="N6778" s="123">
        <v>1.8227199999999999</v>
      </c>
      <c r="AB6778" s="108">
        <f t="shared" si="266"/>
        <v>51514</v>
      </c>
      <c r="AC6778" s="109">
        <f t="shared" si="265"/>
        <v>2.8218E-2</v>
      </c>
      <c r="AE6778" s="110"/>
    </row>
    <row r="6779" spans="13:31" x14ac:dyDescent="0.25">
      <c r="M6779" s="115"/>
      <c r="N6779" s="123">
        <v>1.8227199999999999</v>
      </c>
      <c r="AB6779" s="108">
        <f t="shared" si="266"/>
        <v>51515</v>
      </c>
      <c r="AC6779" s="109">
        <f t="shared" si="265"/>
        <v>2.8218E-2</v>
      </c>
      <c r="AE6779" s="110"/>
    </row>
    <row r="6780" spans="13:31" x14ac:dyDescent="0.25">
      <c r="M6780" s="115"/>
      <c r="N6780" s="123">
        <v>1.82281</v>
      </c>
      <c r="AB6780" s="108">
        <f t="shared" si="266"/>
        <v>51516</v>
      </c>
      <c r="AC6780" s="109">
        <f t="shared" si="265"/>
        <v>2.8218E-2</v>
      </c>
      <c r="AE6780" s="110"/>
    </row>
    <row r="6781" spans="13:31" x14ac:dyDescent="0.25">
      <c r="M6781" s="115"/>
      <c r="N6781" s="123">
        <v>1.8227199999999999</v>
      </c>
      <c r="AB6781" s="108">
        <f t="shared" si="266"/>
        <v>51517</v>
      </c>
      <c r="AC6781" s="109">
        <f t="shared" si="265"/>
        <v>2.8218E-2</v>
      </c>
      <c r="AE6781" s="110"/>
    </row>
    <row r="6782" spans="13:31" x14ac:dyDescent="0.25">
      <c r="M6782" s="115"/>
      <c r="N6782" s="123">
        <v>1.8227199999999999</v>
      </c>
      <c r="AB6782" s="108">
        <f t="shared" si="266"/>
        <v>51518</v>
      </c>
      <c r="AC6782" s="109">
        <f t="shared" si="265"/>
        <v>2.8218E-2</v>
      </c>
      <c r="AE6782" s="110"/>
    </row>
    <row r="6783" spans="13:31" x14ac:dyDescent="0.25">
      <c r="M6783" s="115"/>
      <c r="N6783" s="123">
        <v>1.8227199999999999</v>
      </c>
      <c r="AB6783" s="108">
        <f t="shared" si="266"/>
        <v>51519</v>
      </c>
      <c r="AC6783" s="109">
        <f t="shared" si="265"/>
        <v>2.8218E-2</v>
      </c>
      <c r="AE6783" s="110"/>
    </row>
    <row r="6784" spans="13:31" x14ac:dyDescent="0.25">
      <c r="M6784" s="115"/>
      <c r="N6784" s="123">
        <v>1.8227199999999999</v>
      </c>
      <c r="AB6784" s="108">
        <f t="shared" si="266"/>
        <v>51520</v>
      </c>
      <c r="AC6784" s="109">
        <f t="shared" si="265"/>
        <v>2.8218E-2</v>
      </c>
      <c r="AE6784" s="110"/>
    </row>
    <row r="6785" spans="13:31" x14ac:dyDescent="0.25">
      <c r="M6785" s="115"/>
      <c r="N6785" s="123">
        <v>1.82281</v>
      </c>
      <c r="AB6785" s="108">
        <f t="shared" si="266"/>
        <v>51521</v>
      </c>
      <c r="AC6785" s="109">
        <f t="shared" si="265"/>
        <v>2.8218E-2</v>
      </c>
      <c r="AE6785" s="110"/>
    </row>
    <row r="6786" spans="13:31" x14ac:dyDescent="0.25">
      <c r="M6786" s="115"/>
      <c r="N6786" s="123">
        <v>1.8227199999999999</v>
      </c>
      <c r="AB6786" s="108">
        <f t="shared" si="266"/>
        <v>51522</v>
      </c>
      <c r="AC6786" s="109">
        <f t="shared" si="265"/>
        <v>2.8218E-2</v>
      </c>
      <c r="AE6786" s="110"/>
    </row>
    <row r="6787" spans="13:31" x14ac:dyDescent="0.25">
      <c r="M6787" s="115"/>
      <c r="N6787" s="123">
        <v>1.8227199999999999</v>
      </c>
      <c r="AB6787" s="108">
        <f t="shared" si="266"/>
        <v>51523</v>
      </c>
      <c r="AC6787" s="109">
        <f t="shared" si="265"/>
        <v>2.8218E-2</v>
      </c>
      <c r="AE6787" s="110"/>
    </row>
    <row r="6788" spans="13:31" x14ac:dyDescent="0.25">
      <c r="M6788" s="115"/>
      <c r="N6788" s="123">
        <v>1.8227199999999999</v>
      </c>
      <c r="AB6788" s="108">
        <f t="shared" si="266"/>
        <v>51524</v>
      </c>
      <c r="AC6788" s="109">
        <f t="shared" si="265"/>
        <v>2.8218E-2</v>
      </c>
      <c r="AE6788" s="110"/>
    </row>
    <row r="6789" spans="13:31" x14ac:dyDescent="0.25">
      <c r="M6789" s="115"/>
      <c r="N6789" s="123">
        <v>1.8227199999999999</v>
      </c>
      <c r="AB6789" s="108">
        <f t="shared" si="266"/>
        <v>51525</v>
      </c>
      <c r="AC6789" s="109">
        <f t="shared" si="265"/>
        <v>2.8218E-2</v>
      </c>
      <c r="AE6789" s="110"/>
    </row>
    <row r="6790" spans="13:31" x14ac:dyDescent="0.25">
      <c r="M6790" s="115"/>
      <c r="N6790" s="123">
        <v>1.8228599999999999</v>
      </c>
      <c r="AB6790" s="108">
        <f t="shared" si="266"/>
        <v>51526</v>
      </c>
      <c r="AC6790" s="109">
        <f t="shared" si="265"/>
        <v>2.8218E-2</v>
      </c>
      <c r="AE6790" s="110"/>
    </row>
    <row r="6791" spans="13:31" x14ac:dyDescent="0.25">
      <c r="M6791" s="115"/>
      <c r="N6791" s="123">
        <v>1.8227199999999999</v>
      </c>
      <c r="AB6791" s="108">
        <f t="shared" si="266"/>
        <v>51527</v>
      </c>
      <c r="AC6791" s="109">
        <f t="shared" ref="AC6791:AC6854" si="267">_xlfn.IFNA(VLOOKUP(AB6791,M:N,2,FALSE)/100,AC6790)</f>
        <v>2.8218E-2</v>
      </c>
      <c r="AE6791" s="110"/>
    </row>
    <row r="6792" spans="13:31" x14ac:dyDescent="0.25">
      <c r="M6792" s="115"/>
      <c r="N6792" s="123">
        <v>1.8227199999999999</v>
      </c>
      <c r="AB6792" s="108">
        <f t="shared" ref="AB6792:AB6855" si="268">AB6791+1</f>
        <v>51528</v>
      </c>
      <c r="AC6792" s="109">
        <f t="shared" si="267"/>
        <v>2.8218E-2</v>
      </c>
      <c r="AE6792" s="110"/>
    </row>
    <row r="6793" spans="13:31" x14ac:dyDescent="0.25">
      <c r="M6793" s="115"/>
      <c r="N6793" s="123">
        <v>1.8227199999999999</v>
      </c>
      <c r="AB6793" s="108">
        <f t="shared" si="268"/>
        <v>51529</v>
      </c>
      <c r="AC6793" s="109">
        <f t="shared" si="267"/>
        <v>2.8218E-2</v>
      </c>
      <c r="AE6793" s="110"/>
    </row>
    <row r="6794" spans="13:31" x14ac:dyDescent="0.25">
      <c r="M6794" s="115"/>
      <c r="N6794" s="123">
        <v>1.82281</v>
      </c>
      <c r="AB6794" s="108">
        <f t="shared" si="268"/>
        <v>51530</v>
      </c>
      <c r="AC6794" s="109">
        <f t="shared" si="267"/>
        <v>2.8218E-2</v>
      </c>
      <c r="AE6794" s="110"/>
    </row>
    <row r="6795" spans="13:31" x14ac:dyDescent="0.25">
      <c r="M6795" s="115"/>
      <c r="N6795" s="123">
        <v>1.8227199999999999</v>
      </c>
      <c r="AB6795" s="108">
        <f t="shared" si="268"/>
        <v>51531</v>
      </c>
      <c r="AC6795" s="109">
        <f t="shared" si="267"/>
        <v>2.8218E-2</v>
      </c>
      <c r="AE6795" s="110"/>
    </row>
    <row r="6796" spans="13:31" x14ac:dyDescent="0.25">
      <c r="M6796" s="115"/>
      <c r="N6796" s="123">
        <v>1.8227199999999999</v>
      </c>
      <c r="AB6796" s="108">
        <f t="shared" si="268"/>
        <v>51532</v>
      </c>
      <c r="AC6796" s="109">
        <f t="shared" si="267"/>
        <v>2.8218E-2</v>
      </c>
      <c r="AE6796" s="110"/>
    </row>
    <row r="6797" spans="13:31" x14ac:dyDescent="0.25">
      <c r="M6797" s="115"/>
      <c r="N6797" s="123">
        <v>1.8227199999999999</v>
      </c>
      <c r="AB6797" s="108">
        <f t="shared" si="268"/>
        <v>51533</v>
      </c>
      <c r="AC6797" s="109">
        <f t="shared" si="267"/>
        <v>2.8218E-2</v>
      </c>
      <c r="AE6797" s="110"/>
    </row>
    <row r="6798" spans="13:31" x14ac:dyDescent="0.25">
      <c r="M6798" s="115"/>
      <c r="N6798" s="123">
        <v>1.8227199999999999</v>
      </c>
      <c r="AB6798" s="108">
        <f t="shared" si="268"/>
        <v>51534</v>
      </c>
      <c r="AC6798" s="109">
        <f t="shared" si="267"/>
        <v>2.8218E-2</v>
      </c>
      <c r="AE6798" s="110"/>
    </row>
    <row r="6799" spans="13:31" x14ac:dyDescent="0.25">
      <c r="M6799" s="115"/>
      <c r="N6799" s="123">
        <v>1.82281</v>
      </c>
      <c r="AB6799" s="108">
        <f t="shared" si="268"/>
        <v>51535</v>
      </c>
      <c r="AC6799" s="109">
        <f t="shared" si="267"/>
        <v>2.8218E-2</v>
      </c>
      <c r="AE6799" s="110"/>
    </row>
    <row r="6800" spans="13:31" x14ac:dyDescent="0.25">
      <c r="M6800" s="115"/>
      <c r="N6800" s="123">
        <v>1.8227199999999999</v>
      </c>
      <c r="AB6800" s="108">
        <f t="shared" si="268"/>
        <v>51536</v>
      </c>
      <c r="AC6800" s="109">
        <f t="shared" si="267"/>
        <v>2.8218E-2</v>
      </c>
      <c r="AE6800" s="110"/>
    </row>
    <row r="6801" spans="13:31" x14ac:dyDescent="0.25">
      <c r="M6801" s="115"/>
      <c r="N6801" s="123">
        <v>1.8227199999999999</v>
      </c>
      <c r="AB6801" s="108">
        <f t="shared" si="268"/>
        <v>51537</v>
      </c>
      <c r="AC6801" s="109">
        <f t="shared" si="267"/>
        <v>2.8218E-2</v>
      </c>
      <c r="AE6801" s="110"/>
    </row>
    <row r="6802" spans="13:31" x14ac:dyDescent="0.25">
      <c r="M6802" s="115"/>
      <c r="N6802" s="123">
        <v>1.8227199999999999</v>
      </c>
      <c r="AB6802" s="108">
        <f t="shared" si="268"/>
        <v>51538</v>
      </c>
      <c r="AC6802" s="109">
        <f t="shared" si="267"/>
        <v>2.8218E-2</v>
      </c>
      <c r="AE6802" s="110"/>
    </row>
    <row r="6803" spans="13:31" x14ac:dyDescent="0.25">
      <c r="M6803" s="115"/>
      <c r="N6803" s="123">
        <v>1.8227199999999999</v>
      </c>
      <c r="AB6803" s="108">
        <f t="shared" si="268"/>
        <v>51539</v>
      </c>
      <c r="AC6803" s="109">
        <f t="shared" si="267"/>
        <v>2.8218E-2</v>
      </c>
      <c r="AE6803" s="110"/>
    </row>
    <row r="6804" spans="13:31" x14ac:dyDescent="0.25">
      <c r="M6804" s="115"/>
      <c r="N6804" s="123">
        <v>1.82281</v>
      </c>
      <c r="AB6804" s="108">
        <f t="shared" si="268"/>
        <v>51540</v>
      </c>
      <c r="AC6804" s="109">
        <f t="shared" si="267"/>
        <v>2.8218E-2</v>
      </c>
      <c r="AE6804" s="110"/>
    </row>
    <row r="6805" spans="13:31" x14ac:dyDescent="0.25">
      <c r="M6805" s="115"/>
      <c r="N6805" s="123">
        <v>1.8227199999999999</v>
      </c>
      <c r="AB6805" s="108">
        <f t="shared" si="268"/>
        <v>51541</v>
      </c>
      <c r="AC6805" s="109">
        <f t="shared" si="267"/>
        <v>2.8218E-2</v>
      </c>
      <c r="AE6805" s="110"/>
    </row>
    <row r="6806" spans="13:31" x14ac:dyDescent="0.25">
      <c r="M6806" s="115"/>
      <c r="N6806" s="123">
        <v>1.8227199999999999</v>
      </c>
      <c r="AB6806" s="108">
        <f t="shared" si="268"/>
        <v>51542</v>
      </c>
      <c r="AC6806" s="109">
        <f t="shared" si="267"/>
        <v>2.8218E-2</v>
      </c>
      <c r="AE6806" s="110"/>
    </row>
    <row r="6807" spans="13:31" x14ac:dyDescent="0.25">
      <c r="M6807" s="115"/>
      <c r="N6807" s="123">
        <v>1.8227199999999999</v>
      </c>
      <c r="AB6807" s="108">
        <f t="shared" si="268"/>
        <v>51543</v>
      </c>
      <c r="AC6807" s="109">
        <f t="shared" si="267"/>
        <v>2.8218E-2</v>
      </c>
      <c r="AE6807" s="110"/>
    </row>
    <row r="6808" spans="13:31" x14ac:dyDescent="0.25">
      <c r="M6808" s="115"/>
      <c r="N6808" s="123">
        <v>1.8227199999999999</v>
      </c>
      <c r="AB6808" s="108">
        <f t="shared" si="268"/>
        <v>51544</v>
      </c>
      <c r="AC6808" s="109">
        <f t="shared" si="267"/>
        <v>2.8218E-2</v>
      </c>
      <c r="AE6808" s="110"/>
    </row>
    <row r="6809" spans="13:31" x14ac:dyDescent="0.25">
      <c r="M6809" s="115"/>
      <c r="N6809" s="123">
        <v>1.82281</v>
      </c>
      <c r="AB6809" s="108">
        <f t="shared" si="268"/>
        <v>51545</v>
      </c>
      <c r="AC6809" s="109">
        <f t="shared" si="267"/>
        <v>2.8218E-2</v>
      </c>
      <c r="AE6809" s="110"/>
    </row>
    <row r="6810" spans="13:31" x14ac:dyDescent="0.25">
      <c r="M6810" s="115"/>
      <c r="N6810" s="123">
        <v>1.8227199999999999</v>
      </c>
      <c r="AB6810" s="108">
        <f t="shared" si="268"/>
        <v>51546</v>
      </c>
      <c r="AC6810" s="109">
        <f t="shared" si="267"/>
        <v>2.8218E-2</v>
      </c>
      <c r="AE6810" s="110"/>
    </row>
    <row r="6811" spans="13:31" x14ac:dyDescent="0.25">
      <c r="M6811" s="115"/>
      <c r="N6811" s="123">
        <v>1.8227199999999999</v>
      </c>
      <c r="AB6811" s="108">
        <f t="shared" si="268"/>
        <v>51547</v>
      </c>
      <c r="AC6811" s="109">
        <f t="shared" si="267"/>
        <v>2.8218E-2</v>
      </c>
      <c r="AE6811" s="110"/>
    </row>
    <row r="6812" spans="13:31" x14ac:dyDescent="0.25">
      <c r="M6812" s="115"/>
      <c r="N6812" s="123">
        <v>1.8227199999999999</v>
      </c>
      <c r="AB6812" s="108">
        <f t="shared" si="268"/>
        <v>51548</v>
      </c>
      <c r="AC6812" s="109">
        <f t="shared" si="267"/>
        <v>2.8218E-2</v>
      </c>
      <c r="AE6812" s="110"/>
    </row>
    <row r="6813" spans="13:31" x14ac:dyDescent="0.25">
      <c r="M6813" s="115"/>
      <c r="N6813" s="123">
        <v>1.8227199999999999</v>
      </c>
      <c r="AB6813" s="108">
        <f t="shared" si="268"/>
        <v>51549</v>
      </c>
      <c r="AC6813" s="109">
        <f t="shared" si="267"/>
        <v>2.8218E-2</v>
      </c>
      <c r="AE6813" s="110"/>
    </row>
    <row r="6814" spans="13:31" x14ac:dyDescent="0.25">
      <c r="M6814" s="115"/>
      <c r="N6814" s="123">
        <v>1.8228599999999999</v>
      </c>
      <c r="AB6814" s="108">
        <f t="shared" si="268"/>
        <v>51550</v>
      </c>
      <c r="AC6814" s="109">
        <f t="shared" si="267"/>
        <v>2.8218E-2</v>
      </c>
      <c r="AE6814" s="110"/>
    </row>
    <row r="6815" spans="13:31" x14ac:dyDescent="0.25">
      <c r="M6815" s="115"/>
      <c r="N6815" s="123">
        <v>1.8227199999999999</v>
      </c>
      <c r="AB6815" s="108">
        <f t="shared" si="268"/>
        <v>51551</v>
      </c>
      <c r="AC6815" s="109">
        <f t="shared" si="267"/>
        <v>2.8218E-2</v>
      </c>
      <c r="AE6815" s="110"/>
    </row>
    <row r="6816" spans="13:31" x14ac:dyDescent="0.25">
      <c r="M6816" s="115"/>
      <c r="N6816" s="123">
        <v>1.8227199999999999</v>
      </c>
      <c r="AB6816" s="108">
        <f t="shared" si="268"/>
        <v>51552</v>
      </c>
      <c r="AC6816" s="109">
        <f t="shared" si="267"/>
        <v>2.8218E-2</v>
      </c>
      <c r="AE6816" s="110"/>
    </row>
    <row r="6817" spans="13:31" x14ac:dyDescent="0.25">
      <c r="M6817" s="115"/>
      <c r="N6817" s="123">
        <v>1.8227199999999999</v>
      </c>
      <c r="AB6817" s="108">
        <f t="shared" si="268"/>
        <v>51553</v>
      </c>
      <c r="AC6817" s="109">
        <f t="shared" si="267"/>
        <v>2.8218E-2</v>
      </c>
      <c r="AE6817" s="110"/>
    </row>
    <row r="6818" spans="13:31" x14ac:dyDescent="0.25">
      <c r="M6818" s="115"/>
      <c r="N6818" s="123">
        <v>1.82281</v>
      </c>
      <c r="AB6818" s="108">
        <f t="shared" si="268"/>
        <v>51554</v>
      </c>
      <c r="AC6818" s="109">
        <f t="shared" si="267"/>
        <v>2.8218E-2</v>
      </c>
      <c r="AE6818" s="110"/>
    </row>
    <row r="6819" spans="13:31" x14ac:dyDescent="0.25">
      <c r="M6819" s="115"/>
      <c r="N6819" s="123">
        <v>1.8227199999999999</v>
      </c>
      <c r="AB6819" s="108">
        <f t="shared" si="268"/>
        <v>51555</v>
      </c>
      <c r="AC6819" s="109">
        <f t="shared" si="267"/>
        <v>2.8218E-2</v>
      </c>
      <c r="AE6819" s="110"/>
    </row>
    <row r="6820" spans="13:31" x14ac:dyDescent="0.25">
      <c r="M6820" s="115"/>
      <c r="N6820" s="123">
        <v>1.8227199999999999</v>
      </c>
      <c r="AB6820" s="108">
        <f t="shared" si="268"/>
        <v>51556</v>
      </c>
      <c r="AC6820" s="109">
        <f t="shared" si="267"/>
        <v>2.8218E-2</v>
      </c>
      <c r="AE6820" s="110"/>
    </row>
    <row r="6821" spans="13:31" x14ac:dyDescent="0.25">
      <c r="M6821" s="115"/>
      <c r="N6821" s="123">
        <v>1.8227199999999999</v>
      </c>
      <c r="AB6821" s="108">
        <f t="shared" si="268"/>
        <v>51557</v>
      </c>
      <c r="AC6821" s="109">
        <f t="shared" si="267"/>
        <v>2.8218E-2</v>
      </c>
      <c r="AE6821" s="110"/>
    </row>
    <row r="6822" spans="13:31" x14ac:dyDescent="0.25">
      <c r="M6822" s="115"/>
      <c r="N6822" s="123">
        <v>1.8227199999999999</v>
      </c>
      <c r="AB6822" s="108">
        <f t="shared" si="268"/>
        <v>51558</v>
      </c>
      <c r="AC6822" s="109">
        <f t="shared" si="267"/>
        <v>2.8218E-2</v>
      </c>
      <c r="AE6822" s="110"/>
    </row>
    <row r="6823" spans="13:31" x14ac:dyDescent="0.25">
      <c r="M6823" s="115"/>
      <c r="N6823" s="123">
        <v>1.82281</v>
      </c>
      <c r="AB6823" s="108">
        <f t="shared" si="268"/>
        <v>51559</v>
      </c>
      <c r="AC6823" s="109">
        <f t="shared" si="267"/>
        <v>2.8218E-2</v>
      </c>
      <c r="AE6823" s="110"/>
    </row>
    <row r="6824" spans="13:31" x14ac:dyDescent="0.25">
      <c r="M6824" s="115"/>
      <c r="N6824" s="123">
        <v>1.8227199999999999</v>
      </c>
      <c r="AB6824" s="108">
        <f t="shared" si="268"/>
        <v>51560</v>
      </c>
      <c r="AC6824" s="109">
        <f t="shared" si="267"/>
        <v>2.8218E-2</v>
      </c>
      <c r="AE6824" s="110"/>
    </row>
    <row r="6825" spans="13:31" x14ac:dyDescent="0.25">
      <c r="M6825" s="115"/>
      <c r="N6825" s="123">
        <v>1.8227199999999999</v>
      </c>
      <c r="AB6825" s="108">
        <f t="shared" si="268"/>
        <v>51561</v>
      </c>
      <c r="AC6825" s="109">
        <f t="shared" si="267"/>
        <v>2.8218E-2</v>
      </c>
      <c r="AE6825" s="110"/>
    </row>
    <row r="6826" spans="13:31" x14ac:dyDescent="0.25">
      <c r="M6826" s="115"/>
      <c r="N6826" s="123">
        <v>1.8227199999999999</v>
      </c>
      <c r="AB6826" s="108">
        <f t="shared" si="268"/>
        <v>51562</v>
      </c>
      <c r="AC6826" s="109">
        <f t="shared" si="267"/>
        <v>2.8218E-2</v>
      </c>
      <c r="AE6826" s="110"/>
    </row>
    <row r="6827" spans="13:31" x14ac:dyDescent="0.25">
      <c r="M6827" s="115"/>
      <c r="N6827" s="123">
        <v>1.8227199999999999</v>
      </c>
      <c r="AB6827" s="108">
        <f t="shared" si="268"/>
        <v>51563</v>
      </c>
      <c r="AC6827" s="109">
        <f t="shared" si="267"/>
        <v>2.8218E-2</v>
      </c>
      <c r="AE6827" s="110"/>
    </row>
    <row r="6828" spans="13:31" x14ac:dyDescent="0.25">
      <c r="M6828" s="115"/>
      <c r="N6828" s="123">
        <v>1.82281</v>
      </c>
      <c r="AB6828" s="108">
        <f t="shared" si="268"/>
        <v>51564</v>
      </c>
      <c r="AC6828" s="109">
        <f t="shared" si="267"/>
        <v>2.8218E-2</v>
      </c>
      <c r="AE6828" s="110"/>
    </row>
    <row r="6829" spans="13:31" x14ac:dyDescent="0.25">
      <c r="M6829" s="115"/>
      <c r="N6829" s="123">
        <v>1.8227199999999999</v>
      </c>
      <c r="AB6829" s="108">
        <f t="shared" si="268"/>
        <v>51565</v>
      </c>
      <c r="AC6829" s="109">
        <f t="shared" si="267"/>
        <v>2.8218E-2</v>
      </c>
      <c r="AE6829" s="110"/>
    </row>
    <row r="6830" spans="13:31" x14ac:dyDescent="0.25">
      <c r="M6830" s="115"/>
      <c r="N6830" s="123">
        <v>1.8227199999999999</v>
      </c>
      <c r="AB6830" s="108">
        <f t="shared" si="268"/>
        <v>51566</v>
      </c>
      <c r="AC6830" s="109">
        <f t="shared" si="267"/>
        <v>2.8218E-2</v>
      </c>
      <c r="AE6830" s="110"/>
    </row>
    <row r="6831" spans="13:31" x14ac:dyDescent="0.25">
      <c r="M6831" s="115"/>
      <c r="N6831" s="123">
        <v>1.8227199999999999</v>
      </c>
      <c r="AB6831" s="108">
        <f t="shared" si="268"/>
        <v>51567</v>
      </c>
      <c r="AC6831" s="109">
        <f t="shared" si="267"/>
        <v>2.8218E-2</v>
      </c>
      <c r="AE6831" s="110"/>
    </row>
    <row r="6832" spans="13:31" x14ac:dyDescent="0.25">
      <c r="M6832" s="115"/>
      <c r="N6832" s="123">
        <v>1.8227199999999999</v>
      </c>
      <c r="AB6832" s="108">
        <f t="shared" si="268"/>
        <v>51568</v>
      </c>
      <c r="AC6832" s="109">
        <f t="shared" si="267"/>
        <v>2.8218E-2</v>
      </c>
      <c r="AE6832" s="110"/>
    </row>
    <row r="6833" spans="13:31" x14ac:dyDescent="0.25">
      <c r="M6833" s="115"/>
      <c r="N6833" s="123">
        <v>1.82281</v>
      </c>
      <c r="AB6833" s="108">
        <f t="shared" si="268"/>
        <v>51569</v>
      </c>
      <c r="AC6833" s="109">
        <f t="shared" si="267"/>
        <v>2.8218E-2</v>
      </c>
      <c r="AE6833" s="110"/>
    </row>
    <row r="6834" spans="13:31" x14ac:dyDescent="0.25">
      <c r="M6834" s="115"/>
      <c r="N6834" s="123">
        <v>1.8227199999999999</v>
      </c>
      <c r="AB6834" s="108">
        <f t="shared" si="268"/>
        <v>51570</v>
      </c>
      <c r="AC6834" s="109">
        <f t="shared" si="267"/>
        <v>2.8218E-2</v>
      </c>
      <c r="AE6834" s="110"/>
    </row>
    <row r="6835" spans="13:31" x14ac:dyDescent="0.25">
      <c r="M6835" s="115"/>
      <c r="N6835" s="123">
        <v>1.8227199999999999</v>
      </c>
      <c r="AB6835" s="108">
        <f t="shared" si="268"/>
        <v>51571</v>
      </c>
      <c r="AC6835" s="109">
        <f t="shared" si="267"/>
        <v>2.8218E-2</v>
      </c>
      <c r="AE6835" s="110"/>
    </row>
    <row r="6836" spans="13:31" x14ac:dyDescent="0.25">
      <c r="M6836" s="115"/>
      <c r="N6836" s="123">
        <v>1.82277</v>
      </c>
      <c r="AB6836" s="108">
        <f t="shared" si="268"/>
        <v>51572</v>
      </c>
      <c r="AC6836" s="109">
        <f t="shared" si="267"/>
        <v>2.8218E-2</v>
      </c>
      <c r="AE6836" s="110"/>
    </row>
    <row r="6837" spans="13:31" x14ac:dyDescent="0.25">
      <c r="M6837" s="115"/>
      <c r="N6837" s="123">
        <v>1.82281</v>
      </c>
      <c r="AB6837" s="108">
        <f t="shared" si="268"/>
        <v>51573</v>
      </c>
      <c r="AC6837" s="109">
        <f t="shared" si="267"/>
        <v>2.8218E-2</v>
      </c>
      <c r="AE6837" s="110"/>
    </row>
    <row r="6838" spans="13:31" x14ac:dyDescent="0.25">
      <c r="M6838" s="115"/>
      <c r="N6838" s="123">
        <v>1.8227199999999999</v>
      </c>
      <c r="AB6838" s="108">
        <f t="shared" si="268"/>
        <v>51574</v>
      </c>
      <c r="AC6838" s="109">
        <f t="shared" si="267"/>
        <v>2.8218E-2</v>
      </c>
      <c r="AE6838" s="110"/>
    </row>
    <row r="6839" spans="13:31" x14ac:dyDescent="0.25">
      <c r="M6839" s="115"/>
      <c r="N6839" s="123">
        <v>1.8227199999999999</v>
      </c>
      <c r="AB6839" s="108">
        <f t="shared" si="268"/>
        <v>51575</v>
      </c>
      <c r="AC6839" s="109">
        <f t="shared" si="267"/>
        <v>2.8218E-2</v>
      </c>
      <c r="AE6839" s="110"/>
    </row>
    <row r="6840" spans="13:31" x14ac:dyDescent="0.25">
      <c r="M6840" s="115"/>
      <c r="N6840" s="123">
        <v>1.8227199999999999</v>
      </c>
      <c r="AB6840" s="108">
        <f t="shared" si="268"/>
        <v>51576</v>
      </c>
      <c r="AC6840" s="109">
        <f t="shared" si="267"/>
        <v>2.8218E-2</v>
      </c>
      <c r="AE6840" s="110"/>
    </row>
    <row r="6841" spans="13:31" x14ac:dyDescent="0.25">
      <c r="M6841" s="115"/>
      <c r="N6841" s="123">
        <v>1.8227199999999999</v>
      </c>
      <c r="AB6841" s="108">
        <f t="shared" si="268"/>
        <v>51577</v>
      </c>
      <c r="AC6841" s="109">
        <f t="shared" si="267"/>
        <v>2.8218E-2</v>
      </c>
      <c r="AE6841" s="110"/>
    </row>
    <row r="6842" spans="13:31" x14ac:dyDescent="0.25">
      <c r="M6842" s="115"/>
      <c r="N6842" s="123">
        <v>1.82281</v>
      </c>
      <c r="AB6842" s="108">
        <f t="shared" si="268"/>
        <v>51578</v>
      </c>
      <c r="AC6842" s="109">
        <f t="shared" si="267"/>
        <v>2.8218E-2</v>
      </c>
      <c r="AE6842" s="110"/>
    </row>
    <row r="6843" spans="13:31" x14ac:dyDescent="0.25">
      <c r="M6843" s="115"/>
      <c r="N6843" s="123">
        <v>1.8227199999999999</v>
      </c>
      <c r="AB6843" s="108">
        <f t="shared" si="268"/>
        <v>51579</v>
      </c>
      <c r="AC6843" s="109">
        <f t="shared" si="267"/>
        <v>2.8218E-2</v>
      </c>
      <c r="AE6843" s="110"/>
    </row>
    <row r="6844" spans="13:31" x14ac:dyDescent="0.25">
      <c r="M6844" s="115"/>
      <c r="N6844" s="123">
        <v>1.8227199999999999</v>
      </c>
      <c r="AB6844" s="108">
        <f t="shared" si="268"/>
        <v>51580</v>
      </c>
      <c r="AC6844" s="109">
        <f t="shared" si="267"/>
        <v>2.8218E-2</v>
      </c>
      <c r="AE6844" s="110"/>
    </row>
    <row r="6845" spans="13:31" x14ac:dyDescent="0.25">
      <c r="M6845" s="115"/>
      <c r="N6845" s="123">
        <v>1.82277</v>
      </c>
      <c r="AB6845" s="108">
        <f t="shared" si="268"/>
        <v>51581</v>
      </c>
      <c r="AC6845" s="109">
        <f t="shared" si="267"/>
        <v>2.8218E-2</v>
      </c>
      <c r="AE6845" s="110"/>
    </row>
    <row r="6846" spans="13:31" x14ac:dyDescent="0.25">
      <c r="M6846" s="115"/>
      <c r="N6846" s="123">
        <v>1.82281</v>
      </c>
      <c r="AB6846" s="108">
        <f t="shared" si="268"/>
        <v>51582</v>
      </c>
      <c r="AC6846" s="109">
        <f t="shared" si="267"/>
        <v>2.8218E-2</v>
      </c>
      <c r="AE6846" s="110"/>
    </row>
    <row r="6847" spans="13:31" x14ac:dyDescent="0.25">
      <c r="M6847" s="115"/>
      <c r="N6847" s="123">
        <v>1.8227199999999999</v>
      </c>
      <c r="AB6847" s="108">
        <f t="shared" si="268"/>
        <v>51583</v>
      </c>
      <c r="AC6847" s="109">
        <f t="shared" si="267"/>
        <v>2.8218E-2</v>
      </c>
      <c r="AE6847" s="110"/>
    </row>
    <row r="6848" spans="13:31" x14ac:dyDescent="0.25">
      <c r="M6848" s="115"/>
      <c r="N6848" s="123">
        <v>1.8227199999999999</v>
      </c>
      <c r="AB6848" s="108">
        <f t="shared" si="268"/>
        <v>51584</v>
      </c>
      <c r="AC6848" s="109">
        <f t="shared" si="267"/>
        <v>2.8218E-2</v>
      </c>
      <c r="AE6848" s="110"/>
    </row>
    <row r="6849" spans="13:31" x14ac:dyDescent="0.25">
      <c r="M6849" s="115"/>
      <c r="N6849" s="123">
        <v>1.8227199999999999</v>
      </c>
      <c r="AB6849" s="108">
        <f t="shared" si="268"/>
        <v>51585</v>
      </c>
      <c r="AC6849" s="109">
        <f t="shared" si="267"/>
        <v>2.8218E-2</v>
      </c>
      <c r="AE6849" s="110"/>
    </row>
    <row r="6850" spans="13:31" x14ac:dyDescent="0.25">
      <c r="M6850" s="115"/>
      <c r="N6850" s="123">
        <v>1.8227199999999999</v>
      </c>
      <c r="AB6850" s="108">
        <f t="shared" si="268"/>
        <v>51586</v>
      </c>
      <c r="AC6850" s="109">
        <f t="shared" si="267"/>
        <v>2.8218E-2</v>
      </c>
      <c r="AE6850" s="110"/>
    </row>
    <row r="6851" spans="13:31" x14ac:dyDescent="0.25">
      <c r="M6851" s="115"/>
      <c r="N6851" s="123">
        <v>1.82281</v>
      </c>
      <c r="AB6851" s="108">
        <f t="shared" si="268"/>
        <v>51587</v>
      </c>
      <c r="AC6851" s="109">
        <f t="shared" si="267"/>
        <v>2.8218E-2</v>
      </c>
      <c r="AE6851" s="110"/>
    </row>
    <row r="6852" spans="13:31" x14ac:dyDescent="0.25">
      <c r="M6852" s="115"/>
      <c r="N6852" s="123">
        <v>1.8227199999999999</v>
      </c>
      <c r="AB6852" s="108">
        <f t="shared" si="268"/>
        <v>51588</v>
      </c>
      <c r="AC6852" s="109">
        <f t="shared" si="267"/>
        <v>2.8218E-2</v>
      </c>
      <c r="AE6852" s="110"/>
    </row>
    <row r="6853" spans="13:31" x14ac:dyDescent="0.25">
      <c r="M6853" s="115"/>
      <c r="N6853" s="123">
        <v>1.8227199999999999</v>
      </c>
      <c r="AB6853" s="108">
        <f t="shared" si="268"/>
        <v>51589</v>
      </c>
      <c r="AC6853" s="109">
        <f t="shared" si="267"/>
        <v>2.8218E-2</v>
      </c>
      <c r="AE6853" s="110"/>
    </row>
    <row r="6854" spans="13:31" x14ac:dyDescent="0.25">
      <c r="M6854" s="115"/>
      <c r="N6854" s="123">
        <v>1.8227199999999999</v>
      </c>
      <c r="AB6854" s="108">
        <f t="shared" si="268"/>
        <v>51590</v>
      </c>
      <c r="AC6854" s="109">
        <f t="shared" si="267"/>
        <v>2.8218E-2</v>
      </c>
      <c r="AE6854" s="110"/>
    </row>
    <row r="6855" spans="13:31" x14ac:dyDescent="0.25">
      <c r="M6855" s="115"/>
      <c r="N6855" s="123">
        <v>1.8227199999999999</v>
      </c>
      <c r="AB6855" s="108">
        <f t="shared" si="268"/>
        <v>51591</v>
      </c>
      <c r="AC6855" s="109">
        <f t="shared" ref="AC6855:AC6918" si="269">_xlfn.IFNA(VLOOKUP(AB6855,M:N,2,FALSE)/100,AC6854)</f>
        <v>2.8218E-2</v>
      </c>
      <c r="AE6855" s="110"/>
    </row>
    <row r="6856" spans="13:31" x14ac:dyDescent="0.25">
      <c r="M6856" s="115"/>
      <c r="N6856" s="123">
        <v>1.82281</v>
      </c>
      <c r="AB6856" s="108">
        <f t="shared" ref="AB6856:AB6919" si="270">AB6855+1</f>
        <v>51592</v>
      </c>
      <c r="AC6856" s="109">
        <f t="shared" si="269"/>
        <v>2.8218E-2</v>
      </c>
      <c r="AE6856" s="110"/>
    </row>
    <row r="6857" spans="13:31" x14ac:dyDescent="0.25">
      <c r="M6857" s="115"/>
      <c r="N6857" s="123">
        <v>1.8227199999999999</v>
      </c>
      <c r="AB6857" s="108">
        <f t="shared" si="270"/>
        <v>51593</v>
      </c>
      <c r="AC6857" s="109">
        <f t="shared" si="269"/>
        <v>2.8218E-2</v>
      </c>
      <c r="AE6857" s="110"/>
    </row>
    <row r="6858" spans="13:31" x14ac:dyDescent="0.25">
      <c r="M6858" s="115"/>
      <c r="N6858" s="123">
        <v>1.8227199999999999</v>
      </c>
      <c r="AB6858" s="108">
        <f t="shared" si="270"/>
        <v>51594</v>
      </c>
      <c r="AC6858" s="109">
        <f t="shared" si="269"/>
        <v>2.8218E-2</v>
      </c>
      <c r="AE6858" s="110"/>
    </row>
    <row r="6859" spans="13:31" x14ac:dyDescent="0.25">
      <c r="M6859" s="115"/>
      <c r="N6859" s="123">
        <v>1.8227199999999999</v>
      </c>
      <c r="AB6859" s="108">
        <f t="shared" si="270"/>
        <v>51595</v>
      </c>
      <c r="AC6859" s="109">
        <f t="shared" si="269"/>
        <v>2.8218E-2</v>
      </c>
      <c r="AE6859" s="110"/>
    </row>
    <row r="6860" spans="13:31" x14ac:dyDescent="0.25">
      <c r="M6860" s="115"/>
      <c r="N6860" s="123">
        <v>1.8227199999999999</v>
      </c>
      <c r="AB6860" s="108">
        <f t="shared" si="270"/>
        <v>51596</v>
      </c>
      <c r="AC6860" s="109">
        <f t="shared" si="269"/>
        <v>2.8218E-2</v>
      </c>
      <c r="AE6860" s="110"/>
    </row>
    <row r="6861" spans="13:31" x14ac:dyDescent="0.25">
      <c r="M6861" s="115"/>
      <c r="N6861" s="123">
        <v>1.82281</v>
      </c>
      <c r="AB6861" s="108">
        <f t="shared" si="270"/>
        <v>51597</v>
      </c>
      <c r="AC6861" s="109">
        <f t="shared" si="269"/>
        <v>2.8218E-2</v>
      </c>
      <c r="AE6861" s="110"/>
    </row>
    <row r="6862" spans="13:31" x14ac:dyDescent="0.25">
      <c r="M6862" s="115"/>
      <c r="N6862" s="123">
        <v>1.8227199999999999</v>
      </c>
      <c r="AB6862" s="108">
        <f t="shared" si="270"/>
        <v>51598</v>
      </c>
      <c r="AC6862" s="109">
        <f t="shared" si="269"/>
        <v>2.8218E-2</v>
      </c>
      <c r="AE6862" s="110"/>
    </row>
    <row r="6863" spans="13:31" x14ac:dyDescent="0.25">
      <c r="M6863" s="115"/>
      <c r="N6863" s="123">
        <v>1.8227199999999999</v>
      </c>
      <c r="AB6863" s="108">
        <f t="shared" si="270"/>
        <v>51599</v>
      </c>
      <c r="AC6863" s="109">
        <f t="shared" si="269"/>
        <v>2.8218E-2</v>
      </c>
      <c r="AE6863" s="110"/>
    </row>
    <row r="6864" spans="13:31" x14ac:dyDescent="0.25">
      <c r="M6864" s="115"/>
      <c r="N6864" s="123">
        <v>1.8227199999999999</v>
      </c>
      <c r="AB6864" s="108">
        <f t="shared" si="270"/>
        <v>51600</v>
      </c>
      <c r="AC6864" s="109">
        <f t="shared" si="269"/>
        <v>2.8218E-2</v>
      </c>
      <c r="AE6864" s="110"/>
    </row>
    <row r="6865" spans="13:31" x14ac:dyDescent="0.25">
      <c r="M6865" s="115"/>
      <c r="N6865" s="123">
        <v>1.8228599999999999</v>
      </c>
      <c r="AB6865" s="108">
        <f t="shared" si="270"/>
        <v>51601</v>
      </c>
      <c r="AC6865" s="109">
        <f t="shared" si="269"/>
        <v>2.8218E-2</v>
      </c>
      <c r="AE6865" s="110"/>
    </row>
    <row r="6866" spans="13:31" x14ac:dyDescent="0.25">
      <c r="M6866" s="115"/>
      <c r="N6866" s="123">
        <v>1.8227199999999999</v>
      </c>
      <c r="AB6866" s="108">
        <f t="shared" si="270"/>
        <v>51602</v>
      </c>
      <c r="AC6866" s="109">
        <f t="shared" si="269"/>
        <v>2.8218E-2</v>
      </c>
      <c r="AE6866" s="110"/>
    </row>
    <row r="6867" spans="13:31" x14ac:dyDescent="0.25">
      <c r="M6867" s="115"/>
      <c r="N6867" s="123">
        <v>1.8227199999999999</v>
      </c>
      <c r="AB6867" s="108">
        <f t="shared" si="270"/>
        <v>51603</v>
      </c>
      <c r="AC6867" s="109">
        <f t="shared" si="269"/>
        <v>2.8218E-2</v>
      </c>
      <c r="AE6867" s="110"/>
    </row>
    <row r="6868" spans="13:31" x14ac:dyDescent="0.25">
      <c r="M6868" s="115"/>
      <c r="N6868" s="123">
        <v>1.8227199999999999</v>
      </c>
      <c r="AB6868" s="108">
        <f t="shared" si="270"/>
        <v>51604</v>
      </c>
      <c r="AC6868" s="109">
        <f t="shared" si="269"/>
        <v>2.8218E-2</v>
      </c>
      <c r="AE6868" s="110"/>
    </row>
    <row r="6869" spans="13:31" x14ac:dyDescent="0.25">
      <c r="M6869" s="115"/>
      <c r="N6869" s="123">
        <v>1.8227199999999999</v>
      </c>
      <c r="AB6869" s="108">
        <f t="shared" si="270"/>
        <v>51605</v>
      </c>
      <c r="AC6869" s="109">
        <f t="shared" si="269"/>
        <v>2.8218E-2</v>
      </c>
      <c r="AE6869" s="110"/>
    </row>
    <row r="6870" spans="13:31" x14ac:dyDescent="0.25">
      <c r="M6870" s="115"/>
      <c r="N6870" s="123">
        <v>1.82281</v>
      </c>
      <c r="AB6870" s="108">
        <f t="shared" si="270"/>
        <v>51606</v>
      </c>
      <c r="AC6870" s="109">
        <f t="shared" si="269"/>
        <v>2.8218E-2</v>
      </c>
      <c r="AE6870" s="110"/>
    </row>
    <row r="6871" spans="13:31" x14ac:dyDescent="0.25">
      <c r="M6871" s="115"/>
      <c r="N6871" s="123">
        <v>1.8227199999999999</v>
      </c>
      <c r="AB6871" s="108">
        <f t="shared" si="270"/>
        <v>51607</v>
      </c>
      <c r="AC6871" s="109">
        <f t="shared" si="269"/>
        <v>2.8218E-2</v>
      </c>
      <c r="AE6871" s="110"/>
    </row>
    <row r="6872" spans="13:31" x14ac:dyDescent="0.25">
      <c r="M6872" s="115"/>
      <c r="N6872" s="123">
        <v>1.8227199999999999</v>
      </c>
      <c r="AB6872" s="108">
        <f t="shared" si="270"/>
        <v>51608</v>
      </c>
      <c r="AC6872" s="109">
        <f t="shared" si="269"/>
        <v>2.8218E-2</v>
      </c>
      <c r="AE6872" s="110"/>
    </row>
    <row r="6873" spans="13:31" x14ac:dyDescent="0.25">
      <c r="M6873" s="115"/>
      <c r="N6873" s="123">
        <v>1.8227199999999999</v>
      </c>
      <c r="AB6873" s="108">
        <f t="shared" si="270"/>
        <v>51609</v>
      </c>
      <c r="AC6873" s="109">
        <f t="shared" si="269"/>
        <v>2.8218E-2</v>
      </c>
      <c r="AE6873" s="110"/>
    </row>
    <row r="6874" spans="13:31" x14ac:dyDescent="0.25">
      <c r="M6874" s="115"/>
      <c r="N6874" s="123">
        <v>1.8227199999999999</v>
      </c>
      <c r="AB6874" s="108">
        <f t="shared" si="270"/>
        <v>51610</v>
      </c>
      <c r="AC6874" s="109">
        <f t="shared" si="269"/>
        <v>2.8218E-2</v>
      </c>
      <c r="AE6874" s="110"/>
    </row>
    <row r="6875" spans="13:31" x14ac:dyDescent="0.25">
      <c r="M6875" s="115"/>
      <c r="N6875" s="123">
        <v>1.82281</v>
      </c>
      <c r="AB6875" s="108">
        <f t="shared" si="270"/>
        <v>51611</v>
      </c>
      <c r="AC6875" s="109">
        <f t="shared" si="269"/>
        <v>2.8218E-2</v>
      </c>
      <c r="AE6875" s="110"/>
    </row>
    <row r="6876" spans="13:31" x14ac:dyDescent="0.25">
      <c r="M6876" s="115"/>
      <c r="N6876" s="123">
        <v>1.8227199999999999</v>
      </c>
      <c r="AB6876" s="108">
        <f t="shared" si="270"/>
        <v>51612</v>
      </c>
      <c r="AC6876" s="109">
        <f t="shared" si="269"/>
        <v>2.8218E-2</v>
      </c>
      <c r="AE6876" s="110"/>
    </row>
    <row r="6877" spans="13:31" x14ac:dyDescent="0.25">
      <c r="M6877" s="115"/>
      <c r="N6877" s="123">
        <v>1.8227199999999999</v>
      </c>
      <c r="AB6877" s="108">
        <f t="shared" si="270"/>
        <v>51613</v>
      </c>
      <c r="AC6877" s="109">
        <f t="shared" si="269"/>
        <v>2.8218E-2</v>
      </c>
      <c r="AE6877" s="110"/>
    </row>
    <row r="6878" spans="13:31" x14ac:dyDescent="0.25">
      <c r="M6878" s="115"/>
      <c r="N6878" s="123">
        <v>1.8227199999999999</v>
      </c>
      <c r="AB6878" s="108">
        <f t="shared" si="270"/>
        <v>51614</v>
      </c>
      <c r="AC6878" s="109">
        <f t="shared" si="269"/>
        <v>2.8218E-2</v>
      </c>
      <c r="AE6878" s="110"/>
    </row>
    <row r="6879" spans="13:31" x14ac:dyDescent="0.25">
      <c r="M6879" s="115"/>
      <c r="N6879" s="123">
        <v>1.8227199999999999</v>
      </c>
      <c r="AB6879" s="108">
        <f t="shared" si="270"/>
        <v>51615</v>
      </c>
      <c r="AC6879" s="109">
        <f t="shared" si="269"/>
        <v>2.8218E-2</v>
      </c>
      <c r="AE6879" s="110"/>
    </row>
    <row r="6880" spans="13:31" x14ac:dyDescent="0.25">
      <c r="M6880" s="115"/>
      <c r="N6880" s="123">
        <v>1.8228599999999999</v>
      </c>
      <c r="AB6880" s="108">
        <f t="shared" si="270"/>
        <v>51616</v>
      </c>
      <c r="AC6880" s="109">
        <f t="shared" si="269"/>
        <v>2.8218E-2</v>
      </c>
      <c r="AE6880" s="110"/>
    </row>
    <row r="6881" spans="13:31" x14ac:dyDescent="0.25">
      <c r="M6881" s="115"/>
      <c r="N6881" s="123">
        <v>1.8227199999999999</v>
      </c>
      <c r="AB6881" s="108">
        <f t="shared" si="270"/>
        <v>51617</v>
      </c>
      <c r="AC6881" s="109">
        <f t="shared" si="269"/>
        <v>2.8218E-2</v>
      </c>
      <c r="AE6881" s="110"/>
    </row>
    <row r="6882" spans="13:31" x14ac:dyDescent="0.25">
      <c r="M6882" s="115"/>
      <c r="N6882" s="123">
        <v>1.8227199999999999</v>
      </c>
      <c r="AB6882" s="108">
        <f t="shared" si="270"/>
        <v>51618</v>
      </c>
      <c r="AC6882" s="109">
        <f t="shared" si="269"/>
        <v>2.8218E-2</v>
      </c>
      <c r="AE6882" s="110"/>
    </row>
    <row r="6883" spans="13:31" x14ac:dyDescent="0.25">
      <c r="M6883" s="115"/>
      <c r="N6883" s="123">
        <v>1.8227199999999999</v>
      </c>
      <c r="AB6883" s="108">
        <f t="shared" si="270"/>
        <v>51619</v>
      </c>
      <c r="AC6883" s="109">
        <f t="shared" si="269"/>
        <v>2.8218E-2</v>
      </c>
      <c r="AE6883" s="110"/>
    </row>
    <row r="6884" spans="13:31" x14ac:dyDescent="0.25">
      <c r="M6884" s="115"/>
      <c r="N6884" s="123">
        <v>1.82281</v>
      </c>
      <c r="AB6884" s="108">
        <f t="shared" si="270"/>
        <v>51620</v>
      </c>
      <c r="AC6884" s="109">
        <f t="shared" si="269"/>
        <v>2.8218E-2</v>
      </c>
      <c r="AE6884" s="110"/>
    </row>
    <row r="6885" spans="13:31" x14ac:dyDescent="0.25">
      <c r="M6885" s="115"/>
      <c r="N6885" s="123">
        <v>1.8227199999999999</v>
      </c>
      <c r="AB6885" s="108">
        <f t="shared" si="270"/>
        <v>51621</v>
      </c>
      <c r="AC6885" s="109">
        <f t="shared" si="269"/>
        <v>2.8218E-2</v>
      </c>
      <c r="AE6885" s="110"/>
    </row>
    <row r="6886" spans="13:31" x14ac:dyDescent="0.25">
      <c r="M6886" s="115"/>
      <c r="N6886" s="123">
        <v>1.8227199999999999</v>
      </c>
      <c r="AB6886" s="108">
        <f t="shared" si="270"/>
        <v>51622</v>
      </c>
      <c r="AC6886" s="109">
        <f t="shared" si="269"/>
        <v>2.8218E-2</v>
      </c>
      <c r="AE6886" s="110"/>
    </row>
    <row r="6887" spans="13:31" x14ac:dyDescent="0.25">
      <c r="M6887" s="115"/>
      <c r="N6887" s="123">
        <v>1.8227199999999999</v>
      </c>
      <c r="AB6887" s="108">
        <f t="shared" si="270"/>
        <v>51623</v>
      </c>
      <c r="AC6887" s="109">
        <f t="shared" si="269"/>
        <v>2.8218E-2</v>
      </c>
      <c r="AE6887" s="110"/>
    </row>
    <row r="6888" spans="13:31" x14ac:dyDescent="0.25">
      <c r="M6888" s="115"/>
      <c r="N6888" s="123">
        <v>1.8227199999999999</v>
      </c>
      <c r="AB6888" s="108">
        <f t="shared" si="270"/>
        <v>51624</v>
      </c>
      <c r="AC6888" s="109">
        <f t="shared" si="269"/>
        <v>2.8218E-2</v>
      </c>
      <c r="AE6888" s="110"/>
    </row>
    <row r="6889" spans="13:31" x14ac:dyDescent="0.25">
      <c r="M6889" s="115"/>
      <c r="N6889" s="123">
        <v>1.82281</v>
      </c>
      <c r="AB6889" s="108">
        <f t="shared" si="270"/>
        <v>51625</v>
      </c>
      <c r="AC6889" s="109">
        <f t="shared" si="269"/>
        <v>2.8218E-2</v>
      </c>
      <c r="AE6889" s="110"/>
    </row>
    <row r="6890" spans="13:31" x14ac:dyDescent="0.25">
      <c r="M6890" s="115"/>
      <c r="N6890" s="123">
        <v>1.8227199999999999</v>
      </c>
      <c r="AB6890" s="108">
        <f t="shared" si="270"/>
        <v>51626</v>
      </c>
      <c r="AC6890" s="109">
        <f t="shared" si="269"/>
        <v>2.8218E-2</v>
      </c>
      <c r="AE6890" s="110"/>
    </row>
    <row r="6891" spans="13:31" x14ac:dyDescent="0.25">
      <c r="M6891" s="115"/>
      <c r="N6891" s="123">
        <v>1.8227199999999999</v>
      </c>
      <c r="AB6891" s="108">
        <f t="shared" si="270"/>
        <v>51627</v>
      </c>
      <c r="AC6891" s="109">
        <f t="shared" si="269"/>
        <v>2.8218E-2</v>
      </c>
      <c r="AE6891" s="110"/>
    </row>
    <row r="6892" spans="13:31" x14ac:dyDescent="0.25">
      <c r="M6892" s="115"/>
      <c r="N6892" s="123">
        <v>1.8227199999999999</v>
      </c>
      <c r="AB6892" s="108">
        <f t="shared" si="270"/>
        <v>51628</v>
      </c>
      <c r="AC6892" s="109">
        <f t="shared" si="269"/>
        <v>2.8218E-2</v>
      </c>
      <c r="AE6892" s="110"/>
    </row>
    <row r="6893" spans="13:31" x14ac:dyDescent="0.25">
      <c r="M6893" s="115"/>
      <c r="N6893" s="123">
        <v>1.8227199999999999</v>
      </c>
      <c r="AB6893" s="108">
        <f t="shared" si="270"/>
        <v>51629</v>
      </c>
      <c r="AC6893" s="109">
        <f t="shared" si="269"/>
        <v>2.8218E-2</v>
      </c>
      <c r="AE6893" s="110"/>
    </row>
    <row r="6894" spans="13:31" x14ac:dyDescent="0.25">
      <c r="M6894" s="115"/>
      <c r="N6894" s="123">
        <v>1.82281</v>
      </c>
      <c r="AB6894" s="108">
        <f t="shared" si="270"/>
        <v>51630</v>
      </c>
      <c r="AC6894" s="109">
        <f t="shared" si="269"/>
        <v>2.8218E-2</v>
      </c>
      <c r="AE6894" s="110"/>
    </row>
    <row r="6895" spans="13:31" x14ac:dyDescent="0.25">
      <c r="M6895" s="115"/>
      <c r="N6895" s="123">
        <v>1.8227199999999999</v>
      </c>
      <c r="AB6895" s="108">
        <f t="shared" si="270"/>
        <v>51631</v>
      </c>
      <c r="AC6895" s="109">
        <f t="shared" si="269"/>
        <v>2.8218E-2</v>
      </c>
      <c r="AE6895" s="110"/>
    </row>
    <row r="6896" spans="13:31" x14ac:dyDescent="0.25">
      <c r="M6896" s="115"/>
      <c r="N6896" s="123">
        <v>1.8227199999999999</v>
      </c>
      <c r="AB6896" s="108">
        <f t="shared" si="270"/>
        <v>51632</v>
      </c>
      <c r="AC6896" s="109">
        <f t="shared" si="269"/>
        <v>2.8218E-2</v>
      </c>
      <c r="AE6896" s="110"/>
    </row>
    <row r="6897" spans="13:31" x14ac:dyDescent="0.25">
      <c r="M6897" s="115"/>
      <c r="N6897" s="123">
        <v>1.8227199999999999</v>
      </c>
      <c r="AB6897" s="108">
        <f t="shared" si="270"/>
        <v>51633</v>
      </c>
      <c r="AC6897" s="109">
        <f t="shared" si="269"/>
        <v>2.8218E-2</v>
      </c>
      <c r="AE6897" s="110"/>
    </row>
    <row r="6898" spans="13:31" x14ac:dyDescent="0.25">
      <c r="M6898" s="115"/>
      <c r="N6898" s="123">
        <v>1.8227199999999999</v>
      </c>
      <c r="AB6898" s="108">
        <f t="shared" si="270"/>
        <v>51634</v>
      </c>
      <c r="AC6898" s="109">
        <f t="shared" si="269"/>
        <v>2.8218E-2</v>
      </c>
      <c r="AE6898" s="110"/>
    </row>
    <row r="6899" spans="13:31" x14ac:dyDescent="0.25">
      <c r="M6899" s="115"/>
      <c r="N6899" s="123">
        <v>1.82281</v>
      </c>
      <c r="AB6899" s="108">
        <f t="shared" si="270"/>
        <v>51635</v>
      </c>
      <c r="AC6899" s="109">
        <f t="shared" si="269"/>
        <v>2.8218E-2</v>
      </c>
      <c r="AE6899" s="110"/>
    </row>
    <row r="6900" spans="13:31" x14ac:dyDescent="0.25">
      <c r="M6900" s="115"/>
      <c r="N6900" s="123">
        <v>1.8227199999999999</v>
      </c>
      <c r="AB6900" s="108">
        <f t="shared" si="270"/>
        <v>51636</v>
      </c>
      <c r="AC6900" s="109">
        <f t="shared" si="269"/>
        <v>2.8218E-2</v>
      </c>
      <c r="AE6900" s="110"/>
    </row>
    <row r="6901" spans="13:31" x14ac:dyDescent="0.25">
      <c r="M6901" s="115"/>
      <c r="N6901" s="123">
        <v>1.8227199999999999</v>
      </c>
      <c r="AB6901" s="108">
        <f t="shared" si="270"/>
        <v>51637</v>
      </c>
      <c r="AC6901" s="109">
        <f t="shared" si="269"/>
        <v>2.8218E-2</v>
      </c>
      <c r="AE6901" s="110"/>
    </row>
    <row r="6902" spans="13:31" x14ac:dyDescent="0.25">
      <c r="M6902" s="115"/>
      <c r="N6902" s="123">
        <v>1.8227199999999999</v>
      </c>
      <c r="AB6902" s="108">
        <f t="shared" si="270"/>
        <v>51638</v>
      </c>
      <c r="AC6902" s="109">
        <f t="shared" si="269"/>
        <v>2.8218E-2</v>
      </c>
      <c r="AE6902" s="110"/>
    </row>
    <row r="6903" spans="13:31" x14ac:dyDescent="0.25">
      <c r="M6903" s="115"/>
      <c r="N6903" s="123">
        <v>1.8227199999999999</v>
      </c>
      <c r="AB6903" s="108">
        <f t="shared" si="270"/>
        <v>51639</v>
      </c>
      <c r="AC6903" s="109">
        <f t="shared" si="269"/>
        <v>2.8218E-2</v>
      </c>
      <c r="AE6903" s="110"/>
    </row>
    <row r="6904" spans="13:31" x14ac:dyDescent="0.25">
      <c r="M6904" s="115"/>
      <c r="N6904" s="123">
        <v>1.8228599999999999</v>
      </c>
      <c r="AB6904" s="108">
        <f t="shared" si="270"/>
        <v>51640</v>
      </c>
      <c r="AC6904" s="109">
        <f t="shared" si="269"/>
        <v>2.8218E-2</v>
      </c>
      <c r="AE6904" s="110"/>
    </row>
    <row r="6905" spans="13:31" x14ac:dyDescent="0.25">
      <c r="M6905" s="115"/>
      <c r="N6905" s="123">
        <v>1.8227199999999999</v>
      </c>
      <c r="AB6905" s="108">
        <f t="shared" si="270"/>
        <v>51641</v>
      </c>
      <c r="AC6905" s="109">
        <f t="shared" si="269"/>
        <v>2.8218E-2</v>
      </c>
      <c r="AE6905" s="110"/>
    </row>
    <row r="6906" spans="13:31" x14ac:dyDescent="0.25">
      <c r="M6906" s="115"/>
      <c r="N6906" s="123">
        <v>1.8227199999999999</v>
      </c>
      <c r="AB6906" s="108">
        <f t="shared" si="270"/>
        <v>51642</v>
      </c>
      <c r="AC6906" s="109">
        <f t="shared" si="269"/>
        <v>2.8218E-2</v>
      </c>
      <c r="AE6906" s="110"/>
    </row>
    <row r="6907" spans="13:31" x14ac:dyDescent="0.25">
      <c r="M6907" s="115"/>
      <c r="N6907" s="123">
        <v>1.8227199999999999</v>
      </c>
      <c r="AB6907" s="108">
        <f t="shared" si="270"/>
        <v>51643</v>
      </c>
      <c r="AC6907" s="109">
        <f t="shared" si="269"/>
        <v>2.8218E-2</v>
      </c>
      <c r="AE6907" s="110"/>
    </row>
    <row r="6908" spans="13:31" x14ac:dyDescent="0.25">
      <c r="M6908" s="115"/>
      <c r="N6908" s="123">
        <v>1.82281</v>
      </c>
      <c r="AB6908" s="108">
        <f t="shared" si="270"/>
        <v>51644</v>
      </c>
      <c r="AC6908" s="109">
        <f t="shared" si="269"/>
        <v>2.8218E-2</v>
      </c>
      <c r="AE6908" s="110"/>
    </row>
    <row r="6909" spans="13:31" x14ac:dyDescent="0.25">
      <c r="M6909" s="115"/>
      <c r="N6909" s="123">
        <v>1.8227199999999999</v>
      </c>
      <c r="AB6909" s="108">
        <f t="shared" si="270"/>
        <v>51645</v>
      </c>
      <c r="AC6909" s="109">
        <f t="shared" si="269"/>
        <v>2.8218E-2</v>
      </c>
      <c r="AE6909" s="110"/>
    </row>
    <row r="6910" spans="13:31" x14ac:dyDescent="0.25">
      <c r="M6910" s="115"/>
      <c r="N6910" s="123">
        <v>1.8227199999999999</v>
      </c>
      <c r="AB6910" s="108">
        <f t="shared" si="270"/>
        <v>51646</v>
      </c>
      <c r="AC6910" s="109">
        <f t="shared" si="269"/>
        <v>2.8218E-2</v>
      </c>
      <c r="AE6910" s="110"/>
    </row>
    <row r="6911" spans="13:31" x14ac:dyDescent="0.25">
      <c r="M6911" s="115"/>
      <c r="N6911" s="123">
        <v>1.8227199999999999</v>
      </c>
      <c r="AB6911" s="108">
        <f t="shared" si="270"/>
        <v>51647</v>
      </c>
      <c r="AC6911" s="109">
        <f t="shared" si="269"/>
        <v>2.8218E-2</v>
      </c>
      <c r="AE6911" s="110"/>
    </row>
    <row r="6912" spans="13:31" x14ac:dyDescent="0.25">
      <c r="M6912" s="115"/>
      <c r="N6912" s="123">
        <v>1.8227199999999999</v>
      </c>
      <c r="AB6912" s="108">
        <f t="shared" si="270"/>
        <v>51648</v>
      </c>
      <c r="AC6912" s="109">
        <f t="shared" si="269"/>
        <v>2.8218E-2</v>
      </c>
      <c r="AE6912" s="110"/>
    </row>
    <row r="6913" spans="13:31" x14ac:dyDescent="0.25">
      <c r="M6913" s="115"/>
      <c r="N6913" s="123">
        <v>1.82281</v>
      </c>
      <c r="AB6913" s="108">
        <f t="shared" si="270"/>
        <v>51649</v>
      </c>
      <c r="AC6913" s="109">
        <f t="shared" si="269"/>
        <v>2.8218E-2</v>
      </c>
      <c r="AE6913" s="110"/>
    </row>
    <row r="6914" spans="13:31" x14ac:dyDescent="0.25">
      <c r="M6914" s="115"/>
      <c r="N6914" s="123">
        <v>1.8227199999999999</v>
      </c>
      <c r="AB6914" s="108">
        <f t="shared" si="270"/>
        <v>51650</v>
      </c>
      <c r="AC6914" s="109">
        <f t="shared" si="269"/>
        <v>2.8218E-2</v>
      </c>
      <c r="AE6914" s="110"/>
    </row>
    <row r="6915" spans="13:31" x14ac:dyDescent="0.25">
      <c r="M6915" s="115"/>
      <c r="N6915" s="123">
        <v>1.8227199999999999</v>
      </c>
      <c r="AB6915" s="108">
        <f t="shared" si="270"/>
        <v>51651</v>
      </c>
      <c r="AC6915" s="109">
        <f t="shared" si="269"/>
        <v>2.8218E-2</v>
      </c>
      <c r="AE6915" s="110"/>
    </row>
    <row r="6916" spans="13:31" x14ac:dyDescent="0.25">
      <c r="M6916" s="115"/>
      <c r="N6916" s="123">
        <v>1.8227199999999999</v>
      </c>
      <c r="AB6916" s="108">
        <f t="shared" si="270"/>
        <v>51652</v>
      </c>
      <c r="AC6916" s="109">
        <f t="shared" si="269"/>
        <v>2.8218E-2</v>
      </c>
      <c r="AE6916" s="110"/>
    </row>
    <row r="6917" spans="13:31" x14ac:dyDescent="0.25">
      <c r="M6917" s="115"/>
      <c r="N6917" s="123">
        <v>1.8227199999999999</v>
      </c>
      <c r="AB6917" s="108">
        <f t="shared" si="270"/>
        <v>51653</v>
      </c>
      <c r="AC6917" s="109">
        <f t="shared" si="269"/>
        <v>2.8218E-2</v>
      </c>
      <c r="AE6917" s="110"/>
    </row>
    <row r="6918" spans="13:31" x14ac:dyDescent="0.25">
      <c r="M6918" s="115"/>
      <c r="N6918" s="123">
        <v>1.82281</v>
      </c>
      <c r="AB6918" s="108">
        <f t="shared" si="270"/>
        <v>51654</v>
      </c>
      <c r="AC6918" s="109">
        <f t="shared" si="269"/>
        <v>2.8218E-2</v>
      </c>
      <c r="AE6918" s="110"/>
    </row>
    <row r="6919" spans="13:31" x14ac:dyDescent="0.25">
      <c r="M6919" s="115"/>
      <c r="N6919" s="123">
        <v>1.8227199999999999</v>
      </c>
      <c r="AB6919" s="108">
        <f t="shared" si="270"/>
        <v>51655</v>
      </c>
      <c r="AC6919" s="109">
        <f t="shared" ref="AC6919:AC6982" si="271">_xlfn.IFNA(VLOOKUP(AB6919,M:N,2,FALSE)/100,AC6918)</f>
        <v>2.8218E-2</v>
      </c>
      <c r="AE6919" s="110"/>
    </row>
    <row r="6920" spans="13:31" x14ac:dyDescent="0.25">
      <c r="M6920" s="115"/>
      <c r="N6920" s="123">
        <v>1.8227199999999999</v>
      </c>
      <c r="AB6920" s="108">
        <f t="shared" ref="AB6920:AB6983" si="272">AB6919+1</f>
        <v>51656</v>
      </c>
      <c r="AC6920" s="109">
        <f t="shared" si="271"/>
        <v>2.8218E-2</v>
      </c>
      <c r="AE6920" s="110"/>
    </row>
    <row r="6921" spans="13:31" x14ac:dyDescent="0.25">
      <c r="M6921" s="115"/>
      <c r="N6921" s="123">
        <v>1.8227199999999999</v>
      </c>
      <c r="AB6921" s="108">
        <f t="shared" si="272"/>
        <v>51657</v>
      </c>
      <c r="AC6921" s="109">
        <f t="shared" si="271"/>
        <v>2.8218E-2</v>
      </c>
      <c r="AE6921" s="110"/>
    </row>
    <row r="6922" spans="13:31" x14ac:dyDescent="0.25">
      <c r="M6922" s="115"/>
      <c r="N6922" s="123">
        <v>1.8227199999999999</v>
      </c>
      <c r="AB6922" s="108">
        <f t="shared" si="272"/>
        <v>51658</v>
      </c>
      <c r="AC6922" s="109">
        <f t="shared" si="271"/>
        <v>2.8218E-2</v>
      </c>
      <c r="AE6922" s="110"/>
    </row>
    <row r="6923" spans="13:31" x14ac:dyDescent="0.25">
      <c r="M6923" s="115"/>
      <c r="N6923" s="123">
        <v>1.82281</v>
      </c>
      <c r="AB6923" s="108">
        <f t="shared" si="272"/>
        <v>51659</v>
      </c>
      <c r="AC6923" s="109">
        <f t="shared" si="271"/>
        <v>2.8218E-2</v>
      </c>
      <c r="AE6923" s="110"/>
    </row>
    <row r="6924" spans="13:31" x14ac:dyDescent="0.25">
      <c r="M6924" s="115"/>
      <c r="N6924" s="123">
        <v>1.8227199999999999</v>
      </c>
      <c r="AB6924" s="108">
        <f t="shared" si="272"/>
        <v>51660</v>
      </c>
      <c r="AC6924" s="109">
        <f t="shared" si="271"/>
        <v>2.8218E-2</v>
      </c>
      <c r="AE6924" s="110"/>
    </row>
    <row r="6925" spans="13:31" x14ac:dyDescent="0.25">
      <c r="M6925" s="115"/>
      <c r="N6925" s="123">
        <v>1.8227199999999999</v>
      </c>
      <c r="AB6925" s="108">
        <f t="shared" si="272"/>
        <v>51661</v>
      </c>
      <c r="AC6925" s="109">
        <f t="shared" si="271"/>
        <v>2.8218E-2</v>
      </c>
      <c r="AE6925" s="110"/>
    </row>
    <row r="6926" spans="13:31" x14ac:dyDescent="0.25">
      <c r="M6926" s="115"/>
      <c r="N6926" s="123">
        <v>1.8227199999999999</v>
      </c>
      <c r="AB6926" s="108">
        <f t="shared" si="272"/>
        <v>51662</v>
      </c>
      <c r="AC6926" s="109">
        <f t="shared" si="271"/>
        <v>2.8218E-2</v>
      </c>
      <c r="AE6926" s="110"/>
    </row>
    <row r="6927" spans="13:31" x14ac:dyDescent="0.25">
      <c r="M6927" s="115"/>
      <c r="N6927" s="123">
        <v>1.8227199999999999</v>
      </c>
      <c r="AB6927" s="108">
        <f t="shared" si="272"/>
        <v>51663</v>
      </c>
      <c r="AC6927" s="109">
        <f t="shared" si="271"/>
        <v>2.8218E-2</v>
      </c>
      <c r="AE6927" s="110"/>
    </row>
    <row r="6928" spans="13:31" x14ac:dyDescent="0.25">
      <c r="M6928" s="115"/>
      <c r="N6928" s="123">
        <v>1.82281</v>
      </c>
      <c r="AB6928" s="108">
        <f t="shared" si="272"/>
        <v>51664</v>
      </c>
      <c r="AC6928" s="109">
        <f t="shared" si="271"/>
        <v>2.8218E-2</v>
      </c>
      <c r="AE6928" s="110"/>
    </row>
    <row r="6929" spans="13:31" x14ac:dyDescent="0.25">
      <c r="M6929" s="115"/>
      <c r="N6929" s="123">
        <v>1.8227199999999999</v>
      </c>
      <c r="AB6929" s="108">
        <f t="shared" si="272"/>
        <v>51665</v>
      </c>
      <c r="AC6929" s="109">
        <f t="shared" si="271"/>
        <v>2.8218E-2</v>
      </c>
      <c r="AE6929" s="110"/>
    </row>
    <row r="6930" spans="13:31" x14ac:dyDescent="0.25">
      <c r="M6930" s="115"/>
      <c r="N6930" s="123">
        <v>1.8227199999999999</v>
      </c>
      <c r="AB6930" s="108">
        <f t="shared" si="272"/>
        <v>51666</v>
      </c>
      <c r="AC6930" s="109">
        <f t="shared" si="271"/>
        <v>2.8218E-2</v>
      </c>
      <c r="AE6930" s="110"/>
    </row>
    <row r="6931" spans="13:31" x14ac:dyDescent="0.25">
      <c r="M6931" s="115"/>
      <c r="N6931" s="123">
        <v>1.8227199999999999</v>
      </c>
      <c r="AB6931" s="108">
        <f t="shared" si="272"/>
        <v>51667</v>
      </c>
      <c r="AC6931" s="109">
        <f t="shared" si="271"/>
        <v>2.8218E-2</v>
      </c>
      <c r="AE6931" s="110"/>
    </row>
    <row r="6932" spans="13:31" x14ac:dyDescent="0.25">
      <c r="M6932" s="115"/>
      <c r="N6932" s="123">
        <v>1.8227199999999999</v>
      </c>
      <c r="AB6932" s="108">
        <f t="shared" si="272"/>
        <v>51668</v>
      </c>
      <c r="AC6932" s="109">
        <f t="shared" si="271"/>
        <v>2.8218E-2</v>
      </c>
      <c r="AE6932" s="110"/>
    </row>
    <row r="6933" spans="13:31" x14ac:dyDescent="0.25">
      <c r="M6933" s="115"/>
      <c r="N6933" s="123">
        <v>1.82281</v>
      </c>
      <c r="AB6933" s="108">
        <f t="shared" si="272"/>
        <v>51669</v>
      </c>
      <c r="AC6933" s="109">
        <f t="shared" si="271"/>
        <v>2.8218E-2</v>
      </c>
      <c r="AE6933" s="110"/>
    </row>
    <row r="6934" spans="13:31" x14ac:dyDescent="0.25">
      <c r="M6934" s="115"/>
      <c r="N6934" s="123">
        <v>1.8227199999999999</v>
      </c>
      <c r="AB6934" s="108">
        <f t="shared" si="272"/>
        <v>51670</v>
      </c>
      <c r="AC6934" s="109">
        <f t="shared" si="271"/>
        <v>2.8218E-2</v>
      </c>
      <c r="AE6934" s="110"/>
    </row>
    <row r="6935" spans="13:31" x14ac:dyDescent="0.25">
      <c r="M6935" s="115"/>
      <c r="N6935" s="123">
        <v>1.8227199999999999</v>
      </c>
      <c r="AB6935" s="108">
        <f t="shared" si="272"/>
        <v>51671</v>
      </c>
      <c r="AC6935" s="109">
        <f t="shared" si="271"/>
        <v>2.8218E-2</v>
      </c>
      <c r="AE6935" s="110"/>
    </row>
    <row r="6936" spans="13:31" x14ac:dyDescent="0.25">
      <c r="M6936" s="115"/>
      <c r="N6936" s="123">
        <v>1.8227199999999999</v>
      </c>
      <c r="AB6936" s="108">
        <f t="shared" si="272"/>
        <v>51672</v>
      </c>
      <c r="AC6936" s="109">
        <f t="shared" si="271"/>
        <v>2.8218E-2</v>
      </c>
      <c r="AE6936" s="110"/>
    </row>
    <row r="6937" spans="13:31" x14ac:dyDescent="0.25">
      <c r="M6937" s="115"/>
      <c r="N6937" s="123">
        <v>1.8228599999999999</v>
      </c>
      <c r="AB6937" s="108">
        <f t="shared" si="272"/>
        <v>51673</v>
      </c>
      <c r="AC6937" s="109">
        <f t="shared" si="271"/>
        <v>2.8218E-2</v>
      </c>
      <c r="AE6937" s="110"/>
    </row>
    <row r="6938" spans="13:31" x14ac:dyDescent="0.25">
      <c r="M6938" s="115"/>
      <c r="N6938" s="123">
        <v>1.8227199999999999</v>
      </c>
      <c r="AB6938" s="108">
        <f t="shared" si="272"/>
        <v>51674</v>
      </c>
      <c r="AC6938" s="109">
        <f t="shared" si="271"/>
        <v>2.8218E-2</v>
      </c>
      <c r="AE6938" s="110"/>
    </row>
    <row r="6939" spans="13:31" x14ac:dyDescent="0.25">
      <c r="M6939" s="115"/>
      <c r="N6939" s="123">
        <v>1.8227199999999999</v>
      </c>
      <c r="AB6939" s="108">
        <f t="shared" si="272"/>
        <v>51675</v>
      </c>
      <c r="AC6939" s="109">
        <f t="shared" si="271"/>
        <v>2.8218E-2</v>
      </c>
      <c r="AE6939" s="110"/>
    </row>
    <row r="6940" spans="13:31" x14ac:dyDescent="0.25">
      <c r="M6940" s="115"/>
      <c r="N6940" s="123">
        <v>1.8227199999999999</v>
      </c>
      <c r="AB6940" s="108">
        <f t="shared" si="272"/>
        <v>51676</v>
      </c>
      <c r="AC6940" s="109">
        <f t="shared" si="271"/>
        <v>2.8218E-2</v>
      </c>
      <c r="AE6940" s="110"/>
    </row>
    <row r="6941" spans="13:31" x14ac:dyDescent="0.25">
      <c r="M6941" s="115"/>
      <c r="N6941" s="123">
        <v>1.8227199999999999</v>
      </c>
      <c r="AB6941" s="108">
        <f t="shared" si="272"/>
        <v>51677</v>
      </c>
      <c r="AC6941" s="109">
        <f t="shared" si="271"/>
        <v>2.8218E-2</v>
      </c>
      <c r="AE6941" s="110"/>
    </row>
    <row r="6942" spans="13:31" x14ac:dyDescent="0.25">
      <c r="M6942" s="115"/>
      <c r="N6942" s="123">
        <v>1.82281</v>
      </c>
      <c r="AB6942" s="108">
        <f t="shared" si="272"/>
        <v>51678</v>
      </c>
      <c r="AC6942" s="109">
        <f t="shared" si="271"/>
        <v>2.8218E-2</v>
      </c>
      <c r="AE6942" s="110"/>
    </row>
    <row r="6943" spans="13:31" x14ac:dyDescent="0.25">
      <c r="M6943" s="115"/>
      <c r="N6943" s="123">
        <v>1.8227199999999999</v>
      </c>
      <c r="AB6943" s="108">
        <f t="shared" si="272"/>
        <v>51679</v>
      </c>
      <c r="AC6943" s="109">
        <f t="shared" si="271"/>
        <v>2.8218E-2</v>
      </c>
      <c r="AE6943" s="110"/>
    </row>
    <row r="6944" spans="13:31" x14ac:dyDescent="0.25">
      <c r="M6944" s="115"/>
      <c r="N6944" s="123">
        <v>1.8227199999999999</v>
      </c>
      <c r="AB6944" s="108">
        <f t="shared" si="272"/>
        <v>51680</v>
      </c>
      <c r="AC6944" s="109">
        <f t="shared" si="271"/>
        <v>2.8218E-2</v>
      </c>
      <c r="AE6944" s="110"/>
    </row>
    <row r="6945" spans="13:31" x14ac:dyDescent="0.25">
      <c r="M6945" s="115"/>
      <c r="N6945" s="123">
        <v>1.8227199999999999</v>
      </c>
      <c r="AB6945" s="108">
        <f t="shared" si="272"/>
        <v>51681</v>
      </c>
      <c r="AC6945" s="109">
        <f t="shared" si="271"/>
        <v>2.8218E-2</v>
      </c>
      <c r="AE6945" s="110"/>
    </row>
    <row r="6946" spans="13:31" x14ac:dyDescent="0.25">
      <c r="M6946" s="115"/>
      <c r="N6946" s="123">
        <v>1.8227199999999999</v>
      </c>
      <c r="AB6946" s="108">
        <f t="shared" si="272"/>
        <v>51682</v>
      </c>
      <c r="AC6946" s="109">
        <f t="shared" si="271"/>
        <v>2.8218E-2</v>
      </c>
      <c r="AE6946" s="110"/>
    </row>
    <row r="6947" spans="13:31" x14ac:dyDescent="0.25">
      <c r="M6947" s="115"/>
      <c r="N6947" s="123">
        <v>1.82281</v>
      </c>
      <c r="AB6947" s="108">
        <f t="shared" si="272"/>
        <v>51683</v>
      </c>
      <c r="AC6947" s="109">
        <f t="shared" si="271"/>
        <v>2.8218E-2</v>
      </c>
      <c r="AE6947" s="110"/>
    </row>
    <row r="6948" spans="13:31" x14ac:dyDescent="0.25">
      <c r="M6948" s="115"/>
      <c r="N6948" s="123">
        <v>1.8227199999999999</v>
      </c>
      <c r="AB6948" s="108">
        <f t="shared" si="272"/>
        <v>51684</v>
      </c>
      <c r="AC6948" s="109">
        <f t="shared" si="271"/>
        <v>2.8218E-2</v>
      </c>
      <c r="AE6948" s="110"/>
    </row>
    <row r="6949" spans="13:31" x14ac:dyDescent="0.25">
      <c r="M6949" s="115"/>
      <c r="N6949" s="123">
        <v>1.8227199999999999</v>
      </c>
      <c r="AB6949" s="108">
        <f t="shared" si="272"/>
        <v>51685</v>
      </c>
      <c r="AC6949" s="109">
        <f t="shared" si="271"/>
        <v>2.8218E-2</v>
      </c>
      <c r="AE6949" s="110"/>
    </row>
    <row r="6950" spans="13:31" x14ac:dyDescent="0.25">
      <c r="M6950" s="115"/>
      <c r="N6950" s="123">
        <v>1.8227199999999999</v>
      </c>
      <c r="AB6950" s="108">
        <f t="shared" si="272"/>
        <v>51686</v>
      </c>
      <c r="AC6950" s="109">
        <f t="shared" si="271"/>
        <v>2.8218E-2</v>
      </c>
      <c r="AE6950" s="110"/>
    </row>
    <row r="6951" spans="13:31" x14ac:dyDescent="0.25">
      <c r="M6951" s="115"/>
      <c r="N6951" s="123">
        <v>1.8227199999999999</v>
      </c>
      <c r="AB6951" s="108">
        <f t="shared" si="272"/>
        <v>51687</v>
      </c>
      <c r="AC6951" s="109">
        <f t="shared" si="271"/>
        <v>2.8218E-2</v>
      </c>
      <c r="AE6951" s="110"/>
    </row>
    <row r="6952" spans="13:31" x14ac:dyDescent="0.25">
      <c r="M6952" s="115"/>
      <c r="N6952" s="123">
        <v>1.82281</v>
      </c>
      <c r="AB6952" s="108">
        <f t="shared" si="272"/>
        <v>51688</v>
      </c>
      <c r="AC6952" s="109">
        <f t="shared" si="271"/>
        <v>2.8218E-2</v>
      </c>
      <c r="AE6952" s="110"/>
    </row>
    <row r="6953" spans="13:31" x14ac:dyDescent="0.25">
      <c r="M6953" s="115"/>
      <c r="N6953" s="123">
        <v>1.8227199999999999</v>
      </c>
      <c r="AB6953" s="108">
        <f t="shared" si="272"/>
        <v>51689</v>
      </c>
      <c r="AC6953" s="109">
        <f t="shared" si="271"/>
        <v>2.8218E-2</v>
      </c>
      <c r="AE6953" s="110"/>
    </row>
    <row r="6954" spans="13:31" x14ac:dyDescent="0.25">
      <c r="M6954" s="115"/>
      <c r="N6954" s="123">
        <v>1.8227199999999999</v>
      </c>
      <c r="AB6954" s="108">
        <f t="shared" si="272"/>
        <v>51690</v>
      </c>
      <c r="AC6954" s="109">
        <f t="shared" si="271"/>
        <v>2.8218E-2</v>
      </c>
      <c r="AE6954" s="110"/>
    </row>
    <row r="6955" spans="13:31" x14ac:dyDescent="0.25">
      <c r="M6955" s="115"/>
      <c r="N6955" s="123">
        <v>1.8227199999999999</v>
      </c>
      <c r="AB6955" s="108">
        <f t="shared" si="272"/>
        <v>51691</v>
      </c>
      <c r="AC6955" s="109">
        <f t="shared" si="271"/>
        <v>2.8218E-2</v>
      </c>
      <c r="AE6955" s="110"/>
    </row>
    <row r="6956" spans="13:31" x14ac:dyDescent="0.25">
      <c r="M6956" s="115"/>
      <c r="N6956" s="123">
        <v>1.8227199999999999</v>
      </c>
      <c r="AB6956" s="108">
        <f t="shared" si="272"/>
        <v>51692</v>
      </c>
      <c r="AC6956" s="109">
        <f t="shared" si="271"/>
        <v>2.8218E-2</v>
      </c>
      <c r="AE6956" s="110"/>
    </row>
    <row r="6957" spans="13:31" x14ac:dyDescent="0.25">
      <c r="M6957" s="115"/>
      <c r="N6957" s="123">
        <v>1.82281</v>
      </c>
      <c r="AB6957" s="108">
        <f t="shared" si="272"/>
        <v>51693</v>
      </c>
      <c r="AC6957" s="109">
        <f t="shared" si="271"/>
        <v>2.8218E-2</v>
      </c>
      <c r="AE6957" s="110"/>
    </row>
    <row r="6958" spans="13:31" x14ac:dyDescent="0.25">
      <c r="M6958" s="115"/>
      <c r="N6958" s="123">
        <v>1.8227199999999999</v>
      </c>
      <c r="AB6958" s="108">
        <f t="shared" si="272"/>
        <v>51694</v>
      </c>
      <c r="AC6958" s="109">
        <f t="shared" si="271"/>
        <v>2.8218E-2</v>
      </c>
      <c r="AE6958" s="110"/>
    </row>
    <row r="6959" spans="13:31" x14ac:dyDescent="0.25">
      <c r="M6959" s="115"/>
      <c r="N6959" s="123">
        <v>1.8227199999999999</v>
      </c>
      <c r="AB6959" s="108">
        <f t="shared" si="272"/>
        <v>51695</v>
      </c>
      <c r="AC6959" s="109">
        <f t="shared" si="271"/>
        <v>2.8218E-2</v>
      </c>
      <c r="AE6959" s="110"/>
    </row>
    <row r="6960" spans="13:31" x14ac:dyDescent="0.25">
      <c r="M6960" s="115"/>
      <c r="N6960" s="123">
        <v>1.8227199999999999</v>
      </c>
      <c r="AB6960" s="108">
        <f t="shared" si="272"/>
        <v>51696</v>
      </c>
      <c r="AC6960" s="109">
        <f t="shared" si="271"/>
        <v>2.8218E-2</v>
      </c>
      <c r="AE6960" s="110"/>
    </row>
    <row r="6961" spans="13:31" x14ac:dyDescent="0.25">
      <c r="M6961" s="115"/>
      <c r="N6961" s="123">
        <v>1.8227199999999999</v>
      </c>
      <c r="AB6961" s="108">
        <f t="shared" si="272"/>
        <v>51697</v>
      </c>
      <c r="AC6961" s="109">
        <f t="shared" si="271"/>
        <v>2.8218E-2</v>
      </c>
      <c r="AE6961" s="110"/>
    </row>
    <row r="6962" spans="13:31" x14ac:dyDescent="0.25">
      <c r="M6962" s="115"/>
      <c r="N6962" s="123">
        <v>1.82281</v>
      </c>
      <c r="AB6962" s="108">
        <f t="shared" si="272"/>
        <v>51698</v>
      </c>
      <c r="AC6962" s="109">
        <f t="shared" si="271"/>
        <v>2.8218E-2</v>
      </c>
      <c r="AE6962" s="110"/>
    </row>
    <row r="6963" spans="13:31" x14ac:dyDescent="0.25">
      <c r="M6963" s="115"/>
      <c r="N6963" s="123">
        <v>1.8227199999999999</v>
      </c>
      <c r="AB6963" s="108">
        <f t="shared" si="272"/>
        <v>51699</v>
      </c>
      <c r="AC6963" s="109">
        <f t="shared" si="271"/>
        <v>2.8218E-2</v>
      </c>
      <c r="AE6963" s="110"/>
    </row>
    <row r="6964" spans="13:31" x14ac:dyDescent="0.25">
      <c r="M6964" s="115"/>
      <c r="N6964" s="123">
        <v>1.8227199999999999</v>
      </c>
      <c r="AB6964" s="108">
        <f t="shared" si="272"/>
        <v>51700</v>
      </c>
      <c r="AC6964" s="109">
        <f t="shared" si="271"/>
        <v>2.8218E-2</v>
      </c>
      <c r="AE6964" s="110"/>
    </row>
    <row r="6965" spans="13:31" x14ac:dyDescent="0.25">
      <c r="M6965" s="115"/>
      <c r="N6965" s="123">
        <v>1.8227199999999999</v>
      </c>
      <c r="AB6965" s="108">
        <f t="shared" si="272"/>
        <v>51701</v>
      </c>
      <c r="AC6965" s="109">
        <f t="shared" si="271"/>
        <v>2.8218E-2</v>
      </c>
      <c r="AE6965" s="110"/>
    </row>
    <row r="6966" spans="13:31" x14ac:dyDescent="0.25">
      <c r="M6966" s="115"/>
      <c r="N6966" s="123">
        <v>1.8227199999999999</v>
      </c>
      <c r="AB6966" s="108">
        <f t="shared" si="272"/>
        <v>51702</v>
      </c>
      <c r="AC6966" s="109">
        <f t="shared" si="271"/>
        <v>2.8218E-2</v>
      </c>
      <c r="AE6966" s="110"/>
    </row>
    <row r="6967" spans="13:31" x14ac:dyDescent="0.25">
      <c r="M6967" s="115"/>
      <c r="N6967" s="123">
        <v>1.82281</v>
      </c>
      <c r="AB6967" s="108">
        <f t="shared" si="272"/>
        <v>51703</v>
      </c>
      <c r="AC6967" s="109">
        <f t="shared" si="271"/>
        <v>2.8218E-2</v>
      </c>
      <c r="AE6967" s="110"/>
    </row>
    <row r="6968" spans="13:31" x14ac:dyDescent="0.25">
      <c r="M6968" s="115"/>
      <c r="N6968" s="123">
        <v>1.8227199999999999</v>
      </c>
      <c r="AB6968" s="108">
        <f t="shared" si="272"/>
        <v>51704</v>
      </c>
      <c r="AC6968" s="109">
        <f t="shared" si="271"/>
        <v>2.8218E-2</v>
      </c>
      <c r="AE6968" s="110"/>
    </row>
    <row r="6969" spans="13:31" x14ac:dyDescent="0.25">
      <c r="M6969" s="115"/>
      <c r="N6969" s="123">
        <v>1.8227199999999999</v>
      </c>
      <c r="AB6969" s="108">
        <f t="shared" si="272"/>
        <v>51705</v>
      </c>
      <c r="AC6969" s="109">
        <f t="shared" si="271"/>
        <v>2.8218E-2</v>
      </c>
      <c r="AE6969" s="110"/>
    </row>
    <row r="6970" spans="13:31" x14ac:dyDescent="0.25">
      <c r="M6970" s="115"/>
      <c r="N6970" s="123">
        <v>1.8227199999999999</v>
      </c>
      <c r="AB6970" s="108">
        <f t="shared" si="272"/>
        <v>51706</v>
      </c>
      <c r="AC6970" s="109">
        <f t="shared" si="271"/>
        <v>2.8218E-2</v>
      </c>
      <c r="AE6970" s="110"/>
    </row>
    <row r="6971" spans="13:31" x14ac:dyDescent="0.25">
      <c r="M6971" s="115"/>
      <c r="N6971" s="123">
        <v>1.8227199999999999</v>
      </c>
      <c r="AB6971" s="108">
        <f t="shared" si="272"/>
        <v>51707</v>
      </c>
      <c r="AC6971" s="109">
        <f t="shared" si="271"/>
        <v>2.8218E-2</v>
      </c>
      <c r="AE6971" s="110"/>
    </row>
    <row r="6972" spans="13:31" x14ac:dyDescent="0.25">
      <c r="M6972" s="115"/>
      <c r="N6972" s="123">
        <v>1.8228599999999999</v>
      </c>
      <c r="AB6972" s="108">
        <f t="shared" si="272"/>
        <v>51708</v>
      </c>
      <c r="AC6972" s="109">
        <f t="shared" si="271"/>
        <v>2.8218E-2</v>
      </c>
      <c r="AE6972" s="110"/>
    </row>
    <row r="6973" spans="13:31" x14ac:dyDescent="0.25">
      <c r="M6973" s="115"/>
      <c r="N6973" s="123">
        <v>1.8227199999999999</v>
      </c>
      <c r="AB6973" s="108">
        <f t="shared" si="272"/>
        <v>51709</v>
      </c>
      <c r="AC6973" s="109">
        <f t="shared" si="271"/>
        <v>2.8218E-2</v>
      </c>
      <c r="AE6973" s="110"/>
    </row>
    <row r="6974" spans="13:31" x14ac:dyDescent="0.25">
      <c r="M6974" s="115"/>
      <c r="N6974" s="123">
        <v>1.8227199999999999</v>
      </c>
      <c r="AB6974" s="108">
        <f t="shared" si="272"/>
        <v>51710</v>
      </c>
      <c r="AC6974" s="109">
        <f t="shared" si="271"/>
        <v>2.8218E-2</v>
      </c>
      <c r="AE6974" s="110"/>
    </row>
    <row r="6975" spans="13:31" x14ac:dyDescent="0.25">
      <c r="M6975" s="115"/>
      <c r="N6975" s="123">
        <v>1.8227199999999999</v>
      </c>
      <c r="AB6975" s="108">
        <f t="shared" si="272"/>
        <v>51711</v>
      </c>
      <c r="AC6975" s="109">
        <f t="shared" si="271"/>
        <v>2.8218E-2</v>
      </c>
      <c r="AE6975" s="110"/>
    </row>
    <row r="6976" spans="13:31" x14ac:dyDescent="0.25">
      <c r="M6976" s="115"/>
      <c r="N6976" s="123">
        <v>1.82281</v>
      </c>
      <c r="AB6976" s="108">
        <f t="shared" si="272"/>
        <v>51712</v>
      </c>
      <c r="AC6976" s="109">
        <f t="shared" si="271"/>
        <v>2.8218E-2</v>
      </c>
      <c r="AE6976" s="110"/>
    </row>
    <row r="6977" spans="13:31" x14ac:dyDescent="0.25">
      <c r="M6977" s="115"/>
      <c r="N6977" s="123">
        <v>1.8227199999999999</v>
      </c>
      <c r="AB6977" s="108">
        <f t="shared" si="272"/>
        <v>51713</v>
      </c>
      <c r="AC6977" s="109">
        <f t="shared" si="271"/>
        <v>2.8218E-2</v>
      </c>
      <c r="AE6977" s="110"/>
    </row>
    <row r="6978" spans="13:31" x14ac:dyDescent="0.25">
      <c r="M6978" s="115"/>
      <c r="N6978" s="123">
        <v>1.8227199999999999</v>
      </c>
      <c r="AB6978" s="108">
        <f t="shared" si="272"/>
        <v>51714</v>
      </c>
      <c r="AC6978" s="109">
        <f t="shared" si="271"/>
        <v>2.8218E-2</v>
      </c>
      <c r="AE6978" s="110"/>
    </row>
    <row r="6979" spans="13:31" x14ac:dyDescent="0.25">
      <c r="M6979" s="115"/>
      <c r="N6979" s="123">
        <v>1.8227199999999999</v>
      </c>
      <c r="AB6979" s="108">
        <f t="shared" si="272"/>
        <v>51715</v>
      </c>
      <c r="AC6979" s="109">
        <f t="shared" si="271"/>
        <v>2.8218E-2</v>
      </c>
      <c r="AE6979" s="110"/>
    </row>
    <row r="6980" spans="13:31" x14ac:dyDescent="0.25">
      <c r="M6980" s="115"/>
      <c r="N6980" s="123">
        <v>1.8227199999999999</v>
      </c>
      <c r="AB6980" s="108">
        <f t="shared" si="272"/>
        <v>51716</v>
      </c>
      <c r="AC6980" s="109">
        <f t="shared" si="271"/>
        <v>2.8218E-2</v>
      </c>
      <c r="AE6980" s="110"/>
    </row>
    <row r="6981" spans="13:31" x14ac:dyDescent="0.25">
      <c r="M6981" s="115"/>
      <c r="N6981" s="123">
        <v>1.82281</v>
      </c>
      <c r="AB6981" s="108">
        <f t="shared" si="272"/>
        <v>51717</v>
      </c>
      <c r="AC6981" s="109">
        <f t="shared" si="271"/>
        <v>2.8218E-2</v>
      </c>
      <c r="AE6981" s="110"/>
    </row>
    <row r="6982" spans="13:31" x14ac:dyDescent="0.25">
      <c r="M6982" s="115"/>
      <c r="N6982" s="123">
        <v>1.8227199999999999</v>
      </c>
      <c r="AB6982" s="108">
        <f t="shared" si="272"/>
        <v>51718</v>
      </c>
      <c r="AC6982" s="109">
        <f t="shared" si="271"/>
        <v>2.8218E-2</v>
      </c>
      <c r="AE6982" s="110"/>
    </row>
    <row r="6983" spans="13:31" x14ac:dyDescent="0.25">
      <c r="M6983" s="115"/>
      <c r="N6983" s="123">
        <v>1.8227199999999999</v>
      </c>
      <c r="AB6983" s="108">
        <f t="shared" si="272"/>
        <v>51719</v>
      </c>
      <c r="AC6983" s="109">
        <f t="shared" ref="AC6983:AC7046" si="273">_xlfn.IFNA(VLOOKUP(AB6983,M:N,2,FALSE)/100,AC6982)</f>
        <v>2.8218E-2</v>
      </c>
      <c r="AE6983" s="110"/>
    </row>
    <row r="6984" spans="13:31" x14ac:dyDescent="0.25">
      <c r="M6984" s="115"/>
      <c r="N6984" s="123">
        <v>1.8227199999999999</v>
      </c>
      <c r="AB6984" s="108">
        <f t="shared" ref="AB6984:AB7047" si="274">AB6983+1</f>
        <v>51720</v>
      </c>
      <c r="AC6984" s="109">
        <f t="shared" si="273"/>
        <v>2.8218E-2</v>
      </c>
      <c r="AE6984" s="110"/>
    </row>
    <row r="6985" spans="13:31" x14ac:dyDescent="0.25">
      <c r="M6985" s="115"/>
      <c r="N6985" s="123">
        <v>1.8227199999999999</v>
      </c>
      <c r="AB6985" s="108">
        <f t="shared" si="274"/>
        <v>51721</v>
      </c>
      <c r="AC6985" s="109">
        <f t="shared" si="273"/>
        <v>2.8218E-2</v>
      </c>
      <c r="AE6985" s="110"/>
    </row>
    <row r="6986" spans="13:31" x14ac:dyDescent="0.25">
      <c r="M6986" s="115"/>
      <c r="N6986" s="123">
        <v>1.8228599999999999</v>
      </c>
      <c r="AB6986" s="108">
        <f t="shared" si="274"/>
        <v>51722</v>
      </c>
      <c r="AC6986" s="109">
        <f t="shared" si="273"/>
        <v>2.8218E-2</v>
      </c>
      <c r="AE6986" s="110"/>
    </row>
    <row r="6987" spans="13:31" x14ac:dyDescent="0.25">
      <c r="M6987" s="115"/>
      <c r="N6987" s="123">
        <v>1.8227199999999999</v>
      </c>
      <c r="AB6987" s="108">
        <f t="shared" si="274"/>
        <v>51723</v>
      </c>
      <c r="AC6987" s="109">
        <f t="shared" si="273"/>
        <v>2.8218E-2</v>
      </c>
      <c r="AE6987" s="110"/>
    </row>
    <row r="6988" spans="13:31" x14ac:dyDescent="0.25">
      <c r="M6988" s="115"/>
      <c r="N6988" s="123">
        <v>1.8227199999999999</v>
      </c>
      <c r="AB6988" s="108">
        <f t="shared" si="274"/>
        <v>51724</v>
      </c>
      <c r="AC6988" s="109">
        <f t="shared" si="273"/>
        <v>2.8218E-2</v>
      </c>
      <c r="AE6988" s="110"/>
    </row>
    <row r="6989" spans="13:31" x14ac:dyDescent="0.25">
      <c r="M6989" s="115"/>
      <c r="N6989" s="123">
        <v>1.8227199999999999</v>
      </c>
      <c r="AB6989" s="108">
        <f t="shared" si="274"/>
        <v>51725</v>
      </c>
      <c r="AC6989" s="109">
        <f t="shared" si="273"/>
        <v>2.8218E-2</v>
      </c>
      <c r="AE6989" s="110"/>
    </row>
    <row r="6990" spans="13:31" x14ac:dyDescent="0.25">
      <c r="M6990" s="115"/>
      <c r="N6990" s="123">
        <v>1.82281</v>
      </c>
      <c r="AB6990" s="108">
        <f t="shared" si="274"/>
        <v>51726</v>
      </c>
      <c r="AC6990" s="109">
        <f t="shared" si="273"/>
        <v>2.8218E-2</v>
      </c>
      <c r="AE6990" s="110"/>
    </row>
    <row r="6991" spans="13:31" x14ac:dyDescent="0.25">
      <c r="M6991" s="115"/>
      <c r="N6991" s="123">
        <v>1.8227199999999999</v>
      </c>
      <c r="AB6991" s="108">
        <f t="shared" si="274"/>
        <v>51727</v>
      </c>
      <c r="AC6991" s="109">
        <f t="shared" si="273"/>
        <v>2.8218E-2</v>
      </c>
      <c r="AE6991" s="110"/>
    </row>
    <row r="6992" spans="13:31" x14ac:dyDescent="0.25">
      <c r="M6992" s="115"/>
      <c r="N6992" s="123">
        <v>1.8227199999999999</v>
      </c>
      <c r="AB6992" s="108">
        <f t="shared" si="274"/>
        <v>51728</v>
      </c>
      <c r="AC6992" s="109">
        <f t="shared" si="273"/>
        <v>2.8218E-2</v>
      </c>
      <c r="AE6992" s="110"/>
    </row>
    <row r="6993" spans="13:31" x14ac:dyDescent="0.25">
      <c r="M6993" s="115"/>
      <c r="N6993" s="123">
        <v>1.8227199999999999</v>
      </c>
      <c r="AB6993" s="108">
        <f t="shared" si="274"/>
        <v>51729</v>
      </c>
      <c r="AC6993" s="109">
        <f t="shared" si="273"/>
        <v>2.8218E-2</v>
      </c>
      <c r="AE6993" s="110"/>
    </row>
    <row r="6994" spans="13:31" x14ac:dyDescent="0.25">
      <c r="M6994" s="115"/>
      <c r="N6994" s="123">
        <v>1.8227199999999999</v>
      </c>
      <c r="AB6994" s="108">
        <f t="shared" si="274"/>
        <v>51730</v>
      </c>
      <c r="AC6994" s="109">
        <f t="shared" si="273"/>
        <v>2.8218E-2</v>
      </c>
      <c r="AE6994" s="110"/>
    </row>
    <row r="6995" spans="13:31" x14ac:dyDescent="0.25">
      <c r="M6995" s="115"/>
      <c r="N6995" s="123">
        <v>1.8228599999999999</v>
      </c>
      <c r="AB6995" s="108">
        <f t="shared" si="274"/>
        <v>51731</v>
      </c>
      <c r="AC6995" s="109">
        <f t="shared" si="273"/>
        <v>2.8218E-2</v>
      </c>
      <c r="AE6995" s="110"/>
    </row>
    <row r="6996" spans="13:31" x14ac:dyDescent="0.25">
      <c r="M6996" s="115"/>
      <c r="N6996" s="123">
        <v>1.8227199999999999</v>
      </c>
      <c r="AB6996" s="108">
        <f t="shared" si="274"/>
        <v>51732</v>
      </c>
      <c r="AC6996" s="109">
        <f t="shared" si="273"/>
        <v>2.8218E-2</v>
      </c>
      <c r="AE6996" s="110"/>
    </row>
    <row r="6997" spans="13:31" x14ac:dyDescent="0.25">
      <c r="M6997" s="115"/>
      <c r="N6997" s="123">
        <v>1.8227199999999999</v>
      </c>
      <c r="AB6997" s="108">
        <f t="shared" si="274"/>
        <v>51733</v>
      </c>
      <c r="AC6997" s="109">
        <f t="shared" si="273"/>
        <v>2.8218E-2</v>
      </c>
      <c r="AE6997" s="110"/>
    </row>
    <row r="6998" spans="13:31" x14ac:dyDescent="0.25">
      <c r="M6998" s="115"/>
      <c r="N6998" s="123">
        <v>1.8227199999999999</v>
      </c>
      <c r="AB6998" s="108">
        <f t="shared" si="274"/>
        <v>51734</v>
      </c>
      <c r="AC6998" s="109">
        <f t="shared" si="273"/>
        <v>2.8218E-2</v>
      </c>
      <c r="AE6998" s="110"/>
    </row>
    <row r="6999" spans="13:31" x14ac:dyDescent="0.25">
      <c r="M6999" s="115"/>
      <c r="N6999" s="123">
        <v>1.82281</v>
      </c>
      <c r="AB6999" s="108">
        <f t="shared" si="274"/>
        <v>51735</v>
      </c>
      <c r="AC6999" s="109">
        <f t="shared" si="273"/>
        <v>2.8218E-2</v>
      </c>
      <c r="AE6999" s="110"/>
    </row>
    <row r="7000" spans="13:31" x14ac:dyDescent="0.25">
      <c r="M7000" s="115"/>
      <c r="N7000" s="123">
        <v>1.8227199999999999</v>
      </c>
      <c r="AB7000" s="108">
        <f t="shared" si="274"/>
        <v>51736</v>
      </c>
      <c r="AC7000" s="109">
        <f t="shared" si="273"/>
        <v>2.8218E-2</v>
      </c>
      <c r="AE7000" s="110"/>
    </row>
    <row r="7001" spans="13:31" x14ac:dyDescent="0.25">
      <c r="M7001" s="115"/>
      <c r="N7001" s="123">
        <v>1.8227199999999999</v>
      </c>
      <c r="AB7001" s="108">
        <f t="shared" si="274"/>
        <v>51737</v>
      </c>
      <c r="AC7001" s="109">
        <f t="shared" si="273"/>
        <v>2.8218E-2</v>
      </c>
      <c r="AE7001" s="110"/>
    </row>
    <row r="7002" spans="13:31" x14ac:dyDescent="0.25">
      <c r="M7002" s="115"/>
      <c r="N7002" s="123">
        <v>1.8227199999999999</v>
      </c>
      <c r="AB7002" s="108">
        <f t="shared" si="274"/>
        <v>51738</v>
      </c>
      <c r="AC7002" s="109">
        <f t="shared" si="273"/>
        <v>2.8218E-2</v>
      </c>
      <c r="AE7002" s="110"/>
    </row>
    <row r="7003" spans="13:31" x14ac:dyDescent="0.25">
      <c r="M7003" s="115"/>
      <c r="N7003" s="123">
        <v>1.8227199999999999</v>
      </c>
      <c r="AB7003" s="108">
        <f t="shared" si="274"/>
        <v>51739</v>
      </c>
      <c r="AC7003" s="109">
        <f t="shared" si="273"/>
        <v>2.8218E-2</v>
      </c>
      <c r="AE7003" s="110"/>
    </row>
    <row r="7004" spans="13:31" x14ac:dyDescent="0.25">
      <c r="M7004" s="115"/>
      <c r="N7004" s="123">
        <v>1.82281</v>
      </c>
      <c r="AB7004" s="108">
        <f t="shared" si="274"/>
        <v>51740</v>
      </c>
      <c r="AC7004" s="109">
        <f t="shared" si="273"/>
        <v>2.8218E-2</v>
      </c>
      <c r="AE7004" s="110"/>
    </row>
    <row r="7005" spans="13:31" x14ac:dyDescent="0.25">
      <c r="M7005" s="115"/>
      <c r="N7005" s="123">
        <v>1.8227199999999999</v>
      </c>
      <c r="AB7005" s="108">
        <f t="shared" si="274"/>
        <v>51741</v>
      </c>
      <c r="AC7005" s="109">
        <f t="shared" si="273"/>
        <v>2.8218E-2</v>
      </c>
      <c r="AE7005" s="110"/>
    </row>
    <row r="7006" spans="13:31" x14ac:dyDescent="0.25">
      <c r="M7006" s="115"/>
      <c r="N7006" s="123">
        <v>1.8227199999999999</v>
      </c>
      <c r="AB7006" s="108">
        <f t="shared" si="274"/>
        <v>51742</v>
      </c>
      <c r="AC7006" s="109">
        <f t="shared" si="273"/>
        <v>2.8218E-2</v>
      </c>
      <c r="AE7006" s="110"/>
    </row>
    <row r="7007" spans="13:31" x14ac:dyDescent="0.25">
      <c r="M7007" s="115"/>
      <c r="N7007" s="123">
        <v>1.8227199999999999</v>
      </c>
      <c r="AB7007" s="108">
        <f t="shared" si="274"/>
        <v>51743</v>
      </c>
      <c r="AC7007" s="109">
        <f t="shared" si="273"/>
        <v>2.8218E-2</v>
      </c>
      <c r="AE7007" s="110"/>
    </row>
    <row r="7008" spans="13:31" x14ac:dyDescent="0.25">
      <c r="M7008" s="115"/>
      <c r="N7008" s="123">
        <v>1.8227199999999999</v>
      </c>
      <c r="AB7008" s="108">
        <f t="shared" si="274"/>
        <v>51744</v>
      </c>
      <c r="AC7008" s="109">
        <f t="shared" si="273"/>
        <v>2.8218E-2</v>
      </c>
      <c r="AE7008" s="110"/>
    </row>
    <row r="7009" spans="13:31" x14ac:dyDescent="0.25">
      <c r="M7009" s="115"/>
      <c r="N7009" s="123">
        <v>1.82281</v>
      </c>
      <c r="AB7009" s="108">
        <f t="shared" si="274"/>
        <v>51745</v>
      </c>
      <c r="AC7009" s="109">
        <f t="shared" si="273"/>
        <v>2.8218E-2</v>
      </c>
      <c r="AE7009" s="110"/>
    </row>
    <row r="7010" spans="13:31" x14ac:dyDescent="0.25">
      <c r="M7010" s="115"/>
      <c r="N7010" s="123">
        <v>1.8227199999999999</v>
      </c>
      <c r="AB7010" s="108">
        <f t="shared" si="274"/>
        <v>51746</v>
      </c>
      <c r="AC7010" s="109">
        <f t="shared" si="273"/>
        <v>2.8218E-2</v>
      </c>
      <c r="AE7010" s="110"/>
    </row>
    <row r="7011" spans="13:31" x14ac:dyDescent="0.25">
      <c r="M7011" s="115"/>
      <c r="N7011" s="123">
        <v>1.8227199999999999</v>
      </c>
      <c r="AB7011" s="108">
        <f t="shared" si="274"/>
        <v>51747</v>
      </c>
      <c r="AC7011" s="109">
        <f t="shared" si="273"/>
        <v>2.8218E-2</v>
      </c>
      <c r="AE7011" s="110"/>
    </row>
    <row r="7012" spans="13:31" x14ac:dyDescent="0.25">
      <c r="M7012" s="115"/>
      <c r="N7012" s="123">
        <v>1.8227199999999999</v>
      </c>
      <c r="AB7012" s="108">
        <f t="shared" si="274"/>
        <v>51748</v>
      </c>
      <c r="AC7012" s="109">
        <f t="shared" si="273"/>
        <v>2.8218E-2</v>
      </c>
      <c r="AE7012" s="110"/>
    </row>
    <row r="7013" spans="13:31" x14ac:dyDescent="0.25">
      <c r="M7013" s="115"/>
      <c r="N7013" s="123">
        <v>1.8227199999999999</v>
      </c>
      <c r="AB7013" s="108">
        <f t="shared" si="274"/>
        <v>51749</v>
      </c>
      <c r="AC7013" s="109">
        <f t="shared" si="273"/>
        <v>2.8218E-2</v>
      </c>
      <c r="AE7013" s="110"/>
    </row>
    <row r="7014" spans="13:31" x14ac:dyDescent="0.25">
      <c r="M7014" s="115"/>
      <c r="N7014" s="123">
        <v>1.82281</v>
      </c>
      <c r="AB7014" s="108">
        <f t="shared" si="274"/>
        <v>51750</v>
      </c>
      <c r="AC7014" s="109">
        <f t="shared" si="273"/>
        <v>2.8218E-2</v>
      </c>
      <c r="AE7014" s="110"/>
    </row>
    <row r="7015" spans="13:31" x14ac:dyDescent="0.25">
      <c r="M7015" s="115"/>
      <c r="N7015" s="123">
        <v>1.8227199999999999</v>
      </c>
      <c r="AB7015" s="108">
        <f t="shared" si="274"/>
        <v>51751</v>
      </c>
      <c r="AC7015" s="109">
        <f t="shared" si="273"/>
        <v>2.8218E-2</v>
      </c>
      <c r="AE7015" s="110"/>
    </row>
    <row r="7016" spans="13:31" x14ac:dyDescent="0.25">
      <c r="M7016" s="115"/>
      <c r="N7016" s="123">
        <v>1.8227199999999999</v>
      </c>
      <c r="AB7016" s="108">
        <f t="shared" si="274"/>
        <v>51752</v>
      </c>
      <c r="AC7016" s="109">
        <f t="shared" si="273"/>
        <v>2.8218E-2</v>
      </c>
      <c r="AE7016" s="110"/>
    </row>
    <row r="7017" spans="13:31" x14ac:dyDescent="0.25">
      <c r="M7017" s="115"/>
      <c r="N7017" s="123">
        <v>1.8227199999999999</v>
      </c>
      <c r="AB7017" s="108">
        <f t="shared" si="274"/>
        <v>51753</v>
      </c>
      <c r="AC7017" s="109">
        <f t="shared" si="273"/>
        <v>2.8218E-2</v>
      </c>
      <c r="AE7017" s="110"/>
    </row>
    <row r="7018" spans="13:31" x14ac:dyDescent="0.25">
      <c r="M7018" s="115"/>
      <c r="N7018" s="123">
        <v>1.8227199999999999</v>
      </c>
      <c r="AB7018" s="108">
        <f t="shared" si="274"/>
        <v>51754</v>
      </c>
      <c r="AC7018" s="109">
        <f t="shared" si="273"/>
        <v>2.8218E-2</v>
      </c>
      <c r="AE7018" s="110"/>
    </row>
    <row r="7019" spans="13:31" x14ac:dyDescent="0.25">
      <c r="M7019" s="115"/>
      <c r="N7019" s="123">
        <v>1.82281</v>
      </c>
      <c r="AB7019" s="108">
        <f t="shared" si="274"/>
        <v>51755</v>
      </c>
      <c r="AC7019" s="109">
        <f t="shared" si="273"/>
        <v>2.8218E-2</v>
      </c>
      <c r="AE7019" s="110"/>
    </row>
    <row r="7020" spans="13:31" x14ac:dyDescent="0.25">
      <c r="M7020" s="115"/>
      <c r="N7020" s="123">
        <v>1.8227199999999999</v>
      </c>
      <c r="AB7020" s="108">
        <f t="shared" si="274"/>
        <v>51756</v>
      </c>
      <c r="AC7020" s="109">
        <f t="shared" si="273"/>
        <v>2.8218E-2</v>
      </c>
      <c r="AE7020" s="110"/>
    </row>
    <row r="7021" spans="13:31" x14ac:dyDescent="0.25">
      <c r="M7021" s="115"/>
      <c r="N7021" s="123">
        <v>1.8227199999999999</v>
      </c>
      <c r="AB7021" s="108">
        <f t="shared" si="274"/>
        <v>51757</v>
      </c>
      <c r="AC7021" s="109">
        <f t="shared" si="273"/>
        <v>2.8218E-2</v>
      </c>
      <c r="AE7021" s="110"/>
    </row>
    <row r="7022" spans="13:31" x14ac:dyDescent="0.25">
      <c r="M7022" s="115"/>
      <c r="N7022" s="123">
        <v>1.8227199999999999</v>
      </c>
      <c r="AB7022" s="108">
        <f t="shared" si="274"/>
        <v>51758</v>
      </c>
      <c r="AC7022" s="109">
        <f t="shared" si="273"/>
        <v>2.8218E-2</v>
      </c>
      <c r="AE7022" s="110"/>
    </row>
    <row r="7023" spans="13:31" x14ac:dyDescent="0.25">
      <c r="M7023" s="115"/>
      <c r="N7023" s="123">
        <v>1.8227199999999999</v>
      </c>
      <c r="AB7023" s="108">
        <f t="shared" si="274"/>
        <v>51759</v>
      </c>
      <c r="AC7023" s="109">
        <f t="shared" si="273"/>
        <v>2.8218E-2</v>
      </c>
      <c r="AE7023" s="110"/>
    </row>
    <row r="7024" spans="13:31" x14ac:dyDescent="0.25">
      <c r="M7024" s="115"/>
      <c r="N7024" s="123">
        <v>1.82281</v>
      </c>
      <c r="AB7024" s="108">
        <f t="shared" si="274"/>
        <v>51760</v>
      </c>
      <c r="AC7024" s="109">
        <f t="shared" si="273"/>
        <v>2.8218E-2</v>
      </c>
      <c r="AE7024" s="110"/>
    </row>
    <row r="7025" spans="13:31" x14ac:dyDescent="0.25">
      <c r="M7025" s="115"/>
      <c r="N7025" s="123">
        <v>1.8227199999999999</v>
      </c>
      <c r="AB7025" s="108">
        <f t="shared" si="274"/>
        <v>51761</v>
      </c>
      <c r="AC7025" s="109">
        <f t="shared" si="273"/>
        <v>2.8218E-2</v>
      </c>
      <c r="AE7025" s="110"/>
    </row>
    <row r="7026" spans="13:31" x14ac:dyDescent="0.25">
      <c r="M7026" s="115"/>
      <c r="N7026" s="123">
        <v>1.8227199999999999</v>
      </c>
      <c r="AB7026" s="108">
        <f t="shared" si="274"/>
        <v>51762</v>
      </c>
      <c r="AC7026" s="109">
        <f t="shared" si="273"/>
        <v>2.8218E-2</v>
      </c>
      <c r="AE7026" s="110"/>
    </row>
    <row r="7027" spans="13:31" x14ac:dyDescent="0.25">
      <c r="M7027" s="115"/>
      <c r="N7027" s="123">
        <v>1.8227199999999999</v>
      </c>
      <c r="AB7027" s="108">
        <f t="shared" si="274"/>
        <v>51763</v>
      </c>
      <c r="AC7027" s="109">
        <f t="shared" si="273"/>
        <v>2.8218E-2</v>
      </c>
      <c r="AE7027" s="110"/>
    </row>
    <row r="7028" spans="13:31" x14ac:dyDescent="0.25">
      <c r="M7028" s="115"/>
      <c r="N7028" s="123">
        <v>1.8227199999999999</v>
      </c>
      <c r="AB7028" s="108">
        <f t="shared" si="274"/>
        <v>51764</v>
      </c>
      <c r="AC7028" s="109">
        <f t="shared" si="273"/>
        <v>2.8218E-2</v>
      </c>
      <c r="AE7028" s="110"/>
    </row>
    <row r="7029" spans="13:31" x14ac:dyDescent="0.25">
      <c r="M7029" s="115"/>
      <c r="N7029" s="123">
        <v>1.82281</v>
      </c>
      <c r="AB7029" s="108">
        <f t="shared" si="274"/>
        <v>51765</v>
      </c>
      <c r="AC7029" s="109">
        <f t="shared" si="273"/>
        <v>2.8218E-2</v>
      </c>
      <c r="AE7029" s="110"/>
    </row>
    <row r="7030" spans="13:31" x14ac:dyDescent="0.25">
      <c r="M7030" s="115"/>
      <c r="N7030" s="123">
        <v>1.8227199999999999</v>
      </c>
      <c r="AB7030" s="108">
        <f t="shared" si="274"/>
        <v>51766</v>
      </c>
      <c r="AC7030" s="109">
        <f t="shared" si="273"/>
        <v>2.8218E-2</v>
      </c>
      <c r="AE7030" s="110"/>
    </row>
    <row r="7031" spans="13:31" x14ac:dyDescent="0.25">
      <c r="M7031" s="115"/>
      <c r="N7031" s="123">
        <v>1.8227199999999999</v>
      </c>
      <c r="AB7031" s="108">
        <f t="shared" si="274"/>
        <v>51767</v>
      </c>
      <c r="AC7031" s="109">
        <f t="shared" si="273"/>
        <v>2.8218E-2</v>
      </c>
      <c r="AE7031" s="110"/>
    </row>
    <row r="7032" spans="13:31" x14ac:dyDescent="0.25">
      <c r="M7032" s="115"/>
      <c r="N7032" s="123">
        <v>1.8227199999999999</v>
      </c>
      <c r="AB7032" s="108">
        <f t="shared" si="274"/>
        <v>51768</v>
      </c>
      <c r="AC7032" s="109">
        <f t="shared" si="273"/>
        <v>2.8218E-2</v>
      </c>
      <c r="AE7032" s="110"/>
    </row>
    <row r="7033" spans="13:31" x14ac:dyDescent="0.25">
      <c r="M7033" s="115"/>
      <c r="N7033" s="123">
        <v>1.8227199999999999</v>
      </c>
      <c r="AB7033" s="108">
        <f t="shared" si="274"/>
        <v>51769</v>
      </c>
      <c r="AC7033" s="109">
        <f t="shared" si="273"/>
        <v>2.8218E-2</v>
      </c>
      <c r="AE7033" s="110"/>
    </row>
    <row r="7034" spans="13:31" x14ac:dyDescent="0.25">
      <c r="M7034" s="115"/>
      <c r="N7034" s="123">
        <v>1.82281</v>
      </c>
      <c r="AB7034" s="108">
        <f t="shared" si="274"/>
        <v>51770</v>
      </c>
      <c r="AC7034" s="109">
        <f t="shared" si="273"/>
        <v>2.8218E-2</v>
      </c>
      <c r="AE7034" s="110"/>
    </row>
    <row r="7035" spans="13:31" x14ac:dyDescent="0.25">
      <c r="M7035" s="115"/>
      <c r="N7035" s="123">
        <v>1.8227199999999999</v>
      </c>
      <c r="AB7035" s="108">
        <f t="shared" si="274"/>
        <v>51771</v>
      </c>
      <c r="AC7035" s="109">
        <f t="shared" si="273"/>
        <v>2.8218E-2</v>
      </c>
      <c r="AE7035" s="110"/>
    </row>
    <row r="7036" spans="13:31" x14ac:dyDescent="0.25">
      <c r="M7036" s="115"/>
      <c r="N7036" s="123">
        <v>1.8227199999999999</v>
      </c>
      <c r="AB7036" s="108">
        <f t="shared" si="274"/>
        <v>51772</v>
      </c>
      <c r="AC7036" s="109">
        <f t="shared" si="273"/>
        <v>2.8218E-2</v>
      </c>
      <c r="AE7036" s="110"/>
    </row>
    <row r="7037" spans="13:31" x14ac:dyDescent="0.25">
      <c r="M7037" s="115"/>
      <c r="N7037" s="123">
        <v>1.8227199999999999</v>
      </c>
      <c r="AB7037" s="108">
        <f t="shared" si="274"/>
        <v>51773</v>
      </c>
      <c r="AC7037" s="109">
        <f t="shared" si="273"/>
        <v>2.8218E-2</v>
      </c>
      <c r="AE7037" s="110"/>
    </row>
    <row r="7038" spans="13:31" x14ac:dyDescent="0.25">
      <c r="M7038" s="115"/>
      <c r="N7038" s="123">
        <v>1.8227199999999999</v>
      </c>
      <c r="AB7038" s="108">
        <f t="shared" si="274"/>
        <v>51774</v>
      </c>
      <c r="AC7038" s="109">
        <f t="shared" si="273"/>
        <v>2.8218E-2</v>
      </c>
      <c r="AE7038" s="110"/>
    </row>
    <row r="7039" spans="13:31" x14ac:dyDescent="0.25">
      <c r="M7039" s="115"/>
      <c r="N7039" s="123">
        <v>1.8228599999999999</v>
      </c>
      <c r="AB7039" s="108">
        <f t="shared" si="274"/>
        <v>51775</v>
      </c>
      <c r="AC7039" s="109">
        <f t="shared" si="273"/>
        <v>2.8218E-2</v>
      </c>
      <c r="AE7039" s="110"/>
    </row>
    <row r="7040" spans="13:31" x14ac:dyDescent="0.25">
      <c r="M7040" s="115"/>
      <c r="N7040" s="123">
        <v>1.8227199999999999</v>
      </c>
      <c r="AB7040" s="108">
        <f t="shared" si="274"/>
        <v>51776</v>
      </c>
      <c r="AC7040" s="109">
        <f t="shared" si="273"/>
        <v>2.8218E-2</v>
      </c>
      <c r="AE7040" s="110"/>
    </row>
    <row r="7041" spans="13:31" x14ac:dyDescent="0.25">
      <c r="M7041" s="115"/>
      <c r="N7041" s="123">
        <v>1.8227199999999999</v>
      </c>
      <c r="AB7041" s="108">
        <f t="shared" si="274"/>
        <v>51777</v>
      </c>
      <c r="AC7041" s="109">
        <f t="shared" si="273"/>
        <v>2.8218E-2</v>
      </c>
      <c r="AE7041" s="110"/>
    </row>
    <row r="7042" spans="13:31" x14ac:dyDescent="0.25">
      <c r="M7042" s="115"/>
      <c r="N7042" s="123">
        <v>1.8227199999999999</v>
      </c>
      <c r="AB7042" s="108">
        <f t="shared" si="274"/>
        <v>51778</v>
      </c>
      <c r="AC7042" s="109">
        <f t="shared" si="273"/>
        <v>2.8218E-2</v>
      </c>
      <c r="AE7042" s="110"/>
    </row>
    <row r="7043" spans="13:31" x14ac:dyDescent="0.25">
      <c r="M7043" s="115"/>
      <c r="N7043" s="123">
        <v>1.82281</v>
      </c>
      <c r="AB7043" s="108">
        <f t="shared" si="274"/>
        <v>51779</v>
      </c>
      <c r="AC7043" s="109">
        <f t="shared" si="273"/>
        <v>2.8218E-2</v>
      </c>
      <c r="AE7043" s="110"/>
    </row>
    <row r="7044" spans="13:31" x14ac:dyDescent="0.25">
      <c r="M7044" s="115"/>
      <c r="N7044" s="123">
        <v>1.8227199999999999</v>
      </c>
      <c r="AB7044" s="108">
        <f t="shared" si="274"/>
        <v>51780</v>
      </c>
      <c r="AC7044" s="109">
        <f t="shared" si="273"/>
        <v>2.8218E-2</v>
      </c>
      <c r="AE7044" s="110"/>
    </row>
    <row r="7045" spans="13:31" x14ac:dyDescent="0.25">
      <c r="M7045" s="115"/>
      <c r="N7045" s="123">
        <v>1.8227199999999999</v>
      </c>
      <c r="AB7045" s="108">
        <f t="shared" si="274"/>
        <v>51781</v>
      </c>
      <c r="AC7045" s="109">
        <f t="shared" si="273"/>
        <v>2.8218E-2</v>
      </c>
      <c r="AE7045" s="110"/>
    </row>
    <row r="7046" spans="13:31" x14ac:dyDescent="0.25">
      <c r="M7046" s="115"/>
      <c r="N7046" s="123">
        <v>1.8227199999999999</v>
      </c>
      <c r="AB7046" s="108">
        <f t="shared" si="274"/>
        <v>51782</v>
      </c>
      <c r="AC7046" s="109">
        <f t="shared" si="273"/>
        <v>2.8218E-2</v>
      </c>
      <c r="AE7046" s="110"/>
    </row>
    <row r="7047" spans="13:31" x14ac:dyDescent="0.25">
      <c r="M7047" s="115"/>
      <c r="N7047" s="123">
        <v>1.8227199999999999</v>
      </c>
      <c r="AB7047" s="108">
        <f t="shared" si="274"/>
        <v>51783</v>
      </c>
      <c r="AC7047" s="109">
        <f t="shared" ref="AC7047:AC7110" si="275">_xlfn.IFNA(VLOOKUP(AB7047,M:N,2,FALSE)/100,AC7046)</f>
        <v>2.8218E-2</v>
      </c>
      <c r="AE7047" s="110"/>
    </row>
    <row r="7048" spans="13:31" x14ac:dyDescent="0.25">
      <c r="M7048" s="115"/>
      <c r="N7048" s="123">
        <v>1.82281</v>
      </c>
      <c r="AB7048" s="108">
        <f t="shared" ref="AB7048:AB7111" si="276">AB7047+1</f>
        <v>51784</v>
      </c>
      <c r="AC7048" s="109">
        <f t="shared" si="275"/>
        <v>2.8218E-2</v>
      </c>
      <c r="AE7048" s="110"/>
    </row>
    <row r="7049" spans="13:31" x14ac:dyDescent="0.25">
      <c r="M7049" s="115"/>
      <c r="N7049" s="123">
        <v>1.8227199999999999</v>
      </c>
      <c r="AB7049" s="108">
        <f t="shared" si="276"/>
        <v>51785</v>
      </c>
      <c r="AC7049" s="109">
        <f t="shared" si="275"/>
        <v>2.8218E-2</v>
      </c>
      <c r="AE7049" s="110"/>
    </row>
    <row r="7050" spans="13:31" x14ac:dyDescent="0.25">
      <c r="M7050" s="115"/>
      <c r="N7050" s="123">
        <v>1.8227199999999999</v>
      </c>
      <c r="AB7050" s="108">
        <f t="shared" si="276"/>
        <v>51786</v>
      </c>
      <c r="AC7050" s="109">
        <f t="shared" si="275"/>
        <v>2.8218E-2</v>
      </c>
      <c r="AE7050" s="110"/>
    </row>
    <row r="7051" spans="13:31" x14ac:dyDescent="0.25">
      <c r="M7051" s="115"/>
      <c r="N7051" s="123">
        <v>1.8227199999999999</v>
      </c>
      <c r="AB7051" s="108">
        <f t="shared" si="276"/>
        <v>51787</v>
      </c>
      <c r="AC7051" s="109">
        <f t="shared" si="275"/>
        <v>2.8218E-2</v>
      </c>
      <c r="AE7051" s="110"/>
    </row>
    <row r="7052" spans="13:31" x14ac:dyDescent="0.25">
      <c r="M7052" s="115"/>
      <c r="N7052" s="123">
        <v>1.8227199999999999</v>
      </c>
      <c r="AB7052" s="108">
        <f t="shared" si="276"/>
        <v>51788</v>
      </c>
      <c r="AC7052" s="109">
        <f t="shared" si="275"/>
        <v>2.8218E-2</v>
      </c>
      <c r="AE7052" s="110"/>
    </row>
    <row r="7053" spans="13:31" x14ac:dyDescent="0.25">
      <c r="M7053" s="115"/>
      <c r="N7053" s="123">
        <v>1.82281</v>
      </c>
      <c r="AB7053" s="108">
        <f t="shared" si="276"/>
        <v>51789</v>
      </c>
      <c r="AC7053" s="109">
        <f t="shared" si="275"/>
        <v>2.8218E-2</v>
      </c>
      <c r="AE7053" s="110"/>
    </row>
    <row r="7054" spans="13:31" x14ac:dyDescent="0.25">
      <c r="M7054" s="115"/>
      <c r="N7054" s="123">
        <v>1.8227199999999999</v>
      </c>
      <c r="AB7054" s="108">
        <f t="shared" si="276"/>
        <v>51790</v>
      </c>
      <c r="AC7054" s="109">
        <f t="shared" si="275"/>
        <v>2.8218E-2</v>
      </c>
      <c r="AE7054" s="110"/>
    </row>
    <row r="7055" spans="13:31" x14ac:dyDescent="0.25">
      <c r="M7055" s="115"/>
      <c r="N7055" s="123">
        <v>1.8227199999999999</v>
      </c>
      <c r="AB7055" s="108">
        <f t="shared" si="276"/>
        <v>51791</v>
      </c>
      <c r="AC7055" s="109">
        <f t="shared" si="275"/>
        <v>2.8218E-2</v>
      </c>
      <c r="AE7055" s="110"/>
    </row>
    <row r="7056" spans="13:31" x14ac:dyDescent="0.25">
      <c r="M7056" s="115"/>
      <c r="N7056" s="123">
        <v>1.8227199999999999</v>
      </c>
      <c r="AB7056" s="108">
        <f t="shared" si="276"/>
        <v>51792</v>
      </c>
      <c r="AC7056" s="109">
        <f t="shared" si="275"/>
        <v>2.8218E-2</v>
      </c>
      <c r="AE7056" s="110"/>
    </row>
    <row r="7057" spans="13:31" x14ac:dyDescent="0.25">
      <c r="M7057" s="115"/>
      <c r="N7057" s="123">
        <v>1.8227199999999999</v>
      </c>
      <c r="AB7057" s="108">
        <f t="shared" si="276"/>
        <v>51793</v>
      </c>
      <c r="AC7057" s="109">
        <f t="shared" si="275"/>
        <v>2.8218E-2</v>
      </c>
      <c r="AE7057" s="110"/>
    </row>
    <row r="7058" spans="13:31" x14ac:dyDescent="0.25">
      <c r="M7058" s="115"/>
      <c r="N7058" s="123">
        <v>1.82281</v>
      </c>
      <c r="AB7058" s="108">
        <f t="shared" si="276"/>
        <v>51794</v>
      </c>
      <c r="AC7058" s="109">
        <f t="shared" si="275"/>
        <v>2.8218E-2</v>
      </c>
      <c r="AE7058" s="110"/>
    </row>
    <row r="7059" spans="13:31" x14ac:dyDescent="0.25">
      <c r="M7059" s="115"/>
      <c r="N7059" s="123">
        <v>1.8227199999999999</v>
      </c>
      <c r="AB7059" s="108">
        <f t="shared" si="276"/>
        <v>51795</v>
      </c>
      <c r="AC7059" s="109">
        <f t="shared" si="275"/>
        <v>2.8218E-2</v>
      </c>
      <c r="AE7059" s="110"/>
    </row>
    <row r="7060" spans="13:31" x14ac:dyDescent="0.25">
      <c r="M7060" s="115"/>
      <c r="N7060" s="123">
        <v>1.8227199999999999</v>
      </c>
      <c r="AB7060" s="108">
        <f t="shared" si="276"/>
        <v>51796</v>
      </c>
      <c r="AC7060" s="109">
        <f t="shared" si="275"/>
        <v>2.8218E-2</v>
      </c>
      <c r="AE7060" s="110"/>
    </row>
    <row r="7061" spans="13:31" x14ac:dyDescent="0.25">
      <c r="M7061" s="115"/>
      <c r="N7061" s="123">
        <v>1.8227199999999999</v>
      </c>
      <c r="AB7061" s="108">
        <f t="shared" si="276"/>
        <v>51797</v>
      </c>
      <c r="AC7061" s="109">
        <f t="shared" si="275"/>
        <v>2.8218E-2</v>
      </c>
      <c r="AE7061" s="110"/>
    </row>
    <row r="7062" spans="13:31" x14ac:dyDescent="0.25">
      <c r="M7062" s="115"/>
      <c r="N7062" s="123">
        <v>1.8227199999999999</v>
      </c>
      <c r="AB7062" s="108">
        <f t="shared" si="276"/>
        <v>51798</v>
      </c>
      <c r="AC7062" s="109">
        <f t="shared" si="275"/>
        <v>2.8218E-2</v>
      </c>
      <c r="AE7062" s="110"/>
    </row>
    <row r="7063" spans="13:31" x14ac:dyDescent="0.25">
      <c r="M7063" s="115"/>
      <c r="N7063" s="123">
        <v>1.8228599999999999</v>
      </c>
      <c r="AB7063" s="108">
        <f t="shared" si="276"/>
        <v>51799</v>
      </c>
      <c r="AC7063" s="109">
        <f t="shared" si="275"/>
        <v>2.8218E-2</v>
      </c>
      <c r="AE7063" s="110"/>
    </row>
    <row r="7064" spans="13:31" x14ac:dyDescent="0.25">
      <c r="M7064" s="115"/>
      <c r="N7064" s="123">
        <v>1.8227199999999999</v>
      </c>
      <c r="AB7064" s="108">
        <f t="shared" si="276"/>
        <v>51800</v>
      </c>
      <c r="AC7064" s="109">
        <f t="shared" si="275"/>
        <v>2.8218E-2</v>
      </c>
      <c r="AE7064" s="110"/>
    </row>
    <row r="7065" spans="13:31" x14ac:dyDescent="0.25">
      <c r="M7065" s="115"/>
      <c r="N7065" s="123">
        <v>1.8227199999999999</v>
      </c>
      <c r="AB7065" s="108">
        <f t="shared" si="276"/>
        <v>51801</v>
      </c>
      <c r="AC7065" s="109">
        <f t="shared" si="275"/>
        <v>2.8218E-2</v>
      </c>
      <c r="AE7065" s="110"/>
    </row>
    <row r="7066" spans="13:31" x14ac:dyDescent="0.25">
      <c r="M7066" s="115"/>
      <c r="N7066" s="123">
        <v>1.8227199999999999</v>
      </c>
      <c r="AB7066" s="108">
        <f t="shared" si="276"/>
        <v>51802</v>
      </c>
      <c r="AC7066" s="109">
        <f t="shared" si="275"/>
        <v>2.8218E-2</v>
      </c>
      <c r="AE7066" s="110"/>
    </row>
    <row r="7067" spans="13:31" x14ac:dyDescent="0.25">
      <c r="M7067" s="115"/>
      <c r="N7067" s="123">
        <v>1.82281</v>
      </c>
      <c r="AB7067" s="108">
        <f t="shared" si="276"/>
        <v>51803</v>
      </c>
      <c r="AC7067" s="109">
        <f t="shared" si="275"/>
        <v>2.8218E-2</v>
      </c>
      <c r="AE7067" s="110"/>
    </row>
    <row r="7068" spans="13:31" x14ac:dyDescent="0.25">
      <c r="M7068" s="115"/>
      <c r="N7068" s="123">
        <v>1.8227199999999999</v>
      </c>
      <c r="AB7068" s="108">
        <f t="shared" si="276"/>
        <v>51804</v>
      </c>
      <c r="AC7068" s="109">
        <f t="shared" si="275"/>
        <v>2.8218E-2</v>
      </c>
      <c r="AE7068" s="110"/>
    </row>
    <row r="7069" spans="13:31" x14ac:dyDescent="0.25">
      <c r="M7069" s="115"/>
      <c r="N7069" s="123">
        <v>1.8227199999999999</v>
      </c>
      <c r="AB7069" s="108">
        <f t="shared" si="276"/>
        <v>51805</v>
      </c>
      <c r="AC7069" s="109">
        <f t="shared" si="275"/>
        <v>2.8218E-2</v>
      </c>
      <c r="AE7069" s="110"/>
    </row>
    <row r="7070" spans="13:31" x14ac:dyDescent="0.25">
      <c r="M7070" s="115"/>
      <c r="N7070" s="123">
        <v>1.8227199999999999</v>
      </c>
      <c r="AB7070" s="108">
        <f t="shared" si="276"/>
        <v>51806</v>
      </c>
      <c r="AC7070" s="109">
        <f t="shared" si="275"/>
        <v>2.8218E-2</v>
      </c>
      <c r="AE7070" s="110"/>
    </row>
    <row r="7071" spans="13:31" x14ac:dyDescent="0.25">
      <c r="M7071" s="115"/>
      <c r="N7071" s="123">
        <v>1.8227199999999999</v>
      </c>
      <c r="AB7071" s="108">
        <f t="shared" si="276"/>
        <v>51807</v>
      </c>
      <c r="AC7071" s="109">
        <f t="shared" si="275"/>
        <v>2.8218E-2</v>
      </c>
      <c r="AE7071" s="110"/>
    </row>
    <row r="7072" spans="13:31" x14ac:dyDescent="0.25">
      <c r="M7072" s="115"/>
      <c r="N7072" s="123">
        <v>1.82281</v>
      </c>
      <c r="AB7072" s="108">
        <f t="shared" si="276"/>
        <v>51808</v>
      </c>
      <c r="AC7072" s="109">
        <f t="shared" si="275"/>
        <v>2.8218E-2</v>
      </c>
      <c r="AE7072" s="110"/>
    </row>
    <row r="7073" spans="13:31" x14ac:dyDescent="0.25">
      <c r="M7073" s="115"/>
      <c r="N7073" s="123">
        <v>1.8227199999999999</v>
      </c>
      <c r="AB7073" s="108">
        <f t="shared" si="276"/>
        <v>51809</v>
      </c>
      <c r="AC7073" s="109">
        <f t="shared" si="275"/>
        <v>2.8218E-2</v>
      </c>
      <c r="AE7073" s="110"/>
    </row>
    <row r="7074" spans="13:31" x14ac:dyDescent="0.25">
      <c r="M7074" s="115"/>
      <c r="N7074" s="123">
        <v>1.8227199999999999</v>
      </c>
      <c r="AB7074" s="108">
        <f t="shared" si="276"/>
        <v>51810</v>
      </c>
      <c r="AC7074" s="109">
        <f t="shared" si="275"/>
        <v>2.8218E-2</v>
      </c>
      <c r="AE7074" s="110"/>
    </row>
    <row r="7075" spans="13:31" x14ac:dyDescent="0.25">
      <c r="M7075" s="115"/>
      <c r="N7075" s="123">
        <v>1.8227199999999999</v>
      </c>
      <c r="AB7075" s="108">
        <f t="shared" si="276"/>
        <v>51811</v>
      </c>
      <c r="AC7075" s="109">
        <f t="shared" si="275"/>
        <v>2.8218E-2</v>
      </c>
      <c r="AE7075" s="110"/>
    </row>
    <row r="7076" spans="13:31" x14ac:dyDescent="0.25">
      <c r="M7076" s="115"/>
      <c r="N7076" s="123">
        <v>1.8227199999999999</v>
      </c>
      <c r="AB7076" s="108">
        <f t="shared" si="276"/>
        <v>51812</v>
      </c>
      <c r="AC7076" s="109">
        <f t="shared" si="275"/>
        <v>2.8218E-2</v>
      </c>
      <c r="AE7076" s="110"/>
    </row>
    <row r="7077" spans="13:31" x14ac:dyDescent="0.25">
      <c r="M7077" s="115"/>
      <c r="N7077" s="123">
        <v>1.82281</v>
      </c>
      <c r="AB7077" s="108">
        <f t="shared" si="276"/>
        <v>51813</v>
      </c>
      <c r="AC7077" s="109">
        <f t="shared" si="275"/>
        <v>2.8218E-2</v>
      </c>
      <c r="AE7077" s="110"/>
    </row>
    <row r="7078" spans="13:31" x14ac:dyDescent="0.25">
      <c r="M7078" s="115"/>
      <c r="N7078" s="123">
        <v>1.8227199999999999</v>
      </c>
      <c r="AB7078" s="108">
        <f t="shared" si="276"/>
        <v>51814</v>
      </c>
      <c r="AC7078" s="109">
        <f t="shared" si="275"/>
        <v>2.8218E-2</v>
      </c>
      <c r="AE7078" s="110"/>
    </row>
    <row r="7079" spans="13:31" x14ac:dyDescent="0.25">
      <c r="M7079" s="115"/>
      <c r="N7079" s="123">
        <v>1.8227199999999999</v>
      </c>
      <c r="AB7079" s="108">
        <f t="shared" si="276"/>
        <v>51815</v>
      </c>
      <c r="AC7079" s="109">
        <f t="shared" si="275"/>
        <v>2.8218E-2</v>
      </c>
      <c r="AE7079" s="110"/>
    </row>
    <row r="7080" spans="13:31" x14ac:dyDescent="0.25">
      <c r="M7080" s="115"/>
      <c r="N7080" s="123">
        <v>1.8227199999999999</v>
      </c>
      <c r="AB7080" s="108">
        <f t="shared" si="276"/>
        <v>51816</v>
      </c>
      <c r="AC7080" s="109">
        <f t="shared" si="275"/>
        <v>2.8218E-2</v>
      </c>
      <c r="AE7080" s="110"/>
    </row>
    <row r="7081" spans="13:31" x14ac:dyDescent="0.25">
      <c r="M7081" s="115"/>
      <c r="N7081" s="123">
        <v>1.8227199999999999</v>
      </c>
      <c r="AB7081" s="108">
        <f t="shared" si="276"/>
        <v>51817</v>
      </c>
      <c r="AC7081" s="109">
        <f t="shared" si="275"/>
        <v>2.8218E-2</v>
      </c>
      <c r="AE7081" s="110"/>
    </row>
    <row r="7082" spans="13:31" x14ac:dyDescent="0.25">
      <c r="M7082" s="115"/>
      <c r="N7082" s="123">
        <v>1.82281</v>
      </c>
      <c r="AB7082" s="108">
        <f t="shared" si="276"/>
        <v>51818</v>
      </c>
      <c r="AC7082" s="109">
        <f t="shared" si="275"/>
        <v>2.8218E-2</v>
      </c>
      <c r="AE7082" s="110"/>
    </row>
    <row r="7083" spans="13:31" x14ac:dyDescent="0.25">
      <c r="M7083" s="115"/>
      <c r="N7083" s="123">
        <v>1.8227199999999999</v>
      </c>
      <c r="AB7083" s="108">
        <f t="shared" si="276"/>
        <v>51819</v>
      </c>
      <c r="AC7083" s="109">
        <f t="shared" si="275"/>
        <v>2.8218E-2</v>
      </c>
      <c r="AE7083" s="110"/>
    </row>
    <row r="7084" spans="13:31" x14ac:dyDescent="0.25">
      <c r="M7084" s="115"/>
      <c r="N7084" s="123">
        <v>1.8227199999999999</v>
      </c>
      <c r="AB7084" s="108">
        <f t="shared" si="276"/>
        <v>51820</v>
      </c>
      <c r="AC7084" s="109">
        <f t="shared" si="275"/>
        <v>2.8218E-2</v>
      </c>
      <c r="AE7084" s="110"/>
    </row>
    <row r="7085" spans="13:31" x14ac:dyDescent="0.25">
      <c r="M7085" s="115"/>
      <c r="N7085" s="123">
        <v>1.8227199999999999</v>
      </c>
      <c r="AB7085" s="108">
        <f t="shared" si="276"/>
        <v>51821</v>
      </c>
      <c r="AC7085" s="109">
        <f t="shared" si="275"/>
        <v>2.8218E-2</v>
      </c>
      <c r="AE7085" s="110"/>
    </row>
    <row r="7086" spans="13:31" x14ac:dyDescent="0.25">
      <c r="M7086" s="115"/>
      <c r="N7086" s="123">
        <v>1.8228599999999999</v>
      </c>
      <c r="AB7086" s="108">
        <f t="shared" si="276"/>
        <v>51822</v>
      </c>
      <c r="AC7086" s="109">
        <f t="shared" si="275"/>
        <v>2.8218E-2</v>
      </c>
      <c r="AE7086" s="110"/>
    </row>
    <row r="7087" spans="13:31" x14ac:dyDescent="0.25">
      <c r="M7087" s="115"/>
      <c r="N7087" s="123">
        <v>1.8227199999999999</v>
      </c>
      <c r="AB7087" s="108">
        <f t="shared" si="276"/>
        <v>51823</v>
      </c>
      <c r="AC7087" s="109">
        <f t="shared" si="275"/>
        <v>2.8218E-2</v>
      </c>
      <c r="AE7087" s="110"/>
    </row>
    <row r="7088" spans="13:31" x14ac:dyDescent="0.25">
      <c r="M7088" s="115"/>
      <c r="N7088" s="123">
        <v>1.8227199999999999</v>
      </c>
      <c r="AB7088" s="108">
        <f t="shared" si="276"/>
        <v>51824</v>
      </c>
      <c r="AC7088" s="109">
        <f t="shared" si="275"/>
        <v>2.8218E-2</v>
      </c>
      <c r="AE7088" s="110"/>
    </row>
    <row r="7089" spans="13:31" x14ac:dyDescent="0.25">
      <c r="M7089" s="115"/>
      <c r="N7089" s="123">
        <v>1.8227199999999999</v>
      </c>
      <c r="AB7089" s="108">
        <f t="shared" si="276"/>
        <v>51825</v>
      </c>
      <c r="AC7089" s="109">
        <f t="shared" si="275"/>
        <v>2.8218E-2</v>
      </c>
      <c r="AE7089" s="110"/>
    </row>
    <row r="7090" spans="13:31" x14ac:dyDescent="0.25">
      <c r="M7090" s="115"/>
      <c r="N7090" s="123">
        <v>1.8227199999999999</v>
      </c>
      <c r="AB7090" s="108">
        <f t="shared" si="276"/>
        <v>51826</v>
      </c>
      <c r="AC7090" s="109">
        <f t="shared" si="275"/>
        <v>2.8218E-2</v>
      </c>
      <c r="AE7090" s="110"/>
    </row>
    <row r="7091" spans="13:31" x14ac:dyDescent="0.25">
      <c r="M7091" s="115"/>
      <c r="N7091" s="123">
        <v>1.82281</v>
      </c>
      <c r="AB7091" s="108">
        <f t="shared" si="276"/>
        <v>51827</v>
      </c>
      <c r="AC7091" s="109">
        <f t="shared" si="275"/>
        <v>2.8218E-2</v>
      </c>
      <c r="AE7091" s="110"/>
    </row>
    <row r="7092" spans="13:31" x14ac:dyDescent="0.25">
      <c r="M7092" s="115"/>
      <c r="N7092" s="123">
        <v>1.8227199999999999</v>
      </c>
      <c r="AB7092" s="108">
        <f t="shared" si="276"/>
        <v>51828</v>
      </c>
      <c r="AC7092" s="109">
        <f t="shared" si="275"/>
        <v>2.8218E-2</v>
      </c>
      <c r="AE7092" s="110"/>
    </row>
    <row r="7093" spans="13:31" x14ac:dyDescent="0.25">
      <c r="M7093" s="115"/>
      <c r="N7093" s="123">
        <v>1.8227199999999999</v>
      </c>
      <c r="AB7093" s="108">
        <f t="shared" si="276"/>
        <v>51829</v>
      </c>
      <c r="AC7093" s="109">
        <f t="shared" si="275"/>
        <v>2.8218E-2</v>
      </c>
      <c r="AE7093" s="110"/>
    </row>
    <row r="7094" spans="13:31" x14ac:dyDescent="0.25">
      <c r="M7094" s="115"/>
      <c r="N7094" s="123">
        <v>1.82277</v>
      </c>
      <c r="AB7094" s="108">
        <f t="shared" si="276"/>
        <v>51830</v>
      </c>
      <c r="AC7094" s="109">
        <f t="shared" si="275"/>
        <v>2.8218E-2</v>
      </c>
      <c r="AE7094" s="110"/>
    </row>
    <row r="7095" spans="13:31" x14ac:dyDescent="0.25">
      <c r="M7095" s="115"/>
      <c r="N7095" s="123">
        <v>1.82281</v>
      </c>
      <c r="AB7095" s="108">
        <f t="shared" si="276"/>
        <v>51831</v>
      </c>
      <c r="AC7095" s="109">
        <f t="shared" si="275"/>
        <v>2.8218E-2</v>
      </c>
      <c r="AE7095" s="110"/>
    </row>
    <row r="7096" spans="13:31" x14ac:dyDescent="0.25">
      <c r="M7096" s="115"/>
      <c r="N7096" s="123">
        <v>1.8227199999999999</v>
      </c>
      <c r="AB7096" s="108">
        <f t="shared" si="276"/>
        <v>51832</v>
      </c>
      <c r="AC7096" s="109">
        <f t="shared" si="275"/>
        <v>2.8218E-2</v>
      </c>
      <c r="AE7096" s="110"/>
    </row>
    <row r="7097" spans="13:31" x14ac:dyDescent="0.25">
      <c r="M7097" s="115"/>
      <c r="N7097" s="123">
        <v>1.8227199999999999</v>
      </c>
      <c r="AB7097" s="108">
        <f t="shared" si="276"/>
        <v>51833</v>
      </c>
      <c r="AC7097" s="109">
        <f t="shared" si="275"/>
        <v>2.8218E-2</v>
      </c>
      <c r="AE7097" s="110"/>
    </row>
    <row r="7098" spans="13:31" x14ac:dyDescent="0.25">
      <c r="M7098" s="115"/>
      <c r="N7098" s="123">
        <v>1.8227199999999999</v>
      </c>
      <c r="AB7098" s="108">
        <f t="shared" si="276"/>
        <v>51834</v>
      </c>
      <c r="AC7098" s="109">
        <f t="shared" si="275"/>
        <v>2.8218E-2</v>
      </c>
      <c r="AE7098" s="110"/>
    </row>
    <row r="7099" spans="13:31" x14ac:dyDescent="0.25">
      <c r="M7099" s="115"/>
      <c r="N7099" s="123">
        <v>1.8227199999999999</v>
      </c>
      <c r="AB7099" s="108">
        <f t="shared" si="276"/>
        <v>51835</v>
      </c>
      <c r="AC7099" s="109">
        <f t="shared" si="275"/>
        <v>2.8218E-2</v>
      </c>
      <c r="AE7099" s="110"/>
    </row>
    <row r="7100" spans="13:31" x14ac:dyDescent="0.25">
      <c r="M7100" s="115"/>
      <c r="N7100" s="123">
        <v>1.82281</v>
      </c>
      <c r="AB7100" s="108">
        <f t="shared" si="276"/>
        <v>51836</v>
      </c>
      <c r="AC7100" s="109">
        <f t="shared" si="275"/>
        <v>2.8218E-2</v>
      </c>
      <c r="AE7100" s="110"/>
    </row>
    <row r="7101" spans="13:31" x14ac:dyDescent="0.25">
      <c r="M7101" s="115"/>
      <c r="N7101" s="123">
        <v>1.8227199999999999</v>
      </c>
      <c r="AB7101" s="108">
        <f t="shared" si="276"/>
        <v>51837</v>
      </c>
      <c r="AC7101" s="109">
        <f t="shared" si="275"/>
        <v>2.8218E-2</v>
      </c>
      <c r="AE7101" s="110"/>
    </row>
    <row r="7102" spans="13:31" x14ac:dyDescent="0.25">
      <c r="M7102" s="115"/>
      <c r="N7102" s="123">
        <v>1.8227199999999999</v>
      </c>
      <c r="AB7102" s="108">
        <f t="shared" si="276"/>
        <v>51838</v>
      </c>
      <c r="AC7102" s="109">
        <f t="shared" si="275"/>
        <v>2.8218E-2</v>
      </c>
      <c r="AE7102" s="110"/>
    </row>
    <row r="7103" spans="13:31" x14ac:dyDescent="0.25">
      <c r="M7103" s="115"/>
      <c r="N7103" s="123">
        <v>1.8227199999999999</v>
      </c>
      <c r="AB7103" s="108">
        <f t="shared" si="276"/>
        <v>51839</v>
      </c>
      <c r="AC7103" s="109">
        <f t="shared" si="275"/>
        <v>2.8218E-2</v>
      </c>
      <c r="AE7103" s="110"/>
    </row>
    <row r="7104" spans="13:31" x14ac:dyDescent="0.25">
      <c r="M7104" s="115"/>
      <c r="N7104" s="123">
        <v>1.8227199999999999</v>
      </c>
      <c r="AB7104" s="108">
        <f t="shared" si="276"/>
        <v>51840</v>
      </c>
      <c r="AC7104" s="109">
        <f t="shared" si="275"/>
        <v>2.8218E-2</v>
      </c>
      <c r="AE7104" s="110"/>
    </row>
    <row r="7105" spans="13:31" x14ac:dyDescent="0.25">
      <c r="M7105" s="115"/>
      <c r="N7105" s="123">
        <v>1.82281</v>
      </c>
      <c r="AB7105" s="108">
        <f t="shared" si="276"/>
        <v>51841</v>
      </c>
      <c r="AC7105" s="109">
        <f t="shared" si="275"/>
        <v>2.8218E-2</v>
      </c>
      <c r="AE7105" s="110"/>
    </row>
    <row r="7106" spans="13:31" x14ac:dyDescent="0.25">
      <c r="M7106" s="115"/>
      <c r="N7106" s="123">
        <v>1.8227199999999999</v>
      </c>
      <c r="AB7106" s="108">
        <f t="shared" si="276"/>
        <v>51842</v>
      </c>
      <c r="AC7106" s="109">
        <f t="shared" si="275"/>
        <v>2.8218E-2</v>
      </c>
      <c r="AE7106" s="110"/>
    </row>
    <row r="7107" spans="13:31" x14ac:dyDescent="0.25">
      <c r="M7107" s="115"/>
      <c r="N7107" s="123">
        <v>1.8227199999999999</v>
      </c>
      <c r="AB7107" s="108">
        <f t="shared" si="276"/>
        <v>51843</v>
      </c>
      <c r="AC7107" s="109">
        <f t="shared" si="275"/>
        <v>2.8218E-2</v>
      </c>
      <c r="AE7107" s="110"/>
    </row>
    <row r="7108" spans="13:31" x14ac:dyDescent="0.25">
      <c r="M7108" s="115"/>
      <c r="N7108" s="123">
        <v>1.8227199999999999</v>
      </c>
      <c r="AB7108" s="108">
        <f t="shared" si="276"/>
        <v>51844</v>
      </c>
      <c r="AC7108" s="109">
        <f t="shared" si="275"/>
        <v>2.8218E-2</v>
      </c>
      <c r="AE7108" s="110"/>
    </row>
    <row r="7109" spans="13:31" x14ac:dyDescent="0.25">
      <c r="M7109" s="115"/>
      <c r="N7109" s="123">
        <v>1.8227199999999999</v>
      </c>
      <c r="AB7109" s="108">
        <f t="shared" si="276"/>
        <v>51845</v>
      </c>
      <c r="AC7109" s="109">
        <f t="shared" si="275"/>
        <v>2.8218E-2</v>
      </c>
      <c r="AE7109" s="110"/>
    </row>
    <row r="7110" spans="13:31" x14ac:dyDescent="0.25">
      <c r="M7110" s="115"/>
      <c r="N7110" s="123">
        <v>1.82281</v>
      </c>
      <c r="AB7110" s="108">
        <f t="shared" si="276"/>
        <v>51846</v>
      </c>
      <c r="AC7110" s="109">
        <f t="shared" si="275"/>
        <v>2.8218E-2</v>
      </c>
      <c r="AE7110" s="110"/>
    </row>
    <row r="7111" spans="13:31" x14ac:dyDescent="0.25">
      <c r="M7111" s="115"/>
      <c r="N7111" s="123">
        <v>1.8227199999999999</v>
      </c>
      <c r="AB7111" s="108">
        <f t="shared" si="276"/>
        <v>51847</v>
      </c>
      <c r="AC7111" s="109">
        <f t="shared" ref="AC7111:AC7174" si="277">_xlfn.IFNA(VLOOKUP(AB7111,M:N,2,FALSE)/100,AC7110)</f>
        <v>2.8218E-2</v>
      </c>
      <c r="AE7111" s="110"/>
    </row>
    <row r="7112" spans="13:31" x14ac:dyDescent="0.25">
      <c r="M7112" s="115"/>
      <c r="N7112" s="123">
        <v>1.8227199999999999</v>
      </c>
      <c r="AB7112" s="108">
        <f t="shared" ref="AB7112:AB7175" si="278">AB7111+1</f>
        <v>51848</v>
      </c>
      <c r="AC7112" s="109">
        <f t="shared" si="277"/>
        <v>2.8218E-2</v>
      </c>
      <c r="AE7112" s="110"/>
    </row>
    <row r="7113" spans="13:31" x14ac:dyDescent="0.25">
      <c r="M7113" s="115"/>
      <c r="N7113" s="123">
        <v>1.8227199999999999</v>
      </c>
      <c r="AB7113" s="108">
        <f t="shared" si="278"/>
        <v>51849</v>
      </c>
      <c r="AC7113" s="109">
        <f t="shared" si="277"/>
        <v>2.8218E-2</v>
      </c>
      <c r="AE7113" s="110"/>
    </row>
    <row r="7114" spans="13:31" x14ac:dyDescent="0.25">
      <c r="M7114" s="115"/>
      <c r="N7114" s="123">
        <v>1.8227199999999999</v>
      </c>
      <c r="AB7114" s="108">
        <f t="shared" si="278"/>
        <v>51850</v>
      </c>
      <c r="AC7114" s="109">
        <f t="shared" si="277"/>
        <v>2.8218E-2</v>
      </c>
      <c r="AE7114" s="110"/>
    </row>
    <row r="7115" spans="13:31" x14ac:dyDescent="0.25">
      <c r="M7115" s="115"/>
      <c r="N7115" s="123">
        <v>1.8228599999999999</v>
      </c>
      <c r="AB7115" s="108">
        <f t="shared" si="278"/>
        <v>51851</v>
      </c>
      <c r="AC7115" s="109">
        <f t="shared" si="277"/>
        <v>2.8218E-2</v>
      </c>
      <c r="AE7115" s="110"/>
    </row>
    <row r="7116" spans="13:31" x14ac:dyDescent="0.25">
      <c r="M7116" s="115"/>
      <c r="N7116" s="123">
        <v>1.8227199999999999</v>
      </c>
      <c r="AB7116" s="108">
        <f t="shared" si="278"/>
        <v>51852</v>
      </c>
      <c r="AC7116" s="109">
        <f t="shared" si="277"/>
        <v>2.8218E-2</v>
      </c>
      <c r="AE7116" s="110"/>
    </row>
    <row r="7117" spans="13:31" x14ac:dyDescent="0.25">
      <c r="M7117" s="115"/>
      <c r="N7117" s="123">
        <v>1.8227199999999999</v>
      </c>
      <c r="AB7117" s="108">
        <f t="shared" si="278"/>
        <v>51853</v>
      </c>
      <c r="AC7117" s="109">
        <f t="shared" si="277"/>
        <v>2.8218E-2</v>
      </c>
      <c r="AE7117" s="110"/>
    </row>
    <row r="7118" spans="13:31" x14ac:dyDescent="0.25">
      <c r="M7118" s="115"/>
      <c r="N7118" s="123">
        <v>1.8227199999999999</v>
      </c>
      <c r="AB7118" s="108">
        <f t="shared" si="278"/>
        <v>51854</v>
      </c>
      <c r="AC7118" s="109">
        <f t="shared" si="277"/>
        <v>2.8218E-2</v>
      </c>
      <c r="AE7118" s="110"/>
    </row>
    <row r="7119" spans="13:31" x14ac:dyDescent="0.25">
      <c r="M7119" s="115"/>
      <c r="N7119" s="123">
        <v>1.8228599999999999</v>
      </c>
      <c r="AB7119" s="108">
        <f t="shared" si="278"/>
        <v>51855</v>
      </c>
      <c r="AC7119" s="109">
        <f t="shared" si="277"/>
        <v>2.8218E-2</v>
      </c>
      <c r="AE7119" s="110"/>
    </row>
    <row r="7120" spans="13:31" x14ac:dyDescent="0.25">
      <c r="M7120" s="115"/>
      <c r="N7120" s="123">
        <v>1.8227199999999999</v>
      </c>
      <c r="AB7120" s="108">
        <f t="shared" si="278"/>
        <v>51856</v>
      </c>
      <c r="AC7120" s="109">
        <f t="shared" si="277"/>
        <v>2.8218E-2</v>
      </c>
      <c r="AE7120" s="110"/>
    </row>
    <row r="7121" spans="13:31" x14ac:dyDescent="0.25">
      <c r="M7121" s="115"/>
      <c r="N7121" s="123">
        <v>1.8227199999999999</v>
      </c>
      <c r="AB7121" s="108">
        <f t="shared" si="278"/>
        <v>51857</v>
      </c>
      <c r="AC7121" s="109">
        <f t="shared" si="277"/>
        <v>2.8218E-2</v>
      </c>
      <c r="AE7121" s="110"/>
    </row>
    <row r="7122" spans="13:31" x14ac:dyDescent="0.25">
      <c r="M7122" s="115"/>
      <c r="N7122" s="123">
        <v>1.8227199999999999</v>
      </c>
      <c r="AB7122" s="108">
        <f t="shared" si="278"/>
        <v>51858</v>
      </c>
      <c r="AC7122" s="109">
        <f t="shared" si="277"/>
        <v>2.8218E-2</v>
      </c>
      <c r="AE7122" s="110"/>
    </row>
    <row r="7123" spans="13:31" x14ac:dyDescent="0.25">
      <c r="M7123" s="115"/>
      <c r="N7123" s="123">
        <v>1.82281</v>
      </c>
      <c r="AB7123" s="108">
        <f t="shared" si="278"/>
        <v>51859</v>
      </c>
      <c r="AC7123" s="109">
        <f t="shared" si="277"/>
        <v>2.8218E-2</v>
      </c>
      <c r="AE7123" s="110"/>
    </row>
    <row r="7124" spans="13:31" x14ac:dyDescent="0.25">
      <c r="M7124" s="115"/>
      <c r="N7124" s="123">
        <v>1.8227199999999999</v>
      </c>
      <c r="AB7124" s="108">
        <f t="shared" si="278"/>
        <v>51860</v>
      </c>
      <c r="AC7124" s="109">
        <f t="shared" si="277"/>
        <v>2.8218E-2</v>
      </c>
      <c r="AE7124" s="110"/>
    </row>
    <row r="7125" spans="13:31" x14ac:dyDescent="0.25">
      <c r="M7125" s="115"/>
      <c r="N7125" s="123">
        <v>1.8227199999999999</v>
      </c>
      <c r="AB7125" s="108">
        <f t="shared" si="278"/>
        <v>51861</v>
      </c>
      <c r="AC7125" s="109">
        <f t="shared" si="277"/>
        <v>2.8218E-2</v>
      </c>
      <c r="AE7125" s="110"/>
    </row>
    <row r="7126" spans="13:31" x14ac:dyDescent="0.25">
      <c r="M7126" s="115"/>
      <c r="N7126" s="123">
        <v>1.8227199999999999</v>
      </c>
      <c r="AB7126" s="108">
        <f t="shared" si="278"/>
        <v>51862</v>
      </c>
      <c r="AC7126" s="109">
        <f t="shared" si="277"/>
        <v>2.8218E-2</v>
      </c>
      <c r="AE7126" s="110"/>
    </row>
    <row r="7127" spans="13:31" x14ac:dyDescent="0.25">
      <c r="M7127" s="115"/>
      <c r="N7127" s="123">
        <v>1.8227199999999999</v>
      </c>
      <c r="AB7127" s="108">
        <f t="shared" si="278"/>
        <v>51863</v>
      </c>
      <c r="AC7127" s="109">
        <f t="shared" si="277"/>
        <v>2.8218E-2</v>
      </c>
      <c r="AE7127" s="110"/>
    </row>
    <row r="7128" spans="13:31" x14ac:dyDescent="0.25">
      <c r="M7128" s="115"/>
      <c r="N7128" s="123">
        <v>1.8228599999999999</v>
      </c>
      <c r="AB7128" s="108">
        <f t="shared" si="278"/>
        <v>51864</v>
      </c>
      <c r="AC7128" s="109">
        <f t="shared" si="277"/>
        <v>2.8218E-2</v>
      </c>
      <c r="AE7128" s="110"/>
    </row>
    <row r="7129" spans="13:31" x14ac:dyDescent="0.25">
      <c r="M7129" s="115"/>
      <c r="N7129" s="123">
        <v>1.8227199999999999</v>
      </c>
      <c r="AB7129" s="108">
        <f t="shared" si="278"/>
        <v>51865</v>
      </c>
      <c r="AC7129" s="109">
        <f t="shared" si="277"/>
        <v>2.8218E-2</v>
      </c>
      <c r="AE7129" s="110"/>
    </row>
    <row r="7130" spans="13:31" x14ac:dyDescent="0.25">
      <c r="M7130" s="115"/>
      <c r="N7130" s="123">
        <v>1.8227199999999999</v>
      </c>
      <c r="AB7130" s="108">
        <f t="shared" si="278"/>
        <v>51866</v>
      </c>
      <c r="AC7130" s="109">
        <f t="shared" si="277"/>
        <v>2.8218E-2</v>
      </c>
      <c r="AE7130" s="110"/>
    </row>
    <row r="7131" spans="13:31" x14ac:dyDescent="0.25">
      <c r="M7131" s="115"/>
      <c r="N7131" s="123">
        <v>1.8227199999999999</v>
      </c>
      <c r="AB7131" s="108">
        <f t="shared" si="278"/>
        <v>51867</v>
      </c>
      <c r="AC7131" s="109">
        <f t="shared" si="277"/>
        <v>2.8218E-2</v>
      </c>
      <c r="AE7131" s="110"/>
    </row>
    <row r="7132" spans="13:31" x14ac:dyDescent="0.25">
      <c r="M7132" s="115"/>
      <c r="N7132" s="123">
        <v>1.82281</v>
      </c>
      <c r="AB7132" s="108">
        <f t="shared" si="278"/>
        <v>51868</v>
      </c>
      <c r="AC7132" s="109">
        <f t="shared" si="277"/>
        <v>2.8218E-2</v>
      </c>
      <c r="AE7132" s="110"/>
    </row>
    <row r="7133" spans="13:31" x14ac:dyDescent="0.25">
      <c r="M7133" s="115"/>
      <c r="N7133" s="123">
        <v>1.8227199999999999</v>
      </c>
      <c r="AB7133" s="108">
        <f t="shared" si="278"/>
        <v>51869</v>
      </c>
      <c r="AC7133" s="109">
        <f t="shared" si="277"/>
        <v>2.8218E-2</v>
      </c>
      <c r="AE7133" s="110"/>
    </row>
    <row r="7134" spans="13:31" x14ac:dyDescent="0.25">
      <c r="M7134" s="115"/>
      <c r="N7134" s="123">
        <v>1.8227199999999999</v>
      </c>
      <c r="AB7134" s="108">
        <f t="shared" si="278"/>
        <v>51870</v>
      </c>
      <c r="AC7134" s="109">
        <f t="shared" si="277"/>
        <v>2.8218E-2</v>
      </c>
      <c r="AE7134" s="110"/>
    </row>
    <row r="7135" spans="13:31" x14ac:dyDescent="0.25">
      <c r="M7135" s="115"/>
      <c r="N7135" s="123">
        <v>1.8227199999999999</v>
      </c>
      <c r="AB7135" s="108">
        <f t="shared" si="278"/>
        <v>51871</v>
      </c>
      <c r="AC7135" s="109">
        <f t="shared" si="277"/>
        <v>2.8218E-2</v>
      </c>
      <c r="AE7135" s="110"/>
    </row>
    <row r="7136" spans="13:31" x14ac:dyDescent="0.25">
      <c r="M7136" s="115"/>
      <c r="N7136" s="123">
        <v>1.8227199999999999</v>
      </c>
      <c r="AB7136" s="108">
        <f t="shared" si="278"/>
        <v>51872</v>
      </c>
      <c r="AC7136" s="109">
        <f t="shared" si="277"/>
        <v>2.8218E-2</v>
      </c>
      <c r="AE7136" s="110"/>
    </row>
    <row r="7137" spans="13:31" x14ac:dyDescent="0.25">
      <c r="M7137" s="115"/>
      <c r="N7137" s="123">
        <v>1.82281</v>
      </c>
      <c r="AB7137" s="108">
        <f t="shared" si="278"/>
        <v>51873</v>
      </c>
      <c r="AC7137" s="109">
        <f t="shared" si="277"/>
        <v>2.8218E-2</v>
      </c>
      <c r="AE7137" s="110"/>
    </row>
    <row r="7138" spans="13:31" x14ac:dyDescent="0.25">
      <c r="M7138" s="115"/>
      <c r="N7138" s="123">
        <v>1.8227199999999999</v>
      </c>
      <c r="AB7138" s="108">
        <f t="shared" si="278"/>
        <v>51874</v>
      </c>
      <c r="AC7138" s="109">
        <f t="shared" si="277"/>
        <v>2.8218E-2</v>
      </c>
      <c r="AE7138" s="110"/>
    </row>
    <row r="7139" spans="13:31" x14ac:dyDescent="0.25">
      <c r="M7139" s="115"/>
      <c r="N7139" s="123">
        <v>1.8227199999999999</v>
      </c>
      <c r="AB7139" s="108">
        <f t="shared" si="278"/>
        <v>51875</v>
      </c>
      <c r="AC7139" s="109">
        <f t="shared" si="277"/>
        <v>2.8218E-2</v>
      </c>
      <c r="AE7139" s="110"/>
    </row>
    <row r="7140" spans="13:31" x14ac:dyDescent="0.25">
      <c r="M7140" s="115"/>
      <c r="N7140" s="123">
        <v>1.8227199999999999</v>
      </c>
      <c r="AB7140" s="108">
        <f t="shared" si="278"/>
        <v>51876</v>
      </c>
      <c r="AC7140" s="109">
        <f t="shared" si="277"/>
        <v>2.8218E-2</v>
      </c>
      <c r="AE7140" s="110"/>
    </row>
    <row r="7141" spans="13:31" x14ac:dyDescent="0.25">
      <c r="M7141" s="115"/>
      <c r="N7141" s="123">
        <v>1.8227199999999999</v>
      </c>
      <c r="AB7141" s="108">
        <f t="shared" si="278"/>
        <v>51877</v>
      </c>
      <c r="AC7141" s="109">
        <f t="shared" si="277"/>
        <v>2.8218E-2</v>
      </c>
      <c r="AE7141" s="110"/>
    </row>
    <row r="7142" spans="13:31" x14ac:dyDescent="0.25">
      <c r="M7142" s="115"/>
      <c r="N7142" s="123">
        <v>1.82281</v>
      </c>
      <c r="AB7142" s="108">
        <f t="shared" si="278"/>
        <v>51878</v>
      </c>
      <c r="AC7142" s="109">
        <f t="shared" si="277"/>
        <v>2.8218E-2</v>
      </c>
      <c r="AE7142" s="110"/>
    </row>
    <row r="7143" spans="13:31" x14ac:dyDescent="0.25">
      <c r="M7143" s="115"/>
      <c r="N7143" s="123">
        <v>1.8227199999999999</v>
      </c>
      <c r="AB7143" s="108">
        <f t="shared" si="278"/>
        <v>51879</v>
      </c>
      <c r="AC7143" s="109">
        <f t="shared" si="277"/>
        <v>2.8218E-2</v>
      </c>
      <c r="AE7143" s="110"/>
    </row>
    <row r="7144" spans="13:31" x14ac:dyDescent="0.25">
      <c r="M7144" s="115"/>
      <c r="N7144" s="123">
        <v>1.8227199999999999</v>
      </c>
      <c r="AB7144" s="108">
        <f t="shared" si="278"/>
        <v>51880</v>
      </c>
      <c r="AC7144" s="109">
        <f t="shared" si="277"/>
        <v>2.8218E-2</v>
      </c>
      <c r="AE7144" s="110"/>
    </row>
    <row r="7145" spans="13:31" x14ac:dyDescent="0.25">
      <c r="M7145" s="115"/>
      <c r="N7145" s="123">
        <v>1.8227199999999999</v>
      </c>
      <c r="AB7145" s="108">
        <f t="shared" si="278"/>
        <v>51881</v>
      </c>
      <c r="AC7145" s="109">
        <f t="shared" si="277"/>
        <v>2.8218E-2</v>
      </c>
      <c r="AE7145" s="110"/>
    </row>
    <row r="7146" spans="13:31" x14ac:dyDescent="0.25">
      <c r="M7146" s="115"/>
      <c r="N7146" s="123">
        <v>1.8227199999999999</v>
      </c>
      <c r="AB7146" s="108">
        <f t="shared" si="278"/>
        <v>51882</v>
      </c>
      <c r="AC7146" s="109">
        <f t="shared" si="277"/>
        <v>2.8218E-2</v>
      </c>
      <c r="AE7146" s="110"/>
    </row>
    <row r="7147" spans="13:31" x14ac:dyDescent="0.25">
      <c r="M7147" s="115"/>
      <c r="N7147" s="123">
        <v>1.82281</v>
      </c>
      <c r="AB7147" s="108">
        <f t="shared" si="278"/>
        <v>51883</v>
      </c>
      <c r="AC7147" s="109">
        <f t="shared" si="277"/>
        <v>2.8218E-2</v>
      </c>
      <c r="AE7147" s="110"/>
    </row>
    <row r="7148" spans="13:31" x14ac:dyDescent="0.25">
      <c r="M7148" s="115"/>
      <c r="N7148" s="123">
        <v>1.8227199999999999</v>
      </c>
      <c r="AB7148" s="108">
        <f t="shared" si="278"/>
        <v>51884</v>
      </c>
      <c r="AC7148" s="109">
        <f t="shared" si="277"/>
        <v>2.8218E-2</v>
      </c>
      <c r="AE7148" s="110"/>
    </row>
    <row r="7149" spans="13:31" x14ac:dyDescent="0.25">
      <c r="M7149" s="115"/>
      <c r="N7149" s="123">
        <v>1.8227199999999999</v>
      </c>
      <c r="AB7149" s="108">
        <f t="shared" si="278"/>
        <v>51885</v>
      </c>
      <c r="AC7149" s="109">
        <f t="shared" si="277"/>
        <v>2.8218E-2</v>
      </c>
      <c r="AE7149" s="110"/>
    </row>
    <row r="7150" spans="13:31" x14ac:dyDescent="0.25">
      <c r="M7150" s="115"/>
      <c r="N7150" s="123">
        <v>1.8227199999999999</v>
      </c>
      <c r="AB7150" s="108">
        <f t="shared" si="278"/>
        <v>51886</v>
      </c>
      <c r="AC7150" s="109">
        <f t="shared" si="277"/>
        <v>2.8218E-2</v>
      </c>
      <c r="AE7150" s="110"/>
    </row>
    <row r="7151" spans="13:31" x14ac:dyDescent="0.25">
      <c r="M7151" s="115"/>
      <c r="N7151" s="123">
        <v>1.8227199999999999</v>
      </c>
      <c r="AB7151" s="108">
        <f t="shared" si="278"/>
        <v>51887</v>
      </c>
      <c r="AC7151" s="109">
        <f t="shared" si="277"/>
        <v>2.8218E-2</v>
      </c>
      <c r="AE7151" s="110"/>
    </row>
    <row r="7152" spans="13:31" x14ac:dyDescent="0.25">
      <c r="M7152" s="115"/>
      <c r="N7152" s="123">
        <v>1.8228599999999999</v>
      </c>
      <c r="AB7152" s="108">
        <f t="shared" si="278"/>
        <v>51888</v>
      </c>
      <c r="AC7152" s="109">
        <f t="shared" si="277"/>
        <v>2.8218E-2</v>
      </c>
      <c r="AE7152" s="110"/>
    </row>
    <row r="7153" spans="13:31" x14ac:dyDescent="0.25">
      <c r="M7153" s="115"/>
      <c r="N7153" s="123">
        <v>1.8227199999999999</v>
      </c>
      <c r="AB7153" s="108">
        <f t="shared" si="278"/>
        <v>51889</v>
      </c>
      <c r="AC7153" s="109">
        <f t="shared" si="277"/>
        <v>2.8218E-2</v>
      </c>
      <c r="AE7153" s="110"/>
    </row>
    <row r="7154" spans="13:31" x14ac:dyDescent="0.25">
      <c r="M7154" s="115"/>
      <c r="N7154" s="123">
        <v>1.8227199999999999</v>
      </c>
      <c r="AB7154" s="108">
        <f t="shared" si="278"/>
        <v>51890</v>
      </c>
      <c r="AC7154" s="109">
        <f t="shared" si="277"/>
        <v>2.8218E-2</v>
      </c>
      <c r="AE7154" s="110"/>
    </row>
    <row r="7155" spans="13:31" x14ac:dyDescent="0.25">
      <c r="M7155" s="115"/>
      <c r="N7155" s="123">
        <v>1.8227199999999999</v>
      </c>
      <c r="AB7155" s="108">
        <f t="shared" si="278"/>
        <v>51891</v>
      </c>
      <c r="AC7155" s="109">
        <f t="shared" si="277"/>
        <v>2.8218E-2</v>
      </c>
      <c r="AE7155" s="110"/>
    </row>
    <row r="7156" spans="13:31" x14ac:dyDescent="0.25">
      <c r="M7156" s="115"/>
      <c r="N7156" s="123">
        <v>1.82281</v>
      </c>
      <c r="AB7156" s="108">
        <f t="shared" si="278"/>
        <v>51892</v>
      </c>
      <c r="AC7156" s="109">
        <f t="shared" si="277"/>
        <v>2.8218E-2</v>
      </c>
      <c r="AE7156" s="110"/>
    </row>
    <row r="7157" spans="13:31" x14ac:dyDescent="0.25">
      <c r="M7157" s="115"/>
      <c r="N7157" s="123">
        <v>1.8227199999999999</v>
      </c>
      <c r="AB7157" s="108">
        <f t="shared" si="278"/>
        <v>51893</v>
      </c>
      <c r="AC7157" s="109">
        <f t="shared" si="277"/>
        <v>2.8218E-2</v>
      </c>
      <c r="AE7157" s="110"/>
    </row>
    <row r="7158" spans="13:31" x14ac:dyDescent="0.25">
      <c r="M7158" s="115"/>
      <c r="N7158" s="123">
        <v>1.8227199999999999</v>
      </c>
      <c r="AB7158" s="108">
        <f t="shared" si="278"/>
        <v>51894</v>
      </c>
      <c r="AC7158" s="109">
        <f t="shared" si="277"/>
        <v>2.8218E-2</v>
      </c>
      <c r="AE7158" s="110"/>
    </row>
    <row r="7159" spans="13:31" x14ac:dyDescent="0.25">
      <c r="M7159" s="115"/>
      <c r="N7159" s="123">
        <v>1.8227199999999999</v>
      </c>
      <c r="AB7159" s="108">
        <f t="shared" si="278"/>
        <v>51895</v>
      </c>
      <c r="AC7159" s="109">
        <f t="shared" si="277"/>
        <v>2.8218E-2</v>
      </c>
      <c r="AE7159" s="110"/>
    </row>
    <row r="7160" spans="13:31" x14ac:dyDescent="0.25">
      <c r="M7160" s="115"/>
      <c r="N7160" s="123">
        <v>1.8227199999999999</v>
      </c>
      <c r="AB7160" s="108">
        <f t="shared" si="278"/>
        <v>51896</v>
      </c>
      <c r="AC7160" s="109">
        <f t="shared" si="277"/>
        <v>2.8218E-2</v>
      </c>
      <c r="AE7160" s="110"/>
    </row>
    <row r="7161" spans="13:31" x14ac:dyDescent="0.25">
      <c r="M7161" s="115"/>
      <c r="N7161" s="123">
        <v>1.82281</v>
      </c>
      <c r="AB7161" s="108">
        <f t="shared" si="278"/>
        <v>51897</v>
      </c>
      <c r="AC7161" s="109">
        <f t="shared" si="277"/>
        <v>2.8218E-2</v>
      </c>
      <c r="AE7161" s="110"/>
    </row>
    <row r="7162" spans="13:31" x14ac:dyDescent="0.25">
      <c r="M7162" s="115"/>
      <c r="N7162" s="123">
        <v>1.8227199999999999</v>
      </c>
      <c r="AB7162" s="108">
        <f t="shared" si="278"/>
        <v>51898</v>
      </c>
      <c r="AC7162" s="109">
        <f t="shared" si="277"/>
        <v>2.8218E-2</v>
      </c>
      <c r="AE7162" s="110"/>
    </row>
    <row r="7163" spans="13:31" x14ac:dyDescent="0.25">
      <c r="M7163" s="115"/>
      <c r="N7163" s="123">
        <v>1.8227199999999999</v>
      </c>
      <c r="AB7163" s="108">
        <f t="shared" si="278"/>
        <v>51899</v>
      </c>
      <c r="AC7163" s="109">
        <f t="shared" si="277"/>
        <v>2.8218E-2</v>
      </c>
      <c r="AE7163" s="110"/>
    </row>
    <row r="7164" spans="13:31" x14ac:dyDescent="0.25">
      <c r="M7164" s="115"/>
      <c r="N7164" s="123">
        <v>1.8227199999999999</v>
      </c>
      <c r="AB7164" s="108">
        <f t="shared" si="278"/>
        <v>51900</v>
      </c>
      <c r="AC7164" s="109">
        <f t="shared" si="277"/>
        <v>2.8218E-2</v>
      </c>
      <c r="AE7164" s="110"/>
    </row>
    <row r="7165" spans="13:31" x14ac:dyDescent="0.25">
      <c r="M7165" s="115"/>
      <c r="N7165" s="123">
        <v>1.8227199999999999</v>
      </c>
      <c r="AB7165" s="108">
        <f t="shared" si="278"/>
        <v>51901</v>
      </c>
      <c r="AC7165" s="109">
        <f t="shared" si="277"/>
        <v>2.8218E-2</v>
      </c>
      <c r="AE7165" s="110"/>
    </row>
    <row r="7166" spans="13:31" x14ac:dyDescent="0.25">
      <c r="M7166" s="115"/>
      <c r="N7166" s="123">
        <v>1.82281</v>
      </c>
      <c r="AB7166" s="108">
        <f t="shared" si="278"/>
        <v>51902</v>
      </c>
      <c r="AC7166" s="109">
        <f t="shared" si="277"/>
        <v>2.8218E-2</v>
      </c>
      <c r="AE7166" s="110"/>
    </row>
    <row r="7167" spans="13:31" x14ac:dyDescent="0.25">
      <c r="M7167" s="115"/>
      <c r="N7167" s="123">
        <v>1.8227199999999999</v>
      </c>
      <c r="AB7167" s="108">
        <f t="shared" si="278"/>
        <v>51903</v>
      </c>
      <c r="AC7167" s="109">
        <f t="shared" si="277"/>
        <v>2.8218E-2</v>
      </c>
      <c r="AE7167" s="110"/>
    </row>
    <row r="7168" spans="13:31" x14ac:dyDescent="0.25">
      <c r="M7168" s="115"/>
      <c r="N7168" s="123">
        <v>1.8227199999999999</v>
      </c>
      <c r="AB7168" s="108">
        <f t="shared" si="278"/>
        <v>51904</v>
      </c>
      <c r="AC7168" s="109">
        <f t="shared" si="277"/>
        <v>2.8218E-2</v>
      </c>
      <c r="AE7168" s="110"/>
    </row>
    <row r="7169" spans="13:31" x14ac:dyDescent="0.25">
      <c r="M7169" s="115"/>
      <c r="N7169" s="123">
        <v>1.8227199999999999</v>
      </c>
      <c r="AB7169" s="108">
        <f t="shared" si="278"/>
        <v>51905</v>
      </c>
      <c r="AC7169" s="109">
        <f t="shared" si="277"/>
        <v>2.8218E-2</v>
      </c>
      <c r="AE7169" s="110"/>
    </row>
    <row r="7170" spans="13:31" x14ac:dyDescent="0.25">
      <c r="M7170" s="115"/>
      <c r="N7170" s="123">
        <v>1.8227199999999999</v>
      </c>
      <c r="AB7170" s="108">
        <f t="shared" si="278"/>
        <v>51906</v>
      </c>
      <c r="AC7170" s="109">
        <f t="shared" si="277"/>
        <v>2.8218E-2</v>
      </c>
      <c r="AE7170" s="110"/>
    </row>
    <row r="7171" spans="13:31" x14ac:dyDescent="0.25">
      <c r="M7171" s="115"/>
      <c r="N7171" s="123">
        <v>1.82281</v>
      </c>
      <c r="AB7171" s="108">
        <f t="shared" si="278"/>
        <v>51907</v>
      </c>
      <c r="AC7171" s="109">
        <f t="shared" si="277"/>
        <v>2.8218E-2</v>
      </c>
      <c r="AE7171" s="110"/>
    </row>
    <row r="7172" spans="13:31" x14ac:dyDescent="0.25">
      <c r="M7172" s="115"/>
      <c r="N7172" s="123">
        <v>1.8227199999999999</v>
      </c>
      <c r="AB7172" s="108">
        <f t="shared" si="278"/>
        <v>51908</v>
      </c>
      <c r="AC7172" s="109">
        <f t="shared" si="277"/>
        <v>2.8218E-2</v>
      </c>
      <c r="AE7172" s="110"/>
    </row>
    <row r="7173" spans="13:31" x14ac:dyDescent="0.25">
      <c r="M7173" s="115"/>
      <c r="N7173" s="123">
        <v>1.8227199999999999</v>
      </c>
      <c r="AB7173" s="108">
        <f t="shared" si="278"/>
        <v>51909</v>
      </c>
      <c r="AC7173" s="109">
        <f t="shared" si="277"/>
        <v>2.8218E-2</v>
      </c>
      <c r="AE7173" s="110"/>
    </row>
    <row r="7174" spans="13:31" x14ac:dyDescent="0.25">
      <c r="M7174" s="115"/>
      <c r="N7174" s="123">
        <v>1.8227199999999999</v>
      </c>
      <c r="AB7174" s="108">
        <f t="shared" si="278"/>
        <v>51910</v>
      </c>
      <c r="AC7174" s="109">
        <f t="shared" si="277"/>
        <v>2.8218E-2</v>
      </c>
      <c r="AE7174" s="110"/>
    </row>
    <row r="7175" spans="13:31" x14ac:dyDescent="0.25">
      <c r="M7175" s="115"/>
      <c r="N7175" s="123">
        <v>1.8227199999999999</v>
      </c>
      <c r="AB7175" s="108">
        <f t="shared" si="278"/>
        <v>51911</v>
      </c>
      <c r="AC7175" s="109">
        <f t="shared" ref="AC7175:AC7238" si="279">_xlfn.IFNA(VLOOKUP(AB7175,M:N,2,FALSE)/100,AC7174)</f>
        <v>2.8218E-2</v>
      </c>
      <c r="AE7175" s="110"/>
    </row>
    <row r="7176" spans="13:31" x14ac:dyDescent="0.25">
      <c r="M7176" s="115"/>
      <c r="N7176" s="123">
        <v>1.82281</v>
      </c>
      <c r="AB7176" s="108">
        <f t="shared" ref="AB7176:AB7239" si="280">AB7175+1</f>
        <v>51912</v>
      </c>
      <c r="AC7176" s="109">
        <f t="shared" si="279"/>
        <v>2.8218E-2</v>
      </c>
      <c r="AE7176" s="110"/>
    </row>
    <row r="7177" spans="13:31" x14ac:dyDescent="0.25">
      <c r="M7177" s="115"/>
      <c r="N7177" s="123">
        <v>1.8227199999999999</v>
      </c>
      <c r="AB7177" s="108">
        <f t="shared" si="280"/>
        <v>51913</v>
      </c>
      <c r="AC7177" s="109">
        <f t="shared" si="279"/>
        <v>2.8218E-2</v>
      </c>
      <c r="AE7177" s="110"/>
    </row>
    <row r="7178" spans="13:31" x14ac:dyDescent="0.25">
      <c r="M7178" s="115"/>
      <c r="N7178" s="123">
        <v>1.8227199999999999</v>
      </c>
      <c r="AB7178" s="108">
        <f t="shared" si="280"/>
        <v>51914</v>
      </c>
      <c r="AC7178" s="109">
        <f t="shared" si="279"/>
        <v>2.8218E-2</v>
      </c>
      <c r="AE7178" s="110"/>
    </row>
    <row r="7179" spans="13:31" x14ac:dyDescent="0.25">
      <c r="M7179" s="115"/>
      <c r="N7179" s="123">
        <v>1.8227199999999999</v>
      </c>
      <c r="AB7179" s="108">
        <f t="shared" si="280"/>
        <v>51915</v>
      </c>
      <c r="AC7179" s="109">
        <f t="shared" si="279"/>
        <v>2.8218E-2</v>
      </c>
      <c r="AE7179" s="110"/>
    </row>
    <row r="7180" spans="13:31" x14ac:dyDescent="0.25">
      <c r="M7180" s="115"/>
      <c r="N7180" s="123">
        <v>1.8228599999999999</v>
      </c>
      <c r="AB7180" s="108">
        <f t="shared" si="280"/>
        <v>51916</v>
      </c>
      <c r="AC7180" s="109">
        <f t="shared" si="279"/>
        <v>2.8218E-2</v>
      </c>
      <c r="AE7180" s="110"/>
    </row>
    <row r="7181" spans="13:31" x14ac:dyDescent="0.25">
      <c r="M7181" s="115"/>
      <c r="N7181" s="123">
        <v>1.8227199999999999</v>
      </c>
      <c r="AB7181" s="108">
        <f t="shared" si="280"/>
        <v>51917</v>
      </c>
      <c r="AC7181" s="109">
        <f t="shared" si="279"/>
        <v>2.8218E-2</v>
      </c>
      <c r="AE7181" s="110"/>
    </row>
    <row r="7182" spans="13:31" x14ac:dyDescent="0.25">
      <c r="M7182" s="115"/>
      <c r="N7182" s="123">
        <v>1.8227199999999999</v>
      </c>
      <c r="AB7182" s="108">
        <f t="shared" si="280"/>
        <v>51918</v>
      </c>
      <c r="AC7182" s="109">
        <f t="shared" si="279"/>
        <v>2.8218E-2</v>
      </c>
      <c r="AE7182" s="110"/>
    </row>
    <row r="7183" spans="13:31" x14ac:dyDescent="0.25">
      <c r="M7183" s="115"/>
      <c r="N7183" s="123">
        <v>1.8227199999999999</v>
      </c>
      <c r="AB7183" s="108">
        <f t="shared" si="280"/>
        <v>51919</v>
      </c>
      <c r="AC7183" s="109">
        <f t="shared" si="279"/>
        <v>2.8218E-2</v>
      </c>
      <c r="AE7183" s="110"/>
    </row>
    <row r="7184" spans="13:31" x14ac:dyDescent="0.25">
      <c r="M7184" s="115"/>
      <c r="N7184" s="123">
        <v>1.8227199999999999</v>
      </c>
      <c r="AB7184" s="108">
        <f t="shared" si="280"/>
        <v>51920</v>
      </c>
      <c r="AC7184" s="109">
        <f t="shared" si="279"/>
        <v>2.8218E-2</v>
      </c>
      <c r="AE7184" s="110"/>
    </row>
    <row r="7185" spans="13:31" x14ac:dyDescent="0.25">
      <c r="M7185" s="115"/>
      <c r="N7185" s="123">
        <v>1.82281</v>
      </c>
      <c r="AB7185" s="108">
        <f t="shared" si="280"/>
        <v>51921</v>
      </c>
      <c r="AC7185" s="109">
        <f t="shared" si="279"/>
        <v>2.8218E-2</v>
      </c>
      <c r="AE7185" s="110"/>
    </row>
    <row r="7186" spans="13:31" x14ac:dyDescent="0.25">
      <c r="M7186" s="115"/>
      <c r="N7186" s="123">
        <v>1.8227199999999999</v>
      </c>
      <c r="AB7186" s="108">
        <f t="shared" si="280"/>
        <v>51922</v>
      </c>
      <c r="AC7186" s="109">
        <f t="shared" si="279"/>
        <v>2.8218E-2</v>
      </c>
      <c r="AE7186" s="110"/>
    </row>
    <row r="7187" spans="13:31" x14ac:dyDescent="0.25">
      <c r="M7187" s="115"/>
      <c r="N7187" s="123">
        <v>1.8227199999999999</v>
      </c>
      <c r="AB7187" s="108">
        <f t="shared" si="280"/>
        <v>51923</v>
      </c>
      <c r="AC7187" s="109">
        <f t="shared" si="279"/>
        <v>2.8218E-2</v>
      </c>
      <c r="AE7187" s="110"/>
    </row>
    <row r="7188" spans="13:31" x14ac:dyDescent="0.25">
      <c r="M7188" s="115"/>
      <c r="N7188" s="123">
        <v>1.8227199999999999</v>
      </c>
      <c r="AB7188" s="108">
        <f t="shared" si="280"/>
        <v>51924</v>
      </c>
      <c r="AC7188" s="109">
        <f t="shared" si="279"/>
        <v>2.8218E-2</v>
      </c>
      <c r="AE7188" s="110"/>
    </row>
    <row r="7189" spans="13:31" x14ac:dyDescent="0.25">
      <c r="M7189" s="115"/>
      <c r="N7189" s="123">
        <v>1.8227199999999999</v>
      </c>
      <c r="AB7189" s="108">
        <f t="shared" si="280"/>
        <v>51925</v>
      </c>
      <c r="AC7189" s="109">
        <f t="shared" si="279"/>
        <v>2.8218E-2</v>
      </c>
      <c r="AE7189" s="110"/>
    </row>
    <row r="7190" spans="13:31" x14ac:dyDescent="0.25">
      <c r="M7190" s="115"/>
      <c r="N7190" s="123">
        <v>1.82281</v>
      </c>
      <c r="AB7190" s="108">
        <f t="shared" si="280"/>
        <v>51926</v>
      </c>
      <c r="AC7190" s="109">
        <f t="shared" si="279"/>
        <v>2.8218E-2</v>
      </c>
      <c r="AE7190" s="110"/>
    </row>
    <row r="7191" spans="13:31" x14ac:dyDescent="0.25">
      <c r="M7191" s="115"/>
      <c r="N7191" s="123">
        <v>1.8227199999999999</v>
      </c>
      <c r="AB7191" s="108">
        <f t="shared" si="280"/>
        <v>51927</v>
      </c>
      <c r="AC7191" s="109">
        <f t="shared" si="279"/>
        <v>2.8218E-2</v>
      </c>
      <c r="AE7191" s="110"/>
    </row>
    <row r="7192" spans="13:31" x14ac:dyDescent="0.25">
      <c r="M7192" s="115"/>
      <c r="N7192" s="123">
        <v>1.8227199999999999</v>
      </c>
      <c r="AB7192" s="108">
        <f t="shared" si="280"/>
        <v>51928</v>
      </c>
      <c r="AC7192" s="109">
        <f t="shared" si="279"/>
        <v>2.8218E-2</v>
      </c>
      <c r="AE7192" s="110"/>
    </row>
    <row r="7193" spans="13:31" x14ac:dyDescent="0.25">
      <c r="M7193" s="115"/>
      <c r="N7193" s="123">
        <v>1.8227199999999999</v>
      </c>
      <c r="AB7193" s="108">
        <f t="shared" si="280"/>
        <v>51929</v>
      </c>
      <c r="AC7193" s="109">
        <f t="shared" si="279"/>
        <v>2.8218E-2</v>
      </c>
      <c r="AE7193" s="110"/>
    </row>
    <row r="7194" spans="13:31" x14ac:dyDescent="0.25">
      <c r="M7194" s="115"/>
      <c r="N7194" s="123">
        <v>1.8227199999999999</v>
      </c>
      <c r="AB7194" s="108">
        <f t="shared" si="280"/>
        <v>51930</v>
      </c>
      <c r="AC7194" s="109">
        <f t="shared" si="279"/>
        <v>2.8218E-2</v>
      </c>
      <c r="AE7194" s="110"/>
    </row>
    <row r="7195" spans="13:31" x14ac:dyDescent="0.25">
      <c r="M7195" s="115"/>
      <c r="N7195" s="123">
        <v>1.82281</v>
      </c>
      <c r="AB7195" s="108">
        <f t="shared" si="280"/>
        <v>51931</v>
      </c>
      <c r="AC7195" s="109">
        <f t="shared" si="279"/>
        <v>2.8218E-2</v>
      </c>
      <c r="AE7195" s="110"/>
    </row>
    <row r="7196" spans="13:31" x14ac:dyDescent="0.25">
      <c r="M7196" s="115"/>
      <c r="N7196" s="123">
        <v>1.8227199999999999</v>
      </c>
      <c r="AB7196" s="108">
        <f t="shared" si="280"/>
        <v>51932</v>
      </c>
      <c r="AC7196" s="109">
        <f t="shared" si="279"/>
        <v>2.8218E-2</v>
      </c>
      <c r="AE7196" s="110"/>
    </row>
    <row r="7197" spans="13:31" x14ac:dyDescent="0.25">
      <c r="M7197" s="115"/>
      <c r="N7197" s="123">
        <v>1.8227199999999999</v>
      </c>
      <c r="AB7197" s="108">
        <f t="shared" si="280"/>
        <v>51933</v>
      </c>
      <c r="AC7197" s="109">
        <f t="shared" si="279"/>
        <v>2.8218E-2</v>
      </c>
      <c r="AE7197" s="110"/>
    </row>
    <row r="7198" spans="13:31" x14ac:dyDescent="0.25">
      <c r="M7198" s="115"/>
      <c r="N7198" s="123">
        <v>1.8227199999999999</v>
      </c>
      <c r="AB7198" s="108">
        <f t="shared" si="280"/>
        <v>51934</v>
      </c>
      <c r="AC7198" s="109">
        <f t="shared" si="279"/>
        <v>2.8218E-2</v>
      </c>
      <c r="AE7198" s="110"/>
    </row>
    <row r="7199" spans="13:31" x14ac:dyDescent="0.25">
      <c r="M7199" s="115"/>
      <c r="N7199" s="123">
        <v>1.8227199999999999</v>
      </c>
      <c r="AB7199" s="108">
        <f t="shared" si="280"/>
        <v>51935</v>
      </c>
      <c r="AC7199" s="109">
        <f t="shared" si="279"/>
        <v>2.8218E-2</v>
      </c>
      <c r="AE7199" s="110"/>
    </row>
    <row r="7200" spans="13:31" x14ac:dyDescent="0.25">
      <c r="M7200" s="115"/>
      <c r="N7200" s="123">
        <v>1.82281</v>
      </c>
      <c r="AB7200" s="108">
        <f t="shared" si="280"/>
        <v>51936</v>
      </c>
      <c r="AC7200" s="109">
        <f t="shared" si="279"/>
        <v>2.8218E-2</v>
      </c>
      <c r="AE7200" s="110"/>
    </row>
    <row r="7201" spans="13:31" x14ac:dyDescent="0.25">
      <c r="M7201" s="115"/>
      <c r="N7201" s="123">
        <v>1.8227199999999999</v>
      </c>
      <c r="AB7201" s="108">
        <f t="shared" si="280"/>
        <v>51937</v>
      </c>
      <c r="AC7201" s="109">
        <f t="shared" si="279"/>
        <v>2.8218E-2</v>
      </c>
      <c r="AE7201" s="110"/>
    </row>
    <row r="7202" spans="13:31" x14ac:dyDescent="0.25">
      <c r="M7202" s="115"/>
      <c r="N7202" s="123">
        <v>1.8227199999999999</v>
      </c>
      <c r="AB7202" s="108">
        <f t="shared" si="280"/>
        <v>51938</v>
      </c>
      <c r="AC7202" s="109">
        <f t="shared" si="279"/>
        <v>2.8218E-2</v>
      </c>
      <c r="AE7202" s="110"/>
    </row>
    <row r="7203" spans="13:31" x14ac:dyDescent="0.25">
      <c r="M7203" s="115"/>
      <c r="N7203" s="123">
        <v>1.8227199999999999</v>
      </c>
      <c r="AB7203" s="108">
        <f t="shared" si="280"/>
        <v>51939</v>
      </c>
      <c r="AC7203" s="109">
        <f t="shared" si="279"/>
        <v>2.8218E-2</v>
      </c>
      <c r="AE7203" s="110"/>
    </row>
    <row r="7204" spans="13:31" x14ac:dyDescent="0.25">
      <c r="M7204" s="115"/>
      <c r="N7204" s="123">
        <v>1.8227199999999999</v>
      </c>
      <c r="AB7204" s="108">
        <f t="shared" si="280"/>
        <v>51940</v>
      </c>
      <c r="AC7204" s="109">
        <f t="shared" si="279"/>
        <v>2.8218E-2</v>
      </c>
      <c r="AE7204" s="110"/>
    </row>
    <row r="7205" spans="13:31" x14ac:dyDescent="0.25">
      <c r="M7205" s="115"/>
      <c r="N7205" s="123">
        <v>1.82281</v>
      </c>
      <c r="AB7205" s="108">
        <f t="shared" si="280"/>
        <v>51941</v>
      </c>
      <c r="AC7205" s="109">
        <f t="shared" si="279"/>
        <v>2.8218E-2</v>
      </c>
      <c r="AE7205" s="110"/>
    </row>
    <row r="7206" spans="13:31" x14ac:dyDescent="0.25">
      <c r="M7206" s="115"/>
      <c r="N7206" s="123">
        <v>1.8227199999999999</v>
      </c>
      <c r="AB7206" s="108">
        <f t="shared" si="280"/>
        <v>51942</v>
      </c>
      <c r="AC7206" s="109">
        <f t="shared" si="279"/>
        <v>2.8218E-2</v>
      </c>
      <c r="AE7206" s="110"/>
    </row>
    <row r="7207" spans="13:31" x14ac:dyDescent="0.25">
      <c r="M7207" s="115"/>
      <c r="N7207" s="123">
        <v>1.8227199999999999</v>
      </c>
      <c r="AB7207" s="108">
        <f t="shared" si="280"/>
        <v>51943</v>
      </c>
      <c r="AC7207" s="109">
        <f t="shared" si="279"/>
        <v>2.8218E-2</v>
      </c>
      <c r="AE7207" s="110"/>
    </row>
    <row r="7208" spans="13:31" x14ac:dyDescent="0.25">
      <c r="M7208" s="115"/>
      <c r="N7208" s="123">
        <v>1.8227199999999999</v>
      </c>
      <c r="AB7208" s="108">
        <f t="shared" si="280"/>
        <v>51944</v>
      </c>
      <c r="AC7208" s="109">
        <f t="shared" si="279"/>
        <v>2.8218E-2</v>
      </c>
      <c r="AE7208" s="110"/>
    </row>
    <row r="7209" spans="13:31" x14ac:dyDescent="0.25">
      <c r="M7209" s="115"/>
      <c r="N7209" s="123">
        <v>1.8227199999999999</v>
      </c>
      <c r="AB7209" s="108">
        <f t="shared" si="280"/>
        <v>51945</v>
      </c>
      <c r="AC7209" s="109">
        <f t="shared" si="279"/>
        <v>2.8218E-2</v>
      </c>
      <c r="AE7209" s="110"/>
    </row>
    <row r="7210" spans="13:31" x14ac:dyDescent="0.25">
      <c r="M7210" s="115"/>
      <c r="N7210" s="123">
        <v>1.82281</v>
      </c>
      <c r="AB7210" s="108">
        <f t="shared" si="280"/>
        <v>51946</v>
      </c>
      <c r="AC7210" s="109">
        <f t="shared" si="279"/>
        <v>2.8218E-2</v>
      </c>
      <c r="AE7210" s="110"/>
    </row>
    <row r="7211" spans="13:31" x14ac:dyDescent="0.25">
      <c r="M7211" s="115"/>
      <c r="N7211" s="123">
        <v>1.8227199999999999</v>
      </c>
      <c r="AB7211" s="108">
        <f t="shared" si="280"/>
        <v>51947</v>
      </c>
      <c r="AC7211" s="109">
        <f t="shared" si="279"/>
        <v>2.8218E-2</v>
      </c>
      <c r="AE7211" s="110"/>
    </row>
    <row r="7212" spans="13:31" x14ac:dyDescent="0.25">
      <c r="M7212" s="115"/>
      <c r="N7212" s="123">
        <v>1.8227199999999999</v>
      </c>
      <c r="AB7212" s="108">
        <f t="shared" si="280"/>
        <v>51948</v>
      </c>
      <c r="AC7212" s="109">
        <f t="shared" si="279"/>
        <v>2.8218E-2</v>
      </c>
      <c r="AE7212" s="110"/>
    </row>
    <row r="7213" spans="13:31" x14ac:dyDescent="0.25">
      <c r="M7213" s="115"/>
      <c r="N7213" s="123">
        <v>1.8227199999999999</v>
      </c>
      <c r="AB7213" s="108">
        <f t="shared" si="280"/>
        <v>51949</v>
      </c>
      <c r="AC7213" s="109">
        <f t="shared" si="279"/>
        <v>2.8218E-2</v>
      </c>
      <c r="AE7213" s="110"/>
    </row>
    <row r="7214" spans="13:31" x14ac:dyDescent="0.25">
      <c r="M7214" s="115"/>
      <c r="N7214" s="123">
        <v>1.8227199999999999</v>
      </c>
      <c r="AB7214" s="108">
        <f t="shared" si="280"/>
        <v>51950</v>
      </c>
      <c r="AC7214" s="109">
        <f t="shared" si="279"/>
        <v>2.8218E-2</v>
      </c>
      <c r="AE7214" s="110"/>
    </row>
    <row r="7215" spans="13:31" x14ac:dyDescent="0.25">
      <c r="M7215" s="115"/>
      <c r="N7215" s="123">
        <v>1.82281</v>
      </c>
      <c r="AB7215" s="108">
        <f t="shared" si="280"/>
        <v>51951</v>
      </c>
      <c r="AC7215" s="109">
        <f t="shared" si="279"/>
        <v>2.8218E-2</v>
      </c>
      <c r="AE7215" s="110"/>
    </row>
    <row r="7216" spans="13:31" x14ac:dyDescent="0.25">
      <c r="M7216" s="115"/>
      <c r="N7216" s="123">
        <v>1.8227199999999999</v>
      </c>
      <c r="AB7216" s="108">
        <f t="shared" si="280"/>
        <v>51952</v>
      </c>
      <c r="AC7216" s="109">
        <f t="shared" si="279"/>
        <v>2.8218E-2</v>
      </c>
      <c r="AE7216" s="110"/>
    </row>
    <row r="7217" spans="13:31" x14ac:dyDescent="0.25">
      <c r="M7217" s="115"/>
      <c r="N7217" s="123">
        <v>1.8227199999999999</v>
      </c>
      <c r="AB7217" s="108">
        <f t="shared" si="280"/>
        <v>51953</v>
      </c>
      <c r="AC7217" s="109">
        <f t="shared" si="279"/>
        <v>2.8218E-2</v>
      </c>
      <c r="AE7217" s="110"/>
    </row>
    <row r="7218" spans="13:31" x14ac:dyDescent="0.25">
      <c r="M7218" s="115"/>
      <c r="N7218" s="123">
        <v>1.8227199999999999</v>
      </c>
      <c r="AB7218" s="108">
        <f t="shared" si="280"/>
        <v>51954</v>
      </c>
      <c r="AC7218" s="109">
        <f t="shared" si="279"/>
        <v>2.8218E-2</v>
      </c>
      <c r="AE7218" s="110"/>
    </row>
    <row r="7219" spans="13:31" x14ac:dyDescent="0.25">
      <c r="M7219" s="115"/>
      <c r="N7219" s="123">
        <v>1.8227199999999999</v>
      </c>
      <c r="AB7219" s="108">
        <f t="shared" si="280"/>
        <v>51955</v>
      </c>
      <c r="AC7219" s="109">
        <f t="shared" si="279"/>
        <v>2.8218E-2</v>
      </c>
      <c r="AE7219" s="110"/>
    </row>
    <row r="7220" spans="13:31" x14ac:dyDescent="0.25">
      <c r="M7220" s="115"/>
      <c r="N7220" s="123">
        <v>1.8228599999999999</v>
      </c>
      <c r="AB7220" s="108">
        <f t="shared" si="280"/>
        <v>51956</v>
      </c>
      <c r="AC7220" s="109">
        <f t="shared" si="279"/>
        <v>2.8218E-2</v>
      </c>
      <c r="AE7220" s="110"/>
    </row>
    <row r="7221" spans="13:31" x14ac:dyDescent="0.25">
      <c r="M7221" s="115"/>
      <c r="N7221" s="123">
        <v>1.8227199999999999</v>
      </c>
      <c r="AB7221" s="108">
        <f t="shared" si="280"/>
        <v>51957</v>
      </c>
      <c r="AC7221" s="109">
        <f t="shared" si="279"/>
        <v>2.8218E-2</v>
      </c>
      <c r="AE7221" s="110"/>
    </row>
    <row r="7222" spans="13:31" x14ac:dyDescent="0.25">
      <c r="M7222" s="115"/>
      <c r="N7222" s="123">
        <v>1.8227199999999999</v>
      </c>
      <c r="AB7222" s="108">
        <f t="shared" si="280"/>
        <v>51958</v>
      </c>
      <c r="AC7222" s="109">
        <f t="shared" si="279"/>
        <v>2.8218E-2</v>
      </c>
      <c r="AE7222" s="110"/>
    </row>
    <row r="7223" spans="13:31" x14ac:dyDescent="0.25">
      <c r="M7223" s="115"/>
      <c r="N7223" s="123">
        <v>1.8227199999999999</v>
      </c>
      <c r="AB7223" s="108">
        <f t="shared" si="280"/>
        <v>51959</v>
      </c>
      <c r="AC7223" s="109">
        <f t="shared" si="279"/>
        <v>2.8218E-2</v>
      </c>
      <c r="AE7223" s="110"/>
    </row>
    <row r="7224" spans="13:31" x14ac:dyDescent="0.25">
      <c r="M7224" s="115"/>
      <c r="N7224" s="123">
        <v>1.82281</v>
      </c>
      <c r="AB7224" s="108">
        <f t="shared" si="280"/>
        <v>51960</v>
      </c>
      <c r="AC7224" s="109">
        <f t="shared" si="279"/>
        <v>2.8218E-2</v>
      </c>
      <c r="AE7224" s="110"/>
    </row>
    <row r="7225" spans="13:31" x14ac:dyDescent="0.25">
      <c r="M7225" s="115"/>
      <c r="N7225" s="123">
        <v>1.8227199999999999</v>
      </c>
      <c r="AB7225" s="108">
        <f t="shared" si="280"/>
        <v>51961</v>
      </c>
      <c r="AC7225" s="109">
        <f t="shared" si="279"/>
        <v>2.8218E-2</v>
      </c>
      <c r="AE7225" s="110"/>
    </row>
    <row r="7226" spans="13:31" x14ac:dyDescent="0.25">
      <c r="M7226" s="115"/>
      <c r="N7226" s="123">
        <v>1.8227199999999999</v>
      </c>
      <c r="AB7226" s="108">
        <f t="shared" si="280"/>
        <v>51962</v>
      </c>
      <c r="AC7226" s="109">
        <f t="shared" si="279"/>
        <v>2.8218E-2</v>
      </c>
      <c r="AE7226" s="110"/>
    </row>
    <row r="7227" spans="13:31" x14ac:dyDescent="0.25">
      <c r="M7227" s="115"/>
      <c r="N7227" s="123">
        <v>1.8227199999999999</v>
      </c>
      <c r="AB7227" s="108">
        <f t="shared" si="280"/>
        <v>51963</v>
      </c>
      <c r="AC7227" s="109">
        <f t="shared" si="279"/>
        <v>2.8218E-2</v>
      </c>
      <c r="AE7227" s="110"/>
    </row>
    <row r="7228" spans="13:31" x14ac:dyDescent="0.25">
      <c r="M7228" s="115"/>
      <c r="N7228" s="123">
        <v>1.8227199999999999</v>
      </c>
      <c r="AB7228" s="108">
        <f t="shared" si="280"/>
        <v>51964</v>
      </c>
      <c r="AC7228" s="109">
        <f t="shared" si="279"/>
        <v>2.8218E-2</v>
      </c>
      <c r="AE7228" s="110"/>
    </row>
    <row r="7229" spans="13:31" x14ac:dyDescent="0.25">
      <c r="M7229" s="115"/>
      <c r="N7229" s="123">
        <v>1.82281</v>
      </c>
      <c r="AB7229" s="108">
        <f t="shared" si="280"/>
        <v>51965</v>
      </c>
      <c r="AC7229" s="109">
        <f t="shared" si="279"/>
        <v>2.8218E-2</v>
      </c>
      <c r="AE7229" s="110"/>
    </row>
    <row r="7230" spans="13:31" x14ac:dyDescent="0.25">
      <c r="M7230" s="115"/>
      <c r="N7230" s="123">
        <v>1.8227199999999999</v>
      </c>
      <c r="AB7230" s="108">
        <f t="shared" si="280"/>
        <v>51966</v>
      </c>
      <c r="AC7230" s="109">
        <f t="shared" si="279"/>
        <v>2.8218E-2</v>
      </c>
      <c r="AE7230" s="110"/>
    </row>
    <row r="7231" spans="13:31" x14ac:dyDescent="0.25">
      <c r="M7231" s="115"/>
      <c r="N7231" s="123">
        <v>1.8227199999999999</v>
      </c>
      <c r="AB7231" s="108">
        <f t="shared" si="280"/>
        <v>51967</v>
      </c>
      <c r="AC7231" s="109">
        <f t="shared" si="279"/>
        <v>2.8218E-2</v>
      </c>
      <c r="AE7231" s="110"/>
    </row>
    <row r="7232" spans="13:31" x14ac:dyDescent="0.25">
      <c r="M7232" s="115"/>
      <c r="N7232" s="123">
        <v>1.8227199999999999</v>
      </c>
      <c r="AB7232" s="108">
        <f t="shared" si="280"/>
        <v>51968</v>
      </c>
      <c r="AC7232" s="109">
        <f t="shared" si="279"/>
        <v>2.8218E-2</v>
      </c>
      <c r="AE7232" s="110"/>
    </row>
    <row r="7233" spans="13:31" x14ac:dyDescent="0.25">
      <c r="M7233" s="115"/>
      <c r="N7233" s="123">
        <v>1.8227199999999999</v>
      </c>
      <c r="AB7233" s="108">
        <f t="shared" si="280"/>
        <v>51969</v>
      </c>
      <c r="AC7233" s="109">
        <f t="shared" si="279"/>
        <v>2.8218E-2</v>
      </c>
      <c r="AE7233" s="110"/>
    </row>
    <row r="7234" spans="13:31" x14ac:dyDescent="0.25">
      <c r="M7234" s="115"/>
      <c r="N7234" s="123">
        <v>1.8228599999999999</v>
      </c>
      <c r="AB7234" s="108">
        <f t="shared" si="280"/>
        <v>51970</v>
      </c>
      <c r="AC7234" s="109">
        <f t="shared" si="279"/>
        <v>2.8218E-2</v>
      </c>
      <c r="AE7234" s="110"/>
    </row>
    <row r="7235" spans="13:31" x14ac:dyDescent="0.25">
      <c r="M7235" s="115"/>
      <c r="N7235" s="123">
        <v>1.8227199999999999</v>
      </c>
      <c r="AB7235" s="108">
        <f t="shared" si="280"/>
        <v>51971</v>
      </c>
      <c r="AC7235" s="109">
        <f t="shared" si="279"/>
        <v>2.8218E-2</v>
      </c>
      <c r="AE7235" s="110"/>
    </row>
    <row r="7236" spans="13:31" x14ac:dyDescent="0.25">
      <c r="M7236" s="115"/>
      <c r="N7236" s="123">
        <v>1.8227199999999999</v>
      </c>
      <c r="AB7236" s="108">
        <f t="shared" si="280"/>
        <v>51972</v>
      </c>
      <c r="AC7236" s="109">
        <f t="shared" si="279"/>
        <v>2.8218E-2</v>
      </c>
      <c r="AE7236" s="110"/>
    </row>
    <row r="7237" spans="13:31" x14ac:dyDescent="0.25">
      <c r="M7237" s="115"/>
      <c r="N7237" s="123">
        <v>1.8227199999999999</v>
      </c>
      <c r="AB7237" s="108">
        <f t="shared" si="280"/>
        <v>51973</v>
      </c>
      <c r="AC7237" s="109">
        <f t="shared" si="279"/>
        <v>2.8218E-2</v>
      </c>
      <c r="AE7237" s="110"/>
    </row>
    <row r="7238" spans="13:31" x14ac:dyDescent="0.25">
      <c r="M7238" s="115"/>
      <c r="N7238" s="123">
        <v>1.82281</v>
      </c>
      <c r="AB7238" s="108">
        <f t="shared" si="280"/>
        <v>51974</v>
      </c>
      <c r="AC7238" s="109">
        <f t="shared" si="279"/>
        <v>2.8218E-2</v>
      </c>
      <c r="AE7238" s="110"/>
    </row>
    <row r="7239" spans="13:31" x14ac:dyDescent="0.25">
      <c r="M7239" s="115"/>
      <c r="N7239" s="123">
        <v>1.8227199999999999</v>
      </c>
      <c r="AB7239" s="108">
        <f t="shared" si="280"/>
        <v>51975</v>
      </c>
      <c r="AC7239" s="109">
        <f t="shared" ref="AC7239:AC7302" si="281">_xlfn.IFNA(VLOOKUP(AB7239,M:N,2,FALSE)/100,AC7238)</f>
        <v>2.8218E-2</v>
      </c>
      <c r="AE7239" s="110"/>
    </row>
    <row r="7240" spans="13:31" x14ac:dyDescent="0.25">
      <c r="M7240" s="115"/>
      <c r="N7240" s="123">
        <v>1.8227199999999999</v>
      </c>
      <c r="AB7240" s="108">
        <f t="shared" ref="AB7240:AB7303" si="282">AB7239+1</f>
        <v>51976</v>
      </c>
      <c r="AC7240" s="109">
        <f t="shared" si="281"/>
        <v>2.8218E-2</v>
      </c>
      <c r="AE7240" s="110"/>
    </row>
    <row r="7241" spans="13:31" x14ac:dyDescent="0.25">
      <c r="M7241" s="115"/>
      <c r="N7241" s="123">
        <v>1.8227199999999999</v>
      </c>
      <c r="AB7241" s="108">
        <f t="shared" si="282"/>
        <v>51977</v>
      </c>
      <c r="AC7241" s="109">
        <f t="shared" si="281"/>
        <v>2.8218E-2</v>
      </c>
      <c r="AE7241" s="110"/>
    </row>
    <row r="7242" spans="13:31" x14ac:dyDescent="0.25">
      <c r="M7242" s="115"/>
      <c r="N7242" s="123">
        <v>1.8227199999999999</v>
      </c>
      <c r="AB7242" s="108">
        <f t="shared" si="282"/>
        <v>51978</v>
      </c>
      <c r="AC7242" s="109">
        <f t="shared" si="281"/>
        <v>2.8218E-2</v>
      </c>
      <c r="AE7242" s="110"/>
    </row>
    <row r="7243" spans="13:31" x14ac:dyDescent="0.25">
      <c r="M7243" s="115"/>
      <c r="N7243" s="123">
        <v>1.82281</v>
      </c>
      <c r="AB7243" s="108">
        <f t="shared" si="282"/>
        <v>51979</v>
      </c>
      <c r="AC7243" s="109">
        <f t="shared" si="281"/>
        <v>2.8218E-2</v>
      </c>
      <c r="AE7243" s="110"/>
    </row>
    <row r="7244" spans="13:31" x14ac:dyDescent="0.25">
      <c r="M7244" s="115"/>
      <c r="N7244" s="123">
        <v>1.82277</v>
      </c>
      <c r="AB7244" s="108">
        <f t="shared" si="282"/>
        <v>51980</v>
      </c>
      <c r="AC7244" s="109">
        <f t="shared" si="281"/>
        <v>2.8218E-2</v>
      </c>
      <c r="AE7244" s="110"/>
    </row>
    <row r="7245" spans="13:31" x14ac:dyDescent="0.25">
      <c r="M7245" s="115"/>
      <c r="N7245" s="123">
        <v>1.8227199999999999</v>
      </c>
      <c r="AB7245" s="108">
        <f t="shared" si="282"/>
        <v>51981</v>
      </c>
      <c r="AC7245" s="109">
        <f t="shared" si="281"/>
        <v>2.8218E-2</v>
      </c>
      <c r="AE7245" s="110"/>
    </row>
    <row r="7246" spans="13:31" x14ac:dyDescent="0.25">
      <c r="M7246" s="115"/>
      <c r="N7246" s="123">
        <v>1.8227199999999999</v>
      </c>
      <c r="AB7246" s="108">
        <f t="shared" si="282"/>
        <v>51982</v>
      </c>
      <c r="AC7246" s="109">
        <f t="shared" si="281"/>
        <v>2.8218E-2</v>
      </c>
      <c r="AE7246" s="110"/>
    </row>
    <row r="7247" spans="13:31" x14ac:dyDescent="0.25">
      <c r="M7247" s="115"/>
      <c r="N7247" s="123">
        <v>1.82281</v>
      </c>
      <c r="AB7247" s="108">
        <f t="shared" si="282"/>
        <v>51983</v>
      </c>
      <c r="AC7247" s="109">
        <f t="shared" si="281"/>
        <v>2.8218E-2</v>
      </c>
      <c r="AE7247" s="110"/>
    </row>
    <row r="7248" spans="13:31" x14ac:dyDescent="0.25">
      <c r="M7248" s="115"/>
      <c r="N7248" s="123">
        <v>1.8227199999999999</v>
      </c>
      <c r="AB7248" s="108">
        <f t="shared" si="282"/>
        <v>51984</v>
      </c>
      <c r="AC7248" s="109">
        <f t="shared" si="281"/>
        <v>2.8218E-2</v>
      </c>
      <c r="AE7248" s="110"/>
    </row>
    <row r="7249" spans="13:31" x14ac:dyDescent="0.25">
      <c r="M7249" s="115"/>
      <c r="N7249" s="123">
        <v>1.8227199999999999</v>
      </c>
      <c r="AB7249" s="108">
        <f t="shared" si="282"/>
        <v>51985</v>
      </c>
      <c r="AC7249" s="109">
        <f t="shared" si="281"/>
        <v>2.8218E-2</v>
      </c>
      <c r="AE7249" s="110"/>
    </row>
    <row r="7250" spans="13:31" x14ac:dyDescent="0.25">
      <c r="M7250" s="115"/>
      <c r="N7250" s="123">
        <v>1.8227199999999999</v>
      </c>
      <c r="AB7250" s="108">
        <f t="shared" si="282"/>
        <v>51986</v>
      </c>
      <c r="AC7250" s="109">
        <f t="shared" si="281"/>
        <v>2.8218E-2</v>
      </c>
      <c r="AE7250" s="110"/>
    </row>
    <row r="7251" spans="13:31" x14ac:dyDescent="0.25">
      <c r="M7251" s="115"/>
      <c r="N7251" s="123">
        <v>1.8227199999999999</v>
      </c>
      <c r="AB7251" s="108">
        <f t="shared" si="282"/>
        <v>51987</v>
      </c>
      <c r="AC7251" s="109">
        <f t="shared" si="281"/>
        <v>2.8218E-2</v>
      </c>
      <c r="AE7251" s="110"/>
    </row>
    <row r="7252" spans="13:31" x14ac:dyDescent="0.25">
      <c r="M7252" s="115"/>
      <c r="N7252" s="123">
        <v>1.82281</v>
      </c>
      <c r="AB7252" s="108">
        <f t="shared" si="282"/>
        <v>51988</v>
      </c>
      <c r="AC7252" s="109">
        <f t="shared" si="281"/>
        <v>2.8218E-2</v>
      </c>
      <c r="AE7252" s="110"/>
    </row>
    <row r="7253" spans="13:31" x14ac:dyDescent="0.25">
      <c r="M7253" s="115"/>
      <c r="N7253" s="123">
        <v>1.8227199999999999</v>
      </c>
      <c r="AB7253" s="108">
        <f t="shared" si="282"/>
        <v>51989</v>
      </c>
      <c r="AC7253" s="109">
        <f t="shared" si="281"/>
        <v>2.8218E-2</v>
      </c>
      <c r="AE7253" s="110"/>
    </row>
    <row r="7254" spans="13:31" x14ac:dyDescent="0.25">
      <c r="M7254" s="115"/>
      <c r="N7254" s="123">
        <v>1.8227199999999999</v>
      </c>
      <c r="AB7254" s="108">
        <f t="shared" si="282"/>
        <v>51990</v>
      </c>
      <c r="AC7254" s="109">
        <f t="shared" si="281"/>
        <v>2.8218E-2</v>
      </c>
      <c r="AE7254" s="110"/>
    </row>
    <row r="7255" spans="13:31" x14ac:dyDescent="0.25">
      <c r="M7255" s="115"/>
      <c r="N7255" s="123">
        <v>1.8227199999999999</v>
      </c>
      <c r="AB7255" s="108">
        <f t="shared" si="282"/>
        <v>51991</v>
      </c>
      <c r="AC7255" s="109">
        <f t="shared" si="281"/>
        <v>2.8218E-2</v>
      </c>
      <c r="AE7255" s="110"/>
    </row>
    <row r="7256" spans="13:31" x14ac:dyDescent="0.25">
      <c r="M7256" s="115"/>
      <c r="N7256" s="123">
        <v>1.8227199999999999</v>
      </c>
      <c r="AB7256" s="108">
        <f t="shared" si="282"/>
        <v>51992</v>
      </c>
      <c r="AC7256" s="109">
        <f t="shared" si="281"/>
        <v>2.8218E-2</v>
      </c>
      <c r="AE7256" s="110"/>
    </row>
    <row r="7257" spans="13:31" x14ac:dyDescent="0.25">
      <c r="M7257" s="115"/>
      <c r="N7257" s="123">
        <v>1.82281</v>
      </c>
      <c r="AB7257" s="108">
        <f t="shared" si="282"/>
        <v>51993</v>
      </c>
      <c r="AC7257" s="109">
        <f t="shared" si="281"/>
        <v>2.8218E-2</v>
      </c>
      <c r="AE7257" s="110"/>
    </row>
    <row r="7258" spans="13:31" x14ac:dyDescent="0.25">
      <c r="M7258" s="115"/>
      <c r="N7258" s="123">
        <v>1.8227199999999999</v>
      </c>
      <c r="AB7258" s="108">
        <f t="shared" si="282"/>
        <v>51994</v>
      </c>
      <c r="AC7258" s="109">
        <f t="shared" si="281"/>
        <v>2.8218E-2</v>
      </c>
      <c r="AE7258" s="110"/>
    </row>
    <row r="7259" spans="13:31" x14ac:dyDescent="0.25">
      <c r="M7259" s="115"/>
      <c r="N7259" s="123">
        <v>1.8227199999999999</v>
      </c>
      <c r="AB7259" s="108">
        <f t="shared" si="282"/>
        <v>51995</v>
      </c>
      <c r="AC7259" s="109">
        <f t="shared" si="281"/>
        <v>2.8218E-2</v>
      </c>
      <c r="AE7259" s="110"/>
    </row>
    <row r="7260" spans="13:31" x14ac:dyDescent="0.25">
      <c r="M7260" s="115"/>
      <c r="N7260" s="123">
        <v>1.8227199999999999</v>
      </c>
      <c r="AB7260" s="108">
        <f t="shared" si="282"/>
        <v>51996</v>
      </c>
      <c r="AC7260" s="109">
        <f t="shared" si="281"/>
        <v>2.8218E-2</v>
      </c>
      <c r="AE7260" s="110"/>
    </row>
    <row r="7261" spans="13:31" x14ac:dyDescent="0.25">
      <c r="M7261" s="115"/>
      <c r="N7261" s="123">
        <v>1.8227199999999999</v>
      </c>
      <c r="AB7261" s="108">
        <f t="shared" si="282"/>
        <v>51997</v>
      </c>
      <c r="AC7261" s="109">
        <f t="shared" si="281"/>
        <v>2.8218E-2</v>
      </c>
      <c r="AE7261" s="110"/>
    </row>
    <row r="7262" spans="13:31" x14ac:dyDescent="0.25">
      <c r="M7262" s="115"/>
      <c r="N7262" s="123">
        <v>1.82281</v>
      </c>
      <c r="AB7262" s="108">
        <f t="shared" si="282"/>
        <v>51998</v>
      </c>
      <c r="AC7262" s="109">
        <f t="shared" si="281"/>
        <v>2.8218E-2</v>
      </c>
      <c r="AE7262" s="110"/>
    </row>
    <row r="7263" spans="13:31" x14ac:dyDescent="0.25">
      <c r="M7263" s="115"/>
      <c r="N7263" s="123">
        <v>1.8227199999999999</v>
      </c>
      <c r="AB7263" s="108">
        <f t="shared" si="282"/>
        <v>51999</v>
      </c>
      <c r="AC7263" s="109">
        <f t="shared" si="281"/>
        <v>2.8218E-2</v>
      </c>
      <c r="AE7263" s="110"/>
    </row>
    <row r="7264" spans="13:31" x14ac:dyDescent="0.25">
      <c r="M7264" s="115"/>
      <c r="N7264" s="123">
        <v>1.8227199999999999</v>
      </c>
      <c r="AB7264" s="108">
        <f t="shared" si="282"/>
        <v>52000</v>
      </c>
      <c r="AC7264" s="109">
        <f t="shared" si="281"/>
        <v>2.8218E-2</v>
      </c>
      <c r="AE7264" s="110"/>
    </row>
    <row r="7265" spans="13:31" x14ac:dyDescent="0.25">
      <c r="M7265" s="115"/>
      <c r="N7265" s="123">
        <v>1.8227199999999999</v>
      </c>
      <c r="AB7265" s="108">
        <f t="shared" si="282"/>
        <v>52001</v>
      </c>
      <c r="AC7265" s="109">
        <f t="shared" si="281"/>
        <v>2.8218E-2</v>
      </c>
      <c r="AE7265" s="110"/>
    </row>
    <row r="7266" spans="13:31" x14ac:dyDescent="0.25">
      <c r="M7266" s="115"/>
      <c r="N7266" s="123">
        <v>1.8227199999999999</v>
      </c>
      <c r="AB7266" s="108">
        <f t="shared" si="282"/>
        <v>52002</v>
      </c>
      <c r="AC7266" s="109">
        <f t="shared" si="281"/>
        <v>2.8218E-2</v>
      </c>
      <c r="AE7266" s="110"/>
    </row>
    <row r="7267" spans="13:31" x14ac:dyDescent="0.25">
      <c r="M7267" s="115"/>
      <c r="N7267" s="123">
        <v>1.82281</v>
      </c>
      <c r="AB7267" s="108">
        <f t="shared" si="282"/>
        <v>52003</v>
      </c>
      <c r="AC7267" s="109">
        <f t="shared" si="281"/>
        <v>2.8218E-2</v>
      </c>
      <c r="AE7267" s="110"/>
    </row>
    <row r="7268" spans="13:31" x14ac:dyDescent="0.25">
      <c r="M7268" s="115"/>
      <c r="N7268" s="123">
        <v>1.8227199999999999</v>
      </c>
      <c r="AB7268" s="108">
        <f t="shared" si="282"/>
        <v>52004</v>
      </c>
      <c r="AC7268" s="109">
        <f t="shared" si="281"/>
        <v>2.8218E-2</v>
      </c>
      <c r="AE7268" s="110"/>
    </row>
    <row r="7269" spans="13:31" x14ac:dyDescent="0.25">
      <c r="M7269" s="115"/>
      <c r="N7269" s="123">
        <v>1.8227199999999999</v>
      </c>
      <c r="AB7269" s="108">
        <f t="shared" si="282"/>
        <v>52005</v>
      </c>
      <c r="AC7269" s="109">
        <f t="shared" si="281"/>
        <v>2.8218E-2</v>
      </c>
      <c r="AE7269" s="110"/>
    </row>
    <row r="7270" spans="13:31" x14ac:dyDescent="0.25">
      <c r="M7270" s="115"/>
      <c r="N7270" s="123">
        <v>1.8227199999999999</v>
      </c>
      <c r="AB7270" s="108">
        <f t="shared" si="282"/>
        <v>52006</v>
      </c>
      <c r="AC7270" s="109">
        <f t="shared" si="281"/>
        <v>2.8218E-2</v>
      </c>
      <c r="AE7270" s="110"/>
    </row>
    <row r="7271" spans="13:31" x14ac:dyDescent="0.25">
      <c r="M7271" s="115"/>
      <c r="N7271" s="123">
        <v>1.8227199999999999</v>
      </c>
      <c r="AB7271" s="108">
        <f t="shared" si="282"/>
        <v>52007</v>
      </c>
      <c r="AC7271" s="109">
        <f t="shared" si="281"/>
        <v>2.8218E-2</v>
      </c>
      <c r="AE7271" s="110"/>
    </row>
    <row r="7272" spans="13:31" x14ac:dyDescent="0.25">
      <c r="M7272" s="115"/>
      <c r="N7272" s="123">
        <v>1.82281</v>
      </c>
      <c r="AB7272" s="108">
        <f t="shared" si="282"/>
        <v>52008</v>
      </c>
      <c r="AC7272" s="109">
        <f t="shared" si="281"/>
        <v>2.8218E-2</v>
      </c>
      <c r="AE7272" s="110"/>
    </row>
    <row r="7273" spans="13:31" x14ac:dyDescent="0.25">
      <c r="M7273" s="115"/>
      <c r="N7273" s="123">
        <v>1.8227199999999999</v>
      </c>
      <c r="AB7273" s="108">
        <f t="shared" si="282"/>
        <v>52009</v>
      </c>
      <c r="AC7273" s="109">
        <f t="shared" si="281"/>
        <v>2.8218E-2</v>
      </c>
      <c r="AE7273" s="110"/>
    </row>
    <row r="7274" spans="13:31" x14ac:dyDescent="0.25">
      <c r="M7274" s="115"/>
      <c r="N7274" s="123">
        <v>1.8227199999999999</v>
      </c>
      <c r="AB7274" s="108">
        <f t="shared" si="282"/>
        <v>52010</v>
      </c>
      <c r="AC7274" s="109">
        <f t="shared" si="281"/>
        <v>2.8218E-2</v>
      </c>
      <c r="AE7274" s="110"/>
    </row>
    <row r="7275" spans="13:31" x14ac:dyDescent="0.25">
      <c r="M7275" s="115"/>
      <c r="N7275" s="123">
        <v>1.8227199999999999</v>
      </c>
      <c r="AB7275" s="108">
        <f t="shared" si="282"/>
        <v>52011</v>
      </c>
      <c r="AC7275" s="109">
        <f t="shared" si="281"/>
        <v>2.8218E-2</v>
      </c>
      <c r="AE7275" s="110"/>
    </row>
    <row r="7276" spans="13:31" x14ac:dyDescent="0.25">
      <c r="M7276" s="115"/>
      <c r="N7276" s="123">
        <v>1.8227199999999999</v>
      </c>
      <c r="AB7276" s="108">
        <f t="shared" si="282"/>
        <v>52012</v>
      </c>
      <c r="AC7276" s="109">
        <f t="shared" si="281"/>
        <v>2.8218E-2</v>
      </c>
      <c r="AE7276" s="110"/>
    </row>
    <row r="7277" spans="13:31" x14ac:dyDescent="0.25">
      <c r="M7277" s="115"/>
      <c r="N7277" s="123">
        <v>1.82281</v>
      </c>
      <c r="AB7277" s="108">
        <f t="shared" si="282"/>
        <v>52013</v>
      </c>
      <c r="AC7277" s="109">
        <f t="shared" si="281"/>
        <v>2.8218E-2</v>
      </c>
      <c r="AE7277" s="110"/>
    </row>
    <row r="7278" spans="13:31" x14ac:dyDescent="0.25">
      <c r="M7278" s="115"/>
      <c r="N7278" s="123">
        <v>1.8227199999999999</v>
      </c>
      <c r="AB7278" s="108">
        <f t="shared" si="282"/>
        <v>52014</v>
      </c>
      <c r="AC7278" s="109">
        <f t="shared" si="281"/>
        <v>2.8218E-2</v>
      </c>
      <c r="AE7278" s="110"/>
    </row>
    <row r="7279" spans="13:31" x14ac:dyDescent="0.25">
      <c r="M7279" s="115"/>
      <c r="N7279" s="123">
        <v>1.8227199999999999</v>
      </c>
      <c r="AB7279" s="108">
        <f t="shared" si="282"/>
        <v>52015</v>
      </c>
      <c r="AC7279" s="109">
        <f t="shared" si="281"/>
        <v>2.8218E-2</v>
      </c>
      <c r="AE7279" s="110"/>
    </row>
    <row r="7280" spans="13:31" x14ac:dyDescent="0.25">
      <c r="M7280" s="115"/>
      <c r="N7280" s="123">
        <v>1.8227199999999999</v>
      </c>
      <c r="AB7280" s="108">
        <f t="shared" si="282"/>
        <v>52016</v>
      </c>
      <c r="AC7280" s="109">
        <f t="shared" si="281"/>
        <v>2.8218E-2</v>
      </c>
      <c r="AE7280" s="110"/>
    </row>
    <row r="7281" spans="13:31" x14ac:dyDescent="0.25">
      <c r="M7281" s="115"/>
      <c r="N7281" s="123">
        <v>1.8227199999999999</v>
      </c>
      <c r="AB7281" s="108">
        <f t="shared" si="282"/>
        <v>52017</v>
      </c>
      <c r="AC7281" s="109">
        <f t="shared" si="281"/>
        <v>2.8218E-2</v>
      </c>
      <c r="AE7281" s="110"/>
    </row>
    <row r="7282" spans="13:31" x14ac:dyDescent="0.25">
      <c r="M7282" s="115"/>
      <c r="N7282" s="123">
        <v>1.82281</v>
      </c>
      <c r="AB7282" s="108">
        <f t="shared" si="282"/>
        <v>52018</v>
      </c>
      <c r="AC7282" s="109">
        <f t="shared" si="281"/>
        <v>2.8218E-2</v>
      </c>
      <c r="AE7282" s="110"/>
    </row>
    <row r="7283" spans="13:31" x14ac:dyDescent="0.25">
      <c r="M7283" s="115"/>
      <c r="N7283" s="123">
        <v>1.8227199999999999</v>
      </c>
      <c r="AB7283" s="108">
        <f t="shared" si="282"/>
        <v>52019</v>
      </c>
      <c r="AC7283" s="109">
        <f t="shared" si="281"/>
        <v>2.8218E-2</v>
      </c>
      <c r="AE7283" s="110"/>
    </row>
    <row r="7284" spans="13:31" x14ac:dyDescent="0.25">
      <c r="M7284" s="115"/>
      <c r="N7284" s="123">
        <v>1.8227199999999999</v>
      </c>
      <c r="AB7284" s="108">
        <f t="shared" si="282"/>
        <v>52020</v>
      </c>
      <c r="AC7284" s="109">
        <f t="shared" si="281"/>
        <v>2.8218E-2</v>
      </c>
      <c r="AE7284" s="110"/>
    </row>
    <row r="7285" spans="13:31" x14ac:dyDescent="0.25">
      <c r="M7285" s="115"/>
      <c r="N7285" s="123">
        <v>1.8227199999999999</v>
      </c>
      <c r="AB7285" s="108">
        <f t="shared" si="282"/>
        <v>52021</v>
      </c>
      <c r="AC7285" s="109">
        <f t="shared" si="281"/>
        <v>2.8218E-2</v>
      </c>
      <c r="AE7285" s="110"/>
    </row>
    <row r="7286" spans="13:31" x14ac:dyDescent="0.25">
      <c r="M7286" s="115"/>
      <c r="N7286" s="123">
        <v>1.8227199999999999</v>
      </c>
      <c r="AB7286" s="108">
        <f t="shared" si="282"/>
        <v>52022</v>
      </c>
      <c r="AC7286" s="109">
        <f t="shared" si="281"/>
        <v>2.8218E-2</v>
      </c>
      <c r="AE7286" s="110"/>
    </row>
    <row r="7287" spans="13:31" x14ac:dyDescent="0.25">
      <c r="M7287" s="115"/>
      <c r="N7287" s="123">
        <v>1.8228599999999999</v>
      </c>
      <c r="AB7287" s="108">
        <f t="shared" si="282"/>
        <v>52023</v>
      </c>
      <c r="AC7287" s="109">
        <f t="shared" si="281"/>
        <v>2.8218E-2</v>
      </c>
      <c r="AE7287" s="110"/>
    </row>
    <row r="7288" spans="13:31" x14ac:dyDescent="0.25">
      <c r="M7288" s="115"/>
      <c r="N7288" s="123">
        <v>1.8227199999999999</v>
      </c>
      <c r="AB7288" s="108">
        <f t="shared" si="282"/>
        <v>52024</v>
      </c>
      <c r="AC7288" s="109">
        <f t="shared" si="281"/>
        <v>2.8218E-2</v>
      </c>
      <c r="AE7288" s="110"/>
    </row>
    <row r="7289" spans="13:31" x14ac:dyDescent="0.25">
      <c r="M7289" s="115"/>
      <c r="N7289" s="123">
        <v>1.8227199999999999</v>
      </c>
      <c r="AB7289" s="108">
        <f t="shared" si="282"/>
        <v>52025</v>
      </c>
      <c r="AC7289" s="109">
        <f t="shared" si="281"/>
        <v>2.8218E-2</v>
      </c>
      <c r="AE7289" s="110"/>
    </row>
    <row r="7290" spans="13:31" x14ac:dyDescent="0.25">
      <c r="M7290" s="115"/>
      <c r="N7290" s="123">
        <v>1.8227199999999999</v>
      </c>
      <c r="AB7290" s="108">
        <f t="shared" si="282"/>
        <v>52026</v>
      </c>
      <c r="AC7290" s="109">
        <f t="shared" si="281"/>
        <v>2.8218E-2</v>
      </c>
      <c r="AE7290" s="110"/>
    </row>
    <row r="7291" spans="13:31" x14ac:dyDescent="0.25">
      <c r="M7291" s="115"/>
      <c r="N7291" s="123">
        <v>1.82281</v>
      </c>
      <c r="AB7291" s="108">
        <f t="shared" si="282"/>
        <v>52027</v>
      </c>
      <c r="AC7291" s="109">
        <f t="shared" si="281"/>
        <v>2.8218E-2</v>
      </c>
      <c r="AE7291" s="110"/>
    </row>
    <row r="7292" spans="13:31" x14ac:dyDescent="0.25">
      <c r="M7292" s="115"/>
      <c r="N7292" s="123">
        <v>1.8227199999999999</v>
      </c>
      <c r="AB7292" s="108">
        <f t="shared" si="282"/>
        <v>52028</v>
      </c>
      <c r="AC7292" s="109">
        <f t="shared" si="281"/>
        <v>2.8218E-2</v>
      </c>
      <c r="AE7292" s="110"/>
    </row>
    <row r="7293" spans="13:31" x14ac:dyDescent="0.25">
      <c r="M7293" s="115"/>
      <c r="N7293" s="123">
        <v>1.8227199999999999</v>
      </c>
      <c r="AB7293" s="108">
        <f t="shared" si="282"/>
        <v>52029</v>
      </c>
      <c r="AC7293" s="109">
        <f t="shared" si="281"/>
        <v>2.8218E-2</v>
      </c>
      <c r="AE7293" s="110"/>
    </row>
    <row r="7294" spans="13:31" x14ac:dyDescent="0.25">
      <c r="M7294" s="115"/>
      <c r="N7294" s="123">
        <v>1.8227199999999999</v>
      </c>
      <c r="AB7294" s="108">
        <f t="shared" si="282"/>
        <v>52030</v>
      </c>
      <c r="AC7294" s="109">
        <f t="shared" si="281"/>
        <v>2.8218E-2</v>
      </c>
      <c r="AE7294" s="110"/>
    </row>
    <row r="7295" spans="13:31" x14ac:dyDescent="0.25">
      <c r="M7295" s="115"/>
      <c r="N7295" s="123">
        <v>1.8227199999999999</v>
      </c>
      <c r="AB7295" s="108">
        <f t="shared" si="282"/>
        <v>52031</v>
      </c>
      <c r="AC7295" s="109">
        <f t="shared" si="281"/>
        <v>2.8218E-2</v>
      </c>
      <c r="AE7295" s="110"/>
    </row>
    <row r="7296" spans="13:31" x14ac:dyDescent="0.25">
      <c r="M7296" s="115"/>
      <c r="N7296" s="123">
        <v>1.82281</v>
      </c>
      <c r="AB7296" s="108">
        <f t="shared" si="282"/>
        <v>52032</v>
      </c>
      <c r="AC7296" s="109">
        <f t="shared" si="281"/>
        <v>2.8218E-2</v>
      </c>
      <c r="AE7296" s="110"/>
    </row>
    <row r="7297" spans="13:31" x14ac:dyDescent="0.25">
      <c r="M7297" s="115"/>
      <c r="N7297" s="123">
        <v>1.8227199999999999</v>
      </c>
      <c r="AB7297" s="108">
        <f t="shared" si="282"/>
        <v>52033</v>
      </c>
      <c r="AC7297" s="109">
        <f t="shared" si="281"/>
        <v>2.8218E-2</v>
      </c>
      <c r="AE7297" s="110"/>
    </row>
    <row r="7298" spans="13:31" x14ac:dyDescent="0.25">
      <c r="M7298" s="115"/>
      <c r="N7298" s="123">
        <v>1.8227199999999999</v>
      </c>
      <c r="AB7298" s="108">
        <f t="shared" si="282"/>
        <v>52034</v>
      </c>
      <c r="AC7298" s="109">
        <f t="shared" si="281"/>
        <v>2.8218E-2</v>
      </c>
      <c r="AE7298" s="110"/>
    </row>
    <row r="7299" spans="13:31" x14ac:dyDescent="0.25">
      <c r="M7299" s="115"/>
      <c r="N7299" s="123">
        <v>1.8227199999999999</v>
      </c>
      <c r="AB7299" s="108">
        <f t="shared" si="282"/>
        <v>52035</v>
      </c>
      <c r="AC7299" s="109">
        <f t="shared" si="281"/>
        <v>2.8218E-2</v>
      </c>
      <c r="AE7299" s="110"/>
    </row>
    <row r="7300" spans="13:31" x14ac:dyDescent="0.25">
      <c r="M7300" s="115"/>
      <c r="N7300" s="123">
        <v>1.8227199999999999</v>
      </c>
      <c r="AB7300" s="108">
        <f t="shared" si="282"/>
        <v>52036</v>
      </c>
      <c r="AC7300" s="109">
        <f t="shared" si="281"/>
        <v>2.8218E-2</v>
      </c>
      <c r="AE7300" s="110"/>
    </row>
    <row r="7301" spans="13:31" x14ac:dyDescent="0.25">
      <c r="M7301" s="115"/>
      <c r="N7301" s="123">
        <v>1.82281</v>
      </c>
      <c r="AB7301" s="108">
        <f t="shared" si="282"/>
        <v>52037</v>
      </c>
      <c r="AC7301" s="109">
        <f t="shared" si="281"/>
        <v>2.8218E-2</v>
      </c>
      <c r="AE7301" s="110"/>
    </row>
    <row r="7302" spans="13:31" x14ac:dyDescent="0.25">
      <c r="M7302" s="115"/>
      <c r="N7302" s="123">
        <v>1.8227199999999999</v>
      </c>
      <c r="AB7302" s="108">
        <f t="shared" si="282"/>
        <v>52038</v>
      </c>
      <c r="AC7302" s="109">
        <f t="shared" si="281"/>
        <v>2.8218E-2</v>
      </c>
      <c r="AE7302" s="110"/>
    </row>
    <row r="7303" spans="13:31" x14ac:dyDescent="0.25">
      <c r="M7303" s="115"/>
      <c r="N7303" s="123">
        <v>1.8227199999999999</v>
      </c>
      <c r="AB7303" s="108">
        <f t="shared" si="282"/>
        <v>52039</v>
      </c>
      <c r="AC7303" s="109">
        <f t="shared" ref="AC7303:AC7366" si="283">_xlfn.IFNA(VLOOKUP(AB7303,M:N,2,FALSE)/100,AC7302)</f>
        <v>2.8218E-2</v>
      </c>
      <c r="AE7303" s="110"/>
    </row>
    <row r="7304" spans="13:31" x14ac:dyDescent="0.25">
      <c r="M7304" s="115"/>
      <c r="N7304" s="123">
        <v>1.8227199999999999</v>
      </c>
      <c r="AB7304" s="108">
        <f t="shared" ref="AB7304:AB7367" si="284">AB7303+1</f>
        <v>52040</v>
      </c>
      <c r="AC7304" s="109">
        <f t="shared" si="283"/>
        <v>2.8218E-2</v>
      </c>
      <c r="AE7304" s="110"/>
    </row>
    <row r="7305" spans="13:31" x14ac:dyDescent="0.25">
      <c r="M7305" s="115"/>
      <c r="N7305" s="123">
        <v>1.8227199999999999</v>
      </c>
      <c r="AB7305" s="108">
        <f t="shared" si="284"/>
        <v>52041</v>
      </c>
      <c r="AC7305" s="109">
        <f t="shared" si="283"/>
        <v>2.8218E-2</v>
      </c>
      <c r="AE7305" s="110"/>
    </row>
    <row r="7306" spans="13:31" x14ac:dyDescent="0.25">
      <c r="N7306" s="123">
        <v>1.82281</v>
      </c>
      <c r="AB7306" s="108">
        <f t="shared" si="284"/>
        <v>52042</v>
      </c>
      <c r="AC7306" s="109">
        <f t="shared" si="283"/>
        <v>2.8218E-2</v>
      </c>
    </row>
    <row r="7307" spans="13:31" x14ac:dyDescent="0.25">
      <c r="N7307" s="123">
        <v>1.8227199999999999</v>
      </c>
      <c r="AB7307" s="108">
        <f t="shared" si="284"/>
        <v>52043</v>
      </c>
      <c r="AC7307" s="109">
        <f t="shared" si="283"/>
        <v>2.8218E-2</v>
      </c>
    </row>
    <row r="7308" spans="13:31" x14ac:dyDescent="0.25">
      <c r="N7308" s="123">
        <v>1.8227199999999999</v>
      </c>
      <c r="AB7308" s="108">
        <f t="shared" si="284"/>
        <v>52044</v>
      </c>
      <c r="AC7308" s="109">
        <f t="shared" si="283"/>
        <v>2.8218E-2</v>
      </c>
    </row>
    <row r="7309" spans="13:31" x14ac:dyDescent="0.25">
      <c r="N7309" s="123">
        <v>1.8227199999999999</v>
      </c>
      <c r="AB7309" s="108">
        <f t="shared" si="284"/>
        <v>52045</v>
      </c>
      <c r="AC7309" s="109">
        <f t="shared" si="283"/>
        <v>2.8218E-2</v>
      </c>
    </row>
    <row r="7310" spans="13:31" x14ac:dyDescent="0.25">
      <c r="N7310" s="123">
        <v>1.8227199999999999</v>
      </c>
      <c r="AB7310" s="108">
        <f t="shared" si="284"/>
        <v>52046</v>
      </c>
      <c r="AC7310" s="109">
        <f t="shared" si="283"/>
        <v>2.8218E-2</v>
      </c>
    </row>
    <row r="7311" spans="13:31" x14ac:dyDescent="0.25">
      <c r="N7311" s="123">
        <v>1.8228599999999999</v>
      </c>
      <c r="AB7311" s="108">
        <f t="shared" si="284"/>
        <v>52047</v>
      </c>
      <c r="AC7311" s="109">
        <f t="shared" si="283"/>
        <v>2.8218E-2</v>
      </c>
    </row>
    <row r="7312" spans="13:31" x14ac:dyDescent="0.25">
      <c r="N7312" s="123">
        <v>1.8227199999999999</v>
      </c>
      <c r="AB7312" s="108">
        <f t="shared" si="284"/>
        <v>52048</v>
      </c>
      <c r="AC7312" s="109">
        <f t="shared" si="283"/>
        <v>2.8218E-2</v>
      </c>
    </row>
    <row r="7313" spans="14:29" x14ac:dyDescent="0.25">
      <c r="N7313" s="123">
        <v>1.8227199999999999</v>
      </c>
      <c r="AB7313" s="108">
        <f t="shared" si="284"/>
        <v>52049</v>
      </c>
      <c r="AC7313" s="109">
        <f t="shared" si="283"/>
        <v>2.8218E-2</v>
      </c>
    </row>
    <row r="7314" spans="14:29" x14ac:dyDescent="0.25">
      <c r="N7314" s="123">
        <v>1.8227199999999999</v>
      </c>
      <c r="AB7314" s="108">
        <f t="shared" si="284"/>
        <v>52050</v>
      </c>
      <c r="AC7314" s="109">
        <f t="shared" si="283"/>
        <v>2.8218E-2</v>
      </c>
    </row>
    <row r="7315" spans="14:29" x14ac:dyDescent="0.25">
      <c r="N7315" s="123">
        <v>1.82281</v>
      </c>
      <c r="AB7315" s="108">
        <f t="shared" si="284"/>
        <v>52051</v>
      </c>
      <c r="AC7315" s="109">
        <f t="shared" si="283"/>
        <v>2.8218E-2</v>
      </c>
    </row>
    <row r="7316" spans="14:29" x14ac:dyDescent="0.25">
      <c r="N7316" s="123">
        <v>1.8227199999999999</v>
      </c>
      <c r="AB7316" s="108">
        <f t="shared" si="284"/>
        <v>52052</v>
      </c>
      <c r="AC7316" s="109">
        <f t="shared" si="283"/>
        <v>2.8218E-2</v>
      </c>
    </row>
    <row r="7317" spans="14:29" x14ac:dyDescent="0.25">
      <c r="N7317" s="123">
        <v>1.8227199999999999</v>
      </c>
      <c r="AB7317" s="108">
        <f t="shared" si="284"/>
        <v>52053</v>
      </c>
      <c r="AC7317" s="109">
        <f t="shared" si="283"/>
        <v>2.8218E-2</v>
      </c>
    </row>
    <row r="7318" spans="14:29" x14ac:dyDescent="0.25">
      <c r="N7318" s="123">
        <v>1.8227199999999999</v>
      </c>
      <c r="AB7318" s="108">
        <f t="shared" si="284"/>
        <v>52054</v>
      </c>
      <c r="AC7318" s="109">
        <f t="shared" si="283"/>
        <v>2.8218E-2</v>
      </c>
    </row>
    <row r="7319" spans="14:29" x14ac:dyDescent="0.25">
      <c r="N7319" s="123">
        <v>1.8227199999999999</v>
      </c>
      <c r="AB7319" s="108">
        <f t="shared" si="284"/>
        <v>52055</v>
      </c>
      <c r="AC7319" s="109">
        <f t="shared" si="283"/>
        <v>2.8218E-2</v>
      </c>
    </row>
    <row r="7320" spans="14:29" x14ac:dyDescent="0.25">
      <c r="N7320" s="123">
        <v>1.82281</v>
      </c>
      <c r="AB7320" s="108">
        <f t="shared" si="284"/>
        <v>52056</v>
      </c>
      <c r="AC7320" s="109">
        <f t="shared" si="283"/>
        <v>2.8218E-2</v>
      </c>
    </row>
    <row r="7321" spans="14:29" x14ac:dyDescent="0.25">
      <c r="N7321" s="123">
        <v>1.8227199999999999</v>
      </c>
      <c r="AB7321" s="108">
        <f t="shared" si="284"/>
        <v>52057</v>
      </c>
      <c r="AC7321" s="109">
        <f t="shared" si="283"/>
        <v>2.8218E-2</v>
      </c>
    </row>
    <row r="7322" spans="14:29" x14ac:dyDescent="0.25">
      <c r="N7322" s="123">
        <v>1.8227199999999999</v>
      </c>
      <c r="AB7322" s="108">
        <f t="shared" si="284"/>
        <v>52058</v>
      </c>
      <c r="AC7322" s="109">
        <f t="shared" si="283"/>
        <v>2.8218E-2</v>
      </c>
    </row>
    <row r="7323" spans="14:29" x14ac:dyDescent="0.25">
      <c r="N7323" s="123">
        <v>1.8227199999999999</v>
      </c>
      <c r="AB7323" s="108">
        <f t="shared" si="284"/>
        <v>52059</v>
      </c>
      <c r="AC7323" s="109">
        <f t="shared" si="283"/>
        <v>2.8218E-2</v>
      </c>
    </row>
    <row r="7324" spans="14:29" x14ac:dyDescent="0.25">
      <c r="N7324" s="123">
        <v>1.8227199999999999</v>
      </c>
      <c r="AB7324" s="108">
        <f t="shared" si="284"/>
        <v>52060</v>
      </c>
      <c r="AC7324" s="109">
        <f t="shared" si="283"/>
        <v>2.8218E-2</v>
      </c>
    </row>
    <row r="7325" spans="14:29" x14ac:dyDescent="0.25">
      <c r="N7325" s="123">
        <v>1.82281</v>
      </c>
      <c r="AB7325" s="108">
        <f t="shared" si="284"/>
        <v>52061</v>
      </c>
      <c r="AC7325" s="109">
        <f t="shared" si="283"/>
        <v>2.8218E-2</v>
      </c>
    </row>
    <row r="7326" spans="14:29" x14ac:dyDescent="0.25">
      <c r="N7326" s="123">
        <v>1.8227199999999999</v>
      </c>
      <c r="AB7326" s="108">
        <f t="shared" si="284"/>
        <v>52062</v>
      </c>
      <c r="AC7326" s="109">
        <f t="shared" si="283"/>
        <v>2.8218E-2</v>
      </c>
    </row>
    <row r="7327" spans="14:29" x14ac:dyDescent="0.25">
      <c r="N7327" s="123">
        <v>1.8227199999999999</v>
      </c>
      <c r="AB7327" s="108">
        <f t="shared" si="284"/>
        <v>52063</v>
      </c>
      <c r="AC7327" s="109">
        <f t="shared" si="283"/>
        <v>2.8218E-2</v>
      </c>
    </row>
    <row r="7328" spans="14:29" x14ac:dyDescent="0.25">
      <c r="N7328" s="123">
        <v>1.8227199999999999</v>
      </c>
      <c r="AB7328" s="108">
        <f t="shared" si="284"/>
        <v>52064</v>
      </c>
      <c r="AC7328" s="109">
        <f t="shared" si="283"/>
        <v>2.8218E-2</v>
      </c>
    </row>
    <row r="7329" spans="14:29" x14ac:dyDescent="0.25">
      <c r="N7329" s="123">
        <v>1.8227199999999999</v>
      </c>
      <c r="AB7329" s="108">
        <f t="shared" si="284"/>
        <v>52065</v>
      </c>
      <c r="AC7329" s="109">
        <f t="shared" si="283"/>
        <v>2.8218E-2</v>
      </c>
    </row>
    <row r="7330" spans="14:29" x14ac:dyDescent="0.25">
      <c r="N7330" s="123">
        <v>1.82281</v>
      </c>
      <c r="AB7330" s="108">
        <f t="shared" si="284"/>
        <v>52066</v>
      </c>
      <c r="AC7330" s="109">
        <f t="shared" si="283"/>
        <v>2.8218E-2</v>
      </c>
    </row>
    <row r="7331" spans="14:29" x14ac:dyDescent="0.25">
      <c r="N7331" s="123">
        <v>1.8227199999999999</v>
      </c>
      <c r="AB7331" s="108">
        <f t="shared" si="284"/>
        <v>52067</v>
      </c>
      <c r="AC7331" s="109">
        <f t="shared" si="283"/>
        <v>2.8218E-2</v>
      </c>
    </row>
    <row r="7332" spans="14:29" x14ac:dyDescent="0.25">
      <c r="N7332" s="123">
        <v>1.8227199999999999</v>
      </c>
      <c r="AB7332" s="108">
        <f t="shared" si="284"/>
        <v>52068</v>
      </c>
      <c r="AC7332" s="109">
        <f t="shared" si="283"/>
        <v>2.8218E-2</v>
      </c>
    </row>
    <row r="7333" spans="14:29" x14ac:dyDescent="0.25">
      <c r="N7333" s="123">
        <v>1.8227199999999999</v>
      </c>
      <c r="AB7333" s="108">
        <f t="shared" si="284"/>
        <v>52069</v>
      </c>
      <c r="AC7333" s="109">
        <f t="shared" si="283"/>
        <v>2.8218E-2</v>
      </c>
    </row>
    <row r="7334" spans="14:29" x14ac:dyDescent="0.25">
      <c r="N7334" s="123">
        <v>1.8227199999999999</v>
      </c>
      <c r="AB7334" s="108">
        <f t="shared" si="284"/>
        <v>52070</v>
      </c>
      <c r="AC7334" s="109">
        <f t="shared" si="283"/>
        <v>2.8218E-2</v>
      </c>
    </row>
    <row r="7335" spans="14:29" x14ac:dyDescent="0.25">
      <c r="N7335" s="123">
        <v>1.82281</v>
      </c>
      <c r="AB7335" s="108">
        <f t="shared" si="284"/>
        <v>52071</v>
      </c>
      <c r="AC7335" s="109">
        <f t="shared" si="283"/>
        <v>2.8218E-2</v>
      </c>
    </row>
    <row r="7336" spans="14:29" x14ac:dyDescent="0.25">
      <c r="N7336" s="123">
        <v>1.8227199999999999</v>
      </c>
      <c r="AB7336" s="108">
        <f t="shared" si="284"/>
        <v>52072</v>
      </c>
      <c r="AC7336" s="109">
        <f t="shared" si="283"/>
        <v>2.8218E-2</v>
      </c>
    </row>
    <row r="7337" spans="14:29" x14ac:dyDescent="0.25">
      <c r="N7337" s="123">
        <v>1.8227199999999999</v>
      </c>
      <c r="AB7337" s="108">
        <f t="shared" si="284"/>
        <v>52073</v>
      </c>
      <c r="AC7337" s="109">
        <f t="shared" si="283"/>
        <v>2.8218E-2</v>
      </c>
    </row>
    <row r="7338" spans="14:29" x14ac:dyDescent="0.25">
      <c r="N7338" s="123">
        <v>1.8227199999999999</v>
      </c>
      <c r="AB7338" s="108">
        <f t="shared" si="284"/>
        <v>52074</v>
      </c>
      <c r="AC7338" s="109">
        <f t="shared" si="283"/>
        <v>2.8218E-2</v>
      </c>
    </row>
    <row r="7339" spans="14:29" x14ac:dyDescent="0.25">
      <c r="N7339" s="123">
        <v>1.8227199999999999</v>
      </c>
      <c r="AB7339" s="108">
        <f t="shared" si="284"/>
        <v>52075</v>
      </c>
      <c r="AC7339" s="109">
        <f t="shared" si="283"/>
        <v>2.8218E-2</v>
      </c>
    </row>
    <row r="7340" spans="14:29" x14ac:dyDescent="0.25">
      <c r="N7340" s="123">
        <v>1.82281</v>
      </c>
      <c r="AB7340" s="108">
        <f t="shared" si="284"/>
        <v>52076</v>
      </c>
      <c r="AC7340" s="109">
        <f t="shared" si="283"/>
        <v>2.8218E-2</v>
      </c>
    </row>
    <row r="7341" spans="14:29" x14ac:dyDescent="0.25">
      <c r="N7341" s="123">
        <v>1.8227199999999999</v>
      </c>
      <c r="AB7341" s="108">
        <f t="shared" si="284"/>
        <v>52077</v>
      </c>
      <c r="AC7341" s="109">
        <f t="shared" si="283"/>
        <v>2.8218E-2</v>
      </c>
    </row>
    <row r="7342" spans="14:29" x14ac:dyDescent="0.25">
      <c r="N7342" s="123">
        <v>1.8227199999999999</v>
      </c>
      <c r="AB7342" s="108">
        <f t="shared" si="284"/>
        <v>52078</v>
      </c>
      <c r="AC7342" s="109">
        <f t="shared" si="283"/>
        <v>2.8218E-2</v>
      </c>
    </row>
    <row r="7343" spans="14:29" x14ac:dyDescent="0.25">
      <c r="N7343" s="123">
        <v>1.82277</v>
      </c>
      <c r="AB7343" s="108">
        <f t="shared" si="284"/>
        <v>52079</v>
      </c>
      <c r="AC7343" s="109">
        <f t="shared" si="283"/>
        <v>2.8218E-2</v>
      </c>
    </row>
    <row r="7344" spans="14:29" x14ac:dyDescent="0.25">
      <c r="N7344" s="123">
        <v>1.82281</v>
      </c>
      <c r="AB7344" s="108">
        <f t="shared" si="284"/>
        <v>52080</v>
      </c>
      <c r="AC7344" s="109">
        <f t="shared" si="283"/>
        <v>2.8218E-2</v>
      </c>
    </row>
    <row r="7345" spans="14:29" x14ac:dyDescent="0.25">
      <c r="N7345" s="123">
        <v>1.8227199999999999</v>
      </c>
      <c r="AB7345" s="108">
        <f t="shared" si="284"/>
        <v>52081</v>
      </c>
      <c r="AC7345" s="109">
        <f t="shared" si="283"/>
        <v>2.8218E-2</v>
      </c>
    </row>
    <row r="7346" spans="14:29" x14ac:dyDescent="0.25">
      <c r="N7346" s="123">
        <v>1.8227199999999999</v>
      </c>
      <c r="AB7346" s="108">
        <f t="shared" si="284"/>
        <v>52082</v>
      </c>
      <c r="AC7346" s="109">
        <f t="shared" si="283"/>
        <v>2.8218E-2</v>
      </c>
    </row>
    <row r="7347" spans="14:29" x14ac:dyDescent="0.25">
      <c r="N7347" s="123">
        <v>1.8227199999999999</v>
      </c>
      <c r="AB7347" s="108">
        <f t="shared" si="284"/>
        <v>52083</v>
      </c>
      <c r="AC7347" s="109">
        <f t="shared" si="283"/>
        <v>2.8218E-2</v>
      </c>
    </row>
    <row r="7348" spans="14:29" x14ac:dyDescent="0.25">
      <c r="N7348" s="123">
        <v>1.8227199999999999</v>
      </c>
      <c r="AB7348" s="108">
        <f t="shared" si="284"/>
        <v>52084</v>
      </c>
      <c r="AC7348" s="109">
        <f t="shared" si="283"/>
        <v>2.8218E-2</v>
      </c>
    </row>
    <row r="7349" spans="14:29" x14ac:dyDescent="0.25">
      <c r="N7349" s="123">
        <v>1.82281</v>
      </c>
      <c r="AB7349" s="108">
        <f t="shared" si="284"/>
        <v>52085</v>
      </c>
      <c r="AC7349" s="109">
        <f t="shared" si="283"/>
        <v>2.8218E-2</v>
      </c>
    </row>
    <row r="7350" spans="14:29" x14ac:dyDescent="0.25">
      <c r="N7350" s="123">
        <v>1.8227199999999999</v>
      </c>
      <c r="AB7350" s="108">
        <f t="shared" si="284"/>
        <v>52086</v>
      </c>
      <c r="AC7350" s="109">
        <f t="shared" si="283"/>
        <v>2.8218E-2</v>
      </c>
    </row>
    <row r="7351" spans="14:29" x14ac:dyDescent="0.25">
      <c r="N7351" s="123">
        <v>1.8227199999999999</v>
      </c>
      <c r="AB7351" s="108">
        <f t="shared" si="284"/>
        <v>52087</v>
      </c>
      <c r="AC7351" s="109">
        <f t="shared" si="283"/>
        <v>2.8218E-2</v>
      </c>
    </row>
    <row r="7352" spans="14:29" x14ac:dyDescent="0.25">
      <c r="N7352" s="123">
        <v>1.8227199999999999</v>
      </c>
      <c r="AB7352" s="108">
        <f t="shared" si="284"/>
        <v>52088</v>
      </c>
      <c r="AC7352" s="109">
        <f t="shared" si="283"/>
        <v>2.8218E-2</v>
      </c>
    </row>
    <row r="7353" spans="14:29" x14ac:dyDescent="0.25">
      <c r="N7353" s="123">
        <v>1.8227199999999999</v>
      </c>
      <c r="AB7353" s="108">
        <f t="shared" si="284"/>
        <v>52089</v>
      </c>
      <c r="AC7353" s="109">
        <f t="shared" si="283"/>
        <v>2.8218E-2</v>
      </c>
    </row>
    <row r="7354" spans="14:29" x14ac:dyDescent="0.25">
      <c r="N7354" s="123">
        <v>1.82281</v>
      </c>
      <c r="AB7354" s="108">
        <f t="shared" si="284"/>
        <v>52090</v>
      </c>
      <c r="AC7354" s="109">
        <f t="shared" si="283"/>
        <v>2.8218E-2</v>
      </c>
    </row>
    <row r="7355" spans="14:29" x14ac:dyDescent="0.25">
      <c r="N7355" s="123">
        <v>1.8227199999999999</v>
      </c>
      <c r="AB7355" s="108">
        <f t="shared" si="284"/>
        <v>52091</v>
      </c>
      <c r="AC7355" s="109">
        <f t="shared" si="283"/>
        <v>2.8218E-2</v>
      </c>
    </row>
    <row r="7356" spans="14:29" x14ac:dyDescent="0.25">
      <c r="N7356" s="123">
        <v>1.8227199999999999</v>
      </c>
      <c r="AB7356" s="108">
        <f t="shared" si="284"/>
        <v>52092</v>
      </c>
      <c r="AC7356" s="109">
        <f t="shared" si="283"/>
        <v>2.8218E-2</v>
      </c>
    </row>
    <row r="7357" spans="14:29" x14ac:dyDescent="0.25">
      <c r="N7357" s="123">
        <v>1.8227199999999999</v>
      </c>
      <c r="AB7357" s="108">
        <f t="shared" si="284"/>
        <v>52093</v>
      </c>
      <c r="AC7357" s="109">
        <f t="shared" si="283"/>
        <v>2.8218E-2</v>
      </c>
    </row>
    <row r="7358" spans="14:29" x14ac:dyDescent="0.25">
      <c r="N7358" s="123">
        <v>1.8227199999999999</v>
      </c>
      <c r="AB7358" s="108">
        <f t="shared" si="284"/>
        <v>52094</v>
      </c>
      <c r="AC7358" s="109">
        <f t="shared" si="283"/>
        <v>2.8218E-2</v>
      </c>
    </row>
    <row r="7359" spans="14:29" x14ac:dyDescent="0.25">
      <c r="N7359" s="123">
        <v>1.82281</v>
      </c>
      <c r="AB7359" s="108">
        <f t="shared" si="284"/>
        <v>52095</v>
      </c>
      <c r="AC7359" s="109">
        <f t="shared" si="283"/>
        <v>2.8218E-2</v>
      </c>
    </row>
    <row r="7360" spans="14:29" x14ac:dyDescent="0.25">
      <c r="N7360" s="123">
        <v>1.8227199999999999</v>
      </c>
      <c r="AB7360" s="108">
        <f t="shared" si="284"/>
        <v>52096</v>
      </c>
      <c r="AC7360" s="109">
        <f t="shared" si="283"/>
        <v>2.8218E-2</v>
      </c>
    </row>
    <row r="7361" spans="14:29" x14ac:dyDescent="0.25">
      <c r="N7361" s="123">
        <v>1.8227199999999999</v>
      </c>
      <c r="AB7361" s="108">
        <f t="shared" si="284"/>
        <v>52097</v>
      </c>
      <c r="AC7361" s="109">
        <f t="shared" si="283"/>
        <v>2.8218E-2</v>
      </c>
    </row>
    <row r="7362" spans="14:29" x14ac:dyDescent="0.25">
      <c r="N7362" s="123">
        <v>1.8227199999999999</v>
      </c>
      <c r="AB7362" s="108">
        <f t="shared" si="284"/>
        <v>52098</v>
      </c>
      <c r="AC7362" s="109">
        <f t="shared" si="283"/>
        <v>2.8218E-2</v>
      </c>
    </row>
    <row r="7363" spans="14:29" x14ac:dyDescent="0.25">
      <c r="N7363" s="123">
        <v>1.8227199999999999</v>
      </c>
      <c r="AB7363" s="108">
        <f t="shared" si="284"/>
        <v>52099</v>
      </c>
      <c r="AC7363" s="109">
        <f t="shared" si="283"/>
        <v>2.8218E-2</v>
      </c>
    </row>
    <row r="7364" spans="14:29" x14ac:dyDescent="0.25">
      <c r="N7364" s="123">
        <v>1.8228599999999999</v>
      </c>
      <c r="AB7364" s="108">
        <f t="shared" si="284"/>
        <v>52100</v>
      </c>
      <c r="AC7364" s="109">
        <f t="shared" si="283"/>
        <v>2.8218E-2</v>
      </c>
    </row>
    <row r="7365" spans="14:29" x14ac:dyDescent="0.25">
      <c r="N7365" s="123">
        <v>1.8227199999999999</v>
      </c>
      <c r="AB7365" s="108">
        <f t="shared" si="284"/>
        <v>52101</v>
      </c>
      <c r="AC7365" s="109">
        <f t="shared" si="283"/>
        <v>2.8218E-2</v>
      </c>
    </row>
    <row r="7366" spans="14:29" x14ac:dyDescent="0.25">
      <c r="N7366" s="123">
        <v>1.8227199999999999</v>
      </c>
      <c r="AB7366" s="108">
        <f t="shared" si="284"/>
        <v>52102</v>
      </c>
      <c r="AC7366" s="109">
        <f t="shared" si="283"/>
        <v>2.8218E-2</v>
      </c>
    </row>
    <row r="7367" spans="14:29" x14ac:dyDescent="0.25">
      <c r="N7367" s="123">
        <v>1.8227199999999999</v>
      </c>
      <c r="AB7367" s="108">
        <f t="shared" si="284"/>
        <v>52103</v>
      </c>
      <c r="AC7367" s="109">
        <f t="shared" ref="AC7367:AC7430" si="285">_xlfn.IFNA(VLOOKUP(AB7367,M:N,2,FALSE)/100,AC7366)</f>
        <v>2.8218E-2</v>
      </c>
    </row>
    <row r="7368" spans="14:29" x14ac:dyDescent="0.25">
      <c r="N7368" s="123">
        <v>1.8228599999999999</v>
      </c>
      <c r="AB7368" s="108">
        <f t="shared" ref="AB7368:AB7431" si="286">AB7367+1</f>
        <v>52104</v>
      </c>
      <c r="AC7368" s="109">
        <f t="shared" si="285"/>
        <v>2.8218E-2</v>
      </c>
    </row>
    <row r="7369" spans="14:29" x14ac:dyDescent="0.25">
      <c r="N7369" s="123">
        <v>1.8227199999999999</v>
      </c>
      <c r="AB7369" s="108">
        <f t="shared" si="286"/>
        <v>52105</v>
      </c>
      <c r="AC7369" s="109">
        <f t="shared" si="285"/>
        <v>2.8218E-2</v>
      </c>
    </row>
    <row r="7370" spans="14:29" x14ac:dyDescent="0.25">
      <c r="N7370" s="123">
        <v>1.8227199999999999</v>
      </c>
      <c r="AB7370" s="108">
        <f t="shared" si="286"/>
        <v>52106</v>
      </c>
      <c r="AC7370" s="109">
        <f t="shared" si="285"/>
        <v>2.8218E-2</v>
      </c>
    </row>
    <row r="7371" spans="14:29" x14ac:dyDescent="0.25">
      <c r="N7371" s="123">
        <v>1.8227199999999999</v>
      </c>
      <c r="AB7371" s="108">
        <f t="shared" si="286"/>
        <v>52107</v>
      </c>
      <c r="AC7371" s="109">
        <f t="shared" si="285"/>
        <v>2.8218E-2</v>
      </c>
    </row>
    <row r="7372" spans="14:29" x14ac:dyDescent="0.25">
      <c r="N7372" s="123">
        <v>1.82281</v>
      </c>
      <c r="AB7372" s="108">
        <f t="shared" si="286"/>
        <v>52108</v>
      </c>
      <c r="AC7372" s="109">
        <f t="shared" si="285"/>
        <v>2.8218E-2</v>
      </c>
    </row>
    <row r="7373" spans="14:29" x14ac:dyDescent="0.25">
      <c r="N7373" s="123">
        <v>1.8227199999999999</v>
      </c>
      <c r="AB7373" s="108">
        <f t="shared" si="286"/>
        <v>52109</v>
      </c>
      <c r="AC7373" s="109">
        <f t="shared" si="285"/>
        <v>2.8218E-2</v>
      </c>
    </row>
    <row r="7374" spans="14:29" x14ac:dyDescent="0.25">
      <c r="N7374" s="123">
        <v>1.8227199999999999</v>
      </c>
      <c r="AB7374" s="108">
        <f t="shared" si="286"/>
        <v>52110</v>
      </c>
      <c r="AC7374" s="109">
        <f t="shared" si="285"/>
        <v>2.8218E-2</v>
      </c>
    </row>
    <row r="7375" spans="14:29" x14ac:dyDescent="0.25">
      <c r="N7375" s="123">
        <v>1.8227199999999999</v>
      </c>
      <c r="AB7375" s="108">
        <f t="shared" si="286"/>
        <v>52111</v>
      </c>
      <c r="AC7375" s="109">
        <f t="shared" si="285"/>
        <v>2.8218E-2</v>
      </c>
    </row>
    <row r="7376" spans="14:29" x14ac:dyDescent="0.25">
      <c r="N7376" s="123">
        <v>1.8227199999999999</v>
      </c>
      <c r="AB7376" s="108">
        <f t="shared" si="286"/>
        <v>52112</v>
      </c>
      <c r="AC7376" s="109">
        <f t="shared" si="285"/>
        <v>2.8218E-2</v>
      </c>
    </row>
    <row r="7377" spans="14:29" x14ac:dyDescent="0.25">
      <c r="N7377" s="123">
        <v>1.8228599999999999</v>
      </c>
      <c r="AB7377" s="108">
        <f t="shared" si="286"/>
        <v>52113</v>
      </c>
      <c r="AC7377" s="109">
        <f t="shared" si="285"/>
        <v>2.8218E-2</v>
      </c>
    </row>
    <row r="7378" spans="14:29" x14ac:dyDescent="0.25">
      <c r="N7378" s="123">
        <v>1.8227199999999999</v>
      </c>
      <c r="AB7378" s="108">
        <f t="shared" si="286"/>
        <v>52114</v>
      </c>
      <c r="AC7378" s="109">
        <f t="shared" si="285"/>
        <v>2.8218E-2</v>
      </c>
    </row>
    <row r="7379" spans="14:29" x14ac:dyDescent="0.25">
      <c r="N7379" s="123">
        <v>1.8227199999999999</v>
      </c>
      <c r="AB7379" s="108">
        <f t="shared" si="286"/>
        <v>52115</v>
      </c>
      <c r="AC7379" s="109">
        <f t="shared" si="285"/>
        <v>2.8218E-2</v>
      </c>
    </row>
    <row r="7380" spans="14:29" x14ac:dyDescent="0.25">
      <c r="N7380" s="123">
        <v>1.8227199999999999</v>
      </c>
      <c r="AB7380" s="108">
        <f t="shared" si="286"/>
        <v>52116</v>
      </c>
      <c r="AC7380" s="109">
        <f t="shared" si="285"/>
        <v>2.8218E-2</v>
      </c>
    </row>
    <row r="7381" spans="14:29" x14ac:dyDescent="0.25">
      <c r="N7381" s="123">
        <v>1.82281</v>
      </c>
      <c r="AB7381" s="108">
        <f t="shared" si="286"/>
        <v>52117</v>
      </c>
      <c r="AC7381" s="109">
        <f t="shared" si="285"/>
        <v>2.8218E-2</v>
      </c>
    </row>
    <row r="7382" spans="14:29" x14ac:dyDescent="0.25">
      <c r="N7382" s="123">
        <v>1.8227199999999999</v>
      </c>
      <c r="AB7382" s="108">
        <f t="shared" si="286"/>
        <v>52118</v>
      </c>
      <c r="AC7382" s="109">
        <f t="shared" si="285"/>
        <v>2.8218E-2</v>
      </c>
    </row>
    <row r="7383" spans="14:29" x14ac:dyDescent="0.25">
      <c r="N7383" s="123">
        <v>1.8227199999999999</v>
      </c>
      <c r="AB7383" s="108">
        <f t="shared" si="286"/>
        <v>52119</v>
      </c>
      <c r="AC7383" s="109">
        <f t="shared" si="285"/>
        <v>2.8218E-2</v>
      </c>
    </row>
    <row r="7384" spans="14:29" x14ac:dyDescent="0.25">
      <c r="N7384" s="123">
        <v>1.8227199999999999</v>
      </c>
      <c r="AB7384" s="108">
        <f t="shared" si="286"/>
        <v>52120</v>
      </c>
      <c r="AC7384" s="109">
        <f t="shared" si="285"/>
        <v>2.8218E-2</v>
      </c>
    </row>
    <row r="7385" spans="14:29" x14ac:dyDescent="0.25">
      <c r="N7385" s="123">
        <v>1.8227199999999999</v>
      </c>
      <c r="AB7385" s="108">
        <f t="shared" si="286"/>
        <v>52121</v>
      </c>
      <c r="AC7385" s="109">
        <f t="shared" si="285"/>
        <v>2.8218E-2</v>
      </c>
    </row>
    <row r="7386" spans="14:29" x14ac:dyDescent="0.25">
      <c r="N7386" s="123">
        <v>1.82281</v>
      </c>
      <c r="AB7386" s="108">
        <f t="shared" si="286"/>
        <v>52122</v>
      </c>
      <c r="AC7386" s="109">
        <f t="shared" si="285"/>
        <v>2.8218E-2</v>
      </c>
    </row>
    <row r="7387" spans="14:29" x14ac:dyDescent="0.25">
      <c r="N7387" s="123">
        <v>1.8227199999999999</v>
      </c>
      <c r="AB7387" s="108">
        <f t="shared" si="286"/>
        <v>52123</v>
      </c>
      <c r="AC7387" s="109">
        <f t="shared" si="285"/>
        <v>2.8218E-2</v>
      </c>
    </row>
    <row r="7388" spans="14:29" x14ac:dyDescent="0.25">
      <c r="N7388" s="123">
        <v>1.8227199999999999</v>
      </c>
      <c r="AB7388" s="108">
        <f t="shared" si="286"/>
        <v>52124</v>
      </c>
      <c r="AC7388" s="109">
        <f t="shared" si="285"/>
        <v>2.8218E-2</v>
      </c>
    </row>
    <row r="7389" spans="14:29" x14ac:dyDescent="0.25">
      <c r="N7389" s="123">
        <v>1.8227199999999999</v>
      </c>
      <c r="AB7389" s="108">
        <f t="shared" si="286"/>
        <v>52125</v>
      </c>
      <c r="AC7389" s="109">
        <f t="shared" si="285"/>
        <v>2.8218E-2</v>
      </c>
    </row>
    <row r="7390" spans="14:29" x14ac:dyDescent="0.25">
      <c r="N7390" s="123">
        <v>1.8227199999999999</v>
      </c>
      <c r="AB7390" s="108">
        <f t="shared" si="286"/>
        <v>52126</v>
      </c>
      <c r="AC7390" s="109">
        <f t="shared" si="285"/>
        <v>2.8218E-2</v>
      </c>
    </row>
    <row r="7391" spans="14:29" x14ac:dyDescent="0.25">
      <c r="N7391" s="123">
        <v>1.82281</v>
      </c>
      <c r="AB7391" s="108">
        <f t="shared" si="286"/>
        <v>52127</v>
      </c>
      <c r="AC7391" s="109">
        <f t="shared" si="285"/>
        <v>2.8218E-2</v>
      </c>
    </row>
    <row r="7392" spans="14:29" x14ac:dyDescent="0.25">
      <c r="N7392" s="123">
        <v>1.8227199999999999</v>
      </c>
      <c r="AB7392" s="108">
        <f t="shared" si="286"/>
        <v>52128</v>
      </c>
      <c r="AC7392" s="109">
        <f t="shared" si="285"/>
        <v>2.8218E-2</v>
      </c>
    </row>
    <row r="7393" spans="14:29" x14ac:dyDescent="0.25">
      <c r="N7393" s="123">
        <v>1.8227199999999999</v>
      </c>
      <c r="AB7393" s="108">
        <f t="shared" si="286"/>
        <v>52129</v>
      </c>
      <c r="AC7393" s="109">
        <f t="shared" si="285"/>
        <v>2.8218E-2</v>
      </c>
    </row>
    <row r="7394" spans="14:29" x14ac:dyDescent="0.25">
      <c r="N7394" s="123">
        <v>1.8227199999999999</v>
      </c>
      <c r="AB7394" s="108">
        <f t="shared" si="286"/>
        <v>52130</v>
      </c>
      <c r="AC7394" s="109">
        <f t="shared" si="285"/>
        <v>2.8218E-2</v>
      </c>
    </row>
    <row r="7395" spans="14:29" x14ac:dyDescent="0.25">
      <c r="N7395" s="123">
        <v>1.8227199999999999</v>
      </c>
      <c r="AB7395" s="108">
        <f t="shared" si="286"/>
        <v>52131</v>
      </c>
      <c r="AC7395" s="109">
        <f t="shared" si="285"/>
        <v>2.8218E-2</v>
      </c>
    </row>
    <row r="7396" spans="14:29" x14ac:dyDescent="0.25">
      <c r="N7396" s="123">
        <v>1.82281</v>
      </c>
      <c r="AB7396" s="108">
        <f t="shared" si="286"/>
        <v>52132</v>
      </c>
      <c r="AC7396" s="109">
        <f t="shared" si="285"/>
        <v>2.8218E-2</v>
      </c>
    </row>
    <row r="7397" spans="14:29" x14ac:dyDescent="0.25">
      <c r="N7397" s="123">
        <v>1.8227199999999999</v>
      </c>
      <c r="AB7397" s="108">
        <f t="shared" si="286"/>
        <v>52133</v>
      </c>
      <c r="AC7397" s="109">
        <f t="shared" si="285"/>
        <v>2.8218E-2</v>
      </c>
    </row>
    <row r="7398" spans="14:29" x14ac:dyDescent="0.25">
      <c r="N7398" s="123">
        <v>1.8227199999999999</v>
      </c>
      <c r="AB7398" s="108">
        <f t="shared" si="286"/>
        <v>52134</v>
      </c>
      <c r="AC7398" s="109">
        <f t="shared" si="285"/>
        <v>2.8218E-2</v>
      </c>
    </row>
    <row r="7399" spans="14:29" x14ac:dyDescent="0.25">
      <c r="N7399" s="123">
        <v>1.8227199999999999</v>
      </c>
      <c r="AB7399" s="108">
        <f t="shared" si="286"/>
        <v>52135</v>
      </c>
      <c r="AC7399" s="109">
        <f t="shared" si="285"/>
        <v>2.8218E-2</v>
      </c>
    </row>
    <row r="7400" spans="14:29" x14ac:dyDescent="0.25">
      <c r="N7400" s="123">
        <v>1.8227199999999999</v>
      </c>
      <c r="AB7400" s="108">
        <f t="shared" si="286"/>
        <v>52136</v>
      </c>
      <c r="AC7400" s="109">
        <f t="shared" si="285"/>
        <v>2.8218E-2</v>
      </c>
    </row>
    <row r="7401" spans="14:29" x14ac:dyDescent="0.25">
      <c r="N7401" s="123">
        <v>1.8228599999999999</v>
      </c>
      <c r="AB7401" s="108">
        <f t="shared" si="286"/>
        <v>52137</v>
      </c>
      <c r="AC7401" s="109">
        <f t="shared" si="285"/>
        <v>2.8218E-2</v>
      </c>
    </row>
    <row r="7402" spans="14:29" x14ac:dyDescent="0.25">
      <c r="N7402" s="123">
        <v>1.8227199999999999</v>
      </c>
      <c r="AB7402" s="108">
        <f t="shared" si="286"/>
        <v>52138</v>
      </c>
      <c r="AC7402" s="109">
        <f t="shared" si="285"/>
        <v>2.8218E-2</v>
      </c>
    </row>
    <row r="7403" spans="14:29" x14ac:dyDescent="0.25">
      <c r="N7403" s="123">
        <v>1.8227199999999999</v>
      </c>
      <c r="AB7403" s="108">
        <f t="shared" si="286"/>
        <v>52139</v>
      </c>
      <c r="AC7403" s="109">
        <f t="shared" si="285"/>
        <v>2.8218E-2</v>
      </c>
    </row>
    <row r="7404" spans="14:29" x14ac:dyDescent="0.25">
      <c r="N7404" s="123">
        <v>1.8227199999999999</v>
      </c>
      <c r="AB7404" s="108">
        <f t="shared" si="286"/>
        <v>52140</v>
      </c>
      <c r="AC7404" s="109">
        <f t="shared" si="285"/>
        <v>2.8218E-2</v>
      </c>
    </row>
    <row r="7405" spans="14:29" x14ac:dyDescent="0.25">
      <c r="N7405" s="123">
        <v>1.82281</v>
      </c>
      <c r="AB7405" s="108">
        <f t="shared" si="286"/>
        <v>52141</v>
      </c>
      <c r="AC7405" s="109">
        <f t="shared" si="285"/>
        <v>2.8218E-2</v>
      </c>
    </row>
    <row r="7406" spans="14:29" x14ac:dyDescent="0.25">
      <c r="N7406" s="123">
        <v>1.8227199999999999</v>
      </c>
      <c r="AB7406" s="108">
        <f t="shared" si="286"/>
        <v>52142</v>
      </c>
      <c r="AC7406" s="109">
        <f t="shared" si="285"/>
        <v>2.8218E-2</v>
      </c>
    </row>
    <row r="7407" spans="14:29" x14ac:dyDescent="0.25">
      <c r="N7407" s="123">
        <v>1.8227199999999999</v>
      </c>
      <c r="AB7407" s="108">
        <f t="shared" si="286"/>
        <v>52143</v>
      </c>
      <c r="AC7407" s="109">
        <f t="shared" si="285"/>
        <v>2.8218E-2</v>
      </c>
    </row>
    <row r="7408" spans="14:29" x14ac:dyDescent="0.25">
      <c r="N7408" s="123">
        <v>1.8227199999999999</v>
      </c>
      <c r="AB7408" s="108">
        <f t="shared" si="286"/>
        <v>52144</v>
      </c>
      <c r="AC7408" s="109">
        <f t="shared" si="285"/>
        <v>2.8218E-2</v>
      </c>
    </row>
    <row r="7409" spans="14:29" x14ac:dyDescent="0.25">
      <c r="N7409" s="123">
        <v>1.8227199999999999</v>
      </c>
      <c r="AB7409" s="108">
        <f t="shared" si="286"/>
        <v>52145</v>
      </c>
      <c r="AC7409" s="109">
        <f t="shared" si="285"/>
        <v>2.8218E-2</v>
      </c>
    </row>
    <row r="7410" spans="14:29" x14ac:dyDescent="0.25">
      <c r="N7410" s="123">
        <v>1.82281</v>
      </c>
      <c r="AB7410" s="108">
        <f t="shared" si="286"/>
        <v>52146</v>
      </c>
      <c r="AC7410" s="109">
        <f t="shared" si="285"/>
        <v>2.8218E-2</v>
      </c>
    </row>
    <row r="7411" spans="14:29" x14ac:dyDescent="0.25">
      <c r="N7411" s="123">
        <v>1.8227199999999999</v>
      </c>
      <c r="AB7411" s="108">
        <f t="shared" si="286"/>
        <v>52147</v>
      </c>
      <c r="AC7411" s="109">
        <f t="shared" si="285"/>
        <v>2.8218E-2</v>
      </c>
    </row>
    <row r="7412" spans="14:29" x14ac:dyDescent="0.25">
      <c r="N7412" s="123">
        <v>1.8227199999999999</v>
      </c>
      <c r="AB7412" s="108">
        <f t="shared" si="286"/>
        <v>52148</v>
      </c>
      <c r="AC7412" s="109">
        <f t="shared" si="285"/>
        <v>2.8218E-2</v>
      </c>
    </row>
    <row r="7413" spans="14:29" x14ac:dyDescent="0.25">
      <c r="N7413" s="123">
        <v>1.8227199999999999</v>
      </c>
      <c r="AB7413" s="108">
        <f t="shared" si="286"/>
        <v>52149</v>
      </c>
      <c r="AC7413" s="109">
        <f t="shared" si="285"/>
        <v>2.8218E-2</v>
      </c>
    </row>
    <row r="7414" spans="14:29" x14ac:dyDescent="0.25">
      <c r="N7414" s="123">
        <v>1.8227199999999999</v>
      </c>
      <c r="AB7414" s="108">
        <f t="shared" si="286"/>
        <v>52150</v>
      </c>
      <c r="AC7414" s="109">
        <f t="shared" si="285"/>
        <v>2.8218E-2</v>
      </c>
    </row>
    <row r="7415" spans="14:29" x14ac:dyDescent="0.25">
      <c r="N7415" s="123">
        <v>1.82281</v>
      </c>
      <c r="AB7415" s="108">
        <f t="shared" si="286"/>
        <v>52151</v>
      </c>
      <c r="AC7415" s="109">
        <f t="shared" si="285"/>
        <v>2.8218E-2</v>
      </c>
    </row>
    <row r="7416" spans="14:29" x14ac:dyDescent="0.25">
      <c r="N7416" s="123">
        <v>1.8227199999999999</v>
      </c>
      <c r="AB7416" s="108">
        <f t="shared" si="286"/>
        <v>52152</v>
      </c>
      <c r="AC7416" s="109">
        <f t="shared" si="285"/>
        <v>2.8218E-2</v>
      </c>
    </row>
    <row r="7417" spans="14:29" x14ac:dyDescent="0.25">
      <c r="N7417" s="123">
        <v>1.8227199999999999</v>
      </c>
      <c r="AB7417" s="108">
        <f t="shared" si="286"/>
        <v>52153</v>
      </c>
      <c r="AC7417" s="109">
        <f t="shared" si="285"/>
        <v>2.8218E-2</v>
      </c>
    </row>
    <row r="7418" spans="14:29" x14ac:dyDescent="0.25">
      <c r="N7418" s="123">
        <v>1.8227199999999999</v>
      </c>
      <c r="AB7418" s="108">
        <f t="shared" si="286"/>
        <v>52154</v>
      </c>
      <c r="AC7418" s="109">
        <f t="shared" si="285"/>
        <v>2.8218E-2</v>
      </c>
    </row>
    <row r="7419" spans="14:29" x14ac:dyDescent="0.25">
      <c r="N7419" s="123">
        <v>1.8227199999999999</v>
      </c>
      <c r="AB7419" s="108">
        <f t="shared" si="286"/>
        <v>52155</v>
      </c>
      <c r="AC7419" s="109">
        <f t="shared" si="285"/>
        <v>2.8218E-2</v>
      </c>
    </row>
    <row r="7420" spans="14:29" x14ac:dyDescent="0.25">
      <c r="N7420" s="123">
        <v>1.82281</v>
      </c>
      <c r="AB7420" s="108">
        <f t="shared" si="286"/>
        <v>52156</v>
      </c>
      <c r="AC7420" s="109">
        <f t="shared" si="285"/>
        <v>2.8218E-2</v>
      </c>
    </row>
    <row r="7421" spans="14:29" x14ac:dyDescent="0.25">
      <c r="N7421" s="123">
        <v>1.8227199999999999</v>
      </c>
      <c r="AB7421" s="108">
        <f t="shared" si="286"/>
        <v>52157</v>
      </c>
      <c r="AC7421" s="109">
        <f t="shared" si="285"/>
        <v>2.8218E-2</v>
      </c>
    </row>
    <row r="7422" spans="14:29" x14ac:dyDescent="0.25">
      <c r="N7422" s="123">
        <v>1.8227199999999999</v>
      </c>
      <c r="AB7422" s="108">
        <f t="shared" si="286"/>
        <v>52158</v>
      </c>
      <c r="AC7422" s="109">
        <f t="shared" si="285"/>
        <v>2.8218E-2</v>
      </c>
    </row>
    <row r="7423" spans="14:29" x14ac:dyDescent="0.25">
      <c r="N7423" s="123">
        <v>1.8227199999999999</v>
      </c>
      <c r="AB7423" s="108">
        <f t="shared" si="286"/>
        <v>52159</v>
      </c>
      <c r="AC7423" s="109">
        <f t="shared" si="285"/>
        <v>2.8218E-2</v>
      </c>
    </row>
    <row r="7424" spans="14:29" x14ac:dyDescent="0.25">
      <c r="N7424" s="123">
        <v>1.8227199999999999</v>
      </c>
      <c r="AB7424" s="108">
        <f t="shared" si="286"/>
        <v>52160</v>
      </c>
      <c r="AC7424" s="109">
        <f t="shared" si="285"/>
        <v>2.8218E-2</v>
      </c>
    </row>
    <row r="7425" spans="14:29" x14ac:dyDescent="0.25">
      <c r="N7425" s="123">
        <v>1.82281</v>
      </c>
      <c r="AB7425" s="108">
        <f t="shared" si="286"/>
        <v>52161</v>
      </c>
      <c r="AC7425" s="109">
        <f t="shared" si="285"/>
        <v>2.8218E-2</v>
      </c>
    </row>
    <row r="7426" spans="14:29" x14ac:dyDescent="0.25">
      <c r="N7426" s="123">
        <v>1.8227199999999999</v>
      </c>
      <c r="AB7426" s="108">
        <f t="shared" si="286"/>
        <v>52162</v>
      </c>
      <c r="AC7426" s="109">
        <f t="shared" si="285"/>
        <v>2.8218E-2</v>
      </c>
    </row>
    <row r="7427" spans="14:29" x14ac:dyDescent="0.25">
      <c r="N7427" s="123">
        <v>1.8227199999999999</v>
      </c>
      <c r="AB7427" s="108">
        <f t="shared" si="286"/>
        <v>52163</v>
      </c>
      <c r="AC7427" s="109">
        <f t="shared" si="285"/>
        <v>2.8218E-2</v>
      </c>
    </row>
    <row r="7428" spans="14:29" x14ac:dyDescent="0.25">
      <c r="N7428" s="123">
        <v>1.8227199999999999</v>
      </c>
      <c r="AB7428" s="108">
        <f t="shared" si="286"/>
        <v>52164</v>
      </c>
      <c r="AC7428" s="109">
        <f t="shared" si="285"/>
        <v>2.8218E-2</v>
      </c>
    </row>
    <row r="7429" spans="14:29" x14ac:dyDescent="0.25">
      <c r="N7429" s="123">
        <v>1.8227199999999999</v>
      </c>
      <c r="AB7429" s="108">
        <f t="shared" si="286"/>
        <v>52165</v>
      </c>
      <c r="AC7429" s="109">
        <f t="shared" si="285"/>
        <v>2.8218E-2</v>
      </c>
    </row>
    <row r="7430" spans="14:29" x14ac:dyDescent="0.25">
      <c r="N7430" s="123">
        <v>1.82281</v>
      </c>
      <c r="AB7430" s="108">
        <f t="shared" si="286"/>
        <v>52166</v>
      </c>
      <c r="AC7430" s="109">
        <f t="shared" si="285"/>
        <v>2.8218E-2</v>
      </c>
    </row>
    <row r="7431" spans="14:29" x14ac:dyDescent="0.25">
      <c r="N7431" s="123">
        <v>1.8227199999999999</v>
      </c>
      <c r="AB7431" s="108">
        <f t="shared" si="286"/>
        <v>52167</v>
      </c>
      <c r="AC7431" s="109">
        <f t="shared" ref="AC7431:AC7494" si="287">_xlfn.IFNA(VLOOKUP(AB7431,M:N,2,FALSE)/100,AC7430)</f>
        <v>2.8218E-2</v>
      </c>
    </row>
    <row r="7432" spans="14:29" x14ac:dyDescent="0.25">
      <c r="N7432" s="123">
        <v>1.8227199999999999</v>
      </c>
      <c r="AB7432" s="108">
        <f t="shared" ref="AB7432:AB7495" si="288">AB7431+1</f>
        <v>52168</v>
      </c>
      <c r="AC7432" s="109">
        <f t="shared" si="287"/>
        <v>2.8218E-2</v>
      </c>
    </row>
    <row r="7433" spans="14:29" x14ac:dyDescent="0.25">
      <c r="N7433" s="123">
        <v>1.8227199999999999</v>
      </c>
      <c r="AB7433" s="108">
        <f t="shared" si="288"/>
        <v>52169</v>
      </c>
      <c r="AC7433" s="109">
        <f t="shared" si="287"/>
        <v>2.8218E-2</v>
      </c>
    </row>
    <row r="7434" spans="14:29" x14ac:dyDescent="0.25">
      <c r="N7434" s="123">
        <v>1.8227199999999999</v>
      </c>
      <c r="AB7434" s="108">
        <f t="shared" si="288"/>
        <v>52170</v>
      </c>
      <c r="AC7434" s="109">
        <f t="shared" si="287"/>
        <v>2.8218E-2</v>
      </c>
    </row>
    <row r="7435" spans="14:29" x14ac:dyDescent="0.25">
      <c r="N7435" s="123">
        <v>1.82281</v>
      </c>
      <c r="AB7435" s="108">
        <f t="shared" si="288"/>
        <v>52171</v>
      </c>
      <c r="AC7435" s="109">
        <f t="shared" si="287"/>
        <v>2.8218E-2</v>
      </c>
    </row>
    <row r="7436" spans="14:29" x14ac:dyDescent="0.25">
      <c r="N7436" s="123">
        <v>1.8227199999999999</v>
      </c>
      <c r="AB7436" s="108">
        <f t="shared" si="288"/>
        <v>52172</v>
      </c>
      <c r="AC7436" s="109">
        <f t="shared" si="287"/>
        <v>2.8218E-2</v>
      </c>
    </row>
    <row r="7437" spans="14:29" x14ac:dyDescent="0.25">
      <c r="N7437" s="123">
        <v>1.8227199999999999</v>
      </c>
      <c r="AB7437" s="108">
        <f t="shared" si="288"/>
        <v>52173</v>
      </c>
      <c r="AC7437" s="109">
        <f t="shared" si="287"/>
        <v>2.8218E-2</v>
      </c>
    </row>
    <row r="7438" spans="14:29" x14ac:dyDescent="0.25">
      <c r="N7438" s="123">
        <v>1.8227199999999999</v>
      </c>
      <c r="AB7438" s="108">
        <f t="shared" si="288"/>
        <v>52174</v>
      </c>
      <c r="AC7438" s="109">
        <f t="shared" si="287"/>
        <v>2.8218E-2</v>
      </c>
    </row>
    <row r="7439" spans="14:29" x14ac:dyDescent="0.25">
      <c r="N7439" s="123">
        <v>1.8227199999999999</v>
      </c>
      <c r="AB7439" s="108">
        <f t="shared" si="288"/>
        <v>52175</v>
      </c>
      <c r="AC7439" s="109">
        <f t="shared" si="287"/>
        <v>2.8218E-2</v>
      </c>
    </row>
    <row r="7440" spans="14:29" x14ac:dyDescent="0.25">
      <c r="N7440" s="123">
        <v>1.82281</v>
      </c>
      <c r="AB7440" s="108">
        <f t="shared" si="288"/>
        <v>52176</v>
      </c>
      <c r="AC7440" s="109">
        <f t="shared" si="287"/>
        <v>2.8218E-2</v>
      </c>
    </row>
    <row r="7441" spans="14:29" x14ac:dyDescent="0.25">
      <c r="N7441" s="123">
        <v>1.8227199999999999</v>
      </c>
      <c r="AB7441" s="108">
        <f t="shared" si="288"/>
        <v>52177</v>
      </c>
      <c r="AC7441" s="109">
        <f t="shared" si="287"/>
        <v>2.8218E-2</v>
      </c>
    </row>
    <row r="7442" spans="14:29" x14ac:dyDescent="0.25">
      <c r="N7442" s="123">
        <v>1.8227199999999999</v>
      </c>
      <c r="AB7442" s="108">
        <f t="shared" si="288"/>
        <v>52178</v>
      </c>
      <c r="AC7442" s="109">
        <f t="shared" si="287"/>
        <v>2.8218E-2</v>
      </c>
    </row>
    <row r="7443" spans="14:29" x14ac:dyDescent="0.25">
      <c r="N7443" s="123">
        <v>1.8227199999999999</v>
      </c>
      <c r="AB7443" s="108">
        <f t="shared" si="288"/>
        <v>52179</v>
      </c>
      <c r="AC7443" s="109">
        <f t="shared" si="287"/>
        <v>2.8218E-2</v>
      </c>
    </row>
    <row r="7444" spans="14:29" x14ac:dyDescent="0.25">
      <c r="N7444" s="123">
        <v>1.8228599999999999</v>
      </c>
      <c r="AB7444" s="108">
        <f t="shared" si="288"/>
        <v>52180</v>
      </c>
      <c r="AC7444" s="109">
        <f t="shared" si="287"/>
        <v>2.8218E-2</v>
      </c>
    </row>
    <row r="7445" spans="14:29" x14ac:dyDescent="0.25">
      <c r="N7445" s="123">
        <v>1.8227199999999999</v>
      </c>
      <c r="AB7445" s="108">
        <f t="shared" si="288"/>
        <v>52181</v>
      </c>
      <c r="AC7445" s="109">
        <f t="shared" si="287"/>
        <v>2.8218E-2</v>
      </c>
    </row>
    <row r="7446" spans="14:29" x14ac:dyDescent="0.25">
      <c r="N7446" s="123">
        <v>1.8227199999999999</v>
      </c>
      <c r="AB7446" s="108">
        <f t="shared" si="288"/>
        <v>52182</v>
      </c>
      <c r="AC7446" s="109">
        <f t="shared" si="287"/>
        <v>2.8218E-2</v>
      </c>
    </row>
    <row r="7447" spans="14:29" x14ac:dyDescent="0.25">
      <c r="N7447" s="123">
        <v>1.8227199999999999</v>
      </c>
      <c r="AB7447" s="108">
        <f t="shared" si="288"/>
        <v>52183</v>
      </c>
      <c r="AC7447" s="109">
        <f t="shared" si="287"/>
        <v>2.8218E-2</v>
      </c>
    </row>
    <row r="7448" spans="14:29" x14ac:dyDescent="0.25">
      <c r="N7448" s="123">
        <v>1.8227199999999999</v>
      </c>
      <c r="AB7448" s="108">
        <f t="shared" si="288"/>
        <v>52184</v>
      </c>
      <c r="AC7448" s="109">
        <f t="shared" si="287"/>
        <v>2.8218E-2</v>
      </c>
    </row>
    <row r="7449" spans="14:29" x14ac:dyDescent="0.25">
      <c r="N7449" s="123">
        <v>1.82281</v>
      </c>
      <c r="AB7449" s="108">
        <f t="shared" si="288"/>
        <v>52185</v>
      </c>
      <c r="AC7449" s="109">
        <f t="shared" si="287"/>
        <v>2.8218E-2</v>
      </c>
    </row>
    <row r="7450" spans="14:29" x14ac:dyDescent="0.25">
      <c r="N7450" s="123">
        <v>1.8227199999999999</v>
      </c>
      <c r="AB7450" s="108">
        <f t="shared" si="288"/>
        <v>52186</v>
      </c>
      <c r="AC7450" s="109">
        <f t="shared" si="287"/>
        <v>2.8218E-2</v>
      </c>
    </row>
    <row r="7451" spans="14:29" x14ac:dyDescent="0.25">
      <c r="N7451" s="123">
        <v>1.8227199999999999</v>
      </c>
      <c r="AB7451" s="108">
        <f t="shared" si="288"/>
        <v>52187</v>
      </c>
      <c r="AC7451" s="109">
        <f t="shared" si="287"/>
        <v>2.8218E-2</v>
      </c>
    </row>
    <row r="7452" spans="14:29" x14ac:dyDescent="0.25">
      <c r="N7452" s="123">
        <v>1.8227199999999999</v>
      </c>
      <c r="AB7452" s="108">
        <f t="shared" si="288"/>
        <v>52188</v>
      </c>
      <c r="AC7452" s="109">
        <f t="shared" si="287"/>
        <v>2.8218E-2</v>
      </c>
    </row>
    <row r="7453" spans="14:29" x14ac:dyDescent="0.25">
      <c r="N7453" s="123">
        <v>1.8227199999999999</v>
      </c>
      <c r="AB7453" s="108">
        <f t="shared" si="288"/>
        <v>52189</v>
      </c>
      <c r="AC7453" s="109">
        <f t="shared" si="287"/>
        <v>2.8218E-2</v>
      </c>
    </row>
    <row r="7454" spans="14:29" x14ac:dyDescent="0.25">
      <c r="N7454" s="123">
        <v>1.82281</v>
      </c>
      <c r="AB7454" s="108">
        <f t="shared" si="288"/>
        <v>52190</v>
      </c>
      <c r="AC7454" s="109">
        <f t="shared" si="287"/>
        <v>2.8218E-2</v>
      </c>
    </row>
    <row r="7455" spans="14:29" x14ac:dyDescent="0.25">
      <c r="N7455" s="123">
        <v>1.8227199999999999</v>
      </c>
      <c r="AB7455" s="108">
        <f t="shared" si="288"/>
        <v>52191</v>
      </c>
      <c r="AC7455" s="109">
        <f t="shared" si="287"/>
        <v>2.8218E-2</v>
      </c>
    </row>
    <row r="7456" spans="14:29" x14ac:dyDescent="0.25">
      <c r="N7456" s="123">
        <v>1.8227199999999999</v>
      </c>
      <c r="AB7456" s="108">
        <f t="shared" si="288"/>
        <v>52192</v>
      </c>
      <c r="AC7456" s="109">
        <f t="shared" si="287"/>
        <v>2.8218E-2</v>
      </c>
    </row>
    <row r="7457" spans="14:29" x14ac:dyDescent="0.25">
      <c r="N7457" s="123">
        <v>1.8227199999999999</v>
      </c>
      <c r="AB7457" s="108">
        <f t="shared" si="288"/>
        <v>52193</v>
      </c>
      <c r="AC7457" s="109">
        <f t="shared" si="287"/>
        <v>2.8218E-2</v>
      </c>
    </row>
    <row r="7458" spans="14:29" x14ac:dyDescent="0.25">
      <c r="N7458" s="123">
        <v>1.8227199999999999</v>
      </c>
      <c r="AB7458" s="108">
        <f t="shared" si="288"/>
        <v>52194</v>
      </c>
      <c r="AC7458" s="109">
        <f t="shared" si="287"/>
        <v>2.8218E-2</v>
      </c>
    </row>
    <row r="7459" spans="14:29" x14ac:dyDescent="0.25">
      <c r="N7459" s="123">
        <v>1.82281</v>
      </c>
      <c r="AB7459" s="108">
        <f t="shared" si="288"/>
        <v>52195</v>
      </c>
      <c r="AC7459" s="109">
        <f t="shared" si="287"/>
        <v>2.8218E-2</v>
      </c>
    </row>
    <row r="7460" spans="14:29" x14ac:dyDescent="0.25">
      <c r="N7460" s="123">
        <v>1.8227199999999999</v>
      </c>
      <c r="AB7460" s="108">
        <f t="shared" si="288"/>
        <v>52196</v>
      </c>
      <c r="AC7460" s="109">
        <f t="shared" si="287"/>
        <v>2.8218E-2</v>
      </c>
    </row>
    <row r="7461" spans="14:29" x14ac:dyDescent="0.25">
      <c r="N7461" s="123">
        <v>1.8227199999999999</v>
      </c>
      <c r="AB7461" s="108">
        <f t="shared" si="288"/>
        <v>52197</v>
      </c>
      <c r="AC7461" s="109">
        <f t="shared" si="287"/>
        <v>2.8218E-2</v>
      </c>
    </row>
    <row r="7462" spans="14:29" x14ac:dyDescent="0.25">
      <c r="N7462" s="123">
        <v>1.8227199999999999</v>
      </c>
      <c r="AB7462" s="108">
        <f t="shared" si="288"/>
        <v>52198</v>
      </c>
      <c r="AC7462" s="109">
        <f t="shared" si="287"/>
        <v>2.8218E-2</v>
      </c>
    </row>
    <row r="7463" spans="14:29" x14ac:dyDescent="0.25">
      <c r="N7463" s="123">
        <v>1.8227199999999999</v>
      </c>
      <c r="AB7463" s="108">
        <f t="shared" si="288"/>
        <v>52199</v>
      </c>
      <c r="AC7463" s="109">
        <f t="shared" si="287"/>
        <v>2.8218E-2</v>
      </c>
    </row>
    <row r="7464" spans="14:29" x14ac:dyDescent="0.25">
      <c r="N7464" s="123">
        <v>1.82281</v>
      </c>
      <c r="AB7464" s="108">
        <f t="shared" si="288"/>
        <v>52200</v>
      </c>
      <c r="AC7464" s="109">
        <f t="shared" si="287"/>
        <v>2.8218E-2</v>
      </c>
    </row>
    <row r="7465" spans="14:29" x14ac:dyDescent="0.25">
      <c r="N7465" s="123">
        <v>1.8227199999999999</v>
      </c>
      <c r="AB7465" s="108">
        <f t="shared" si="288"/>
        <v>52201</v>
      </c>
      <c r="AC7465" s="109">
        <f t="shared" si="287"/>
        <v>2.8218E-2</v>
      </c>
    </row>
    <row r="7466" spans="14:29" x14ac:dyDescent="0.25">
      <c r="N7466" s="123">
        <v>1.8227199999999999</v>
      </c>
      <c r="AB7466" s="108">
        <f t="shared" si="288"/>
        <v>52202</v>
      </c>
      <c r="AC7466" s="109">
        <f t="shared" si="287"/>
        <v>2.8218E-2</v>
      </c>
    </row>
    <row r="7467" spans="14:29" x14ac:dyDescent="0.25">
      <c r="N7467" s="123">
        <v>1.8227199999999999</v>
      </c>
      <c r="AB7467" s="108">
        <f t="shared" si="288"/>
        <v>52203</v>
      </c>
      <c r="AC7467" s="109">
        <f t="shared" si="287"/>
        <v>2.8218E-2</v>
      </c>
    </row>
    <row r="7468" spans="14:29" x14ac:dyDescent="0.25">
      <c r="N7468" s="123">
        <v>1.8227199999999999</v>
      </c>
      <c r="AB7468" s="108">
        <f t="shared" si="288"/>
        <v>52204</v>
      </c>
      <c r="AC7468" s="109">
        <f t="shared" si="287"/>
        <v>2.8218E-2</v>
      </c>
    </row>
    <row r="7469" spans="14:29" x14ac:dyDescent="0.25">
      <c r="N7469" s="123">
        <v>1.8228599999999999</v>
      </c>
      <c r="AB7469" s="108">
        <f t="shared" si="288"/>
        <v>52205</v>
      </c>
      <c r="AC7469" s="109">
        <f t="shared" si="287"/>
        <v>2.8218E-2</v>
      </c>
    </row>
    <row r="7470" spans="14:29" x14ac:dyDescent="0.25">
      <c r="N7470" s="123">
        <v>1.8227199999999999</v>
      </c>
      <c r="AB7470" s="108">
        <f t="shared" si="288"/>
        <v>52206</v>
      </c>
      <c r="AC7470" s="109">
        <f t="shared" si="287"/>
        <v>2.8218E-2</v>
      </c>
    </row>
    <row r="7471" spans="14:29" x14ac:dyDescent="0.25">
      <c r="N7471" s="123">
        <v>1.8227199999999999</v>
      </c>
      <c r="AB7471" s="108">
        <f t="shared" si="288"/>
        <v>52207</v>
      </c>
      <c r="AC7471" s="109">
        <f t="shared" si="287"/>
        <v>2.8218E-2</v>
      </c>
    </row>
    <row r="7472" spans="14:29" x14ac:dyDescent="0.25">
      <c r="N7472" s="123">
        <v>1.8227199999999999</v>
      </c>
      <c r="AB7472" s="108">
        <f t="shared" si="288"/>
        <v>52208</v>
      </c>
      <c r="AC7472" s="109">
        <f t="shared" si="287"/>
        <v>2.8218E-2</v>
      </c>
    </row>
    <row r="7473" spans="14:29" x14ac:dyDescent="0.25">
      <c r="N7473" s="123">
        <v>1.82281</v>
      </c>
      <c r="AB7473" s="108">
        <f t="shared" si="288"/>
        <v>52209</v>
      </c>
      <c r="AC7473" s="109">
        <f t="shared" si="287"/>
        <v>2.8218E-2</v>
      </c>
    </row>
    <row r="7474" spans="14:29" x14ac:dyDescent="0.25">
      <c r="N7474" s="123">
        <v>1.8227199999999999</v>
      </c>
      <c r="AB7474" s="108">
        <f t="shared" si="288"/>
        <v>52210</v>
      </c>
      <c r="AC7474" s="109">
        <f t="shared" si="287"/>
        <v>2.8218E-2</v>
      </c>
    </row>
    <row r="7475" spans="14:29" x14ac:dyDescent="0.25">
      <c r="N7475" s="123">
        <v>1.8227199999999999</v>
      </c>
      <c r="AB7475" s="108">
        <f t="shared" si="288"/>
        <v>52211</v>
      </c>
      <c r="AC7475" s="109">
        <f t="shared" si="287"/>
        <v>2.8218E-2</v>
      </c>
    </row>
    <row r="7476" spans="14:29" x14ac:dyDescent="0.25">
      <c r="N7476" s="123">
        <v>1.8227199999999999</v>
      </c>
      <c r="AB7476" s="108">
        <f t="shared" si="288"/>
        <v>52212</v>
      </c>
      <c r="AC7476" s="109">
        <f t="shared" si="287"/>
        <v>2.8218E-2</v>
      </c>
    </row>
    <row r="7477" spans="14:29" x14ac:dyDescent="0.25">
      <c r="N7477" s="123">
        <v>1.8227199999999999</v>
      </c>
      <c r="AB7477" s="108">
        <f t="shared" si="288"/>
        <v>52213</v>
      </c>
      <c r="AC7477" s="109">
        <f t="shared" si="287"/>
        <v>2.8218E-2</v>
      </c>
    </row>
    <row r="7478" spans="14:29" x14ac:dyDescent="0.25">
      <c r="N7478" s="123">
        <v>1.82281</v>
      </c>
      <c r="AB7478" s="108">
        <f t="shared" si="288"/>
        <v>52214</v>
      </c>
      <c r="AC7478" s="109">
        <f t="shared" si="287"/>
        <v>2.8218E-2</v>
      </c>
    </row>
    <row r="7479" spans="14:29" x14ac:dyDescent="0.25">
      <c r="N7479" s="123">
        <v>1.8227199999999999</v>
      </c>
      <c r="AB7479" s="108">
        <f t="shared" si="288"/>
        <v>52215</v>
      </c>
      <c r="AC7479" s="109">
        <f t="shared" si="287"/>
        <v>2.8218E-2</v>
      </c>
    </row>
    <row r="7480" spans="14:29" x14ac:dyDescent="0.25">
      <c r="N7480" s="123">
        <v>1.8227199999999999</v>
      </c>
      <c r="AB7480" s="108">
        <f t="shared" si="288"/>
        <v>52216</v>
      </c>
      <c r="AC7480" s="109">
        <f t="shared" si="287"/>
        <v>2.8218E-2</v>
      </c>
    </row>
    <row r="7481" spans="14:29" x14ac:dyDescent="0.25">
      <c r="N7481" s="123">
        <v>1.8227199999999999</v>
      </c>
      <c r="AB7481" s="108">
        <f t="shared" si="288"/>
        <v>52217</v>
      </c>
      <c r="AC7481" s="109">
        <f t="shared" si="287"/>
        <v>2.8218E-2</v>
      </c>
    </row>
    <row r="7482" spans="14:29" x14ac:dyDescent="0.25">
      <c r="N7482" s="123">
        <v>1.8227199999999999</v>
      </c>
      <c r="AB7482" s="108">
        <f t="shared" si="288"/>
        <v>52218</v>
      </c>
      <c r="AC7482" s="109">
        <f t="shared" si="287"/>
        <v>2.8218E-2</v>
      </c>
    </row>
    <row r="7483" spans="14:29" x14ac:dyDescent="0.25">
      <c r="N7483" s="123">
        <v>1.82281</v>
      </c>
      <c r="AB7483" s="108">
        <f t="shared" si="288"/>
        <v>52219</v>
      </c>
      <c r="AC7483" s="109">
        <f t="shared" si="287"/>
        <v>2.8218E-2</v>
      </c>
    </row>
    <row r="7484" spans="14:29" x14ac:dyDescent="0.25">
      <c r="N7484" s="123">
        <v>1.8227199999999999</v>
      </c>
      <c r="AB7484" s="108">
        <f t="shared" si="288"/>
        <v>52220</v>
      </c>
      <c r="AC7484" s="109">
        <f t="shared" si="287"/>
        <v>2.8218E-2</v>
      </c>
    </row>
    <row r="7485" spans="14:29" x14ac:dyDescent="0.25">
      <c r="N7485" s="123">
        <v>1.82277</v>
      </c>
      <c r="AB7485" s="108">
        <f t="shared" si="288"/>
        <v>52221</v>
      </c>
      <c r="AC7485" s="109">
        <f t="shared" si="287"/>
        <v>2.8218E-2</v>
      </c>
    </row>
    <row r="7486" spans="14:29" x14ac:dyDescent="0.25">
      <c r="N7486" s="123">
        <v>1.8227199999999999</v>
      </c>
      <c r="AB7486" s="108">
        <f t="shared" si="288"/>
        <v>52222</v>
      </c>
      <c r="AC7486" s="109">
        <f t="shared" si="287"/>
        <v>2.8218E-2</v>
      </c>
    </row>
    <row r="7487" spans="14:29" x14ac:dyDescent="0.25">
      <c r="N7487" s="123">
        <v>1.82281</v>
      </c>
      <c r="AB7487" s="108">
        <f t="shared" si="288"/>
        <v>52223</v>
      </c>
      <c r="AC7487" s="109">
        <f t="shared" si="287"/>
        <v>2.8218E-2</v>
      </c>
    </row>
    <row r="7488" spans="14:29" x14ac:dyDescent="0.25">
      <c r="N7488" s="123">
        <v>1.8227199999999999</v>
      </c>
      <c r="AB7488" s="108">
        <f t="shared" si="288"/>
        <v>52224</v>
      </c>
      <c r="AC7488" s="109">
        <f t="shared" si="287"/>
        <v>2.8218E-2</v>
      </c>
    </row>
    <row r="7489" spans="14:29" x14ac:dyDescent="0.25">
      <c r="N7489" s="123">
        <v>1.8227199999999999</v>
      </c>
      <c r="AB7489" s="108">
        <f t="shared" si="288"/>
        <v>52225</v>
      </c>
      <c r="AC7489" s="109">
        <f t="shared" si="287"/>
        <v>2.8218E-2</v>
      </c>
    </row>
    <row r="7490" spans="14:29" x14ac:dyDescent="0.25">
      <c r="N7490" s="123">
        <v>1.2962</v>
      </c>
      <c r="AB7490" s="108">
        <f t="shared" si="288"/>
        <v>52226</v>
      </c>
      <c r="AC7490" s="109">
        <f t="shared" si="287"/>
        <v>2.8218E-2</v>
      </c>
    </row>
    <row r="7491" spans="14:29" x14ac:dyDescent="0.25">
      <c r="N7491" s="123">
        <v>1.2962</v>
      </c>
      <c r="AB7491" s="108">
        <f t="shared" si="288"/>
        <v>52227</v>
      </c>
      <c r="AC7491" s="109">
        <f t="shared" si="287"/>
        <v>2.8218E-2</v>
      </c>
    </row>
    <row r="7492" spans="14:29" x14ac:dyDescent="0.25">
      <c r="N7492" s="123">
        <v>1.2962499999999999</v>
      </c>
      <c r="AB7492" s="108">
        <f t="shared" si="288"/>
        <v>52228</v>
      </c>
      <c r="AC7492" s="109">
        <f t="shared" si="287"/>
        <v>2.8218E-2</v>
      </c>
    </row>
    <row r="7493" spans="14:29" x14ac:dyDescent="0.25">
      <c r="N7493" s="123">
        <v>1.2962</v>
      </c>
      <c r="AB7493" s="108">
        <f t="shared" si="288"/>
        <v>52229</v>
      </c>
      <c r="AC7493" s="109">
        <f t="shared" si="287"/>
        <v>2.8218E-2</v>
      </c>
    </row>
    <row r="7494" spans="14:29" x14ac:dyDescent="0.25">
      <c r="N7494" s="123">
        <v>1.2962</v>
      </c>
      <c r="AB7494" s="108">
        <f t="shared" si="288"/>
        <v>52230</v>
      </c>
      <c r="AC7494" s="109">
        <f t="shared" si="287"/>
        <v>2.8218E-2</v>
      </c>
    </row>
    <row r="7495" spans="14:29" x14ac:dyDescent="0.25">
      <c r="N7495" s="123">
        <v>1.2962199999999999</v>
      </c>
      <c r="AB7495" s="108">
        <f t="shared" si="288"/>
        <v>52231</v>
      </c>
      <c r="AC7495" s="109">
        <f t="shared" ref="AC7495:AC7558" si="289">_xlfn.IFNA(VLOOKUP(AB7495,M:N,2,FALSE)/100,AC7494)</f>
        <v>2.8218E-2</v>
      </c>
    </row>
    <row r="7496" spans="14:29" x14ac:dyDescent="0.25">
      <c r="N7496" s="123">
        <v>1.2962499999999999</v>
      </c>
      <c r="AB7496" s="108">
        <f t="shared" ref="AB7496:AB7559" si="290">AB7495+1</f>
        <v>52232</v>
      </c>
      <c r="AC7496" s="109">
        <f t="shared" si="289"/>
        <v>2.8218E-2</v>
      </c>
    </row>
    <row r="7497" spans="14:29" x14ac:dyDescent="0.25">
      <c r="N7497" s="123">
        <v>1.2962</v>
      </c>
      <c r="AB7497" s="108">
        <f t="shared" si="290"/>
        <v>52233</v>
      </c>
      <c r="AC7497" s="109">
        <f t="shared" si="289"/>
        <v>2.8218E-2</v>
      </c>
    </row>
    <row r="7498" spans="14:29" x14ac:dyDescent="0.25">
      <c r="N7498" s="123">
        <v>1.2962</v>
      </c>
      <c r="AB7498" s="108">
        <f t="shared" si="290"/>
        <v>52234</v>
      </c>
      <c r="AC7498" s="109">
        <f t="shared" si="289"/>
        <v>2.8218E-2</v>
      </c>
    </row>
    <row r="7499" spans="14:29" x14ac:dyDescent="0.25">
      <c r="N7499" s="123">
        <v>1.2962</v>
      </c>
      <c r="AB7499" s="108">
        <f t="shared" si="290"/>
        <v>52235</v>
      </c>
      <c r="AC7499" s="109">
        <f t="shared" si="289"/>
        <v>2.8218E-2</v>
      </c>
    </row>
    <row r="7500" spans="14:29" x14ac:dyDescent="0.25">
      <c r="N7500" s="123">
        <v>1.2962</v>
      </c>
      <c r="AB7500" s="108">
        <f t="shared" si="290"/>
        <v>52236</v>
      </c>
      <c r="AC7500" s="109">
        <f t="shared" si="289"/>
        <v>2.8218E-2</v>
      </c>
    </row>
    <row r="7501" spans="14:29" x14ac:dyDescent="0.25">
      <c r="N7501" s="123">
        <v>1.2962499999999999</v>
      </c>
      <c r="AB7501" s="108">
        <f t="shared" si="290"/>
        <v>52237</v>
      </c>
      <c r="AC7501" s="109">
        <f t="shared" si="289"/>
        <v>2.8218E-2</v>
      </c>
    </row>
    <row r="7502" spans="14:29" x14ac:dyDescent="0.25">
      <c r="N7502" s="123">
        <v>1.2962</v>
      </c>
      <c r="AB7502" s="108">
        <f t="shared" si="290"/>
        <v>52238</v>
      </c>
      <c r="AC7502" s="109">
        <f t="shared" si="289"/>
        <v>2.8218E-2</v>
      </c>
    </row>
    <row r="7503" spans="14:29" x14ac:dyDescent="0.25">
      <c r="N7503" s="123">
        <v>1.2962</v>
      </c>
      <c r="AB7503" s="108">
        <f t="shared" si="290"/>
        <v>52239</v>
      </c>
      <c r="AC7503" s="109">
        <f t="shared" si="289"/>
        <v>2.8218E-2</v>
      </c>
    </row>
    <row r="7504" spans="14:29" x14ac:dyDescent="0.25">
      <c r="N7504" s="123">
        <v>1.2962</v>
      </c>
      <c r="AB7504" s="108">
        <f t="shared" si="290"/>
        <v>52240</v>
      </c>
      <c r="AC7504" s="109">
        <f t="shared" si="289"/>
        <v>2.8218E-2</v>
      </c>
    </row>
    <row r="7505" spans="14:29" x14ac:dyDescent="0.25">
      <c r="N7505" s="123">
        <v>1.2962</v>
      </c>
      <c r="AB7505" s="108">
        <f t="shared" si="290"/>
        <v>52241</v>
      </c>
      <c r="AC7505" s="109">
        <f t="shared" si="289"/>
        <v>2.8218E-2</v>
      </c>
    </row>
    <row r="7506" spans="14:29" x14ac:dyDescent="0.25">
      <c r="N7506" s="123">
        <v>1.2962499999999999</v>
      </c>
      <c r="AB7506" s="108">
        <f t="shared" si="290"/>
        <v>52242</v>
      </c>
      <c r="AC7506" s="109">
        <f t="shared" si="289"/>
        <v>2.8218E-2</v>
      </c>
    </row>
    <row r="7507" spans="14:29" x14ac:dyDescent="0.25">
      <c r="N7507" s="123">
        <v>1.2962</v>
      </c>
      <c r="AB7507" s="108">
        <f t="shared" si="290"/>
        <v>52243</v>
      </c>
      <c r="AC7507" s="109">
        <f t="shared" si="289"/>
        <v>2.8218E-2</v>
      </c>
    </row>
    <row r="7508" spans="14:29" x14ac:dyDescent="0.25">
      <c r="N7508" s="123">
        <v>1.2962</v>
      </c>
      <c r="AB7508" s="108">
        <f t="shared" si="290"/>
        <v>52244</v>
      </c>
      <c r="AC7508" s="109">
        <f t="shared" si="289"/>
        <v>2.8218E-2</v>
      </c>
    </row>
    <row r="7509" spans="14:29" x14ac:dyDescent="0.25">
      <c r="N7509" s="123">
        <v>1.2962</v>
      </c>
      <c r="AB7509" s="108">
        <f t="shared" si="290"/>
        <v>52245</v>
      </c>
      <c r="AC7509" s="109">
        <f t="shared" si="289"/>
        <v>2.8218E-2</v>
      </c>
    </row>
    <row r="7510" spans="14:29" x14ac:dyDescent="0.25">
      <c r="N7510" s="123">
        <v>1.2962</v>
      </c>
      <c r="AB7510" s="108">
        <f t="shared" si="290"/>
        <v>52246</v>
      </c>
      <c r="AC7510" s="109">
        <f t="shared" si="289"/>
        <v>2.8218E-2</v>
      </c>
    </row>
    <row r="7511" spans="14:29" x14ac:dyDescent="0.25">
      <c r="N7511" s="123">
        <v>1.2962499999999999</v>
      </c>
      <c r="AB7511" s="108">
        <f t="shared" si="290"/>
        <v>52247</v>
      </c>
      <c r="AC7511" s="109">
        <f t="shared" si="289"/>
        <v>2.8218E-2</v>
      </c>
    </row>
    <row r="7512" spans="14:29" x14ac:dyDescent="0.25">
      <c r="N7512" s="123">
        <v>1.2962</v>
      </c>
      <c r="AB7512" s="108">
        <f t="shared" si="290"/>
        <v>52248</v>
      </c>
      <c r="AC7512" s="109">
        <f t="shared" si="289"/>
        <v>2.8218E-2</v>
      </c>
    </row>
    <row r="7513" spans="14:29" x14ac:dyDescent="0.25">
      <c r="N7513" s="123">
        <v>1.2962</v>
      </c>
      <c r="AB7513" s="108">
        <f t="shared" si="290"/>
        <v>52249</v>
      </c>
      <c r="AC7513" s="109">
        <f t="shared" si="289"/>
        <v>2.8218E-2</v>
      </c>
    </row>
    <row r="7514" spans="14:29" x14ac:dyDescent="0.25">
      <c r="N7514" s="123">
        <v>1.2962</v>
      </c>
      <c r="AB7514" s="108">
        <f t="shared" si="290"/>
        <v>52250</v>
      </c>
      <c r="AC7514" s="109">
        <f t="shared" si="289"/>
        <v>2.8218E-2</v>
      </c>
    </row>
    <row r="7515" spans="14:29" x14ac:dyDescent="0.25">
      <c r="N7515" s="123">
        <v>1.2962</v>
      </c>
      <c r="AB7515" s="108">
        <f t="shared" si="290"/>
        <v>52251</v>
      </c>
      <c r="AC7515" s="109">
        <f t="shared" si="289"/>
        <v>2.8218E-2</v>
      </c>
    </row>
    <row r="7516" spans="14:29" x14ac:dyDescent="0.25">
      <c r="N7516" s="123">
        <v>1.2962499999999999</v>
      </c>
      <c r="AB7516" s="108">
        <f t="shared" si="290"/>
        <v>52252</v>
      </c>
      <c r="AC7516" s="109">
        <f t="shared" si="289"/>
        <v>2.8218E-2</v>
      </c>
    </row>
    <row r="7517" spans="14:29" x14ac:dyDescent="0.25">
      <c r="N7517" s="123">
        <v>1.2962</v>
      </c>
      <c r="AB7517" s="108">
        <f t="shared" si="290"/>
        <v>52253</v>
      </c>
      <c r="AC7517" s="109">
        <f t="shared" si="289"/>
        <v>2.8218E-2</v>
      </c>
    </row>
    <row r="7518" spans="14:29" x14ac:dyDescent="0.25">
      <c r="N7518" s="123">
        <v>1.2962</v>
      </c>
      <c r="AB7518" s="108">
        <f t="shared" si="290"/>
        <v>52254</v>
      </c>
      <c r="AC7518" s="109">
        <f t="shared" si="289"/>
        <v>2.8218E-2</v>
      </c>
    </row>
    <row r="7519" spans="14:29" x14ac:dyDescent="0.25">
      <c r="N7519" s="123">
        <v>1.2962</v>
      </c>
      <c r="AB7519" s="108">
        <f t="shared" si="290"/>
        <v>52255</v>
      </c>
      <c r="AC7519" s="109">
        <f t="shared" si="289"/>
        <v>2.8218E-2</v>
      </c>
    </row>
    <row r="7520" spans="14:29" x14ac:dyDescent="0.25">
      <c r="N7520" s="123">
        <v>1.2962</v>
      </c>
      <c r="AB7520" s="108">
        <f t="shared" si="290"/>
        <v>52256</v>
      </c>
      <c r="AC7520" s="109">
        <f t="shared" si="289"/>
        <v>2.8218E-2</v>
      </c>
    </row>
    <row r="7521" spans="14:29" x14ac:dyDescent="0.25">
      <c r="N7521" s="123">
        <v>1.2962499999999999</v>
      </c>
      <c r="AB7521" s="108">
        <f t="shared" si="290"/>
        <v>52257</v>
      </c>
      <c r="AC7521" s="109">
        <f t="shared" si="289"/>
        <v>2.8218E-2</v>
      </c>
    </row>
    <row r="7522" spans="14:29" x14ac:dyDescent="0.25">
      <c r="N7522" s="123">
        <v>1.2962</v>
      </c>
      <c r="AB7522" s="108">
        <f t="shared" si="290"/>
        <v>52258</v>
      </c>
      <c r="AC7522" s="109">
        <f t="shared" si="289"/>
        <v>2.8218E-2</v>
      </c>
    </row>
    <row r="7523" spans="14:29" x14ac:dyDescent="0.25">
      <c r="N7523" s="123">
        <v>1.2962</v>
      </c>
      <c r="AB7523" s="108">
        <f t="shared" si="290"/>
        <v>52259</v>
      </c>
      <c r="AC7523" s="109">
        <f t="shared" si="289"/>
        <v>2.8218E-2</v>
      </c>
    </row>
    <row r="7524" spans="14:29" x14ac:dyDescent="0.25">
      <c r="N7524" s="123">
        <v>1.2962</v>
      </c>
      <c r="AB7524" s="108">
        <f t="shared" si="290"/>
        <v>52260</v>
      </c>
      <c r="AC7524" s="109">
        <f t="shared" si="289"/>
        <v>2.8218E-2</v>
      </c>
    </row>
    <row r="7525" spans="14:29" x14ac:dyDescent="0.25">
      <c r="N7525" s="123">
        <v>1.2962</v>
      </c>
      <c r="AB7525" s="108">
        <f t="shared" si="290"/>
        <v>52261</v>
      </c>
      <c r="AC7525" s="109">
        <f t="shared" si="289"/>
        <v>2.8218E-2</v>
      </c>
    </row>
    <row r="7526" spans="14:29" x14ac:dyDescent="0.25">
      <c r="N7526" s="123">
        <v>1.2962499999999999</v>
      </c>
      <c r="AB7526" s="108">
        <f t="shared" si="290"/>
        <v>52262</v>
      </c>
      <c r="AC7526" s="109">
        <f t="shared" si="289"/>
        <v>2.8218E-2</v>
      </c>
    </row>
    <row r="7527" spans="14:29" x14ac:dyDescent="0.25">
      <c r="N7527" s="123">
        <v>1.2962</v>
      </c>
      <c r="AB7527" s="108">
        <f t="shared" si="290"/>
        <v>52263</v>
      </c>
      <c r="AC7527" s="109">
        <f t="shared" si="289"/>
        <v>2.8218E-2</v>
      </c>
    </row>
    <row r="7528" spans="14:29" x14ac:dyDescent="0.25">
      <c r="N7528" s="123">
        <v>1.2962</v>
      </c>
      <c r="AB7528" s="108">
        <f t="shared" si="290"/>
        <v>52264</v>
      </c>
      <c r="AC7528" s="109">
        <f t="shared" si="289"/>
        <v>2.8218E-2</v>
      </c>
    </row>
    <row r="7529" spans="14:29" x14ac:dyDescent="0.25">
      <c r="N7529" s="123">
        <v>1.2962</v>
      </c>
      <c r="AB7529" s="108">
        <f t="shared" si="290"/>
        <v>52265</v>
      </c>
      <c r="AC7529" s="109">
        <f t="shared" si="289"/>
        <v>2.8218E-2</v>
      </c>
    </row>
    <row r="7530" spans="14:29" x14ac:dyDescent="0.25">
      <c r="N7530" s="123">
        <v>1.2962</v>
      </c>
      <c r="AB7530" s="108">
        <f t="shared" si="290"/>
        <v>52266</v>
      </c>
      <c r="AC7530" s="109">
        <f t="shared" si="289"/>
        <v>2.8218E-2</v>
      </c>
    </row>
    <row r="7531" spans="14:29" x14ac:dyDescent="0.25">
      <c r="N7531" s="123">
        <v>1.2962499999999999</v>
      </c>
      <c r="AB7531" s="108">
        <f t="shared" si="290"/>
        <v>52267</v>
      </c>
      <c r="AC7531" s="109">
        <f t="shared" si="289"/>
        <v>2.8218E-2</v>
      </c>
    </row>
    <row r="7532" spans="14:29" x14ac:dyDescent="0.25">
      <c r="N7532" s="123">
        <v>1.2962</v>
      </c>
      <c r="AB7532" s="108">
        <f t="shared" si="290"/>
        <v>52268</v>
      </c>
      <c r="AC7532" s="109">
        <f t="shared" si="289"/>
        <v>2.8218E-2</v>
      </c>
    </row>
    <row r="7533" spans="14:29" x14ac:dyDescent="0.25">
      <c r="N7533" s="123">
        <v>1.2962</v>
      </c>
      <c r="AB7533" s="108">
        <f t="shared" si="290"/>
        <v>52269</v>
      </c>
      <c r="AC7533" s="109">
        <f t="shared" si="289"/>
        <v>2.8218E-2</v>
      </c>
    </row>
    <row r="7534" spans="14:29" x14ac:dyDescent="0.25">
      <c r="N7534" s="123">
        <v>1.2962</v>
      </c>
      <c r="AB7534" s="108">
        <f t="shared" si="290"/>
        <v>52270</v>
      </c>
      <c r="AC7534" s="109">
        <f t="shared" si="289"/>
        <v>2.8218E-2</v>
      </c>
    </row>
    <row r="7535" spans="14:29" x14ac:dyDescent="0.25">
      <c r="N7535" s="123">
        <v>1.2962</v>
      </c>
      <c r="AB7535" s="108">
        <f t="shared" si="290"/>
        <v>52271</v>
      </c>
      <c r="AC7535" s="109">
        <f t="shared" si="289"/>
        <v>2.8218E-2</v>
      </c>
    </row>
    <row r="7536" spans="14:29" x14ac:dyDescent="0.25">
      <c r="N7536" s="123">
        <v>1.29627</v>
      </c>
      <c r="AB7536" s="108">
        <f t="shared" si="290"/>
        <v>52272</v>
      </c>
      <c r="AC7536" s="109">
        <f t="shared" si="289"/>
        <v>2.8218E-2</v>
      </c>
    </row>
    <row r="7537" spans="14:29" x14ac:dyDescent="0.25">
      <c r="N7537" s="123">
        <v>1.2962</v>
      </c>
      <c r="AB7537" s="108">
        <f t="shared" si="290"/>
        <v>52273</v>
      </c>
      <c r="AC7537" s="109">
        <f t="shared" si="289"/>
        <v>2.8218E-2</v>
      </c>
    </row>
    <row r="7538" spans="14:29" x14ac:dyDescent="0.25">
      <c r="N7538" s="123">
        <v>1.2962</v>
      </c>
      <c r="AB7538" s="108">
        <f t="shared" si="290"/>
        <v>52274</v>
      </c>
      <c r="AC7538" s="109">
        <f t="shared" si="289"/>
        <v>2.8218E-2</v>
      </c>
    </row>
    <row r="7539" spans="14:29" x14ac:dyDescent="0.25">
      <c r="N7539" s="123">
        <v>1.2962</v>
      </c>
      <c r="AB7539" s="108">
        <f t="shared" si="290"/>
        <v>52275</v>
      </c>
      <c r="AC7539" s="109">
        <f t="shared" si="289"/>
        <v>2.8218E-2</v>
      </c>
    </row>
    <row r="7540" spans="14:29" x14ac:dyDescent="0.25">
      <c r="N7540" s="123">
        <v>1.2962499999999999</v>
      </c>
      <c r="AB7540" s="108">
        <f t="shared" si="290"/>
        <v>52276</v>
      </c>
      <c r="AC7540" s="109">
        <f t="shared" si="289"/>
        <v>2.8218E-2</v>
      </c>
    </row>
    <row r="7541" spans="14:29" x14ac:dyDescent="0.25">
      <c r="N7541" s="123">
        <v>1.2962</v>
      </c>
      <c r="AB7541" s="108">
        <f t="shared" si="290"/>
        <v>52277</v>
      </c>
      <c r="AC7541" s="109">
        <f t="shared" si="289"/>
        <v>2.8218E-2</v>
      </c>
    </row>
    <row r="7542" spans="14:29" x14ac:dyDescent="0.25">
      <c r="N7542" s="123">
        <v>1.2962</v>
      </c>
      <c r="AB7542" s="108">
        <f t="shared" si="290"/>
        <v>52278</v>
      </c>
      <c r="AC7542" s="109">
        <f t="shared" si="289"/>
        <v>2.8218E-2</v>
      </c>
    </row>
    <row r="7543" spans="14:29" x14ac:dyDescent="0.25">
      <c r="N7543" s="123">
        <v>1.2962</v>
      </c>
      <c r="AB7543" s="108">
        <f t="shared" si="290"/>
        <v>52279</v>
      </c>
      <c r="AC7543" s="109">
        <f t="shared" si="289"/>
        <v>2.8218E-2</v>
      </c>
    </row>
    <row r="7544" spans="14:29" x14ac:dyDescent="0.25">
      <c r="N7544" s="123">
        <v>1.2962</v>
      </c>
      <c r="AB7544" s="108">
        <f t="shared" si="290"/>
        <v>52280</v>
      </c>
      <c r="AC7544" s="109">
        <f t="shared" si="289"/>
        <v>2.8218E-2</v>
      </c>
    </row>
    <row r="7545" spans="14:29" x14ac:dyDescent="0.25">
      <c r="N7545" s="123">
        <v>1.2962499999999999</v>
      </c>
      <c r="AB7545" s="108">
        <f t="shared" si="290"/>
        <v>52281</v>
      </c>
      <c r="AC7545" s="109">
        <f t="shared" si="289"/>
        <v>2.8218E-2</v>
      </c>
    </row>
    <row r="7546" spans="14:29" x14ac:dyDescent="0.25">
      <c r="N7546" s="123">
        <v>1.2962</v>
      </c>
      <c r="AB7546" s="108">
        <f t="shared" si="290"/>
        <v>52282</v>
      </c>
      <c r="AC7546" s="109">
        <f t="shared" si="289"/>
        <v>2.8218E-2</v>
      </c>
    </row>
    <row r="7547" spans="14:29" x14ac:dyDescent="0.25">
      <c r="N7547" s="123">
        <v>1.2962</v>
      </c>
      <c r="AB7547" s="108">
        <f t="shared" si="290"/>
        <v>52283</v>
      </c>
      <c r="AC7547" s="109">
        <f t="shared" si="289"/>
        <v>2.8218E-2</v>
      </c>
    </row>
    <row r="7548" spans="14:29" x14ac:dyDescent="0.25">
      <c r="N7548" s="123">
        <v>1.2962</v>
      </c>
      <c r="AB7548" s="108">
        <f t="shared" si="290"/>
        <v>52284</v>
      </c>
      <c r="AC7548" s="109">
        <f t="shared" si="289"/>
        <v>2.8218E-2</v>
      </c>
    </row>
    <row r="7549" spans="14:29" x14ac:dyDescent="0.25">
      <c r="N7549" s="123">
        <v>1.2962</v>
      </c>
      <c r="AB7549" s="108">
        <f t="shared" si="290"/>
        <v>52285</v>
      </c>
      <c r="AC7549" s="109">
        <f t="shared" si="289"/>
        <v>2.8218E-2</v>
      </c>
    </row>
    <row r="7550" spans="14:29" x14ac:dyDescent="0.25">
      <c r="N7550" s="123">
        <v>1.2962499999999999</v>
      </c>
      <c r="AB7550" s="108">
        <f t="shared" si="290"/>
        <v>52286</v>
      </c>
      <c r="AC7550" s="109">
        <f t="shared" si="289"/>
        <v>2.8218E-2</v>
      </c>
    </row>
    <row r="7551" spans="14:29" x14ac:dyDescent="0.25">
      <c r="N7551" s="123">
        <v>1.2962</v>
      </c>
      <c r="AB7551" s="108">
        <f t="shared" si="290"/>
        <v>52287</v>
      </c>
      <c r="AC7551" s="109">
        <f t="shared" si="289"/>
        <v>2.8218E-2</v>
      </c>
    </row>
    <row r="7552" spans="14:29" x14ac:dyDescent="0.25">
      <c r="N7552" s="123">
        <v>1.2962</v>
      </c>
      <c r="AB7552" s="108">
        <f t="shared" si="290"/>
        <v>52288</v>
      </c>
      <c r="AC7552" s="109">
        <f t="shared" si="289"/>
        <v>2.8218E-2</v>
      </c>
    </row>
    <row r="7553" spans="14:29" x14ac:dyDescent="0.25">
      <c r="N7553" s="123">
        <v>1.2962</v>
      </c>
      <c r="AB7553" s="108">
        <f t="shared" si="290"/>
        <v>52289</v>
      </c>
      <c r="AC7553" s="109">
        <f t="shared" si="289"/>
        <v>2.8218E-2</v>
      </c>
    </row>
    <row r="7554" spans="14:29" x14ac:dyDescent="0.25">
      <c r="N7554" s="123">
        <v>1.2962</v>
      </c>
      <c r="AB7554" s="108">
        <f t="shared" si="290"/>
        <v>52290</v>
      </c>
      <c r="AC7554" s="109">
        <f t="shared" si="289"/>
        <v>2.8218E-2</v>
      </c>
    </row>
    <row r="7555" spans="14:29" x14ac:dyDescent="0.25">
      <c r="N7555" s="123">
        <v>1.2962499999999999</v>
      </c>
      <c r="AB7555" s="108">
        <f t="shared" si="290"/>
        <v>52291</v>
      </c>
      <c r="AC7555" s="109">
        <f t="shared" si="289"/>
        <v>2.8218E-2</v>
      </c>
    </row>
    <row r="7556" spans="14:29" x14ac:dyDescent="0.25">
      <c r="N7556" s="123">
        <v>1.2962</v>
      </c>
      <c r="AB7556" s="108">
        <f t="shared" si="290"/>
        <v>52292</v>
      </c>
      <c r="AC7556" s="109">
        <f t="shared" si="289"/>
        <v>2.8218E-2</v>
      </c>
    </row>
    <row r="7557" spans="14:29" x14ac:dyDescent="0.25">
      <c r="N7557" s="123">
        <v>1.2962</v>
      </c>
      <c r="AB7557" s="108">
        <f t="shared" si="290"/>
        <v>52293</v>
      </c>
      <c r="AC7557" s="109">
        <f t="shared" si="289"/>
        <v>2.8218E-2</v>
      </c>
    </row>
    <row r="7558" spans="14:29" x14ac:dyDescent="0.25">
      <c r="N7558" s="123">
        <v>1.2962</v>
      </c>
      <c r="AB7558" s="108">
        <f t="shared" si="290"/>
        <v>52294</v>
      </c>
      <c r="AC7558" s="109">
        <f t="shared" si="289"/>
        <v>2.8218E-2</v>
      </c>
    </row>
    <row r="7559" spans="14:29" x14ac:dyDescent="0.25">
      <c r="N7559" s="123">
        <v>1.2962</v>
      </c>
      <c r="AB7559" s="108">
        <f t="shared" si="290"/>
        <v>52295</v>
      </c>
      <c r="AC7559" s="109">
        <f t="shared" ref="AC7559:AC7622" si="291">_xlfn.IFNA(VLOOKUP(AB7559,M:N,2,FALSE)/100,AC7558)</f>
        <v>2.8218E-2</v>
      </c>
    </row>
    <row r="7560" spans="14:29" x14ac:dyDescent="0.25">
      <c r="N7560" s="123">
        <v>1.2962499999999999</v>
      </c>
      <c r="AB7560" s="108">
        <f t="shared" ref="AB7560:AB7623" si="292">AB7559+1</f>
        <v>52296</v>
      </c>
      <c r="AC7560" s="109">
        <f t="shared" si="291"/>
        <v>2.8218E-2</v>
      </c>
    </row>
    <row r="7561" spans="14:29" x14ac:dyDescent="0.25">
      <c r="N7561" s="123">
        <v>1.2962</v>
      </c>
      <c r="AB7561" s="108">
        <f t="shared" si="292"/>
        <v>52297</v>
      </c>
      <c r="AC7561" s="109">
        <f t="shared" si="291"/>
        <v>2.8218E-2</v>
      </c>
    </row>
    <row r="7562" spans="14:29" x14ac:dyDescent="0.25">
      <c r="N7562" s="123">
        <v>1.2962</v>
      </c>
      <c r="AB7562" s="108">
        <f t="shared" si="292"/>
        <v>52298</v>
      </c>
      <c r="AC7562" s="109">
        <f t="shared" si="291"/>
        <v>2.8218E-2</v>
      </c>
    </row>
    <row r="7563" spans="14:29" x14ac:dyDescent="0.25">
      <c r="N7563" s="123">
        <v>1.2962</v>
      </c>
      <c r="AB7563" s="108">
        <f t="shared" si="292"/>
        <v>52299</v>
      </c>
      <c r="AC7563" s="109">
        <f t="shared" si="291"/>
        <v>2.8218E-2</v>
      </c>
    </row>
    <row r="7564" spans="14:29" x14ac:dyDescent="0.25">
      <c r="N7564" s="123">
        <v>1.2962</v>
      </c>
      <c r="AB7564" s="108">
        <f t="shared" si="292"/>
        <v>52300</v>
      </c>
      <c r="AC7564" s="109">
        <f t="shared" si="291"/>
        <v>2.8218E-2</v>
      </c>
    </row>
    <row r="7565" spans="14:29" x14ac:dyDescent="0.25">
      <c r="N7565" s="123">
        <v>1.29627</v>
      </c>
      <c r="AB7565" s="108">
        <f t="shared" si="292"/>
        <v>52301</v>
      </c>
      <c r="AC7565" s="109">
        <f t="shared" si="291"/>
        <v>2.8218E-2</v>
      </c>
    </row>
    <row r="7566" spans="14:29" x14ac:dyDescent="0.25">
      <c r="N7566" s="123">
        <v>1.2962</v>
      </c>
      <c r="AB7566" s="108">
        <f t="shared" si="292"/>
        <v>52302</v>
      </c>
      <c r="AC7566" s="109">
        <f t="shared" si="291"/>
        <v>2.8218E-2</v>
      </c>
    </row>
    <row r="7567" spans="14:29" x14ac:dyDescent="0.25">
      <c r="N7567" s="123">
        <v>1.2962</v>
      </c>
      <c r="AB7567" s="108">
        <f t="shared" si="292"/>
        <v>52303</v>
      </c>
      <c r="AC7567" s="109">
        <f t="shared" si="291"/>
        <v>2.8218E-2</v>
      </c>
    </row>
    <row r="7568" spans="14:29" x14ac:dyDescent="0.25">
      <c r="N7568" s="123">
        <v>1.2962</v>
      </c>
      <c r="AB7568" s="108">
        <f t="shared" si="292"/>
        <v>52304</v>
      </c>
      <c r="AC7568" s="109">
        <f t="shared" si="291"/>
        <v>2.8218E-2</v>
      </c>
    </row>
    <row r="7569" spans="14:29" x14ac:dyDescent="0.25">
      <c r="N7569" s="123">
        <v>1.2962499999999999</v>
      </c>
      <c r="AB7569" s="108">
        <f t="shared" si="292"/>
        <v>52305</v>
      </c>
      <c r="AC7569" s="109">
        <f t="shared" si="291"/>
        <v>2.8218E-2</v>
      </c>
    </row>
    <row r="7570" spans="14:29" x14ac:dyDescent="0.25">
      <c r="N7570" s="123">
        <v>1.2962</v>
      </c>
      <c r="AB7570" s="108">
        <f t="shared" si="292"/>
        <v>52306</v>
      </c>
      <c r="AC7570" s="109">
        <f t="shared" si="291"/>
        <v>2.8218E-2</v>
      </c>
    </row>
    <row r="7571" spans="14:29" x14ac:dyDescent="0.25">
      <c r="N7571" s="123">
        <v>1.2962</v>
      </c>
      <c r="AB7571" s="108">
        <f t="shared" si="292"/>
        <v>52307</v>
      </c>
      <c r="AC7571" s="109">
        <f t="shared" si="291"/>
        <v>2.8218E-2</v>
      </c>
    </row>
    <row r="7572" spans="14:29" x14ac:dyDescent="0.25">
      <c r="N7572" s="123">
        <v>1.2962</v>
      </c>
      <c r="AB7572" s="108">
        <f t="shared" si="292"/>
        <v>52308</v>
      </c>
      <c r="AC7572" s="109">
        <f t="shared" si="291"/>
        <v>2.8218E-2</v>
      </c>
    </row>
    <row r="7573" spans="14:29" x14ac:dyDescent="0.25">
      <c r="N7573" s="123">
        <v>1.2962</v>
      </c>
      <c r="AB7573" s="108">
        <f t="shared" si="292"/>
        <v>52309</v>
      </c>
      <c r="AC7573" s="109">
        <f t="shared" si="291"/>
        <v>2.8218E-2</v>
      </c>
    </row>
    <row r="7574" spans="14:29" x14ac:dyDescent="0.25">
      <c r="N7574" s="123">
        <v>1.2962499999999999</v>
      </c>
      <c r="AB7574" s="108">
        <f t="shared" si="292"/>
        <v>52310</v>
      </c>
      <c r="AC7574" s="109">
        <f t="shared" si="291"/>
        <v>2.8218E-2</v>
      </c>
    </row>
    <row r="7575" spans="14:29" x14ac:dyDescent="0.25">
      <c r="N7575" s="123">
        <v>1.2962</v>
      </c>
      <c r="AB7575" s="108">
        <f t="shared" si="292"/>
        <v>52311</v>
      </c>
      <c r="AC7575" s="109">
        <f t="shared" si="291"/>
        <v>2.8218E-2</v>
      </c>
    </row>
    <row r="7576" spans="14:29" x14ac:dyDescent="0.25">
      <c r="N7576" s="123">
        <v>1.2962</v>
      </c>
      <c r="AB7576" s="108">
        <f t="shared" si="292"/>
        <v>52312</v>
      </c>
      <c r="AC7576" s="109">
        <f t="shared" si="291"/>
        <v>2.8218E-2</v>
      </c>
    </row>
    <row r="7577" spans="14:29" x14ac:dyDescent="0.25">
      <c r="N7577" s="123">
        <v>1.2962</v>
      </c>
      <c r="AB7577" s="108">
        <f t="shared" si="292"/>
        <v>52313</v>
      </c>
      <c r="AC7577" s="109">
        <f t="shared" si="291"/>
        <v>2.8218E-2</v>
      </c>
    </row>
    <row r="7578" spans="14:29" x14ac:dyDescent="0.25">
      <c r="N7578" s="123">
        <v>1.2962</v>
      </c>
      <c r="AB7578" s="108">
        <f t="shared" si="292"/>
        <v>52314</v>
      </c>
      <c r="AC7578" s="109">
        <f t="shared" si="291"/>
        <v>2.8218E-2</v>
      </c>
    </row>
    <row r="7579" spans="14:29" x14ac:dyDescent="0.25">
      <c r="N7579" s="123">
        <v>1.2962499999999999</v>
      </c>
      <c r="AB7579" s="108">
        <f t="shared" si="292"/>
        <v>52315</v>
      </c>
      <c r="AC7579" s="109">
        <f t="shared" si="291"/>
        <v>2.8218E-2</v>
      </c>
    </row>
    <row r="7580" spans="14:29" x14ac:dyDescent="0.25">
      <c r="N7580" s="123">
        <v>1.2962</v>
      </c>
      <c r="AB7580" s="108">
        <f t="shared" si="292"/>
        <v>52316</v>
      </c>
      <c r="AC7580" s="109">
        <f t="shared" si="291"/>
        <v>2.8218E-2</v>
      </c>
    </row>
    <row r="7581" spans="14:29" x14ac:dyDescent="0.25">
      <c r="N7581" s="123">
        <v>1.2962</v>
      </c>
      <c r="AB7581" s="108">
        <f t="shared" si="292"/>
        <v>52317</v>
      </c>
      <c r="AC7581" s="109">
        <f t="shared" si="291"/>
        <v>2.8218E-2</v>
      </c>
    </row>
    <row r="7582" spans="14:29" x14ac:dyDescent="0.25">
      <c r="N7582" s="123">
        <v>1.2962</v>
      </c>
      <c r="AB7582" s="108">
        <f t="shared" si="292"/>
        <v>52318</v>
      </c>
      <c r="AC7582" s="109">
        <f t="shared" si="291"/>
        <v>2.8218E-2</v>
      </c>
    </row>
    <row r="7583" spans="14:29" x14ac:dyDescent="0.25">
      <c r="N7583" s="123">
        <v>1.2962</v>
      </c>
      <c r="AB7583" s="108">
        <f t="shared" si="292"/>
        <v>52319</v>
      </c>
      <c r="AC7583" s="109">
        <f t="shared" si="291"/>
        <v>2.8218E-2</v>
      </c>
    </row>
    <row r="7584" spans="14:29" x14ac:dyDescent="0.25">
      <c r="N7584" s="123">
        <v>1.29627</v>
      </c>
      <c r="AB7584" s="108">
        <f t="shared" si="292"/>
        <v>52320</v>
      </c>
      <c r="AC7584" s="109">
        <f t="shared" si="291"/>
        <v>2.8218E-2</v>
      </c>
    </row>
    <row r="7585" spans="14:29" x14ac:dyDescent="0.25">
      <c r="N7585" s="123">
        <v>1.2962</v>
      </c>
      <c r="AB7585" s="108">
        <f t="shared" si="292"/>
        <v>52321</v>
      </c>
      <c r="AC7585" s="109">
        <f t="shared" si="291"/>
        <v>2.8218E-2</v>
      </c>
    </row>
    <row r="7586" spans="14:29" x14ac:dyDescent="0.25">
      <c r="N7586" s="123">
        <v>1.2962</v>
      </c>
      <c r="AB7586" s="108">
        <f t="shared" si="292"/>
        <v>52322</v>
      </c>
      <c r="AC7586" s="109">
        <f t="shared" si="291"/>
        <v>2.8218E-2</v>
      </c>
    </row>
    <row r="7587" spans="14:29" x14ac:dyDescent="0.25">
      <c r="N7587" s="123">
        <v>1.2962</v>
      </c>
      <c r="AB7587" s="108">
        <f t="shared" si="292"/>
        <v>52323</v>
      </c>
      <c r="AC7587" s="109">
        <f t="shared" si="291"/>
        <v>2.8218E-2</v>
      </c>
    </row>
    <row r="7588" spans="14:29" x14ac:dyDescent="0.25">
      <c r="N7588" s="123">
        <v>1.2962499999999999</v>
      </c>
      <c r="AB7588" s="108">
        <f t="shared" si="292"/>
        <v>52324</v>
      </c>
      <c r="AC7588" s="109">
        <f t="shared" si="291"/>
        <v>2.8218E-2</v>
      </c>
    </row>
    <row r="7589" spans="14:29" x14ac:dyDescent="0.25">
      <c r="N7589" s="123">
        <v>1.2962</v>
      </c>
      <c r="AB7589" s="108">
        <f t="shared" si="292"/>
        <v>52325</v>
      </c>
      <c r="AC7589" s="109">
        <f t="shared" si="291"/>
        <v>2.8218E-2</v>
      </c>
    </row>
    <row r="7590" spans="14:29" x14ac:dyDescent="0.25">
      <c r="N7590" s="123">
        <v>1.2962</v>
      </c>
      <c r="AB7590" s="108">
        <f t="shared" si="292"/>
        <v>52326</v>
      </c>
      <c r="AC7590" s="109">
        <f t="shared" si="291"/>
        <v>2.8218E-2</v>
      </c>
    </row>
    <row r="7591" spans="14:29" x14ac:dyDescent="0.25">
      <c r="N7591" s="123">
        <v>1.2962</v>
      </c>
      <c r="AB7591" s="108">
        <f t="shared" si="292"/>
        <v>52327</v>
      </c>
      <c r="AC7591" s="109">
        <f t="shared" si="291"/>
        <v>2.8218E-2</v>
      </c>
    </row>
    <row r="7592" spans="14:29" x14ac:dyDescent="0.25">
      <c r="N7592" s="123">
        <v>1.2962</v>
      </c>
      <c r="AB7592" s="108">
        <f t="shared" si="292"/>
        <v>52328</v>
      </c>
      <c r="AC7592" s="109">
        <f t="shared" si="291"/>
        <v>2.8218E-2</v>
      </c>
    </row>
    <row r="7593" spans="14:29" x14ac:dyDescent="0.25">
      <c r="N7593" s="123">
        <v>1.2962499999999999</v>
      </c>
      <c r="AB7593" s="108">
        <f t="shared" si="292"/>
        <v>52329</v>
      </c>
      <c r="AC7593" s="109">
        <f t="shared" si="291"/>
        <v>2.8218E-2</v>
      </c>
    </row>
    <row r="7594" spans="14:29" x14ac:dyDescent="0.25">
      <c r="N7594" s="123">
        <v>1.2962</v>
      </c>
      <c r="AB7594" s="108">
        <f t="shared" si="292"/>
        <v>52330</v>
      </c>
      <c r="AC7594" s="109">
        <f t="shared" si="291"/>
        <v>2.8218E-2</v>
      </c>
    </row>
    <row r="7595" spans="14:29" x14ac:dyDescent="0.25">
      <c r="N7595" s="123">
        <v>1.2962</v>
      </c>
      <c r="AB7595" s="108">
        <f t="shared" si="292"/>
        <v>52331</v>
      </c>
      <c r="AC7595" s="109">
        <f t="shared" si="291"/>
        <v>2.8218E-2</v>
      </c>
    </row>
    <row r="7596" spans="14:29" x14ac:dyDescent="0.25">
      <c r="N7596" s="123">
        <v>1.2962199999999999</v>
      </c>
      <c r="AB7596" s="108">
        <f t="shared" si="292"/>
        <v>52332</v>
      </c>
      <c r="AC7596" s="109">
        <f t="shared" si="291"/>
        <v>2.8218E-2</v>
      </c>
    </row>
    <row r="7597" spans="14:29" x14ac:dyDescent="0.25">
      <c r="N7597" s="123">
        <v>1.2962499999999999</v>
      </c>
      <c r="AB7597" s="108">
        <f t="shared" si="292"/>
        <v>52333</v>
      </c>
      <c r="AC7597" s="109">
        <f t="shared" si="291"/>
        <v>2.8218E-2</v>
      </c>
    </row>
    <row r="7598" spans="14:29" x14ac:dyDescent="0.25">
      <c r="N7598" s="123">
        <v>1.2962</v>
      </c>
      <c r="AB7598" s="108">
        <f t="shared" si="292"/>
        <v>52334</v>
      </c>
      <c r="AC7598" s="109">
        <f t="shared" si="291"/>
        <v>2.8218E-2</v>
      </c>
    </row>
    <row r="7599" spans="14:29" x14ac:dyDescent="0.25">
      <c r="N7599" s="123">
        <v>1.2962</v>
      </c>
      <c r="AB7599" s="108">
        <f t="shared" si="292"/>
        <v>52335</v>
      </c>
      <c r="AC7599" s="109">
        <f t="shared" si="291"/>
        <v>2.8218E-2</v>
      </c>
    </row>
    <row r="7600" spans="14:29" x14ac:dyDescent="0.25">
      <c r="N7600" s="123">
        <v>1.2962</v>
      </c>
      <c r="AB7600" s="108">
        <f t="shared" si="292"/>
        <v>52336</v>
      </c>
      <c r="AC7600" s="109">
        <f t="shared" si="291"/>
        <v>2.8218E-2</v>
      </c>
    </row>
    <row r="7601" spans="14:29" x14ac:dyDescent="0.25">
      <c r="N7601" s="123">
        <v>1.2962</v>
      </c>
      <c r="AB7601" s="108">
        <f t="shared" si="292"/>
        <v>52337</v>
      </c>
      <c r="AC7601" s="109">
        <f t="shared" si="291"/>
        <v>2.8218E-2</v>
      </c>
    </row>
    <row r="7602" spans="14:29" x14ac:dyDescent="0.25">
      <c r="N7602" s="123">
        <v>1.2962499999999999</v>
      </c>
      <c r="AB7602" s="108">
        <f t="shared" si="292"/>
        <v>52338</v>
      </c>
      <c r="AC7602" s="109">
        <f t="shared" si="291"/>
        <v>2.8218E-2</v>
      </c>
    </row>
    <row r="7603" spans="14:29" x14ac:dyDescent="0.25">
      <c r="N7603" s="123">
        <v>1.2962</v>
      </c>
      <c r="AB7603" s="108">
        <f t="shared" si="292"/>
        <v>52339</v>
      </c>
      <c r="AC7603" s="109">
        <f t="shared" si="291"/>
        <v>2.8218E-2</v>
      </c>
    </row>
    <row r="7604" spans="14:29" x14ac:dyDescent="0.25">
      <c r="N7604" s="123">
        <v>1.2962</v>
      </c>
      <c r="AB7604" s="108">
        <f t="shared" si="292"/>
        <v>52340</v>
      </c>
      <c r="AC7604" s="109">
        <f t="shared" si="291"/>
        <v>2.8218E-2</v>
      </c>
    </row>
    <row r="7605" spans="14:29" x14ac:dyDescent="0.25">
      <c r="N7605" s="123">
        <v>1.2962</v>
      </c>
      <c r="AB7605" s="108">
        <f t="shared" si="292"/>
        <v>52341</v>
      </c>
      <c r="AC7605" s="109">
        <f t="shared" si="291"/>
        <v>2.8218E-2</v>
      </c>
    </row>
    <row r="7606" spans="14:29" x14ac:dyDescent="0.25">
      <c r="N7606" s="123">
        <v>1.2962</v>
      </c>
      <c r="AB7606" s="108">
        <f t="shared" si="292"/>
        <v>52342</v>
      </c>
      <c r="AC7606" s="109">
        <f t="shared" si="291"/>
        <v>2.8218E-2</v>
      </c>
    </row>
    <row r="7607" spans="14:29" x14ac:dyDescent="0.25">
      <c r="N7607" s="123">
        <v>1.2962499999999999</v>
      </c>
      <c r="AB7607" s="108">
        <f t="shared" si="292"/>
        <v>52343</v>
      </c>
      <c r="AC7607" s="109">
        <f t="shared" si="291"/>
        <v>2.8218E-2</v>
      </c>
    </row>
    <row r="7608" spans="14:29" x14ac:dyDescent="0.25">
      <c r="N7608" s="123">
        <v>1.2962</v>
      </c>
      <c r="AB7608" s="108">
        <f t="shared" si="292"/>
        <v>52344</v>
      </c>
      <c r="AC7608" s="109">
        <f t="shared" si="291"/>
        <v>2.8218E-2</v>
      </c>
    </row>
    <row r="7609" spans="14:29" x14ac:dyDescent="0.25">
      <c r="N7609" s="123">
        <v>1.2962</v>
      </c>
      <c r="AB7609" s="108">
        <f t="shared" si="292"/>
        <v>52345</v>
      </c>
      <c r="AC7609" s="109">
        <f t="shared" si="291"/>
        <v>2.8218E-2</v>
      </c>
    </row>
    <row r="7610" spans="14:29" x14ac:dyDescent="0.25">
      <c r="N7610" s="123">
        <v>1.2962</v>
      </c>
      <c r="AB7610" s="108">
        <f t="shared" si="292"/>
        <v>52346</v>
      </c>
      <c r="AC7610" s="109">
        <f t="shared" si="291"/>
        <v>2.8218E-2</v>
      </c>
    </row>
    <row r="7611" spans="14:29" x14ac:dyDescent="0.25">
      <c r="N7611" s="123">
        <v>1.2962</v>
      </c>
      <c r="AB7611" s="108">
        <f t="shared" si="292"/>
        <v>52347</v>
      </c>
      <c r="AC7611" s="109">
        <f t="shared" si="291"/>
        <v>2.8218E-2</v>
      </c>
    </row>
    <row r="7612" spans="14:29" x14ac:dyDescent="0.25">
      <c r="N7612" s="123">
        <v>1.2962499999999999</v>
      </c>
      <c r="AB7612" s="108">
        <f t="shared" si="292"/>
        <v>52348</v>
      </c>
      <c r="AC7612" s="109">
        <f t="shared" si="291"/>
        <v>2.8218E-2</v>
      </c>
    </row>
    <row r="7613" spans="14:29" x14ac:dyDescent="0.25">
      <c r="N7613" s="123">
        <v>1.2962</v>
      </c>
      <c r="AB7613" s="108">
        <f t="shared" si="292"/>
        <v>52349</v>
      </c>
      <c r="AC7613" s="109">
        <f t="shared" si="291"/>
        <v>2.8218E-2</v>
      </c>
    </row>
    <row r="7614" spans="14:29" x14ac:dyDescent="0.25">
      <c r="N7614" s="123">
        <v>1.2962199999999999</v>
      </c>
      <c r="AB7614" s="108">
        <f t="shared" si="292"/>
        <v>52350</v>
      </c>
      <c r="AC7614" s="109">
        <f t="shared" si="291"/>
        <v>2.8218E-2</v>
      </c>
    </row>
    <row r="7615" spans="14:29" x14ac:dyDescent="0.25">
      <c r="N7615" s="123">
        <v>1.2962</v>
      </c>
      <c r="AB7615" s="108">
        <f t="shared" si="292"/>
        <v>52351</v>
      </c>
      <c r="AC7615" s="109">
        <f t="shared" si="291"/>
        <v>2.8218E-2</v>
      </c>
    </row>
    <row r="7616" spans="14:29" x14ac:dyDescent="0.25">
      <c r="N7616" s="123">
        <v>1.2962499999999999</v>
      </c>
      <c r="AB7616" s="108">
        <f t="shared" si="292"/>
        <v>52352</v>
      </c>
      <c r="AC7616" s="109">
        <f t="shared" si="291"/>
        <v>2.8218E-2</v>
      </c>
    </row>
    <row r="7617" spans="14:29" x14ac:dyDescent="0.25">
      <c r="N7617" s="123">
        <v>1.2962</v>
      </c>
      <c r="AB7617" s="108">
        <f t="shared" si="292"/>
        <v>52353</v>
      </c>
      <c r="AC7617" s="109">
        <f t="shared" si="291"/>
        <v>2.8218E-2</v>
      </c>
    </row>
    <row r="7618" spans="14:29" x14ac:dyDescent="0.25">
      <c r="N7618" s="123">
        <v>1.2962199999999999</v>
      </c>
      <c r="AB7618" s="108">
        <f t="shared" si="292"/>
        <v>52354</v>
      </c>
      <c r="AC7618" s="109">
        <f t="shared" si="291"/>
        <v>2.8218E-2</v>
      </c>
    </row>
    <row r="7619" spans="14:29" x14ac:dyDescent="0.25">
      <c r="N7619" s="123">
        <v>1.2962</v>
      </c>
      <c r="AB7619" s="108">
        <f t="shared" si="292"/>
        <v>52355</v>
      </c>
      <c r="AC7619" s="109">
        <f t="shared" si="291"/>
        <v>2.8218E-2</v>
      </c>
    </row>
    <row r="7620" spans="14:29" x14ac:dyDescent="0.25">
      <c r="N7620" s="123">
        <v>1.2962499999999999</v>
      </c>
      <c r="AB7620" s="108">
        <f t="shared" si="292"/>
        <v>52356</v>
      </c>
      <c r="AC7620" s="109">
        <f t="shared" si="291"/>
        <v>2.8218E-2</v>
      </c>
    </row>
    <row r="7621" spans="14:29" x14ac:dyDescent="0.25">
      <c r="N7621" s="123">
        <v>1.2962</v>
      </c>
      <c r="AB7621" s="108">
        <f t="shared" si="292"/>
        <v>52357</v>
      </c>
      <c r="AC7621" s="109">
        <f t="shared" si="291"/>
        <v>2.8218E-2</v>
      </c>
    </row>
    <row r="7622" spans="14:29" x14ac:dyDescent="0.25">
      <c r="N7622" s="123">
        <v>1.2962</v>
      </c>
      <c r="AB7622" s="108">
        <f t="shared" si="292"/>
        <v>52358</v>
      </c>
      <c r="AC7622" s="109">
        <f t="shared" si="291"/>
        <v>2.8218E-2</v>
      </c>
    </row>
    <row r="7623" spans="14:29" x14ac:dyDescent="0.25">
      <c r="N7623" s="123">
        <v>1.2962</v>
      </c>
      <c r="AB7623" s="108">
        <f t="shared" si="292"/>
        <v>52359</v>
      </c>
      <c r="AC7623" s="109">
        <f t="shared" ref="AC7623:AC7670" si="293">_xlfn.IFNA(VLOOKUP(AB7623,M:N,2,FALSE)/100,AC7622)</f>
        <v>2.8218E-2</v>
      </c>
    </row>
    <row r="7624" spans="14:29" x14ac:dyDescent="0.25">
      <c r="N7624" s="123">
        <v>1.2962</v>
      </c>
      <c r="AB7624" s="108">
        <f t="shared" ref="AB7624:AB7670" si="294">AB7623+1</f>
        <v>52360</v>
      </c>
      <c r="AC7624" s="109">
        <f t="shared" si="293"/>
        <v>2.8218E-2</v>
      </c>
    </row>
    <row r="7625" spans="14:29" x14ac:dyDescent="0.25">
      <c r="N7625" s="123">
        <v>1.2962499999999999</v>
      </c>
      <c r="AB7625" s="108">
        <f t="shared" si="294"/>
        <v>52361</v>
      </c>
      <c r="AC7625" s="109">
        <f t="shared" si="293"/>
        <v>2.8218E-2</v>
      </c>
    </row>
    <row r="7626" spans="14:29" x14ac:dyDescent="0.25">
      <c r="N7626" s="123">
        <v>1.2962</v>
      </c>
      <c r="AB7626" s="108">
        <f t="shared" si="294"/>
        <v>52362</v>
      </c>
      <c r="AC7626" s="109">
        <f t="shared" si="293"/>
        <v>2.8218E-2</v>
      </c>
    </row>
    <row r="7627" spans="14:29" x14ac:dyDescent="0.25">
      <c r="N7627" s="123">
        <v>1.2962</v>
      </c>
      <c r="AB7627" s="108">
        <f t="shared" si="294"/>
        <v>52363</v>
      </c>
      <c r="AC7627" s="109">
        <f t="shared" si="293"/>
        <v>2.8218E-2</v>
      </c>
    </row>
    <row r="7628" spans="14:29" x14ac:dyDescent="0.25">
      <c r="N7628" s="123">
        <v>1.2962</v>
      </c>
      <c r="AB7628" s="108">
        <f t="shared" si="294"/>
        <v>52364</v>
      </c>
      <c r="AC7628" s="109">
        <f t="shared" si="293"/>
        <v>2.8218E-2</v>
      </c>
    </row>
    <row r="7629" spans="14:29" x14ac:dyDescent="0.25">
      <c r="N7629" s="123">
        <v>1.2962</v>
      </c>
      <c r="AB7629" s="108">
        <f t="shared" si="294"/>
        <v>52365</v>
      </c>
      <c r="AC7629" s="109">
        <f t="shared" si="293"/>
        <v>2.8218E-2</v>
      </c>
    </row>
    <row r="7630" spans="14:29" x14ac:dyDescent="0.25">
      <c r="N7630" s="123">
        <v>1.29627</v>
      </c>
      <c r="AB7630" s="108">
        <f t="shared" si="294"/>
        <v>52366</v>
      </c>
      <c r="AC7630" s="109">
        <f t="shared" si="293"/>
        <v>2.8218E-2</v>
      </c>
    </row>
    <row r="7631" spans="14:29" x14ac:dyDescent="0.25">
      <c r="N7631" s="123">
        <v>1.2962</v>
      </c>
      <c r="AB7631" s="108">
        <f t="shared" si="294"/>
        <v>52367</v>
      </c>
      <c r="AC7631" s="109">
        <f t="shared" si="293"/>
        <v>2.8218E-2</v>
      </c>
    </row>
    <row r="7632" spans="14:29" x14ac:dyDescent="0.25">
      <c r="N7632" s="123">
        <v>1.2962</v>
      </c>
      <c r="AB7632" s="108">
        <f t="shared" si="294"/>
        <v>52368</v>
      </c>
      <c r="AC7632" s="109">
        <f t="shared" si="293"/>
        <v>2.8218E-2</v>
      </c>
    </row>
    <row r="7633" spans="14:29" x14ac:dyDescent="0.25">
      <c r="N7633" s="123">
        <v>1.2962</v>
      </c>
      <c r="AB7633" s="108">
        <f t="shared" si="294"/>
        <v>52369</v>
      </c>
      <c r="AC7633" s="109">
        <f t="shared" si="293"/>
        <v>2.8218E-2</v>
      </c>
    </row>
    <row r="7634" spans="14:29" x14ac:dyDescent="0.25">
      <c r="N7634" s="123">
        <v>1.2962499999999999</v>
      </c>
      <c r="AB7634" s="108">
        <f t="shared" si="294"/>
        <v>52370</v>
      </c>
      <c r="AC7634" s="109">
        <f t="shared" si="293"/>
        <v>2.8218E-2</v>
      </c>
    </row>
    <row r="7635" spans="14:29" x14ac:dyDescent="0.25">
      <c r="N7635" s="123">
        <v>1.2962</v>
      </c>
      <c r="AB7635" s="108">
        <f t="shared" si="294"/>
        <v>52371</v>
      </c>
      <c r="AC7635" s="109">
        <f t="shared" si="293"/>
        <v>2.8218E-2</v>
      </c>
    </row>
    <row r="7636" spans="14:29" x14ac:dyDescent="0.25">
      <c r="N7636" s="123">
        <v>1.2962</v>
      </c>
      <c r="AB7636" s="108">
        <f t="shared" si="294"/>
        <v>52372</v>
      </c>
      <c r="AC7636" s="109">
        <f t="shared" si="293"/>
        <v>2.8218E-2</v>
      </c>
    </row>
    <row r="7637" spans="14:29" x14ac:dyDescent="0.25">
      <c r="N7637" s="123">
        <v>1.2962</v>
      </c>
      <c r="AB7637" s="108">
        <f t="shared" si="294"/>
        <v>52373</v>
      </c>
      <c r="AC7637" s="109">
        <f t="shared" si="293"/>
        <v>2.8218E-2</v>
      </c>
    </row>
    <row r="7638" spans="14:29" x14ac:dyDescent="0.25">
      <c r="N7638" s="123">
        <v>1.2962</v>
      </c>
      <c r="AB7638" s="108">
        <f t="shared" si="294"/>
        <v>52374</v>
      </c>
      <c r="AC7638" s="109">
        <f t="shared" si="293"/>
        <v>2.8218E-2</v>
      </c>
    </row>
    <row r="7639" spans="14:29" x14ac:dyDescent="0.25">
      <c r="N7639" s="123">
        <v>1.2962499999999999</v>
      </c>
      <c r="AB7639" s="108">
        <f t="shared" si="294"/>
        <v>52375</v>
      </c>
      <c r="AC7639" s="109">
        <f t="shared" si="293"/>
        <v>2.8218E-2</v>
      </c>
    </row>
    <row r="7640" spans="14:29" x14ac:dyDescent="0.25">
      <c r="N7640" s="123">
        <v>1.2962</v>
      </c>
      <c r="AB7640" s="108">
        <f t="shared" si="294"/>
        <v>52376</v>
      </c>
      <c r="AC7640" s="109">
        <f t="shared" si="293"/>
        <v>2.8218E-2</v>
      </c>
    </row>
    <row r="7641" spans="14:29" x14ac:dyDescent="0.25">
      <c r="N7641" s="123">
        <v>1.2962</v>
      </c>
      <c r="AB7641" s="108">
        <f t="shared" si="294"/>
        <v>52377</v>
      </c>
      <c r="AC7641" s="109">
        <f t="shared" si="293"/>
        <v>2.8218E-2</v>
      </c>
    </row>
    <row r="7642" spans="14:29" x14ac:dyDescent="0.25">
      <c r="N7642" s="123">
        <v>1.2962</v>
      </c>
      <c r="AB7642" s="108">
        <f t="shared" si="294"/>
        <v>52378</v>
      </c>
      <c r="AC7642" s="109">
        <f t="shared" si="293"/>
        <v>2.8218E-2</v>
      </c>
    </row>
    <row r="7643" spans="14:29" x14ac:dyDescent="0.25">
      <c r="N7643" s="123">
        <v>1.2962</v>
      </c>
      <c r="AB7643" s="108">
        <f t="shared" si="294"/>
        <v>52379</v>
      </c>
      <c r="AC7643" s="109">
        <f t="shared" si="293"/>
        <v>2.8218E-2</v>
      </c>
    </row>
    <row r="7644" spans="14:29" x14ac:dyDescent="0.25">
      <c r="N7644" s="123">
        <v>1.2962499999999999</v>
      </c>
      <c r="AB7644" s="108">
        <f t="shared" si="294"/>
        <v>52380</v>
      </c>
      <c r="AC7644" s="109">
        <f t="shared" si="293"/>
        <v>2.8218E-2</v>
      </c>
    </row>
    <row r="7645" spans="14:29" x14ac:dyDescent="0.25">
      <c r="N7645" s="123">
        <v>1.2962</v>
      </c>
      <c r="AB7645" s="108">
        <f t="shared" si="294"/>
        <v>52381</v>
      </c>
      <c r="AC7645" s="109">
        <f t="shared" si="293"/>
        <v>2.8218E-2</v>
      </c>
    </row>
    <row r="7646" spans="14:29" x14ac:dyDescent="0.25">
      <c r="N7646" s="123">
        <v>1.2962</v>
      </c>
      <c r="AB7646" s="108">
        <f t="shared" si="294"/>
        <v>52382</v>
      </c>
      <c r="AC7646" s="109">
        <f t="shared" si="293"/>
        <v>2.8218E-2</v>
      </c>
    </row>
    <row r="7647" spans="14:29" x14ac:dyDescent="0.25">
      <c r="N7647" s="123">
        <v>1.2962</v>
      </c>
      <c r="AB7647" s="108">
        <f t="shared" si="294"/>
        <v>52383</v>
      </c>
      <c r="AC7647" s="109">
        <f t="shared" si="293"/>
        <v>2.8218E-2</v>
      </c>
    </row>
    <row r="7648" spans="14:29" x14ac:dyDescent="0.25">
      <c r="N7648" s="123">
        <v>1.2962</v>
      </c>
      <c r="AB7648" s="108">
        <f t="shared" si="294"/>
        <v>52384</v>
      </c>
      <c r="AC7648" s="109">
        <f t="shared" si="293"/>
        <v>2.8218E-2</v>
      </c>
    </row>
    <row r="7649" spans="14:29" x14ac:dyDescent="0.25">
      <c r="N7649" s="123">
        <v>1.29627</v>
      </c>
      <c r="AB7649" s="108">
        <f t="shared" si="294"/>
        <v>52385</v>
      </c>
      <c r="AC7649" s="109">
        <f t="shared" si="293"/>
        <v>2.8218E-2</v>
      </c>
    </row>
    <row r="7650" spans="14:29" x14ac:dyDescent="0.25">
      <c r="N7650" s="123">
        <v>1.2962</v>
      </c>
      <c r="AB7650" s="108">
        <f t="shared" si="294"/>
        <v>52386</v>
      </c>
      <c r="AC7650" s="109">
        <f t="shared" si="293"/>
        <v>2.8218E-2</v>
      </c>
    </row>
    <row r="7651" spans="14:29" x14ac:dyDescent="0.25">
      <c r="N7651" s="123">
        <v>1.2962</v>
      </c>
      <c r="AB7651" s="108">
        <f t="shared" si="294"/>
        <v>52387</v>
      </c>
      <c r="AC7651" s="109">
        <f t="shared" si="293"/>
        <v>2.8218E-2</v>
      </c>
    </row>
    <row r="7652" spans="14:29" x14ac:dyDescent="0.25">
      <c r="N7652" s="123">
        <v>1.2962</v>
      </c>
      <c r="AB7652" s="108">
        <f t="shared" si="294"/>
        <v>52388</v>
      </c>
      <c r="AC7652" s="109">
        <f t="shared" si="293"/>
        <v>2.8218E-2</v>
      </c>
    </row>
    <row r="7653" spans="14:29" x14ac:dyDescent="0.25">
      <c r="N7653" s="123">
        <v>1.2962499999999999</v>
      </c>
      <c r="AB7653" s="108">
        <f t="shared" si="294"/>
        <v>52389</v>
      </c>
      <c r="AC7653" s="109">
        <f t="shared" si="293"/>
        <v>2.8218E-2</v>
      </c>
    </row>
    <row r="7654" spans="14:29" x14ac:dyDescent="0.25">
      <c r="N7654" s="123">
        <v>1.2962</v>
      </c>
      <c r="AB7654" s="108">
        <f t="shared" si="294"/>
        <v>52390</v>
      </c>
      <c r="AC7654" s="109">
        <f t="shared" si="293"/>
        <v>2.8218E-2</v>
      </c>
    </row>
    <row r="7655" spans="14:29" x14ac:dyDescent="0.25">
      <c r="N7655" s="123">
        <v>1.2962</v>
      </c>
      <c r="AB7655" s="108">
        <f t="shared" si="294"/>
        <v>52391</v>
      </c>
      <c r="AC7655" s="109">
        <f t="shared" si="293"/>
        <v>2.8218E-2</v>
      </c>
    </row>
    <row r="7656" spans="14:29" x14ac:dyDescent="0.25">
      <c r="N7656" s="123">
        <v>1.2962</v>
      </c>
      <c r="AB7656" s="108">
        <f t="shared" si="294"/>
        <v>52392</v>
      </c>
      <c r="AC7656" s="109">
        <f t="shared" si="293"/>
        <v>2.8218E-2</v>
      </c>
    </row>
    <row r="7657" spans="14:29" x14ac:dyDescent="0.25">
      <c r="N7657" s="123">
        <v>1.2962</v>
      </c>
      <c r="AB7657" s="108">
        <f t="shared" si="294"/>
        <v>52393</v>
      </c>
      <c r="AC7657" s="109">
        <f t="shared" si="293"/>
        <v>2.8218E-2</v>
      </c>
    </row>
    <row r="7658" spans="14:29" x14ac:dyDescent="0.25">
      <c r="N7658" s="123">
        <v>1.2962499999999999</v>
      </c>
      <c r="AB7658" s="108">
        <f t="shared" si="294"/>
        <v>52394</v>
      </c>
      <c r="AC7658" s="109">
        <f t="shared" si="293"/>
        <v>2.8218E-2</v>
      </c>
    </row>
    <row r="7659" spans="14:29" x14ac:dyDescent="0.25">
      <c r="N7659" s="123">
        <v>1.2962</v>
      </c>
      <c r="AB7659" s="108">
        <f t="shared" si="294"/>
        <v>52395</v>
      </c>
      <c r="AC7659" s="109">
        <f t="shared" si="293"/>
        <v>2.8218E-2</v>
      </c>
    </row>
    <row r="7660" spans="14:29" x14ac:dyDescent="0.25">
      <c r="N7660" s="123">
        <v>1.2962</v>
      </c>
      <c r="AB7660" s="108">
        <f t="shared" si="294"/>
        <v>52396</v>
      </c>
      <c r="AC7660" s="109">
        <f t="shared" si="293"/>
        <v>2.8218E-2</v>
      </c>
    </row>
    <row r="7661" spans="14:29" x14ac:dyDescent="0.25">
      <c r="N7661" s="123">
        <v>1.2962</v>
      </c>
      <c r="AB7661" s="108">
        <f t="shared" si="294"/>
        <v>52397</v>
      </c>
      <c r="AC7661" s="109">
        <f t="shared" si="293"/>
        <v>2.8218E-2</v>
      </c>
    </row>
    <row r="7662" spans="14:29" x14ac:dyDescent="0.25">
      <c r="N7662" s="123">
        <v>1.2962</v>
      </c>
      <c r="AB7662" s="108">
        <f t="shared" si="294"/>
        <v>52398</v>
      </c>
      <c r="AC7662" s="109">
        <f t="shared" si="293"/>
        <v>2.8218E-2</v>
      </c>
    </row>
    <row r="7663" spans="14:29" x14ac:dyDescent="0.25">
      <c r="N7663" s="123">
        <v>1.2962499999999999</v>
      </c>
      <c r="AB7663" s="108">
        <f t="shared" si="294"/>
        <v>52399</v>
      </c>
      <c r="AC7663" s="109">
        <f t="shared" si="293"/>
        <v>2.8218E-2</v>
      </c>
    </row>
    <row r="7664" spans="14:29" x14ac:dyDescent="0.25">
      <c r="N7664" s="123">
        <v>1.2962</v>
      </c>
      <c r="AB7664" s="108">
        <f t="shared" si="294"/>
        <v>52400</v>
      </c>
      <c r="AC7664" s="109">
        <f t="shared" si="293"/>
        <v>2.8218E-2</v>
      </c>
    </row>
    <row r="7665" spans="14:29" x14ac:dyDescent="0.25">
      <c r="N7665" s="123">
        <v>1.2962</v>
      </c>
      <c r="AB7665" s="108">
        <f t="shared" si="294"/>
        <v>52401</v>
      </c>
      <c r="AC7665" s="109">
        <f t="shared" si="293"/>
        <v>2.8218E-2</v>
      </c>
    </row>
    <row r="7666" spans="14:29" x14ac:dyDescent="0.25">
      <c r="N7666" s="123">
        <v>1.2962</v>
      </c>
      <c r="AB7666" s="108">
        <f t="shared" si="294"/>
        <v>52402</v>
      </c>
      <c r="AC7666" s="109">
        <f t="shared" si="293"/>
        <v>2.8218E-2</v>
      </c>
    </row>
    <row r="7667" spans="14:29" x14ac:dyDescent="0.25">
      <c r="N7667" s="123">
        <v>1.2962</v>
      </c>
      <c r="AB7667" s="108">
        <f t="shared" si="294"/>
        <v>52403</v>
      </c>
      <c r="AC7667" s="109">
        <f t="shared" si="293"/>
        <v>2.8218E-2</v>
      </c>
    </row>
    <row r="7668" spans="14:29" x14ac:dyDescent="0.25">
      <c r="N7668" s="123">
        <v>1.2962499999999999</v>
      </c>
      <c r="AB7668" s="108">
        <f t="shared" si="294"/>
        <v>52404</v>
      </c>
      <c r="AC7668" s="109">
        <f t="shared" si="293"/>
        <v>2.8218E-2</v>
      </c>
    </row>
    <row r="7669" spans="14:29" x14ac:dyDescent="0.25">
      <c r="N7669" s="123">
        <v>1.2962</v>
      </c>
      <c r="AB7669" s="108">
        <f t="shared" si="294"/>
        <v>52405</v>
      </c>
      <c r="AC7669" s="109">
        <f t="shared" si="293"/>
        <v>2.8218E-2</v>
      </c>
    </row>
    <row r="7670" spans="14:29" x14ac:dyDescent="0.25">
      <c r="N7670" s="123">
        <v>1.2962</v>
      </c>
      <c r="AB7670" s="108">
        <f t="shared" si="294"/>
        <v>52406</v>
      </c>
      <c r="AC7670" s="109">
        <f t="shared" si="293"/>
        <v>2.8218E-2</v>
      </c>
    </row>
    <row r="7671" spans="14:29" x14ac:dyDescent="0.25">
      <c r="N7671" s="123">
        <v>1.2962</v>
      </c>
    </row>
    <row r="7672" spans="14:29" x14ac:dyDescent="0.25">
      <c r="N7672" s="123">
        <v>1.2962</v>
      </c>
    </row>
    <row r="7673" spans="14:29" x14ac:dyDescent="0.25">
      <c r="N7673" s="123">
        <v>1.2962499999999999</v>
      </c>
    </row>
    <row r="7674" spans="14:29" x14ac:dyDescent="0.25">
      <c r="N7674" s="123">
        <v>1.2962</v>
      </c>
    </row>
    <row r="7675" spans="14:29" x14ac:dyDescent="0.25">
      <c r="N7675" s="123">
        <v>1.2962</v>
      </c>
    </row>
    <row r="7676" spans="14:29" x14ac:dyDescent="0.25">
      <c r="N7676" s="123">
        <v>1.2962</v>
      </c>
    </row>
    <row r="7677" spans="14:29" x14ac:dyDescent="0.25">
      <c r="N7677" s="123">
        <v>1.2962</v>
      </c>
    </row>
    <row r="7678" spans="14:29" x14ac:dyDescent="0.25">
      <c r="N7678" s="123">
        <v>1.2962499999999999</v>
      </c>
    </row>
    <row r="7679" spans="14:29" x14ac:dyDescent="0.25">
      <c r="N7679" s="123">
        <v>1.2962</v>
      </c>
    </row>
    <row r="7680" spans="14:29" x14ac:dyDescent="0.25">
      <c r="N7680" s="123">
        <v>1.2962</v>
      </c>
    </row>
    <row r="7681" spans="14:14" x14ac:dyDescent="0.25">
      <c r="N7681" s="123">
        <v>1.2962</v>
      </c>
    </row>
    <row r="7682" spans="14:14" x14ac:dyDescent="0.25">
      <c r="N7682" s="123">
        <v>1.29627</v>
      </c>
    </row>
    <row r="7683" spans="14:14" x14ac:dyDescent="0.25">
      <c r="N7683" s="123">
        <v>1.2962</v>
      </c>
    </row>
    <row r="7684" spans="14:14" x14ac:dyDescent="0.25">
      <c r="N7684" s="123">
        <v>1.2962</v>
      </c>
    </row>
    <row r="7685" spans="14:14" x14ac:dyDescent="0.25">
      <c r="N7685" s="123">
        <v>1.2962</v>
      </c>
    </row>
    <row r="7686" spans="14:14" x14ac:dyDescent="0.25">
      <c r="N7686" s="123">
        <v>1.2962</v>
      </c>
    </row>
    <row r="7687" spans="14:14" x14ac:dyDescent="0.25">
      <c r="N7687" s="123">
        <v>1.2962499999999999</v>
      </c>
    </row>
    <row r="7688" spans="14:14" x14ac:dyDescent="0.25">
      <c r="N7688" s="123">
        <v>1.2962</v>
      </c>
    </row>
    <row r="7689" spans="14:14" x14ac:dyDescent="0.25">
      <c r="N7689" s="123">
        <v>1.2962</v>
      </c>
    </row>
    <row r="7690" spans="14:14" x14ac:dyDescent="0.25">
      <c r="N7690" s="123">
        <v>1.2962</v>
      </c>
    </row>
    <row r="7691" spans="14:14" x14ac:dyDescent="0.25">
      <c r="N7691" s="123">
        <v>1.2962</v>
      </c>
    </row>
    <row r="7692" spans="14:14" x14ac:dyDescent="0.25">
      <c r="N7692" s="123">
        <v>1.2962499999999999</v>
      </c>
    </row>
    <row r="7693" spans="14:14" x14ac:dyDescent="0.25">
      <c r="N7693" s="123">
        <v>1.2962</v>
      </c>
    </row>
    <row r="7694" spans="14:14" x14ac:dyDescent="0.25">
      <c r="N7694" s="123">
        <v>1.2962</v>
      </c>
    </row>
    <row r="7695" spans="14:14" x14ac:dyDescent="0.25">
      <c r="N7695" s="123">
        <v>1.2962</v>
      </c>
    </row>
    <row r="7696" spans="14:14" x14ac:dyDescent="0.25">
      <c r="N7696" s="123">
        <v>1.2962</v>
      </c>
    </row>
    <row r="7697" spans="14:14" x14ac:dyDescent="0.25">
      <c r="N7697" s="123">
        <v>1.2962499999999999</v>
      </c>
    </row>
    <row r="7698" spans="14:14" x14ac:dyDescent="0.25">
      <c r="N7698" s="123">
        <v>1.2962</v>
      </c>
    </row>
    <row r="7699" spans="14:14" x14ac:dyDescent="0.25">
      <c r="N7699" s="123">
        <v>1.2962</v>
      </c>
    </row>
    <row r="7700" spans="14:14" x14ac:dyDescent="0.25">
      <c r="N7700" s="123">
        <v>1.2962</v>
      </c>
    </row>
    <row r="7701" spans="14:14" x14ac:dyDescent="0.25">
      <c r="N7701" s="123">
        <v>1.2962</v>
      </c>
    </row>
    <row r="7702" spans="14:14" x14ac:dyDescent="0.25">
      <c r="N7702" s="123">
        <v>1.2962499999999999</v>
      </c>
    </row>
    <row r="7703" spans="14:14" x14ac:dyDescent="0.25">
      <c r="N7703" s="123">
        <v>1.2962</v>
      </c>
    </row>
    <row r="7704" spans="14:14" x14ac:dyDescent="0.25">
      <c r="N7704" s="123">
        <v>1.2962</v>
      </c>
    </row>
    <row r="7705" spans="14:14" x14ac:dyDescent="0.25">
      <c r="N7705" s="123">
        <v>1.2962</v>
      </c>
    </row>
    <row r="7706" spans="14:14" x14ac:dyDescent="0.25">
      <c r="N7706" s="123">
        <v>1.2962</v>
      </c>
    </row>
    <row r="7707" spans="14:14" x14ac:dyDescent="0.25">
      <c r="N7707" s="123">
        <v>1.2962499999999999</v>
      </c>
    </row>
    <row r="7708" spans="14:14" x14ac:dyDescent="0.25">
      <c r="N7708" s="123">
        <v>1.2962</v>
      </c>
    </row>
    <row r="7709" spans="14:14" x14ac:dyDescent="0.25">
      <c r="N7709" s="123">
        <v>1.2962</v>
      </c>
    </row>
    <row r="7710" spans="14:14" x14ac:dyDescent="0.25">
      <c r="N7710" s="123">
        <v>1.2962</v>
      </c>
    </row>
    <row r="7711" spans="14:14" x14ac:dyDescent="0.25">
      <c r="N7711" s="123">
        <v>1.2962</v>
      </c>
    </row>
    <row r="7712" spans="14:14" x14ac:dyDescent="0.25">
      <c r="N7712" s="123">
        <v>1.2962499999999999</v>
      </c>
    </row>
    <row r="7713" spans="14:14" x14ac:dyDescent="0.25">
      <c r="N7713" s="123">
        <v>1.2962</v>
      </c>
    </row>
    <row r="7714" spans="14:14" x14ac:dyDescent="0.25">
      <c r="N7714" s="123">
        <v>1.2962</v>
      </c>
    </row>
    <row r="7715" spans="14:14" x14ac:dyDescent="0.25">
      <c r="N7715" s="123">
        <v>1.2962</v>
      </c>
    </row>
    <row r="7716" spans="14:14" x14ac:dyDescent="0.25">
      <c r="N7716" s="123">
        <v>1.2962</v>
      </c>
    </row>
    <row r="7717" spans="14:14" x14ac:dyDescent="0.25">
      <c r="N7717" s="123">
        <v>1.29627</v>
      </c>
    </row>
    <row r="7718" spans="14:14" x14ac:dyDescent="0.25">
      <c r="N7718" s="123">
        <v>1.2962</v>
      </c>
    </row>
    <row r="7719" spans="14:14" x14ac:dyDescent="0.25">
      <c r="N7719" s="123">
        <v>1.2962</v>
      </c>
    </row>
    <row r="7720" spans="14:14" x14ac:dyDescent="0.25">
      <c r="N7720" s="123">
        <v>1.2962</v>
      </c>
    </row>
    <row r="7721" spans="14:14" x14ac:dyDescent="0.25">
      <c r="N7721" s="123">
        <v>1.2962499999999999</v>
      </c>
    </row>
    <row r="7722" spans="14:14" x14ac:dyDescent="0.25">
      <c r="N7722" s="123">
        <v>1.2962</v>
      </c>
    </row>
    <row r="7723" spans="14:14" x14ac:dyDescent="0.25">
      <c r="N7723" s="123">
        <v>1.2962</v>
      </c>
    </row>
    <row r="7724" spans="14:14" x14ac:dyDescent="0.25">
      <c r="N7724" s="123">
        <v>1.2962</v>
      </c>
    </row>
    <row r="7725" spans="14:14" x14ac:dyDescent="0.25">
      <c r="N7725" s="123">
        <v>1.2962</v>
      </c>
    </row>
    <row r="7726" spans="14:14" x14ac:dyDescent="0.25">
      <c r="N7726" s="123">
        <v>1.2962499999999999</v>
      </c>
    </row>
    <row r="7727" spans="14:14" x14ac:dyDescent="0.25">
      <c r="N7727" s="123">
        <v>1.2962</v>
      </c>
    </row>
    <row r="7728" spans="14:14" x14ac:dyDescent="0.25">
      <c r="N7728" s="123">
        <v>1.2962</v>
      </c>
    </row>
    <row r="7729" spans="14:14" x14ac:dyDescent="0.25">
      <c r="N7729" s="123">
        <v>1.2962</v>
      </c>
    </row>
    <row r="7730" spans="14:14" x14ac:dyDescent="0.25">
      <c r="N7730" s="123">
        <v>1.2962</v>
      </c>
    </row>
    <row r="7731" spans="14:14" x14ac:dyDescent="0.25">
      <c r="N7731" s="123">
        <v>1.2962499999999999</v>
      </c>
    </row>
    <row r="7732" spans="14:14" x14ac:dyDescent="0.25">
      <c r="N7732" s="123">
        <v>1.2962</v>
      </c>
    </row>
    <row r="7733" spans="14:14" x14ac:dyDescent="0.25">
      <c r="N7733" s="123">
        <v>1.2962</v>
      </c>
    </row>
    <row r="7734" spans="14:14" x14ac:dyDescent="0.25">
      <c r="N7734" s="123">
        <v>1.2962199999999999</v>
      </c>
    </row>
    <row r="7735" spans="14:14" x14ac:dyDescent="0.25">
      <c r="N7735" s="123">
        <v>1.2962499999999999</v>
      </c>
    </row>
    <row r="7736" spans="14:14" x14ac:dyDescent="0.25">
      <c r="N7736" s="123">
        <v>1.2962</v>
      </c>
    </row>
    <row r="7737" spans="14:14" x14ac:dyDescent="0.25">
      <c r="N7737" s="123">
        <v>1.2962</v>
      </c>
    </row>
    <row r="7738" spans="14:14" x14ac:dyDescent="0.25">
      <c r="N7738" s="123">
        <v>1.2962</v>
      </c>
    </row>
    <row r="7739" spans="14:14" x14ac:dyDescent="0.25">
      <c r="N7739" s="123">
        <v>1.2962</v>
      </c>
    </row>
    <row r="7740" spans="14:14" x14ac:dyDescent="0.25">
      <c r="N7740" s="123">
        <v>1.2962499999999999</v>
      </c>
    </row>
    <row r="7741" spans="14:14" x14ac:dyDescent="0.25">
      <c r="N7741" s="123">
        <v>1.2962</v>
      </c>
    </row>
    <row r="7742" spans="14:14" x14ac:dyDescent="0.25">
      <c r="N7742" s="123">
        <v>1.2962</v>
      </c>
    </row>
    <row r="7743" spans="14:14" x14ac:dyDescent="0.25">
      <c r="N7743" s="123">
        <v>1.2962</v>
      </c>
    </row>
    <row r="7744" spans="14:14" x14ac:dyDescent="0.25">
      <c r="N7744" s="123">
        <v>1.29627</v>
      </c>
    </row>
    <row r="7745" spans="14:14" x14ac:dyDescent="0.25">
      <c r="N7745" s="123">
        <v>1.2962</v>
      </c>
    </row>
    <row r="7746" spans="14:14" x14ac:dyDescent="0.25">
      <c r="N7746" s="123">
        <v>1.2962</v>
      </c>
    </row>
    <row r="7747" spans="14:14" x14ac:dyDescent="0.25">
      <c r="N7747" s="123">
        <v>1.2962</v>
      </c>
    </row>
    <row r="7748" spans="14:14" x14ac:dyDescent="0.25">
      <c r="N7748" s="123">
        <v>1.2962</v>
      </c>
    </row>
    <row r="7749" spans="14:14" x14ac:dyDescent="0.25">
      <c r="N7749" s="123">
        <v>1.2962499999999999</v>
      </c>
    </row>
    <row r="7750" spans="14:14" x14ac:dyDescent="0.25">
      <c r="N7750" s="123">
        <v>1.2962</v>
      </c>
    </row>
    <row r="7751" spans="14:14" x14ac:dyDescent="0.25">
      <c r="N7751" s="123">
        <v>1.2962</v>
      </c>
    </row>
    <row r="7752" spans="14:14" x14ac:dyDescent="0.25">
      <c r="N7752" s="123">
        <v>1.2962</v>
      </c>
    </row>
    <row r="7753" spans="14:14" x14ac:dyDescent="0.25">
      <c r="N7753" s="123">
        <v>1.2962</v>
      </c>
    </row>
    <row r="7754" spans="14:14" x14ac:dyDescent="0.25">
      <c r="N7754" s="123">
        <v>1.2962499999999999</v>
      </c>
    </row>
    <row r="7755" spans="14:14" x14ac:dyDescent="0.25">
      <c r="N7755" s="123">
        <v>1.2962</v>
      </c>
    </row>
    <row r="7756" spans="14:14" x14ac:dyDescent="0.25">
      <c r="N7756" s="123">
        <v>1.2962</v>
      </c>
    </row>
    <row r="7757" spans="14:14" x14ac:dyDescent="0.25">
      <c r="N7757" s="123">
        <v>1.2962</v>
      </c>
    </row>
    <row r="7758" spans="14:14" x14ac:dyDescent="0.25">
      <c r="N7758" s="123">
        <v>1.2962</v>
      </c>
    </row>
    <row r="7759" spans="14:14" x14ac:dyDescent="0.25">
      <c r="N7759" s="123">
        <v>1.2962499999999999</v>
      </c>
    </row>
    <row r="7760" spans="14:14" x14ac:dyDescent="0.25">
      <c r="N7760" s="123">
        <v>1.2962</v>
      </c>
    </row>
    <row r="7761" spans="14:14" x14ac:dyDescent="0.25">
      <c r="N7761" s="123">
        <v>1.2962</v>
      </c>
    </row>
    <row r="7762" spans="14:14" x14ac:dyDescent="0.25">
      <c r="N7762" s="123">
        <v>1.2962</v>
      </c>
    </row>
    <row r="7763" spans="14:14" x14ac:dyDescent="0.25">
      <c r="N7763" s="123">
        <v>1.2962</v>
      </c>
    </row>
    <row r="7764" spans="14:14" x14ac:dyDescent="0.25">
      <c r="N7764" s="123">
        <v>1.2962499999999999</v>
      </c>
    </row>
    <row r="7765" spans="14:14" x14ac:dyDescent="0.25">
      <c r="N7765" s="123">
        <v>1.2962</v>
      </c>
    </row>
    <row r="7766" spans="14:14" x14ac:dyDescent="0.25">
      <c r="N7766" s="123">
        <v>1.2962</v>
      </c>
    </row>
    <row r="7767" spans="14:14" x14ac:dyDescent="0.25">
      <c r="N7767" s="123">
        <v>1.2962</v>
      </c>
    </row>
    <row r="7768" spans="14:14" x14ac:dyDescent="0.25">
      <c r="N7768" s="123">
        <v>1.2962</v>
      </c>
    </row>
    <row r="7769" spans="14:14" x14ac:dyDescent="0.25">
      <c r="N7769" s="123">
        <v>1.2962499999999999</v>
      </c>
    </row>
    <row r="7770" spans="14:14" x14ac:dyDescent="0.25">
      <c r="N7770" s="123">
        <v>1.2962</v>
      </c>
    </row>
    <row r="7771" spans="14:14" x14ac:dyDescent="0.25">
      <c r="N7771" s="123">
        <v>1.2962</v>
      </c>
    </row>
    <row r="7772" spans="14:14" x14ac:dyDescent="0.25">
      <c r="N7772" s="123">
        <v>1.2962</v>
      </c>
    </row>
    <row r="7773" spans="14:14" x14ac:dyDescent="0.25">
      <c r="N7773" s="123">
        <v>1.2962</v>
      </c>
    </row>
    <row r="7774" spans="14:14" x14ac:dyDescent="0.25">
      <c r="N7774" s="123">
        <v>1.2962499999999999</v>
      </c>
    </row>
    <row r="7775" spans="14:14" x14ac:dyDescent="0.25">
      <c r="N7775" s="123">
        <v>1.2962</v>
      </c>
    </row>
    <row r="7776" spans="14:14" x14ac:dyDescent="0.25">
      <c r="N7776" s="123">
        <v>1.2962</v>
      </c>
    </row>
    <row r="7777" spans="14:14" x14ac:dyDescent="0.25">
      <c r="N7777" s="123">
        <v>1.2962</v>
      </c>
    </row>
    <row r="7778" spans="14:14" x14ac:dyDescent="0.25">
      <c r="N7778" s="123">
        <v>1.2962</v>
      </c>
    </row>
    <row r="7779" spans="14:14" x14ac:dyDescent="0.25">
      <c r="N7779" s="123">
        <v>1.2962499999999999</v>
      </c>
    </row>
    <row r="7780" spans="14:14" x14ac:dyDescent="0.25">
      <c r="N7780" s="123">
        <v>1.2962</v>
      </c>
    </row>
    <row r="7781" spans="14:14" x14ac:dyDescent="0.25">
      <c r="N7781" s="123">
        <v>1.2962</v>
      </c>
    </row>
    <row r="7782" spans="14:14" x14ac:dyDescent="0.25">
      <c r="N7782" s="123">
        <v>1.2962</v>
      </c>
    </row>
    <row r="7783" spans="14:14" x14ac:dyDescent="0.25">
      <c r="N7783" s="123">
        <v>1.2962</v>
      </c>
    </row>
    <row r="7784" spans="14:14" x14ac:dyDescent="0.25">
      <c r="N7784" s="123">
        <v>1.29627</v>
      </c>
    </row>
    <row r="7785" spans="14:14" x14ac:dyDescent="0.25">
      <c r="N7785" s="123">
        <v>1.2962</v>
      </c>
    </row>
    <row r="7786" spans="14:14" x14ac:dyDescent="0.25">
      <c r="N7786" s="123">
        <v>1.2962</v>
      </c>
    </row>
    <row r="7787" spans="14:14" x14ac:dyDescent="0.25">
      <c r="N7787" s="123">
        <v>1.2962</v>
      </c>
    </row>
    <row r="7788" spans="14:14" x14ac:dyDescent="0.25">
      <c r="N7788" s="123">
        <v>1.2962499999999999</v>
      </c>
    </row>
    <row r="7789" spans="14:14" x14ac:dyDescent="0.25">
      <c r="N7789" s="123">
        <v>1.2962</v>
      </c>
    </row>
    <row r="7790" spans="14:14" x14ac:dyDescent="0.25">
      <c r="N7790" s="123">
        <v>1.2962</v>
      </c>
    </row>
    <row r="7791" spans="14:14" x14ac:dyDescent="0.25">
      <c r="N7791" s="123">
        <v>1.2962</v>
      </c>
    </row>
    <row r="7792" spans="14:14" x14ac:dyDescent="0.25">
      <c r="N7792" s="123">
        <v>1.2962</v>
      </c>
    </row>
    <row r="7793" spans="14:14" x14ac:dyDescent="0.25">
      <c r="N7793" s="123">
        <v>1.2962499999999999</v>
      </c>
    </row>
    <row r="7794" spans="14:14" x14ac:dyDescent="0.25">
      <c r="N7794" s="123">
        <v>1.2962</v>
      </c>
    </row>
    <row r="7795" spans="14:14" x14ac:dyDescent="0.25">
      <c r="N7795" s="123">
        <v>1.2962</v>
      </c>
    </row>
    <row r="7796" spans="14:14" x14ac:dyDescent="0.25">
      <c r="N7796" s="123">
        <v>1.2962</v>
      </c>
    </row>
    <row r="7797" spans="14:14" x14ac:dyDescent="0.25">
      <c r="N7797" s="123">
        <v>1.2962</v>
      </c>
    </row>
    <row r="7798" spans="14:14" x14ac:dyDescent="0.25">
      <c r="N7798" s="123">
        <v>1.2962499999999999</v>
      </c>
    </row>
    <row r="7799" spans="14:14" x14ac:dyDescent="0.25">
      <c r="N7799" s="123">
        <v>1.2962</v>
      </c>
    </row>
    <row r="7800" spans="14:14" x14ac:dyDescent="0.25">
      <c r="N7800" s="123">
        <v>1.2962</v>
      </c>
    </row>
    <row r="7801" spans="14:14" x14ac:dyDescent="0.25">
      <c r="N7801" s="123">
        <v>1.2962</v>
      </c>
    </row>
    <row r="7802" spans="14:14" x14ac:dyDescent="0.25">
      <c r="N7802" s="123">
        <v>1.2962</v>
      </c>
    </row>
    <row r="7803" spans="14:14" x14ac:dyDescent="0.25">
      <c r="N7803" s="123">
        <v>1.2962499999999999</v>
      </c>
    </row>
    <row r="7804" spans="14:14" x14ac:dyDescent="0.25">
      <c r="N7804" s="123">
        <v>1.2962</v>
      </c>
    </row>
    <row r="7805" spans="14:14" x14ac:dyDescent="0.25">
      <c r="N7805" s="123">
        <v>1.2962</v>
      </c>
    </row>
    <row r="7806" spans="14:14" x14ac:dyDescent="0.25">
      <c r="N7806" s="123">
        <v>1.2962</v>
      </c>
    </row>
    <row r="7807" spans="14:14" x14ac:dyDescent="0.25">
      <c r="N7807" s="123">
        <v>1.2962</v>
      </c>
    </row>
    <row r="7808" spans="14:14" x14ac:dyDescent="0.25">
      <c r="N7808" s="123">
        <v>1.2962499999999999</v>
      </c>
    </row>
    <row r="7809" spans="14:14" x14ac:dyDescent="0.25">
      <c r="N7809" s="123">
        <v>1.2962</v>
      </c>
    </row>
    <row r="7810" spans="14:14" x14ac:dyDescent="0.25">
      <c r="N7810" s="123">
        <v>1.2962</v>
      </c>
    </row>
    <row r="7811" spans="14:14" x14ac:dyDescent="0.25">
      <c r="N7811" s="123">
        <v>1.2962</v>
      </c>
    </row>
    <row r="7812" spans="14:14" x14ac:dyDescent="0.25">
      <c r="N7812" s="123">
        <v>1.2962</v>
      </c>
    </row>
    <row r="7813" spans="14:14" x14ac:dyDescent="0.25">
      <c r="N7813" s="123">
        <v>1.29627</v>
      </c>
    </row>
    <row r="7814" spans="14:14" x14ac:dyDescent="0.25">
      <c r="N7814" s="123">
        <v>1.2962</v>
      </c>
    </row>
    <row r="7815" spans="14:14" x14ac:dyDescent="0.25">
      <c r="N7815" s="123">
        <v>1.2962</v>
      </c>
    </row>
    <row r="7816" spans="14:14" x14ac:dyDescent="0.25">
      <c r="N7816" s="123">
        <v>1.2962</v>
      </c>
    </row>
    <row r="7817" spans="14:14" x14ac:dyDescent="0.25">
      <c r="N7817" s="123">
        <v>1.2962499999999999</v>
      </c>
    </row>
    <row r="7818" spans="14:14" x14ac:dyDescent="0.25">
      <c r="N7818" s="123">
        <v>1.2962</v>
      </c>
    </row>
    <row r="7819" spans="14:14" x14ac:dyDescent="0.25">
      <c r="N7819" s="123">
        <v>1.2962</v>
      </c>
    </row>
    <row r="7820" spans="14:14" x14ac:dyDescent="0.25">
      <c r="N7820" s="123">
        <v>1.2962</v>
      </c>
    </row>
    <row r="7821" spans="14:14" x14ac:dyDescent="0.25">
      <c r="N7821" s="123">
        <v>1.2962</v>
      </c>
    </row>
    <row r="7822" spans="14:14" x14ac:dyDescent="0.25">
      <c r="N7822" s="123">
        <v>1.2962499999999999</v>
      </c>
    </row>
    <row r="7823" spans="14:14" x14ac:dyDescent="0.25">
      <c r="N7823" s="123">
        <v>1.2962</v>
      </c>
    </row>
    <row r="7824" spans="14:14" x14ac:dyDescent="0.25">
      <c r="N7824" s="123">
        <v>1.2962</v>
      </c>
    </row>
    <row r="7825" spans="14:14" x14ac:dyDescent="0.25">
      <c r="N7825" s="123">
        <v>1.2962</v>
      </c>
    </row>
    <row r="7826" spans="14:14" x14ac:dyDescent="0.25">
      <c r="N7826" s="123">
        <v>1.2962</v>
      </c>
    </row>
    <row r="7827" spans="14:14" x14ac:dyDescent="0.25">
      <c r="N7827" s="123">
        <v>1.2962499999999999</v>
      </c>
    </row>
    <row r="7828" spans="14:14" x14ac:dyDescent="0.25">
      <c r="N7828" s="123">
        <v>1.2962</v>
      </c>
    </row>
    <row r="7829" spans="14:14" x14ac:dyDescent="0.25">
      <c r="N7829" s="123">
        <v>1.2962</v>
      </c>
    </row>
    <row r="7830" spans="14:14" x14ac:dyDescent="0.25">
      <c r="N7830" s="123">
        <v>1.2962</v>
      </c>
    </row>
    <row r="7831" spans="14:14" x14ac:dyDescent="0.25">
      <c r="N7831" s="123">
        <v>1.2962</v>
      </c>
    </row>
    <row r="7832" spans="14:14" x14ac:dyDescent="0.25">
      <c r="N7832" s="123">
        <v>1.2962499999999999</v>
      </c>
    </row>
    <row r="7833" spans="14:14" x14ac:dyDescent="0.25">
      <c r="N7833" s="123">
        <v>1.2962199999999999</v>
      </c>
    </row>
    <row r="7834" spans="14:14" x14ac:dyDescent="0.25">
      <c r="N7834" s="123">
        <v>1.2962</v>
      </c>
    </row>
    <row r="7835" spans="14:14" x14ac:dyDescent="0.25">
      <c r="N7835" s="123">
        <v>1.2962</v>
      </c>
    </row>
    <row r="7836" spans="14:14" x14ac:dyDescent="0.25">
      <c r="N7836" s="123">
        <v>1.2962499999999999</v>
      </c>
    </row>
    <row r="7837" spans="14:14" x14ac:dyDescent="0.25">
      <c r="N7837" s="123">
        <v>1.2962</v>
      </c>
    </row>
    <row r="7838" spans="14:14" x14ac:dyDescent="0.25">
      <c r="N7838" s="123">
        <v>1.2962</v>
      </c>
    </row>
    <row r="7839" spans="14:14" x14ac:dyDescent="0.25">
      <c r="N7839" s="123">
        <v>1.2962</v>
      </c>
    </row>
    <row r="7840" spans="14:14" x14ac:dyDescent="0.25">
      <c r="N7840" s="123">
        <v>1.2962</v>
      </c>
    </row>
    <row r="7841" spans="14:14" x14ac:dyDescent="0.25">
      <c r="N7841" s="123">
        <v>1.2962499999999999</v>
      </c>
    </row>
    <row r="7842" spans="14:14" x14ac:dyDescent="0.25">
      <c r="N7842" s="123">
        <v>1.2962</v>
      </c>
    </row>
    <row r="7843" spans="14:14" x14ac:dyDescent="0.25">
      <c r="N7843" s="123">
        <v>1.2962</v>
      </c>
    </row>
    <row r="7844" spans="14:14" x14ac:dyDescent="0.25">
      <c r="N7844" s="123">
        <v>1.2962199999999999</v>
      </c>
    </row>
    <row r="7845" spans="14:14" x14ac:dyDescent="0.25">
      <c r="N7845" s="123">
        <v>1.2962499999999999</v>
      </c>
    </row>
    <row r="7846" spans="14:14" x14ac:dyDescent="0.25">
      <c r="N7846" s="123">
        <v>1.2962</v>
      </c>
    </row>
    <row r="7847" spans="14:14" x14ac:dyDescent="0.25">
      <c r="N7847" s="123">
        <v>1.2962</v>
      </c>
    </row>
    <row r="7848" spans="14:14" x14ac:dyDescent="0.25">
      <c r="N7848" s="123">
        <v>1.2962</v>
      </c>
    </row>
    <row r="7849" spans="14:14" x14ac:dyDescent="0.25">
      <c r="N7849" s="123">
        <v>1.2962</v>
      </c>
    </row>
    <row r="7850" spans="14:14" x14ac:dyDescent="0.25">
      <c r="N7850" s="123">
        <v>1.2962499999999999</v>
      </c>
    </row>
    <row r="7851" spans="14:14" x14ac:dyDescent="0.25">
      <c r="N7851" s="123">
        <v>1.2962</v>
      </c>
    </row>
    <row r="7852" spans="14:14" x14ac:dyDescent="0.25">
      <c r="N7852" s="123">
        <v>1.2962</v>
      </c>
    </row>
    <row r="7853" spans="14:14" x14ac:dyDescent="0.25">
      <c r="N7853" s="123">
        <v>1.2962</v>
      </c>
    </row>
    <row r="7854" spans="14:14" x14ac:dyDescent="0.25">
      <c r="N7854" s="123">
        <v>1.2962</v>
      </c>
    </row>
    <row r="7855" spans="14:14" x14ac:dyDescent="0.25">
      <c r="N7855" s="123">
        <v>1.2962499999999999</v>
      </c>
    </row>
    <row r="7856" spans="14:14" x14ac:dyDescent="0.25">
      <c r="N7856" s="123">
        <v>1.2962</v>
      </c>
    </row>
    <row r="7857" spans="14:14" x14ac:dyDescent="0.25">
      <c r="N7857" s="123">
        <v>1.2962</v>
      </c>
    </row>
    <row r="7858" spans="14:14" x14ac:dyDescent="0.25">
      <c r="N7858" s="123">
        <v>1.2962</v>
      </c>
    </row>
    <row r="7859" spans="14:14" x14ac:dyDescent="0.25">
      <c r="N7859" s="123">
        <v>1.2962</v>
      </c>
    </row>
    <row r="7860" spans="14:14" x14ac:dyDescent="0.25">
      <c r="N7860" s="123">
        <v>1.2962499999999999</v>
      </c>
    </row>
    <row r="7861" spans="14:14" x14ac:dyDescent="0.25">
      <c r="N7861" s="123">
        <v>1.2962</v>
      </c>
    </row>
    <row r="7862" spans="14:14" x14ac:dyDescent="0.25">
      <c r="N7862" s="123">
        <v>1.2962</v>
      </c>
    </row>
    <row r="7863" spans="14:14" x14ac:dyDescent="0.25">
      <c r="N7863" s="123">
        <v>1.2962199999999999</v>
      </c>
    </row>
    <row r="7864" spans="14:14" x14ac:dyDescent="0.25">
      <c r="N7864" s="123">
        <v>1.2962499999999999</v>
      </c>
    </row>
    <row r="7865" spans="14:14" x14ac:dyDescent="0.25">
      <c r="N7865" s="123">
        <v>1.2962</v>
      </c>
    </row>
    <row r="7866" spans="14:14" x14ac:dyDescent="0.25">
      <c r="N7866" s="123">
        <v>1.2962</v>
      </c>
    </row>
    <row r="7867" spans="14:14" x14ac:dyDescent="0.25">
      <c r="N7867" s="123">
        <v>1.2962199999999999</v>
      </c>
    </row>
    <row r="7868" spans="14:14" x14ac:dyDescent="0.25">
      <c r="N7868" s="123">
        <v>1.2962499999999999</v>
      </c>
    </row>
    <row r="7869" spans="14:14" x14ac:dyDescent="0.25">
      <c r="N7869" s="123">
        <v>1.2962</v>
      </c>
    </row>
    <row r="7870" spans="14:14" x14ac:dyDescent="0.25">
      <c r="N7870" s="123">
        <v>1.2962</v>
      </c>
    </row>
    <row r="7871" spans="14:14" x14ac:dyDescent="0.25">
      <c r="N7871" s="123">
        <v>1.2962</v>
      </c>
    </row>
    <row r="7872" spans="14:14" x14ac:dyDescent="0.25">
      <c r="N7872" s="123">
        <v>1.2962</v>
      </c>
    </row>
    <row r="7873" spans="14:14" x14ac:dyDescent="0.25">
      <c r="N7873" s="123">
        <v>1.2962499999999999</v>
      </c>
    </row>
    <row r="7874" spans="14:14" x14ac:dyDescent="0.25">
      <c r="N7874" s="123">
        <v>1.2962</v>
      </c>
    </row>
    <row r="7875" spans="14:14" x14ac:dyDescent="0.25">
      <c r="N7875" s="123">
        <v>1.2962</v>
      </c>
    </row>
    <row r="7876" spans="14:14" x14ac:dyDescent="0.25">
      <c r="N7876" s="123">
        <v>1.2962</v>
      </c>
    </row>
    <row r="7877" spans="14:14" x14ac:dyDescent="0.25">
      <c r="N7877" s="123">
        <v>1.2962</v>
      </c>
    </row>
    <row r="7878" spans="14:14" x14ac:dyDescent="0.25">
      <c r="N7878" s="123">
        <v>1.29627</v>
      </c>
    </row>
    <row r="7879" spans="14:14" x14ac:dyDescent="0.25">
      <c r="N7879" s="123">
        <v>1.2962</v>
      </c>
    </row>
    <row r="7880" spans="14:14" x14ac:dyDescent="0.25">
      <c r="N7880" s="123">
        <v>1.2962</v>
      </c>
    </row>
    <row r="7881" spans="14:14" x14ac:dyDescent="0.25">
      <c r="N7881" s="123">
        <v>1.2962</v>
      </c>
    </row>
    <row r="7882" spans="14:14" x14ac:dyDescent="0.25">
      <c r="N7882" s="123">
        <v>1.2962499999999999</v>
      </c>
    </row>
    <row r="7883" spans="14:14" x14ac:dyDescent="0.25">
      <c r="N7883" s="123">
        <v>1.2962</v>
      </c>
    </row>
    <row r="7884" spans="14:14" x14ac:dyDescent="0.25">
      <c r="N7884" s="123">
        <v>1.2962</v>
      </c>
    </row>
    <row r="7885" spans="14:14" x14ac:dyDescent="0.25">
      <c r="N7885" s="123">
        <v>1.2962</v>
      </c>
    </row>
    <row r="7886" spans="14:14" x14ac:dyDescent="0.25">
      <c r="N7886" s="123">
        <v>1.2962</v>
      </c>
    </row>
    <row r="7887" spans="14:14" x14ac:dyDescent="0.25">
      <c r="N7887" s="123">
        <v>1.2962499999999999</v>
      </c>
    </row>
    <row r="7888" spans="14:14" x14ac:dyDescent="0.25">
      <c r="N7888" s="123">
        <v>1.2962</v>
      </c>
    </row>
    <row r="7889" spans="14:14" x14ac:dyDescent="0.25">
      <c r="N7889" s="123">
        <v>1.2962</v>
      </c>
    </row>
    <row r="7890" spans="14:14" x14ac:dyDescent="0.25">
      <c r="N7890" s="123">
        <v>1.2962</v>
      </c>
    </row>
    <row r="7891" spans="14:14" x14ac:dyDescent="0.25">
      <c r="N7891" s="123">
        <v>1.2962</v>
      </c>
    </row>
    <row r="7892" spans="14:14" x14ac:dyDescent="0.25">
      <c r="N7892" s="123">
        <v>1.2962499999999999</v>
      </c>
    </row>
    <row r="7893" spans="14:14" x14ac:dyDescent="0.25">
      <c r="N7893" s="123">
        <v>1.2962</v>
      </c>
    </row>
    <row r="7894" spans="14:14" x14ac:dyDescent="0.25">
      <c r="N7894" s="123">
        <v>1.2962</v>
      </c>
    </row>
    <row r="7895" spans="14:14" x14ac:dyDescent="0.25">
      <c r="N7895" s="123">
        <v>1.2962</v>
      </c>
    </row>
    <row r="7896" spans="14:14" x14ac:dyDescent="0.25">
      <c r="N7896" s="123">
        <v>1.2962</v>
      </c>
    </row>
    <row r="7897" spans="14:14" x14ac:dyDescent="0.25">
      <c r="N7897" s="123">
        <v>1.29627</v>
      </c>
    </row>
    <row r="7898" spans="14:14" x14ac:dyDescent="0.25">
      <c r="N7898" s="123">
        <v>1.2962</v>
      </c>
    </row>
    <row r="7899" spans="14:14" x14ac:dyDescent="0.25">
      <c r="N7899" s="123">
        <v>1.2962</v>
      </c>
    </row>
    <row r="7900" spans="14:14" x14ac:dyDescent="0.25">
      <c r="N7900" s="123">
        <v>1.2962</v>
      </c>
    </row>
    <row r="7901" spans="14:14" x14ac:dyDescent="0.25">
      <c r="N7901" s="123">
        <v>1.2962499999999999</v>
      </c>
    </row>
    <row r="7902" spans="14:14" x14ac:dyDescent="0.25">
      <c r="N7902" s="123">
        <v>1.2962</v>
      </c>
    </row>
    <row r="7903" spans="14:14" x14ac:dyDescent="0.25">
      <c r="N7903" s="123">
        <v>1.2962</v>
      </c>
    </row>
    <row r="7904" spans="14:14" x14ac:dyDescent="0.25">
      <c r="N7904" s="123">
        <v>1.2962</v>
      </c>
    </row>
    <row r="7905" spans="14:14" x14ac:dyDescent="0.25">
      <c r="N7905" s="123">
        <v>1.2962</v>
      </c>
    </row>
    <row r="7906" spans="14:14" x14ac:dyDescent="0.25">
      <c r="N7906" s="123">
        <v>1.2962499999999999</v>
      </c>
    </row>
    <row r="7907" spans="14:14" x14ac:dyDescent="0.25">
      <c r="N7907" s="123">
        <v>1.2962</v>
      </c>
    </row>
    <row r="7908" spans="14:14" x14ac:dyDescent="0.25">
      <c r="N7908" s="123">
        <v>1.2962</v>
      </c>
    </row>
    <row r="7909" spans="14:14" x14ac:dyDescent="0.25">
      <c r="N7909" s="123">
        <v>1.2962</v>
      </c>
    </row>
    <row r="7910" spans="14:14" x14ac:dyDescent="0.25">
      <c r="N7910" s="123">
        <v>1.2962</v>
      </c>
    </row>
    <row r="7911" spans="14:14" x14ac:dyDescent="0.25">
      <c r="N7911" s="123">
        <v>1.2962499999999999</v>
      </c>
    </row>
    <row r="7912" spans="14:14" x14ac:dyDescent="0.25">
      <c r="N7912" s="123">
        <v>1.2962</v>
      </c>
    </row>
    <row r="7913" spans="14:14" x14ac:dyDescent="0.25">
      <c r="N7913" s="123">
        <v>1.2962</v>
      </c>
    </row>
    <row r="7914" spans="14:14" x14ac:dyDescent="0.25">
      <c r="N7914" s="123">
        <v>1.2962</v>
      </c>
    </row>
    <row r="7915" spans="14:14" x14ac:dyDescent="0.25">
      <c r="N7915" s="123">
        <v>1.2962</v>
      </c>
    </row>
    <row r="7916" spans="14:14" x14ac:dyDescent="0.25">
      <c r="N7916" s="123">
        <v>1.2962499999999999</v>
      </c>
    </row>
    <row r="7917" spans="14:14" x14ac:dyDescent="0.25">
      <c r="N7917" s="123">
        <v>1.2962</v>
      </c>
    </row>
    <row r="7918" spans="14:14" x14ac:dyDescent="0.25">
      <c r="N7918" s="123">
        <v>1.2962</v>
      </c>
    </row>
    <row r="7919" spans="14:14" x14ac:dyDescent="0.25">
      <c r="N7919" s="123">
        <v>1.2962</v>
      </c>
    </row>
    <row r="7920" spans="14:14" x14ac:dyDescent="0.25">
      <c r="N7920" s="123">
        <v>1.2962</v>
      </c>
    </row>
    <row r="7921" spans="14:14" x14ac:dyDescent="0.25">
      <c r="N7921" s="123">
        <v>1.2962499999999999</v>
      </c>
    </row>
    <row r="7922" spans="14:14" x14ac:dyDescent="0.25">
      <c r="N7922" s="123">
        <v>1.2962</v>
      </c>
    </row>
    <row r="7923" spans="14:14" x14ac:dyDescent="0.25">
      <c r="N7923" s="123">
        <v>1.2962</v>
      </c>
    </row>
    <row r="7924" spans="14:14" x14ac:dyDescent="0.25">
      <c r="N7924" s="123">
        <v>1.2962</v>
      </c>
    </row>
    <row r="7925" spans="14:14" x14ac:dyDescent="0.25">
      <c r="N7925" s="123">
        <v>1.29627</v>
      </c>
    </row>
    <row r="7926" spans="14:14" x14ac:dyDescent="0.25">
      <c r="N7926" s="123">
        <v>1.2962</v>
      </c>
    </row>
    <row r="7927" spans="14:14" x14ac:dyDescent="0.25">
      <c r="N7927" s="123">
        <v>1.2962</v>
      </c>
    </row>
    <row r="7928" spans="14:14" x14ac:dyDescent="0.25">
      <c r="N7928" s="123">
        <v>1.2962</v>
      </c>
    </row>
    <row r="7929" spans="14:14" x14ac:dyDescent="0.25">
      <c r="N7929" s="123">
        <v>1.2962</v>
      </c>
    </row>
    <row r="7930" spans="14:14" x14ac:dyDescent="0.25">
      <c r="N7930" s="123">
        <v>1.2962499999999999</v>
      </c>
    </row>
    <row r="7931" spans="14:14" x14ac:dyDescent="0.25">
      <c r="N7931" s="123">
        <v>1.2962</v>
      </c>
    </row>
    <row r="7932" spans="14:14" x14ac:dyDescent="0.25">
      <c r="N7932" s="123">
        <v>1.2962</v>
      </c>
    </row>
    <row r="7933" spans="14:14" x14ac:dyDescent="0.25">
      <c r="N7933" s="123">
        <v>1.2962</v>
      </c>
    </row>
    <row r="7934" spans="14:14" x14ac:dyDescent="0.25">
      <c r="N7934" s="123">
        <v>1.2962</v>
      </c>
    </row>
    <row r="7935" spans="14:14" x14ac:dyDescent="0.25">
      <c r="N7935" s="123">
        <v>1.2962499999999999</v>
      </c>
    </row>
    <row r="7936" spans="14:14" x14ac:dyDescent="0.25">
      <c r="N7936" s="123">
        <v>1.2962</v>
      </c>
    </row>
    <row r="7937" spans="14:14" x14ac:dyDescent="0.25">
      <c r="N7937" s="123">
        <v>1.2962</v>
      </c>
    </row>
    <row r="7938" spans="14:14" x14ac:dyDescent="0.25">
      <c r="N7938" s="123">
        <v>1.2962</v>
      </c>
    </row>
    <row r="7939" spans="14:14" x14ac:dyDescent="0.25">
      <c r="N7939" s="123">
        <v>1.2962</v>
      </c>
    </row>
    <row r="7940" spans="14:14" x14ac:dyDescent="0.25">
      <c r="N7940" s="123">
        <v>1.2962499999999999</v>
      </c>
    </row>
    <row r="7941" spans="14:14" x14ac:dyDescent="0.25">
      <c r="N7941" s="123">
        <v>1.2962</v>
      </c>
    </row>
    <row r="7942" spans="14:14" x14ac:dyDescent="0.25">
      <c r="N7942" s="123">
        <v>1.2962</v>
      </c>
    </row>
    <row r="7943" spans="14:14" x14ac:dyDescent="0.25">
      <c r="N7943" s="123">
        <v>1.2962</v>
      </c>
    </row>
    <row r="7944" spans="14:14" x14ac:dyDescent="0.25">
      <c r="N7944" s="123">
        <v>1.2962</v>
      </c>
    </row>
    <row r="7945" spans="14:14" x14ac:dyDescent="0.25">
      <c r="N7945" s="123">
        <v>1.2962499999999999</v>
      </c>
    </row>
    <row r="7946" spans="14:14" x14ac:dyDescent="0.25">
      <c r="N7946" s="123">
        <v>1.2962</v>
      </c>
    </row>
    <row r="7947" spans="14:14" x14ac:dyDescent="0.25">
      <c r="N7947" s="123">
        <v>1.2962</v>
      </c>
    </row>
    <row r="7948" spans="14:14" x14ac:dyDescent="0.25">
      <c r="N7948" s="123">
        <v>1.2962</v>
      </c>
    </row>
    <row r="7949" spans="14:14" x14ac:dyDescent="0.25">
      <c r="N7949" s="123">
        <v>1.2962</v>
      </c>
    </row>
    <row r="7950" spans="14:14" x14ac:dyDescent="0.25">
      <c r="N7950" s="123">
        <v>1.2962499999999999</v>
      </c>
    </row>
    <row r="7951" spans="14:14" x14ac:dyDescent="0.25">
      <c r="N7951" s="123">
        <v>1.2962</v>
      </c>
    </row>
    <row r="7952" spans="14:14" x14ac:dyDescent="0.25">
      <c r="N7952" s="123">
        <v>1.2962</v>
      </c>
    </row>
    <row r="7953" spans="14:14" x14ac:dyDescent="0.25">
      <c r="N7953" s="123">
        <v>1.2962</v>
      </c>
    </row>
    <row r="7954" spans="14:14" x14ac:dyDescent="0.25">
      <c r="N7954" s="123">
        <v>1.2962</v>
      </c>
    </row>
    <row r="7955" spans="14:14" x14ac:dyDescent="0.25">
      <c r="N7955" s="123">
        <v>1.2962499999999999</v>
      </c>
    </row>
    <row r="7956" spans="14:14" x14ac:dyDescent="0.25">
      <c r="N7956" s="123">
        <v>1.2962</v>
      </c>
    </row>
    <row r="7957" spans="14:14" x14ac:dyDescent="0.25">
      <c r="N7957" s="123">
        <v>1.2962</v>
      </c>
    </row>
    <row r="7958" spans="14:14" x14ac:dyDescent="0.25">
      <c r="N7958" s="123">
        <v>1.2962</v>
      </c>
    </row>
    <row r="7959" spans="14:14" x14ac:dyDescent="0.25">
      <c r="N7959" s="123">
        <v>1.2962</v>
      </c>
    </row>
    <row r="7960" spans="14:14" x14ac:dyDescent="0.25">
      <c r="N7960" s="123">
        <v>1.2962499999999999</v>
      </c>
    </row>
    <row r="7961" spans="14:14" x14ac:dyDescent="0.25">
      <c r="N7961" s="123">
        <v>1.2962</v>
      </c>
    </row>
    <row r="7962" spans="14:14" x14ac:dyDescent="0.25">
      <c r="N7962" s="123">
        <v>1.2962</v>
      </c>
    </row>
    <row r="7963" spans="14:14" x14ac:dyDescent="0.25">
      <c r="N7963" s="123">
        <v>1.2962</v>
      </c>
    </row>
    <row r="7964" spans="14:14" x14ac:dyDescent="0.25">
      <c r="N7964" s="123">
        <v>1.2962</v>
      </c>
    </row>
    <row r="7965" spans="14:14" x14ac:dyDescent="0.25">
      <c r="N7965" s="123">
        <v>1.29627</v>
      </c>
    </row>
    <row r="7966" spans="14:14" x14ac:dyDescent="0.25">
      <c r="N7966" s="123">
        <v>1.2962</v>
      </c>
    </row>
    <row r="7967" spans="14:14" x14ac:dyDescent="0.25">
      <c r="N7967" s="123">
        <v>1.2962</v>
      </c>
    </row>
    <row r="7968" spans="14:14" x14ac:dyDescent="0.25">
      <c r="N7968" s="123">
        <v>1.2962</v>
      </c>
    </row>
    <row r="7969" spans="14:14" x14ac:dyDescent="0.25">
      <c r="N7969" s="123">
        <v>1.2962499999999999</v>
      </c>
    </row>
    <row r="7970" spans="14:14" x14ac:dyDescent="0.25">
      <c r="N7970" s="123">
        <v>1.2962</v>
      </c>
    </row>
    <row r="7971" spans="14:14" x14ac:dyDescent="0.25">
      <c r="N7971" s="123">
        <v>1.2962</v>
      </c>
    </row>
    <row r="7972" spans="14:14" x14ac:dyDescent="0.25">
      <c r="N7972" s="123">
        <v>1.2962</v>
      </c>
    </row>
    <row r="7973" spans="14:14" x14ac:dyDescent="0.25">
      <c r="N7973" s="123">
        <v>1.2962</v>
      </c>
    </row>
    <row r="7974" spans="14:14" x14ac:dyDescent="0.25">
      <c r="N7974" s="123">
        <v>1.2962499999999999</v>
      </c>
    </row>
    <row r="7975" spans="14:14" x14ac:dyDescent="0.25">
      <c r="N7975" s="123">
        <v>1.2962</v>
      </c>
    </row>
    <row r="7976" spans="14:14" x14ac:dyDescent="0.25">
      <c r="N7976" s="123">
        <v>1.2962</v>
      </c>
    </row>
    <row r="7977" spans="14:14" x14ac:dyDescent="0.25">
      <c r="N7977" s="123">
        <v>1.2962</v>
      </c>
    </row>
    <row r="7978" spans="14:14" x14ac:dyDescent="0.25">
      <c r="N7978" s="123">
        <v>1.2962</v>
      </c>
    </row>
    <row r="7979" spans="14:14" x14ac:dyDescent="0.25">
      <c r="N7979" s="123">
        <v>1.2962499999999999</v>
      </c>
    </row>
    <row r="7980" spans="14:14" x14ac:dyDescent="0.25">
      <c r="N7980" s="123">
        <v>1.2962</v>
      </c>
    </row>
    <row r="7981" spans="14:14" x14ac:dyDescent="0.25">
      <c r="N7981" s="123">
        <v>1.2962</v>
      </c>
    </row>
    <row r="7982" spans="14:14" x14ac:dyDescent="0.25">
      <c r="N7982" s="123">
        <v>1.2962</v>
      </c>
    </row>
    <row r="7983" spans="14:14" x14ac:dyDescent="0.25">
      <c r="N7983" s="123">
        <v>1.29627</v>
      </c>
    </row>
    <row r="7984" spans="14:14" x14ac:dyDescent="0.25">
      <c r="N7984" s="123">
        <v>1.2962</v>
      </c>
    </row>
    <row r="7985" spans="14:14" x14ac:dyDescent="0.25">
      <c r="N7985" s="123">
        <v>1.2962</v>
      </c>
    </row>
    <row r="7986" spans="14:14" x14ac:dyDescent="0.25">
      <c r="N7986" s="123">
        <v>1.2962</v>
      </c>
    </row>
    <row r="7987" spans="14:14" x14ac:dyDescent="0.25">
      <c r="N7987" s="123">
        <v>1.2962</v>
      </c>
    </row>
    <row r="7988" spans="14:14" x14ac:dyDescent="0.25">
      <c r="N7988" s="123">
        <v>1.2962499999999999</v>
      </c>
    </row>
    <row r="7989" spans="14:14" x14ac:dyDescent="0.25">
      <c r="N7989" s="123">
        <v>1.2962</v>
      </c>
    </row>
    <row r="7990" spans="14:14" x14ac:dyDescent="0.25">
      <c r="N7990" s="123">
        <v>1.2962</v>
      </c>
    </row>
    <row r="7991" spans="14:14" x14ac:dyDescent="0.25">
      <c r="N7991" s="123">
        <v>1.2962</v>
      </c>
    </row>
    <row r="7992" spans="14:14" x14ac:dyDescent="0.25">
      <c r="N7992" s="123">
        <v>1.29627</v>
      </c>
    </row>
    <row r="7993" spans="14:14" x14ac:dyDescent="0.25">
      <c r="N7993" s="123">
        <v>1.2962</v>
      </c>
    </row>
    <row r="7994" spans="14:14" x14ac:dyDescent="0.25">
      <c r="N7994" s="123">
        <v>1.2962</v>
      </c>
    </row>
    <row r="7995" spans="14:14" x14ac:dyDescent="0.25">
      <c r="N7995" s="123">
        <v>1.2962</v>
      </c>
    </row>
    <row r="7996" spans="14:14" x14ac:dyDescent="0.25">
      <c r="N7996" s="123">
        <v>1.2962</v>
      </c>
    </row>
    <row r="7997" spans="14:14" x14ac:dyDescent="0.25">
      <c r="N7997" s="123">
        <v>1.2962499999999999</v>
      </c>
    </row>
    <row r="7998" spans="14:14" x14ac:dyDescent="0.25">
      <c r="N7998" s="123">
        <v>1.2962</v>
      </c>
    </row>
    <row r="7999" spans="14:14" x14ac:dyDescent="0.25">
      <c r="N7999" s="123">
        <v>1.2962</v>
      </c>
    </row>
    <row r="8000" spans="14:14" x14ac:dyDescent="0.25">
      <c r="N8000" s="123">
        <v>1.2962</v>
      </c>
    </row>
    <row r="8001" spans="14:14" x14ac:dyDescent="0.25">
      <c r="N8001" s="123">
        <v>1.2962</v>
      </c>
    </row>
    <row r="8002" spans="14:14" x14ac:dyDescent="0.25">
      <c r="N8002" s="123">
        <v>1.2962499999999999</v>
      </c>
    </row>
    <row r="8003" spans="14:14" x14ac:dyDescent="0.25">
      <c r="N8003" s="123">
        <v>1.2962</v>
      </c>
    </row>
    <row r="8004" spans="14:14" x14ac:dyDescent="0.25">
      <c r="N8004" s="123">
        <v>1.2962</v>
      </c>
    </row>
    <row r="8005" spans="14:14" x14ac:dyDescent="0.25">
      <c r="N8005" s="123">
        <v>1.2962</v>
      </c>
    </row>
    <row r="8006" spans="14:14" x14ac:dyDescent="0.25">
      <c r="N8006" s="123">
        <v>1.2962</v>
      </c>
    </row>
    <row r="8007" spans="14:14" x14ac:dyDescent="0.25">
      <c r="N8007" s="123">
        <v>1.2962499999999999</v>
      </c>
    </row>
    <row r="8008" spans="14:14" x14ac:dyDescent="0.25">
      <c r="N8008" s="123">
        <v>1.2962</v>
      </c>
    </row>
    <row r="8009" spans="14:14" x14ac:dyDescent="0.25">
      <c r="N8009" s="123">
        <v>1.2962</v>
      </c>
    </row>
    <row r="8010" spans="14:14" x14ac:dyDescent="0.25">
      <c r="N8010" s="123">
        <v>1.2962</v>
      </c>
    </row>
    <row r="8011" spans="14:14" x14ac:dyDescent="0.25">
      <c r="N8011" s="123">
        <v>1.2962</v>
      </c>
    </row>
    <row r="8012" spans="14:14" x14ac:dyDescent="0.25">
      <c r="N8012" s="123">
        <v>1.2962499999999999</v>
      </c>
    </row>
    <row r="8013" spans="14:14" x14ac:dyDescent="0.25">
      <c r="N8013" s="123">
        <v>1.2962</v>
      </c>
    </row>
    <row r="8014" spans="14:14" x14ac:dyDescent="0.25">
      <c r="N8014" s="123">
        <v>1.2962</v>
      </c>
    </row>
    <row r="8015" spans="14:14" x14ac:dyDescent="0.25">
      <c r="N8015" s="123">
        <v>1.2962</v>
      </c>
    </row>
    <row r="8016" spans="14:14" x14ac:dyDescent="0.25">
      <c r="N8016" s="123">
        <v>1.2962</v>
      </c>
    </row>
    <row r="8017" spans="14:14" x14ac:dyDescent="0.25">
      <c r="N8017" s="123">
        <v>1.2962499999999999</v>
      </c>
    </row>
    <row r="8018" spans="14:14" x14ac:dyDescent="0.25">
      <c r="N8018" s="123">
        <v>1.2962</v>
      </c>
    </row>
    <row r="8019" spans="14:14" x14ac:dyDescent="0.25">
      <c r="N8019" s="123">
        <v>1.2962</v>
      </c>
    </row>
    <row r="8020" spans="14:14" x14ac:dyDescent="0.25">
      <c r="N8020" s="123">
        <v>1.2962</v>
      </c>
    </row>
    <row r="8021" spans="14:14" x14ac:dyDescent="0.25">
      <c r="N8021" s="123">
        <v>1.2962</v>
      </c>
    </row>
    <row r="8022" spans="14:14" x14ac:dyDescent="0.25">
      <c r="N8022" s="123">
        <v>1.2962499999999999</v>
      </c>
    </row>
    <row r="8023" spans="14:14" x14ac:dyDescent="0.25">
      <c r="N8023" s="123">
        <v>1.2962</v>
      </c>
    </row>
    <row r="8024" spans="14:14" x14ac:dyDescent="0.25">
      <c r="N8024" s="123">
        <v>1.2962</v>
      </c>
    </row>
    <row r="8025" spans="14:14" x14ac:dyDescent="0.25">
      <c r="N8025" s="123">
        <v>1.2962</v>
      </c>
    </row>
    <row r="8026" spans="14:14" x14ac:dyDescent="0.25">
      <c r="N8026" s="123">
        <v>1.2962</v>
      </c>
    </row>
    <row r="8027" spans="14:14" x14ac:dyDescent="0.25">
      <c r="N8027" s="123">
        <v>1.2962499999999999</v>
      </c>
    </row>
    <row r="8028" spans="14:14" x14ac:dyDescent="0.25">
      <c r="N8028" s="123">
        <v>1.2962</v>
      </c>
    </row>
    <row r="8029" spans="14:14" x14ac:dyDescent="0.25">
      <c r="N8029" s="123">
        <v>1.2962</v>
      </c>
    </row>
    <row r="8030" spans="14:14" x14ac:dyDescent="0.25">
      <c r="N8030" s="123">
        <v>1.2962</v>
      </c>
    </row>
    <row r="8031" spans="14:14" x14ac:dyDescent="0.25">
      <c r="N8031" s="123">
        <v>1.2962</v>
      </c>
    </row>
    <row r="8032" spans="14:14" x14ac:dyDescent="0.25">
      <c r="N8032" s="123">
        <v>1.2962499999999999</v>
      </c>
    </row>
    <row r="8033" spans="14:14" x14ac:dyDescent="0.25">
      <c r="N8033" s="123">
        <v>1.2962</v>
      </c>
    </row>
    <row r="8034" spans="14:14" x14ac:dyDescent="0.25">
      <c r="N8034" s="123">
        <v>1.2962</v>
      </c>
    </row>
    <row r="8035" spans="14:14" x14ac:dyDescent="0.25">
      <c r="N8035" s="123">
        <v>1.2962</v>
      </c>
    </row>
    <row r="8036" spans="14:14" x14ac:dyDescent="0.25">
      <c r="N8036" s="123">
        <v>1.2962</v>
      </c>
    </row>
    <row r="8037" spans="14:14" x14ac:dyDescent="0.25">
      <c r="N8037" s="123">
        <v>1.29627</v>
      </c>
    </row>
    <row r="8038" spans="14:14" x14ac:dyDescent="0.25">
      <c r="N8038" s="123">
        <v>1.2962</v>
      </c>
    </row>
    <row r="8039" spans="14:14" x14ac:dyDescent="0.25">
      <c r="N8039" s="123">
        <v>1.2962</v>
      </c>
    </row>
    <row r="8040" spans="14:14" x14ac:dyDescent="0.25">
      <c r="N8040" s="123">
        <v>1.2962</v>
      </c>
    </row>
    <row r="8041" spans="14:14" x14ac:dyDescent="0.25">
      <c r="N8041" s="123">
        <v>1.2962499999999999</v>
      </c>
    </row>
    <row r="8042" spans="14:14" x14ac:dyDescent="0.25">
      <c r="N8042" s="123">
        <v>1.2962</v>
      </c>
    </row>
    <row r="8043" spans="14:14" x14ac:dyDescent="0.25">
      <c r="N8043" s="123">
        <v>1.2962</v>
      </c>
    </row>
    <row r="8044" spans="14:14" x14ac:dyDescent="0.25">
      <c r="N8044" s="123">
        <v>1.2962</v>
      </c>
    </row>
    <row r="8045" spans="14:14" x14ac:dyDescent="0.25">
      <c r="N8045" s="123">
        <v>1.2962</v>
      </c>
    </row>
    <row r="8046" spans="14:14" x14ac:dyDescent="0.25">
      <c r="N8046" s="123">
        <v>1.2962499999999999</v>
      </c>
    </row>
    <row r="8047" spans="14:14" x14ac:dyDescent="0.25">
      <c r="N8047" s="123">
        <v>1.2962</v>
      </c>
    </row>
    <row r="8048" spans="14:14" x14ac:dyDescent="0.25">
      <c r="N8048" s="123">
        <v>1.2962</v>
      </c>
    </row>
    <row r="8049" spans="14:14" x14ac:dyDescent="0.25">
      <c r="N8049" s="123">
        <v>1.2962</v>
      </c>
    </row>
    <row r="8050" spans="14:14" x14ac:dyDescent="0.25">
      <c r="N8050" s="123">
        <v>1.2962</v>
      </c>
    </row>
    <row r="8051" spans="14:14" x14ac:dyDescent="0.25">
      <c r="N8051" s="123">
        <v>1.2962499999999999</v>
      </c>
    </row>
    <row r="8052" spans="14:14" x14ac:dyDescent="0.25">
      <c r="N8052" s="123">
        <v>1.2962</v>
      </c>
    </row>
    <row r="8053" spans="14:14" x14ac:dyDescent="0.25">
      <c r="N8053" s="123">
        <v>1.2962</v>
      </c>
    </row>
    <row r="8054" spans="14:14" x14ac:dyDescent="0.25">
      <c r="N8054" s="123">
        <v>1.2962</v>
      </c>
    </row>
    <row r="8055" spans="14:14" x14ac:dyDescent="0.25">
      <c r="N8055" s="123">
        <v>1.2962</v>
      </c>
    </row>
    <row r="8056" spans="14:14" x14ac:dyDescent="0.25">
      <c r="N8056" s="123">
        <v>1.2962499999999999</v>
      </c>
    </row>
    <row r="8057" spans="14:14" x14ac:dyDescent="0.25">
      <c r="N8057" s="123">
        <v>1.2962</v>
      </c>
    </row>
    <row r="8058" spans="14:14" x14ac:dyDescent="0.25">
      <c r="N8058" s="123">
        <v>1.2962</v>
      </c>
    </row>
    <row r="8059" spans="14:14" x14ac:dyDescent="0.25">
      <c r="N8059" s="123">
        <v>1.2962</v>
      </c>
    </row>
    <row r="8060" spans="14:14" x14ac:dyDescent="0.25">
      <c r="N8060" s="123">
        <v>1.2962</v>
      </c>
    </row>
    <row r="8061" spans="14:14" x14ac:dyDescent="0.25">
      <c r="N8061" s="123">
        <v>1.29627</v>
      </c>
    </row>
    <row r="8062" spans="14:14" x14ac:dyDescent="0.25">
      <c r="N8062" s="123">
        <v>1.2962</v>
      </c>
    </row>
    <row r="8063" spans="14:14" x14ac:dyDescent="0.25">
      <c r="N8063" s="123">
        <v>1.2962</v>
      </c>
    </row>
    <row r="8064" spans="14:14" x14ac:dyDescent="0.25">
      <c r="N8064" s="123">
        <v>1.2962</v>
      </c>
    </row>
    <row r="8065" spans="14:14" x14ac:dyDescent="0.25">
      <c r="N8065" s="123">
        <v>1.2962499999999999</v>
      </c>
    </row>
    <row r="8066" spans="14:14" x14ac:dyDescent="0.25">
      <c r="N8066" s="123">
        <v>1.2962</v>
      </c>
    </row>
    <row r="8067" spans="14:14" x14ac:dyDescent="0.25">
      <c r="N8067" s="123">
        <v>1.2962</v>
      </c>
    </row>
    <row r="8068" spans="14:14" x14ac:dyDescent="0.25">
      <c r="N8068" s="123">
        <v>1.2962</v>
      </c>
    </row>
    <row r="8069" spans="14:14" x14ac:dyDescent="0.25">
      <c r="N8069" s="123">
        <v>1.2962</v>
      </c>
    </row>
    <row r="8070" spans="14:14" x14ac:dyDescent="0.25">
      <c r="N8070" s="123">
        <v>1.2962499999999999</v>
      </c>
    </row>
    <row r="8071" spans="14:14" x14ac:dyDescent="0.25">
      <c r="N8071" s="123">
        <v>1.2962</v>
      </c>
    </row>
    <row r="8072" spans="14:14" x14ac:dyDescent="0.25">
      <c r="N8072" s="123">
        <v>1.2962</v>
      </c>
    </row>
    <row r="8073" spans="14:14" x14ac:dyDescent="0.25">
      <c r="N8073" s="123">
        <v>1.2962</v>
      </c>
    </row>
    <row r="8074" spans="14:14" x14ac:dyDescent="0.25">
      <c r="N8074" s="123">
        <v>1.2962</v>
      </c>
    </row>
    <row r="8075" spans="14:14" x14ac:dyDescent="0.25">
      <c r="N8075" s="123">
        <v>1.2962499999999999</v>
      </c>
    </row>
    <row r="8076" spans="14:14" x14ac:dyDescent="0.25">
      <c r="N8076" s="123">
        <v>1.2962</v>
      </c>
    </row>
    <row r="8077" spans="14:14" x14ac:dyDescent="0.25">
      <c r="N8077" s="123">
        <v>1.2962</v>
      </c>
    </row>
    <row r="8078" spans="14:14" x14ac:dyDescent="0.25">
      <c r="N8078" s="123">
        <v>1.2962</v>
      </c>
    </row>
    <row r="8079" spans="14:14" x14ac:dyDescent="0.25">
      <c r="N8079" s="123">
        <v>1.2962</v>
      </c>
    </row>
    <row r="8080" spans="14:14" x14ac:dyDescent="0.25">
      <c r="N8080" s="123">
        <v>1.2962499999999999</v>
      </c>
    </row>
    <row r="8081" spans="14:14" x14ac:dyDescent="0.25">
      <c r="N8081" s="123">
        <v>1.2962</v>
      </c>
    </row>
    <row r="8082" spans="14:14" x14ac:dyDescent="0.25">
      <c r="N8082" s="123">
        <v>1.2962199999999999</v>
      </c>
    </row>
    <row r="8083" spans="14:14" x14ac:dyDescent="0.25">
      <c r="N8083" s="123">
        <v>1.2962</v>
      </c>
    </row>
    <row r="8084" spans="14:14" x14ac:dyDescent="0.25">
      <c r="N8084" s="123">
        <v>1.2962499999999999</v>
      </c>
    </row>
    <row r="8085" spans="14:14" x14ac:dyDescent="0.25">
      <c r="N8085" s="123">
        <v>1.2962</v>
      </c>
    </row>
    <row r="8086" spans="14:14" x14ac:dyDescent="0.25">
      <c r="N8086" s="123">
        <v>1.2962</v>
      </c>
    </row>
    <row r="8087" spans="14:14" x14ac:dyDescent="0.25">
      <c r="N8087" s="123">
        <v>1.2962</v>
      </c>
    </row>
    <row r="8088" spans="14:14" x14ac:dyDescent="0.25">
      <c r="N8088" s="123">
        <v>1.2962</v>
      </c>
    </row>
    <row r="8089" spans="14:14" x14ac:dyDescent="0.25">
      <c r="N8089" s="123">
        <v>1.2962499999999999</v>
      </c>
    </row>
    <row r="8090" spans="14:14" x14ac:dyDescent="0.25">
      <c r="N8090" s="123">
        <v>1.2962</v>
      </c>
    </row>
    <row r="8091" spans="14:14" x14ac:dyDescent="0.25">
      <c r="N8091" s="123">
        <v>1.2962</v>
      </c>
    </row>
    <row r="8092" spans="14:14" x14ac:dyDescent="0.25">
      <c r="N8092" s="123">
        <v>1.2962199999999999</v>
      </c>
    </row>
    <row r="8093" spans="14:14" x14ac:dyDescent="0.25">
      <c r="N8093" s="123">
        <v>1.2962499999999999</v>
      </c>
    </row>
    <row r="8094" spans="14:14" x14ac:dyDescent="0.25">
      <c r="N8094" s="123">
        <v>1.2962</v>
      </c>
    </row>
    <row r="8095" spans="14:14" x14ac:dyDescent="0.25">
      <c r="N8095" s="123">
        <v>1.2962</v>
      </c>
    </row>
    <row r="8096" spans="14:14" x14ac:dyDescent="0.25">
      <c r="N8096" s="123">
        <v>1.2962</v>
      </c>
    </row>
    <row r="8097" spans="14:14" x14ac:dyDescent="0.25">
      <c r="N8097" s="123">
        <v>1.2962</v>
      </c>
    </row>
    <row r="8098" spans="14:14" x14ac:dyDescent="0.25">
      <c r="N8098" s="123">
        <v>1.2962499999999999</v>
      </c>
    </row>
    <row r="8099" spans="14:14" x14ac:dyDescent="0.25">
      <c r="N8099" s="123">
        <v>1.2962</v>
      </c>
    </row>
    <row r="8100" spans="14:14" x14ac:dyDescent="0.25">
      <c r="N8100" s="123">
        <v>1.2962</v>
      </c>
    </row>
    <row r="8101" spans="14:14" x14ac:dyDescent="0.25">
      <c r="N8101" s="123">
        <v>1.2962</v>
      </c>
    </row>
    <row r="8102" spans="14:14" x14ac:dyDescent="0.25">
      <c r="N8102" s="123">
        <v>1.2962</v>
      </c>
    </row>
    <row r="8103" spans="14:14" x14ac:dyDescent="0.25">
      <c r="N8103" s="123">
        <v>1.2962499999999999</v>
      </c>
    </row>
    <row r="8104" spans="14:14" x14ac:dyDescent="0.25">
      <c r="N8104" s="123">
        <v>1.2962</v>
      </c>
    </row>
    <row r="8105" spans="14:14" x14ac:dyDescent="0.25">
      <c r="N8105" s="123">
        <v>1.2962</v>
      </c>
    </row>
    <row r="8106" spans="14:14" x14ac:dyDescent="0.25">
      <c r="N8106" s="123">
        <v>1.2962</v>
      </c>
    </row>
    <row r="8107" spans="14:14" x14ac:dyDescent="0.25">
      <c r="N8107" s="123">
        <v>1.2962</v>
      </c>
    </row>
    <row r="8108" spans="14:14" x14ac:dyDescent="0.25">
      <c r="N8108" s="123">
        <v>1.2962499999999999</v>
      </c>
    </row>
    <row r="8109" spans="14:14" x14ac:dyDescent="0.25">
      <c r="N8109" s="123">
        <v>1.2962</v>
      </c>
    </row>
    <row r="8110" spans="14:14" x14ac:dyDescent="0.25">
      <c r="N8110" s="123">
        <v>1.2962</v>
      </c>
    </row>
    <row r="8111" spans="14:14" x14ac:dyDescent="0.25">
      <c r="N8111" s="123">
        <v>1.2962</v>
      </c>
    </row>
    <row r="8112" spans="14:14" x14ac:dyDescent="0.25">
      <c r="N8112" s="123">
        <v>1.29627</v>
      </c>
    </row>
    <row r="8113" spans="14:14" x14ac:dyDescent="0.25">
      <c r="N8113" s="123">
        <v>1.2962</v>
      </c>
    </row>
    <row r="8114" spans="14:14" x14ac:dyDescent="0.25">
      <c r="N8114" s="123">
        <v>1.2962</v>
      </c>
    </row>
    <row r="8115" spans="14:14" x14ac:dyDescent="0.25">
      <c r="N8115" s="123">
        <v>1.2962</v>
      </c>
    </row>
    <row r="8116" spans="14:14" x14ac:dyDescent="0.25">
      <c r="N8116" s="123">
        <v>1.29627</v>
      </c>
    </row>
    <row r="8117" spans="14:14" x14ac:dyDescent="0.25">
      <c r="N8117" s="123">
        <v>1.2962</v>
      </c>
    </row>
    <row r="8118" spans="14:14" x14ac:dyDescent="0.25">
      <c r="N8118" s="123">
        <v>1.2962</v>
      </c>
    </row>
    <row r="8119" spans="14:14" x14ac:dyDescent="0.25">
      <c r="N8119" s="123">
        <v>1.2962</v>
      </c>
    </row>
    <row r="8120" spans="14:14" x14ac:dyDescent="0.25">
      <c r="N8120" s="123">
        <v>1.2962</v>
      </c>
    </row>
    <row r="8121" spans="14:14" x14ac:dyDescent="0.25">
      <c r="N8121" s="123">
        <v>1.2962499999999999</v>
      </c>
    </row>
    <row r="8122" spans="14:14" x14ac:dyDescent="0.25">
      <c r="N8122" s="123">
        <v>1.2962</v>
      </c>
    </row>
    <row r="8123" spans="14:14" x14ac:dyDescent="0.25">
      <c r="N8123" s="123">
        <v>1.2962</v>
      </c>
    </row>
    <row r="8124" spans="14:14" x14ac:dyDescent="0.25">
      <c r="N8124" s="123">
        <v>1.2962</v>
      </c>
    </row>
    <row r="8125" spans="14:14" x14ac:dyDescent="0.25">
      <c r="N8125" s="123">
        <v>1.2962</v>
      </c>
    </row>
    <row r="8126" spans="14:14" x14ac:dyDescent="0.25">
      <c r="N8126" s="123">
        <v>1.29627</v>
      </c>
    </row>
    <row r="8127" spans="14:14" x14ac:dyDescent="0.25">
      <c r="N8127" s="123">
        <v>1.2962</v>
      </c>
    </row>
    <row r="8128" spans="14:14" x14ac:dyDescent="0.25">
      <c r="N8128" s="123">
        <v>1.2962</v>
      </c>
    </row>
    <row r="8129" spans="14:14" x14ac:dyDescent="0.25">
      <c r="N8129" s="123">
        <v>1.2962</v>
      </c>
    </row>
    <row r="8130" spans="14:14" x14ac:dyDescent="0.25">
      <c r="N8130" s="123">
        <v>1.2962499999999999</v>
      </c>
    </row>
    <row r="8131" spans="14:14" x14ac:dyDescent="0.25">
      <c r="N8131" s="123">
        <v>1.2962</v>
      </c>
    </row>
    <row r="8132" spans="14:14" x14ac:dyDescent="0.25">
      <c r="N8132" s="123">
        <v>1.2962</v>
      </c>
    </row>
    <row r="8133" spans="14:14" x14ac:dyDescent="0.25">
      <c r="N8133" s="123">
        <v>1.2962</v>
      </c>
    </row>
    <row r="8134" spans="14:14" x14ac:dyDescent="0.25">
      <c r="N8134" s="123">
        <v>1.2962</v>
      </c>
    </row>
    <row r="8135" spans="14:14" x14ac:dyDescent="0.25">
      <c r="N8135" s="123">
        <v>1.2962499999999999</v>
      </c>
    </row>
    <row r="8136" spans="14:14" x14ac:dyDescent="0.25">
      <c r="N8136" s="123">
        <v>1.2962</v>
      </c>
    </row>
    <row r="8137" spans="14:14" x14ac:dyDescent="0.25">
      <c r="N8137" s="123">
        <v>1.2962</v>
      </c>
    </row>
    <row r="8138" spans="14:14" x14ac:dyDescent="0.25">
      <c r="N8138" s="123">
        <v>1.2962</v>
      </c>
    </row>
    <row r="8139" spans="14:14" x14ac:dyDescent="0.25">
      <c r="N8139" s="123">
        <v>1.2962</v>
      </c>
    </row>
    <row r="8140" spans="14:14" x14ac:dyDescent="0.25">
      <c r="N8140" s="123">
        <v>1.2962499999999999</v>
      </c>
    </row>
    <row r="8141" spans="14:14" x14ac:dyDescent="0.25">
      <c r="N8141" s="123">
        <v>1.2962</v>
      </c>
    </row>
    <row r="8142" spans="14:14" x14ac:dyDescent="0.25">
      <c r="N8142" s="123">
        <v>1.2962</v>
      </c>
    </row>
    <row r="8143" spans="14:14" x14ac:dyDescent="0.25">
      <c r="N8143" s="123">
        <v>1.2962</v>
      </c>
    </row>
    <row r="8144" spans="14:14" x14ac:dyDescent="0.25">
      <c r="N8144" s="123">
        <v>1.2962</v>
      </c>
    </row>
    <row r="8145" spans="14:14" x14ac:dyDescent="0.25">
      <c r="N8145" s="123">
        <v>1.29627</v>
      </c>
    </row>
    <row r="8146" spans="14:14" x14ac:dyDescent="0.25">
      <c r="N8146" s="123">
        <v>1.2962</v>
      </c>
    </row>
    <row r="8147" spans="14:14" x14ac:dyDescent="0.25">
      <c r="N8147" s="123">
        <v>1.2962</v>
      </c>
    </row>
    <row r="8148" spans="14:14" x14ac:dyDescent="0.25">
      <c r="N8148" s="123">
        <v>1.2962</v>
      </c>
    </row>
    <row r="8149" spans="14:14" x14ac:dyDescent="0.25">
      <c r="N8149" s="123">
        <v>1.2962499999999999</v>
      </c>
    </row>
    <row r="8150" spans="14:14" x14ac:dyDescent="0.25">
      <c r="N8150" s="123">
        <v>1.2962</v>
      </c>
    </row>
    <row r="8151" spans="14:14" x14ac:dyDescent="0.25">
      <c r="N8151" s="123">
        <v>1.2962</v>
      </c>
    </row>
    <row r="8152" spans="14:14" x14ac:dyDescent="0.25">
      <c r="N8152" s="123">
        <v>1.2962</v>
      </c>
    </row>
    <row r="8153" spans="14:14" x14ac:dyDescent="0.25">
      <c r="N8153" s="123">
        <v>1.2962</v>
      </c>
    </row>
    <row r="8154" spans="14:14" x14ac:dyDescent="0.25">
      <c r="N8154" s="123">
        <v>1.2962499999999999</v>
      </c>
    </row>
    <row r="8155" spans="14:14" x14ac:dyDescent="0.25">
      <c r="N8155" s="123">
        <v>1.2962</v>
      </c>
    </row>
    <row r="8156" spans="14:14" x14ac:dyDescent="0.25">
      <c r="N8156" s="123">
        <v>1.2962</v>
      </c>
    </row>
    <row r="8157" spans="14:14" x14ac:dyDescent="0.25">
      <c r="N8157" s="123">
        <v>1.2962</v>
      </c>
    </row>
    <row r="8158" spans="14:14" x14ac:dyDescent="0.25">
      <c r="N8158" s="123">
        <v>1.2962</v>
      </c>
    </row>
    <row r="8159" spans="14:14" x14ac:dyDescent="0.25">
      <c r="N8159" s="123">
        <v>1.2962499999999999</v>
      </c>
    </row>
    <row r="8160" spans="14:14" x14ac:dyDescent="0.25">
      <c r="N8160" s="123">
        <v>1.2962</v>
      </c>
    </row>
    <row r="8161" spans="14:14" x14ac:dyDescent="0.25">
      <c r="N8161" s="123">
        <v>1.2962</v>
      </c>
    </row>
    <row r="8162" spans="14:14" x14ac:dyDescent="0.25">
      <c r="N8162" s="123">
        <v>1.2962</v>
      </c>
    </row>
    <row r="8163" spans="14:14" x14ac:dyDescent="0.25">
      <c r="N8163" s="123">
        <v>1.2962</v>
      </c>
    </row>
    <row r="8164" spans="14:14" x14ac:dyDescent="0.25">
      <c r="N8164" s="123">
        <v>1.2962499999999999</v>
      </c>
    </row>
    <row r="8165" spans="14:14" x14ac:dyDescent="0.25">
      <c r="N8165" s="123">
        <v>1.2962</v>
      </c>
    </row>
    <row r="8166" spans="14:14" x14ac:dyDescent="0.25">
      <c r="N8166" s="123">
        <v>1.2962</v>
      </c>
    </row>
    <row r="8167" spans="14:14" x14ac:dyDescent="0.25">
      <c r="N8167" s="123">
        <v>1.2962</v>
      </c>
    </row>
    <row r="8168" spans="14:14" x14ac:dyDescent="0.25">
      <c r="N8168" s="123">
        <v>1.2962</v>
      </c>
    </row>
    <row r="8169" spans="14:14" x14ac:dyDescent="0.25">
      <c r="N8169" s="123">
        <v>1.2962499999999999</v>
      </c>
    </row>
    <row r="8170" spans="14:14" x14ac:dyDescent="0.25">
      <c r="N8170" s="123">
        <v>1.2962</v>
      </c>
    </row>
    <row r="8171" spans="14:14" x14ac:dyDescent="0.25">
      <c r="N8171" s="123">
        <v>1.2962</v>
      </c>
    </row>
    <row r="8172" spans="14:14" x14ac:dyDescent="0.25">
      <c r="N8172" s="123">
        <v>1.2962</v>
      </c>
    </row>
    <row r="8173" spans="14:14" x14ac:dyDescent="0.25">
      <c r="N8173" s="123">
        <v>1.2962</v>
      </c>
    </row>
    <row r="8174" spans="14:14" x14ac:dyDescent="0.25">
      <c r="N8174" s="123">
        <v>1.2962499999999999</v>
      </c>
    </row>
    <row r="8175" spans="14:14" x14ac:dyDescent="0.25">
      <c r="N8175" s="123">
        <v>1.2962</v>
      </c>
    </row>
    <row r="8176" spans="14:14" x14ac:dyDescent="0.25">
      <c r="N8176" s="123">
        <v>1.2962</v>
      </c>
    </row>
    <row r="8177" spans="14:14" x14ac:dyDescent="0.25">
      <c r="N8177" s="123">
        <v>1.2962</v>
      </c>
    </row>
    <row r="8178" spans="14:14" x14ac:dyDescent="0.25">
      <c r="N8178" s="123">
        <v>1.2962</v>
      </c>
    </row>
    <row r="8179" spans="14:14" x14ac:dyDescent="0.25">
      <c r="N8179" s="123">
        <v>1.2962499999999999</v>
      </c>
    </row>
    <row r="8180" spans="14:14" x14ac:dyDescent="0.25">
      <c r="N8180" s="123">
        <v>1.2962</v>
      </c>
    </row>
    <row r="8181" spans="14:14" x14ac:dyDescent="0.25">
      <c r="N8181" s="123">
        <v>1.2962</v>
      </c>
    </row>
    <row r="8182" spans="14:14" x14ac:dyDescent="0.25">
      <c r="N8182" s="123">
        <v>1.2962</v>
      </c>
    </row>
    <row r="8183" spans="14:14" x14ac:dyDescent="0.25">
      <c r="N8183" s="123">
        <v>1.2962</v>
      </c>
    </row>
    <row r="8184" spans="14:14" x14ac:dyDescent="0.25">
      <c r="N8184" s="123">
        <v>1.2962499999999999</v>
      </c>
    </row>
    <row r="8185" spans="14:14" x14ac:dyDescent="0.25">
      <c r="N8185" s="123">
        <v>1.2962</v>
      </c>
    </row>
    <row r="8186" spans="14:14" x14ac:dyDescent="0.25">
      <c r="N8186" s="123">
        <v>1.2962</v>
      </c>
    </row>
    <row r="8187" spans="14:14" x14ac:dyDescent="0.25">
      <c r="N8187" s="123">
        <v>1.2962</v>
      </c>
    </row>
    <row r="8188" spans="14:14" x14ac:dyDescent="0.25">
      <c r="N8188" s="123">
        <v>1.29627</v>
      </c>
    </row>
    <row r="8189" spans="14:14" x14ac:dyDescent="0.25">
      <c r="N8189" s="123">
        <v>1.2962</v>
      </c>
    </row>
    <row r="8190" spans="14:14" x14ac:dyDescent="0.25">
      <c r="N8190" s="123">
        <v>1.2962</v>
      </c>
    </row>
    <row r="8191" spans="14:14" x14ac:dyDescent="0.25">
      <c r="N8191" s="123">
        <v>1.2962</v>
      </c>
    </row>
    <row r="8192" spans="14:14" x14ac:dyDescent="0.25">
      <c r="N8192" s="123">
        <v>1.2962</v>
      </c>
    </row>
    <row r="8193" spans="14:14" x14ac:dyDescent="0.25">
      <c r="N8193" s="123">
        <v>1.2962499999999999</v>
      </c>
    </row>
    <row r="8194" spans="14:14" x14ac:dyDescent="0.25">
      <c r="N8194" s="123">
        <v>1.2962</v>
      </c>
    </row>
    <row r="8195" spans="14:14" x14ac:dyDescent="0.25">
      <c r="N8195" s="123">
        <v>1.2962</v>
      </c>
    </row>
    <row r="8196" spans="14:14" x14ac:dyDescent="0.25">
      <c r="N8196" s="123">
        <v>1.2962</v>
      </c>
    </row>
    <row r="8197" spans="14:14" x14ac:dyDescent="0.25">
      <c r="N8197" s="123">
        <v>1.2962</v>
      </c>
    </row>
    <row r="8198" spans="14:14" x14ac:dyDescent="0.25">
      <c r="N8198" s="123">
        <v>1.2962499999999999</v>
      </c>
    </row>
    <row r="8199" spans="14:14" x14ac:dyDescent="0.25">
      <c r="N8199" s="123">
        <v>1.2962</v>
      </c>
    </row>
    <row r="8200" spans="14:14" x14ac:dyDescent="0.25">
      <c r="N8200" s="123">
        <v>1.2962</v>
      </c>
    </row>
    <row r="8201" spans="14:14" x14ac:dyDescent="0.25">
      <c r="N8201" s="123">
        <v>1.2962</v>
      </c>
    </row>
    <row r="8202" spans="14:14" x14ac:dyDescent="0.25">
      <c r="N8202" s="123">
        <v>1.2962</v>
      </c>
    </row>
    <row r="8203" spans="14:14" x14ac:dyDescent="0.25">
      <c r="N8203" s="123">
        <v>1.2962499999999999</v>
      </c>
    </row>
    <row r="8204" spans="14:14" x14ac:dyDescent="0.25">
      <c r="N8204" s="123">
        <v>1.2962</v>
      </c>
    </row>
    <row r="8205" spans="14:14" x14ac:dyDescent="0.25">
      <c r="N8205" s="123">
        <v>1.2962</v>
      </c>
    </row>
    <row r="8206" spans="14:14" x14ac:dyDescent="0.25">
      <c r="N8206" s="123">
        <v>1.2962</v>
      </c>
    </row>
    <row r="8207" spans="14:14" x14ac:dyDescent="0.25">
      <c r="N8207" s="123">
        <v>1.2962</v>
      </c>
    </row>
    <row r="8208" spans="14:14" x14ac:dyDescent="0.25">
      <c r="N8208" s="123">
        <v>1.2962499999999999</v>
      </c>
    </row>
    <row r="8209" spans="14:14" x14ac:dyDescent="0.25">
      <c r="N8209" s="123">
        <v>1.2962</v>
      </c>
    </row>
    <row r="8210" spans="14:14" x14ac:dyDescent="0.25">
      <c r="N8210" s="123">
        <v>1.2962</v>
      </c>
    </row>
    <row r="8211" spans="14:14" x14ac:dyDescent="0.25">
      <c r="N8211" s="123">
        <v>1.2962</v>
      </c>
    </row>
    <row r="8212" spans="14:14" x14ac:dyDescent="0.25">
      <c r="N8212" s="123">
        <v>1.2962</v>
      </c>
    </row>
    <row r="8213" spans="14:14" x14ac:dyDescent="0.25">
      <c r="N8213" s="123">
        <v>1.2962499999999999</v>
      </c>
    </row>
    <row r="8214" spans="14:14" x14ac:dyDescent="0.25">
      <c r="N8214" s="123">
        <v>1.2962</v>
      </c>
    </row>
    <row r="8215" spans="14:14" x14ac:dyDescent="0.25">
      <c r="N8215" s="123">
        <v>1.2962</v>
      </c>
    </row>
    <row r="8216" spans="14:14" x14ac:dyDescent="0.25">
      <c r="N8216" s="123">
        <v>1.2962</v>
      </c>
    </row>
    <row r="8217" spans="14:14" x14ac:dyDescent="0.25">
      <c r="N8217" s="123">
        <v>1.2962</v>
      </c>
    </row>
    <row r="8218" spans="14:14" x14ac:dyDescent="0.25">
      <c r="N8218" s="123">
        <v>1.29627</v>
      </c>
    </row>
    <row r="8219" spans="14:14" x14ac:dyDescent="0.25">
      <c r="N8219" s="123">
        <v>1.2962</v>
      </c>
    </row>
    <row r="8220" spans="14:14" x14ac:dyDescent="0.25">
      <c r="N8220" s="123">
        <v>1.2962</v>
      </c>
    </row>
    <row r="8221" spans="14:14" x14ac:dyDescent="0.25">
      <c r="N8221" s="123">
        <v>1.2962</v>
      </c>
    </row>
    <row r="8222" spans="14:14" x14ac:dyDescent="0.25">
      <c r="N8222" s="123">
        <v>1.2962499999999999</v>
      </c>
    </row>
    <row r="8223" spans="14:14" x14ac:dyDescent="0.25">
      <c r="N8223" s="123">
        <v>1.2962</v>
      </c>
    </row>
    <row r="8224" spans="14:14" x14ac:dyDescent="0.25">
      <c r="N8224" s="123">
        <v>1.2962</v>
      </c>
    </row>
    <row r="8225" spans="14:14" x14ac:dyDescent="0.25">
      <c r="N8225" s="123">
        <v>1.2962</v>
      </c>
    </row>
    <row r="8226" spans="14:14" x14ac:dyDescent="0.25">
      <c r="N8226" s="123">
        <v>1.2962</v>
      </c>
    </row>
    <row r="8227" spans="14:14" x14ac:dyDescent="0.25">
      <c r="N8227" s="123">
        <v>1.2962499999999999</v>
      </c>
    </row>
    <row r="8228" spans="14:14" x14ac:dyDescent="0.25">
      <c r="N8228" s="123">
        <v>1.2962</v>
      </c>
    </row>
    <row r="8229" spans="14:14" x14ac:dyDescent="0.25">
      <c r="N8229" s="123">
        <v>1.2962</v>
      </c>
    </row>
    <row r="8230" spans="14:14" x14ac:dyDescent="0.25">
      <c r="N8230" s="123">
        <v>1.2962</v>
      </c>
    </row>
    <row r="8231" spans="14:14" x14ac:dyDescent="0.25">
      <c r="N8231" s="123">
        <v>1.29627</v>
      </c>
    </row>
    <row r="8232" spans="14:14" x14ac:dyDescent="0.25">
      <c r="N8232" s="123">
        <v>1.2962</v>
      </c>
    </row>
    <row r="8233" spans="14:14" x14ac:dyDescent="0.25">
      <c r="N8233" s="123">
        <v>1.2962</v>
      </c>
    </row>
    <row r="8234" spans="14:14" x14ac:dyDescent="0.25">
      <c r="N8234" s="123">
        <v>1.2962</v>
      </c>
    </row>
    <row r="8235" spans="14:14" x14ac:dyDescent="0.25">
      <c r="N8235" s="123">
        <v>1.2962</v>
      </c>
    </row>
    <row r="8236" spans="14:14" x14ac:dyDescent="0.25">
      <c r="N8236" s="123">
        <v>1.2962499999999999</v>
      </c>
    </row>
    <row r="8237" spans="14:14" x14ac:dyDescent="0.25">
      <c r="N8237" s="123">
        <v>1.2962</v>
      </c>
    </row>
    <row r="8238" spans="14:14" x14ac:dyDescent="0.25">
      <c r="N8238" s="123">
        <v>1.2962</v>
      </c>
    </row>
    <row r="8239" spans="14:14" x14ac:dyDescent="0.25">
      <c r="N8239" s="123">
        <v>1.2962</v>
      </c>
    </row>
    <row r="8240" spans="14:14" x14ac:dyDescent="0.25">
      <c r="N8240" s="123">
        <v>1.2962</v>
      </c>
    </row>
    <row r="8241" spans="14:14" x14ac:dyDescent="0.25">
      <c r="N8241" s="123">
        <v>1.29627</v>
      </c>
    </row>
    <row r="8242" spans="14:14" x14ac:dyDescent="0.25">
      <c r="N8242" s="123">
        <v>1.2962</v>
      </c>
    </row>
    <row r="8243" spans="14:14" x14ac:dyDescent="0.25">
      <c r="N8243" s="123">
        <v>1.2962</v>
      </c>
    </row>
    <row r="8244" spans="14:14" x14ac:dyDescent="0.25">
      <c r="N8244" s="123">
        <v>1.2962</v>
      </c>
    </row>
    <row r="8245" spans="14:14" x14ac:dyDescent="0.25">
      <c r="N8245" s="123">
        <v>1.2962499999999999</v>
      </c>
    </row>
    <row r="8246" spans="14:14" x14ac:dyDescent="0.25">
      <c r="N8246" s="123">
        <v>1.2962</v>
      </c>
    </row>
    <row r="8247" spans="14:14" x14ac:dyDescent="0.25">
      <c r="N8247" s="123">
        <v>1.2962</v>
      </c>
    </row>
    <row r="8248" spans="14:14" x14ac:dyDescent="0.25">
      <c r="N8248" s="123">
        <v>1.2962</v>
      </c>
    </row>
    <row r="8249" spans="14:14" x14ac:dyDescent="0.25">
      <c r="N8249" s="123">
        <v>1.2962</v>
      </c>
    </row>
    <row r="8250" spans="14:14" x14ac:dyDescent="0.25">
      <c r="N8250" s="123">
        <v>1.2962499999999999</v>
      </c>
    </row>
    <row r="8251" spans="14:14" x14ac:dyDescent="0.25">
      <c r="N8251" s="123">
        <v>1.2962</v>
      </c>
    </row>
    <row r="8252" spans="14:14" x14ac:dyDescent="0.25">
      <c r="N8252" s="123">
        <v>1.2962</v>
      </c>
    </row>
    <row r="8253" spans="14:14" x14ac:dyDescent="0.25">
      <c r="N8253" s="123">
        <v>1.2962</v>
      </c>
    </row>
    <row r="8254" spans="14:14" x14ac:dyDescent="0.25">
      <c r="N8254" s="123">
        <v>1.2962</v>
      </c>
    </row>
    <row r="8255" spans="14:14" x14ac:dyDescent="0.25">
      <c r="N8255" s="123">
        <v>1.2962499999999999</v>
      </c>
    </row>
    <row r="8256" spans="14:14" x14ac:dyDescent="0.25">
      <c r="N8256" s="123">
        <v>1.2962</v>
      </c>
    </row>
    <row r="8257" spans="14:14" x14ac:dyDescent="0.25">
      <c r="N8257" s="123">
        <v>1.2962</v>
      </c>
    </row>
    <row r="8258" spans="14:14" x14ac:dyDescent="0.25">
      <c r="N8258" s="123">
        <v>1.2962</v>
      </c>
    </row>
    <row r="8259" spans="14:14" x14ac:dyDescent="0.25">
      <c r="N8259" s="123">
        <v>1.2962</v>
      </c>
    </row>
    <row r="8260" spans="14:14" x14ac:dyDescent="0.25">
      <c r="N8260" s="123">
        <v>1.2962499999999999</v>
      </c>
    </row>
    <row r="8261" spans="14:14" x14ac:dyDescent="0.25">
      <c r="N8261" s="123">
        <v>1.2962</v>
      </c>
    </row>
    <row r="8262" spans="14:14" x14ac:dyDescent="0.25">
      <c r="N8262" s="123">
        <v>1.2962</v>
      </c>
    </row>
    <row r="8263" spans="14:14" x14ac:dyDescent="0.25">
      <c r="N8263" s="123">
        <v>1.2962</v>
      </c>
    </row>
    <row r="8264" spans="14:14" x14ac:dyDescent="0.25">
      <c r="N8264" s="123">
        <v>1.2962</v>
      </c>
    </row>
    <row r="8265" spans="14:14" x14ac:dyDescent="0.25">
      <c r="N8265" s="123">
        <v>1.2962499999999999</v>
      </c>
    </row>
    <row r="8266" spans="14:14" x14ac:dyDescent="0.25">
      <c r="N8266" s="123">
        <v>1.2962</v>
      </c>
    </row>
    <row r="8267" spans="14:14" x14ac:dyDescent="0.25">
      <c r="N8267" s="123">
        <v>1.2962</v>
      </c>
    </row>
    <row r="8268" spans="14:14" x14ac:dyDescent="0.25">
      <c r="N8268" s="123">
        <v>1.2962</v>
      </c>
    </row>
    <row r="8269" spans="14:14" x14ac:dyDescent="0.25">
      <c r="N8269" s="123">
        <v>1.2962</v>
      </c>
    </row>
    <row r="8270" spans="14:14" x14ac:dyDescent="0.25">
      <c r="N8270" s="123">
        <v>1.2962499999999999</v>
      </c>
    </row>
    <row r="8271" spans="14:14" x14ac:dyDescent="0.25">
      <c r="N8271" s="123">
        <v>1.2962</v>
      </c>
    </row>
    <row r="8272" spans="14:14" x14ac:dyDescent="0.25">
      <c r="N8272" s="123">
        <v>1.2962</v>
      </c>
    </row>
    <row r="8273" spans="14:14" x14ac:dyDescent="0.25">
      <c r="N8273" s="123">
        <v>1.2962</v>
      </c>
    </row>
    <row r="8274" spans="14:14" x14ac:dyDescent="0.25">
      <c r="N8274" s="123">
        <v>1.2962</v>
      </c>
    </row>
    <row r="8275" spans="14:14" x14ac:dyDescent="0.25">
      <c r="N8275" s="123">
        <v>1.2962499999999999</v>
      </c>
    </row>
    <row r="8276" spans="14:14" x14ac:dyDescent="0.25">
      <c r="N8276" s="123">
        <v>1.2962</v>
      </c>
    </row>
    <row r="8277" spans="14:14" x14ac:dyDescent="0.25">
      <c r="N8277" s="123">
        <v>1.2962</v>
      </c>
    </row>
    <row r="8278" spans="14:14" x14ac:dyDescent="0.25">
      <c r="N8278" s="123">
        <v>1.2962</v>
      </c>
    </row>
    <row r="8279" spans="14:14" x14ac:dyDescent="0.25">
      <c r="N8279" s="123">
        <v>1.2962</v>
      </c>
    </row>
    <row r="8280" spans="14:14" x14ac:dyDescent="0.25">
      <c r="N8280" s="123">
        <v>1.2962499999999999</v>
      </c>
    </row>
    <row r="8281" spans="14:14" x14ac:dyDescent="0.25">
      <c r="N8281" s="123">
        <v>1.2962</v>
      </c>
    </row>
    <row r="8282" spans="14:14" x14ac:dyDescent="0.25">
      <c r="N8282" s="123">
        <v>1.2962</v>
      </c>
    </row>
    <row r="8283" spans="14:14" x14ac:dyDescent="0.25">
      <c r="N8283" s="123">
        <v>1.2962</v>
      </c>
    </row>
    <row r="8284" spans="14:14" x14ac:dyDescent="0.25">
      <c r="N8284" s="123">
        <v>1.2962</v>
      </c>
    </row>
    <row r="8285" spans="14:14" x14ac:dyDescent="0.25">
      <c r="N8285" s="123">
        <v>1.29627</v>
      </c>
    </row>
    <row r="8286" spans="14:14" x14ac:dyDescent="0.25">
      <c r="N8286" s="123">
        <v>1.2962</v>
      </c>
    </row>
    <row r="8287" spans="14:14" x14ac:dyDescent="0.25">
      <c r="N8287" s="123">
        <v>1.2962</v>
      </c>
    </row>
    <row r="8288" spans="14:14" x14ac:dyDescent="0.25">
      <c r="N8288" s="123">
        <v>1.2962</v>
      </c>
    </row>
    <row r="8289" spans="14:14" x14ac:dyDescent="0.25">
      <c r="N8289" s="123">
        <v>1.2962499999999999</v>
      </c>
    </row>
    <row r="8290" spans="14:14" x14ac:dyDescent="0.25">
      <c r="N8290" s="123">
        <v>1.2962</v>
      </c>
    </row>
    <row r="8291" spans="14:14" x14ac:dyDescent="0.25">
      <c r="N8291" s="123">
        <v>1.2962</v>
      </c>
    </row>
    <row r="8292" spans="14:14" x14ac:dyDescent="0.25">
      <c r="N8292" s="123">
        <v>1.2962</v>
      </c>
    </row>
    <row r="8293" spans="14:14" x14ac:dyDescent="0.25">
      <c r="N8293" s="123">
        <v>1.2962</v>
      </c>
    </row>
    <row r="8294" spans="14:14" x14ac:dyDescent="0.25">
      <c r="N8294" s="123">
        <v>1.2962499999999999</v>
      </c>
    </row>
    <row r="8295" spans="14:14" x14ac:dyDescent="0.25">
      <c r="N8295" s="123">
        <v>1.2962</v>
      </c>
    </row>
    <row r="8296" spans="14:14" x14ac:dyDescent="0.25">
      <c r="N8296" s="123">
        <v>1.2962</v>
      </c>
    </row>
    <row r="8297" spans="14:14" x14ac:dyDescent="0.25">
      <c r="N8297" s="123">
        <v>1.2962</v>
      </c>
    </row>
    <row r="8298" spans="14:14" x14ac:dyDescent="0.25">
      <c r="N8298" s="123">
        <v>1.2962</v>
      </c>
    </row>
    <row r="8299" spans="14:14" x14ac:dyDescent="0.25">
      <c r="N8299" s="123">
        <v>1.2962499999999999</v>
      </c>
    </row>
    <row r="8300" spans="14:14" x14ac:dyDescent="0.25">
      <c r="N8300" s="123">
        <v>1.2962</v>
      </c>
    </row>
    <row r="8301" spans="14:14" x14ac:dyDescent="0.25">
      <c r="N8301" s="123">
        <v>1.2962</v>
      </c>
    </row>
    <row r="8302" spans="14:14" x14ac:dyDescent="0.25">
      <c r="N8302" s="123">
        <v>1.2962</v>
      </c>
    </row>
    <row r="8303" spans="14:14" x14ac:dyDescent="0.25">
      <c r="N8303" s="123">
        <v>1.2962</v>
      </c>
    </row>
    <row r="8304" spans="14:14" x14ac:dyDescent="0.25">
      <c r="N8304" s="123">
        <v>1.2962499999999999</v>
      </c>
    </row>
    <row r="8305" spans="14:14" x14ac:dyDescent="0.25">
      <c r="N8305" s="123">
        <v>1.2962</v>
      </c>
    </row>
    <row r="8306" spans="14:14" x14ac:dyDescent="0.25">
      <c r="N8306" s="123">
        <v>1.2962</v>
      </c>
    </row>
    <row r="8307" spans="14:14" x14ac:dyDescent="0.25">
      <c r="N8307" s="123">
        <v>1.2962</v>
      </c>
    </row>
    <row r="8308" spans="14:14" x14ac:dyDescent="0.25">
      <c r="N8308" s="123">
        <v>1.2962</v>
      </c>
    </row>
    <row r="8309" spans="14:14" x14ac:dyDescent="0.25">
      <c r="N8309" s="123">
        <v>1.29627</v>
      </c>
    </row>
    <row r="8310" spans="14:14" x14ac:dyDescent="0.25">
      <c r="N8310" s="123">
        <v>1.2962</v>
      </c>
    </row>
    <row r="8311" spans="14:14" x14ac:dyDescent="0.25">
      <c r="N8311" s="123">
        <v>1.2962</v>
      </c>
    </row>
    <row r="8312" spans="14:14" x14ac:dyDescent="0.25">
      <c r="N8312" s="123">
        <v>1.2962</v>
      </c>
    </row>
    <row r="8313" spans="14:14" x14ac:dyDescent="0.25">
      <c r="N8313" s="123">
        <v>1.2962499999999999</v>
      </c>
    </row>
    <row r="8314" spans="14:14" x14ac:dyDescent="0.25">
      <c r="N8314" s="123">
        <v>1.2962</v>
      </c>
    </row>
    <row r="8315" spans="14:14" x14ac:dyDescent="0.25">
      <c r="N8315" s="123">
        <v>1.2962</v>
      </c>
    </row>
    <row r="8316" spans="14:14" x14ac:dyDescent="0.25">
      <c r="N8316" s="123">
        <v>1.2962</v>
      </c>
    </row>
    <row r="8317" spans="14:14" x14ac:dyDescent="0.25">
      <c r="N8317" s="123">
        <v>1.2962</v>
      </c>
    </row>
    <row r="8318" spans="14:14" x14ac:dyDescent="0.25">
      <c r="N8318" s="123">
        <v>1.2962499999999999</v>
      </c>
    </row>
    <row r="8319" spans="14:14" x14ac:dyDescent="0.25">
      <c r="N8319" s="123">
        <v>1.2962</v>
      </c>
    </row>
    <row r="8320" spans="14:14" x14ac:dyDescent="0.25">
      <c r="N8320" s="123">
        <v>1.2962</v>
      </c>
    </row>
    <row r="8321" spans="14:14" x14ac:dyDescent="0.25">
      <c r="N8321" s="123">
        <v>1.2962</v>
      </c>
    </row>
    <row r="8322" spans="14:14" x14ac:dyDescent="0.25">
      <c r="N8322" s="123">
        <v>1.2962</v>
      </c>
    </row>
    <row r="8323" spans="14:14" x14ac:dyDescent="0.25">
      <c r="N8323" s="123">
        <v>1.2962499999999999</v>
      </c>
    </row>
    <row r="8324" spans="14:14" x14ac:dyDescent="0.25">
      <c r="N8324" s="123">
        <v>1.2962</v>
      </c>
    </row>
    <row r="8325" spans="14:14" x14ac:dyDescent="0.25">
      <c r="N8325" s="123">
        <v>1.2962</v>
      </c>
    </row>
    <row r="8326" spans="14:14" x14ac:dyDescent="0.25">
      <c r="N8326" s="123">
        <v>1.2962</v>
      </c>
    </row>
    <row r="8327" spans="14:14" x14ac:dyDescent="0.25">
      <c r="N8327" s="123">
        <v>1.2962</v>
      </c>
    </row>
    <row r="8328" spans="14:14" x14ac:dyDescent="0.25">
      <c r="N8328" s="123">
        <v>1.2962499999999999</v>
      </c>
    </row>
    <row r="8329" spans="14:14" x14ac:dyDescent="0.25">
      <c r="N8329" s="123">
        <v>1.2962</v>
      </c>
    </row>
    <row r="8330" spans="14:14" x14ac:dyDescent="0.25">
      <c r="N8330" s="123">
        <v>1.2962</v>
      </c>
    </row>
    <row r="8331" spans="14:14" x14ac:dyDescent="0.25">
      <c r="N8331" s="123">
        <v>1.2962199999999999</v>
      </c>
    </row>
    <row r="8332" spans="14:14" x14ac:dyDescent="0.25">
      <c r="N8332" s="123">
        <v>1.2962499999999999</v>
      </c>
    </row>
    <row r="8333" spans="14:14" x14ac:dyDescent="0.25">
      <c r="N8333" s="123">
        <v>1.2962</v>
      </c>
    </row>
    <row r="8334" spans="14:14" x14ac:dyDescent="0.25">
      <c r="N8334" s="123">
        <v>1.2962</v>
      </c>
    </row>
    <row r="8335" spans="14:14" x14ac:dyDescent="0.25">
      <c r="N8335" s="123">
        <v>1.2962</v>
      </c>
    </row>
    <row r="8336" spans="14:14" x14ac:dyDescent="0.25">
      <c r="N8336" s="123">
        <v>1.2962</v>
      </c>
    </row>
    <row r="8337" spans="14:14" x14ac:dyDescent="0.25">
      <c r="N8337" s="123">
        <v>1.2962499999999999</v>
      </c>
    </row>
    <row r="8338" spans="14:14" x14ac:dyDescent="0.25">
      <c r="N8338" s="123">
        <v>1.2962</v>
      </c>
    </row>
    <row r="8339" spans="14:14" x14ac:dyDescent="0.25">
      <c r="N8339" s="123">
        <v>1.2962</v>
      </c>
    </row>
    <row r="8340" spans="14:14" x14ac:dyDescent="0.25">
      <c r="N8340" s="123">
        <v>1.2962199999999999</v>
      </c>
    </row>
    <row r="8341" spans="14:14" x14ac:dyDescent="0.25">
      <c r="N8341" s="123">
        <v>1.2962499999999999</v>
      </c>
    </row>
    <row r="8342" spans="14:14" x14ac:dyDescent="0.25">
      <c r="N8342" s="123">
        <v>1.2962</v>
      </c>
    </row>
    <row r="8343" spans="14:14" x14ac:dyDescent="0.25">
      <c r="N8343" s="123">
        <v>1.2962</v>
      </c>
    </row>
    <row r="8344" spans="14:14" x14ac:dyDescent="0.25">
      <c r="N8344" s="123">
        <v>1.2962</v>
      </c>
    </row>
    <row r="8345" spans="14:14" x14ac:dyDescent="0.25">
      <c r="N8345" s="123">
        <v>1.2962</v>
      </c>
    </row>
    <row r="8346" spans="14:14" x14ac:dyDescent="0.25">
      <c r="N8346" s="123">
        <v>1.2962499999999999</v>
      </c>
    </row>
    <row r="8347" spans="14:14" x14ac:dyDescent="0.25">
      <c r="N8347" s="123">
        <v>1.2962</v>
      </c>
    </row>
    <row r="8348" spans="14:14" x14ac:dyDescent="0.25">
      <c r="N8348" s="123">
        <v>1.2962</v>
      </c>
    </row>
    <row r="8349" spans="14:14" x14ac:dyDescent="0.25">
      <c r="N8349" s="123">
        <v>1.2962</v>
      </c>
    </row>
    <row r="8350" spans="14:14" x14ac:dyDescent="0.25">
      <c r="N8350" s="123">
        <v>1.2962</v>
      </c>
    </row>
    <row r="8351" spans="14:14" x14ac:dyDescent="0.25">
      <c r="N8351" s="123">
        <v>1.2962499999999999</v>
      </c>
    </row>
    <row r="8352" spans="14:14" x14ac:dyDescent="0.25">
      <c r="N8352" s="123">
        <v>1.2962</v>
      </c>
    </row>
    <row r="8353" spans="14:14" x14ac:dyDescent="0.25">
      <c r="N8353" s="123">
        <v>1.2962</v>
      </c>
    </row>
    <row r="8354" spans="14:14" x14ac:dyDescent="0.25">
      <c r="N8354" s="123">
        <v>1.2962</v>
      </c>
    </row>
    <row r="8355" spans="14:14" x14ac:dyDescent="0.25">
      <c r="N8355" s="123">
        <v>1.2962</v>
      </c>
    </row>
    <row r="8356" spans="14:14" x14ac:dyDescent="0.25">
      <c r="N8356" s="123">
        <v>1.2962499999999999</v>
      </c>
    </row>
    <row r="8357" spans="14:14" x14ac:dyDescent="0.25">
      <c r="N8357" s="123">
        <v>1.2962</v>
      </c>
    </row>
    <row r="8358" spans="14:14" x14ac:dyDescent="0.25">
      <c r="N8358" s="123">
        <v>1.2962</v>
      </c>
    </row>
    <row r="8359" spans="14:14" x14ac:dyDescent="0.25">
      <c r="N8359" s="123">
        <v>1.2962</v>
      </c>
    </row>
    <row r="8360" spans="14:14" x14ac:dyDescent="0.25">
      <c r="N8360" s="123">
        <v>1.29627</v>
      </c>
    </row>
    <row r="8361" spans="14:14" x14ac:dyDescent="0.25">
      <c r="N8361" s="123">
        <v>1.2962</v>
      </c>
    </row>
    <row r="8362" spans="14:14" x14ac:dyDescent="0.25">
      <c r="N8362" s="123">
        <v>1.2962</v>
      </c>
    </row>
    <row r="8363" spans="14:14" x14ac:dyDescent="0.25">
      <c r="N8363" s="123">
        <v>1.2962</v>
      </c>
    </row>
    <row r="8364" spans="14:14" x14ac:dyDescent="0.25">
      <c r="N8364" s="123">
        <v>1.2962</v>
      </c>
    </row>
    <row r="8365" spans="14:14" x14ac:dyDescent="0.25">
      <c r="N8365" s="123">
        <v>1.2962499999999999</v>
      </c>
    </row>
    <row r="8366" spans="14:14" x14ac:dyDescent="0.25">
      <c r="N8366" s="123">
        <v>1.2962</v>
      </c>
    </row>
    <row r="8367" spans="14:14" x14ac:dyDescent="0.25">
      <c r="N8367" s="123">
        <v>1.2962</v>
      </c>
    </row>
    <row r="8368" spans="14:14" x14ac:dyDescent="0.25">
      <c r="N8368" s="123">
        <v>1.2962</v>
      </c>
    </row>
    <row r="8369" spans="14:14" x14ac:dyDescent="0.25">
      <c r="N8369" s="123">
        <v>1.2962</v>
      </c>
    </row>
    <row r="8370" spans="14:14" x14ac:dyDescent="0.25">
      <c r="N8370" s="123">
        <v>1.2962499999999999</v>
      </c>
    </row>
    <row r="8371" spans="14:14" x14ac:dyDescent="0.25">
      <c r="N8371" s="123">
        <v>1.2962</v>
      </c>
    </row>
    <row r="8372" spans="14:14" x14ac:dyDescent="0.25">
      <c r="N8372" s="123">
        <v>1.2962</v>
      </c>
    </row>
    <row r="8373" spans="14:14" x14ac:dyDescent="0.25">
      <c r="N8373" s="123">
        <v>1.2962</v>
      </c>
    </row>
    <row r="8374" spans="14:14" x14ac:dyDescent="0.25">
      <c r="N8374" s="123">
        <v>1.2962</v>
      </c>
    </row>
    <row r="8375" spans="14:14" x14ac:dyDescent="0.25">
      <c r="N8375" s="123">
        <v>1.29627</v>
      </c>
    </row>
    <row r="8376" spans="14:14" x14ac:dyDescent="0.25">
      <c r="N8376" s="123">
        <v>1.2962</v>
      </c>
    </row>
    <row r="8377" spans="14:14" x14ac:dyDescent="0.25">
      <c r="N8377" s="123">
        <v>1.2962</v>
      </c>
    </row>
    <row r="8378" spans="14:14" x14ac:dyDescent="0.25">
      <c r="N8378" s="123">
        <v>1.2962</v>
      </c>
    </row>
    <row r="8379" spans="14:14" x14ac:dyDescent="0.25">
      <c r="N8379" s="123">
        <v>1.2962499999999999</v>
      </c>
    </row>
    <row r="8380" spans="14:14" x14ac:dyDescent="0.25">
      <c r="N8380" s="123">
        <v>1.2962</v>
      </c>
    </row>
    <row r="8381" spans="14:14" x14ac:dyDescent="0.25">
      <c r="N8381" s="123">
        <v>1.2962</v>
      </c>
    </row>
    <row r="8382" spans="14:14" x14ac:dyDescent="0.25">
      <c r="N8382" s="123">
        <v>1.2962</v>
      </c>
    </row>
    <row r="8383" spans="14:14" x14ac:dyDescent="0.25">
      <c r="N8383" s="123">
        <v>1.2962</v>
      </c>
    </row>
    <row r="8384" spans="14:14" x14ac:dyDescent="0.25">
      <c r="N8384" s="123">
        <v>1.2962499999999999</v>
      </c>
    </row>
    <row r="8385" spans="14:14" x14ac:dyDescent="0.25">
      <c r="N8385" s="123">
        <v>1.2962</v>
      </c>
    </row>
    <row r="8386" spans="14:14" x14ac:dyDescent="0.25">
      <c r="N8386" s="123">
        <v>1.2962</v>
      </c>
    </row>
    <row r="8387" spans="14:14" x14ac:dyDescent="0.25">
      <c r="N8387" s="123">
        <v>1.2962</v>
      </c>
    </row>
    <row r="8388" spans="14:14" x14ac:dyDescent="0.25">
      <c r="N8388" s="123">
        <v>1.2962</v>
      </c>
    </row>
    <row r="8389" spans="14:14" x14ac:dyDescent="0.25">
      <c r="N8389" s="123">
        <v>1.2962499999999999</v>
      </c>
    </row>
    <row r="8390" spans="14:14" x14ac:dyDescent="0.25">
      <c r="N8390" s="123">
        <v>1.2962</v>
      </c>
    </row>
    <row r="8391" spans="14:14" x14ac:dyDescent="0.25">
      <c r="N8391" s="123">
        <v>1.2962</v>
      </c>
    </row>
    <row r="8392" spans="14:14" x14ac:dyDescent="0.25">
      <c r="N8392" s="123">
        <v>1.2962</v>
      </c>
    </row>
    <row r="8393" spans="14:14" x14ac:dyDescent="0.25">
      <c r="N8393" s="123">
        <v>1.2962</v>
      </c>
    </row>
    <row r="8394" spans="14:14" x14ac:dyDescent="0.25">
      <c r="N8394" s="123">
        <v>1.2962499999999999</v>
      </c>
    </row>
    <row r="8395" spans="14:14" x14ac:dyDescent="0.25">
      <c r="N8395" s="123">
        <v>1.2962</v>
      </c>
    </row>
    <row r="8396" spans="14:14" x14ac:dyDescent="0.25">
      <c r="N8396" s="123">
        <v>1.2962</v>
      </c>
    </row>
    <row r="8397" spans="14:14" x14ac:dyDescent="0.25">
      <c r="N8397" s="123">
        <v>1.2962</v>
      </c>
    </row>
    <row r="8398" spans="14:14" x14ac:dyDescent="0.25">
      <c r="N8398" s="123">
        <v>1.2962</v>
      </c>
    </row>
    <row r="8399" spans="14:14" x14ac:dyDescent="0.25">
      <c r="N8399" s="123">
        <v>1.29627</v>
      </c>
    </row>
    <row r="8400" spans="14:14" x14ac:dyDescent="0.25">
      <c r="N8400" s="123">
        <v>1.2962</v>
      </c>
    </row>
    <row r="8401" spans="14:14" x14ac:dyDescent="0.25">
      <c r="N8401" s="123">
        <v>1.2962</v>
      </c>
    </row>
    <row r="8402" spans="14:14" x14ac:dyDescent="0.25">
      <c r="N8402" s="123">
        <v>1.2962</v>
      </c>
    </row>
    <row r="8403" spans="14:14" x14ac:dyDescent="0.25">
      <c r="N8403" s="123">
        <v>1.2962499999999999</v>
      </c>
    </row>
    <row r="8404" spans="14:14" x14ac:dyDescent="0.25">
      <c r="N8404" s="123">
        <v>1.2962</v>
      </c>
    </row>
    <row r="8405" spans="14:14" x14ac:dyDescent="0.25">
      <c r="N8405" s="123">
        <v>1.2962</v>
      </c>
    </row>
    <row r="8406" spans="14:14" x14ac:dyDescent="0.25">
      <c r="N8406" s="123">
        <v>1.2962</v>
      </c>
    </row>
    <row r="8407" spans="14:14" x14ac:dyDescent="0.25">
      <c r="N8407" s="123">
        <v>1.2962</v>
      </c>
    </row>
    <row r="8408" spans="14:14" x14ac:dyDescent="0.25">
      <c r="N8408" s="123">
        <v>1.2962499999999999</v>
      </c>
    </row>
    <row r="8409" spans="14:14" x14ac:dyDescent="0.25">
      <c r="N8409" s="123">
        <v>1.2962</v>
      </c>
    </row>
    <row r="8410" spans="14:14" x14ac:dyDescent="0.25">
      <c r="N8410" s="123">
        <v>1.2962</v>
      </c>
    </row>
    <row r="8411" spans="14:14" x14ac:dyDescent="0.25">
      <c r="N8411" s="123">
        <v>1.2962</v>
      </c>
    </row>
    <row r="8412" spans="14:14" x14ac:dyDescent="0.25">
      <c r="N8412" s="123">
        <v>1.2962</v>
      </c>
    </row>
    <row r="8413" spans="14:14" x14ac:dyDescent="0.25">
      <c r="N8413" s="123">
        <v>1.2962499999999999</v>
      </c>
    </row>
    <row r="8414" spans="14:14" x14ac:dyDescent="0.25">
      <c r="N8414" s="123">
        <v>1.2962</v>
      </c>
    </row>
    <row r="8415" spans="14:14" x14ac:dyDescent="0.25">
      <c r="N8415" s="123">
        <v>1.2962</v>
      </c>
    </row>
    <row r="8416" spans="14:14" x14ac:dyDescent="0.25">
      <c r="N8416" s="123">
        <v>1.2962</v>
      </c>
    </row>
    <row r="8417" spans="14:14" x14ac:dyDescent="0.25">
      <c r="N8417" s="123">
        <v>1.2962</v>
      </c>
    </row>
    <row r="8418" spans="14:14" x14ac:dyDescent="0.25">
      <c r="N8418" s="123">
        <v>1.2962499999999999</v>
      </c>
    </row>
    <row r="8419" spans="14:14" x14ac:dyDescent="0.25">
      <c r="N8419" s="123">
        <v>1.2962</v>
      </c>
    </row>
    <row r="8420" spans="14:14" x14ac:dyDescent="0.25">
      <c r="N8420" s="123">
        <v>1.2962</v>
      </c>
    </row>
    <row r="8421" spans="14:14" x14ac:dyDescent="0.25">
      <c r="N8421" s="123">
        <v>1.2962</v>
      </c>
    </row>
    <row r="8422" spans="14:14" x14ac:dyDescent="0.25">
      <c r="N8422" s="123">
        <v>1.2962</v>
      </c>
    </row>
    <row r="8423" spans="14:14" x14ac:dyDescent="0.25">
      <c r="N8423" s="123">
        <v>1.2962499999999999</v>
      </c>
    </row>
    <row r="8424" spans="14:14" x14ac:dyDescent="0.25">
      <c r="N8424" s="123">
        <v>1.2962</v>
      </c>
    </row>
    <row r="8425" spans="14:14" x14ac:dyDescent="0.25">
      <c r="N8425" s="123">
        <v>1.2962</v>
      </c>
    </row>
    <row r="8426" spans="14:14" x14ac:dyDescent="0.25">
      <c r="N8426" s="123">
        <v>1.2962</v>
      </c>
    </row>
    <row r="8427" spans="14:14" x14ac:dyDescent="0.25">
      <c r="N8427" s="123">
        <v>1.29627</v>
      </c>
    </row>
    <row r="8428" spans="14:14" x14ac:dyDescent="0.25">
      <c r="N8428" s="123">
        <v>1.2962</v>
      </c>
    </row>
    <row r="8429" spans="14:14" x14ac:dyDescent="0.25">
      <c r="N8429" s="123">
        <v>1.2962</v>
      </c>
    </row>
    <row r="8430" spans="14:14" x14ac:dyDescent="0.25">
      <c r="N8430" s="123">
        <v>1.2962</v>
      </c>
    </row>
    <row r="8431" spans="14:14" x14ac:dyDescent="0.25">
      <c r="N8431" s="123">
        <v>1.2962</v>
      </c>
    </row>
    <row r="8432" spans="14:14" x14ac:dyDescent="0.25">
      <c r="N8432" s="123">
        <v>1.2962499999999999</v>
      </c>
    </row>
    <row r="8433" spans="14:14" x14ac:dyDescent="0.25">
      <c r="N8433" s="123">
        <v>1.2962</v>
      </c>
    </row>
    <row r="8434" spans="14:14" x14ac:dyDescent="0.25">
      <c r="N8434" s="123">
        <v>1.2962</v>
      </c>
    </row>
    <row r="8435" spans="14:14" x14ac:dyDescent="0.25">
      <c r="N8435" s="123">
        <v>1.2962</v>
      </c>
    </row>
    <row r="8436" spans="14:14" x14ac:dyDescent="0.25">
      <c r="N8436" s="123">
        <v>1.2962</v>
      </c>
    </row>
    <row r="8437" spans="14:14" x14ac:dyDescent="0.25">
      <c r="N8437" s="123">
        <v>1.2962499999999999</v>
      </c>
    </row>
    <row r="8438" spans="14:14" x14ac:dyDescent="0.25">
      <c r="N8438" s="123">
        <v>1.2962</v>
      </c>
    </row>
    <row r="8439" spans="14:14" x14ac:dyDescent="0.25">
      <c r="N8439" s="123">
        <v>1.2962</v>
      </c>
    </row>
    <row r="8440" spans="14:14" x14ac:dyDescent="0.25">
      <c r="N8440" s="123">
        <v>1.2962</v>
      </c>
    </row>
    <row r="8441" spans="14:14" x14ac:dyDescent="0.25">
      <c r="N8441" s="123">
        <v>1.2962</v>
      </c>
    </row>
    <row r="8442" spans="14:14" x14ac:dyDescent="0.25">
      <c r="N8442" s="123">
        <v>1.2962499999999999</v>
      </c>
    </row>
    <row r="8443" spans="14:14" x14ac:dyDescent="0.25">
      <c r="N8443" s="123">
        <v>1.2962</v>
      </c>
    </row>
    <row r="8444" spans="14:14" x14ac:dyDescent="0.25">
      <c r="N8444" s="123">
        <v>1.2962</v>
      </c>
    </row>
    <row r="8445" spans="14:14" x14ac:dyDescent="0.25">
      <c r="N8445" s="123">
        <v>1.2962</v>
      </c>
    </row>
    <row r="8446" spans="14:14" x14ac:dyDescent="0.25">
      <c r="N8446" s="123">
        <v>1.2962</v>
      </c>
    </row>
    <row r="8447" spans="14:14" x14ac:dyDescent="0.25">
      <c r="N8447" s="123">
        <v>1.2962499999999999</v>
      </c>
    </row>
    <row r="8448" spans="14:14" x14ac:dyDescent="0.25">
      <c r="N8448" s="123">
        <v>1.2962</v>
      </c>
    </row>
    <row r="8449" spans="14:14" x14ac:dyDescent="0.25">
      <c r="N8449" s="123">
        <v>1.2962</v>
      </c>
    </row>
    <row r="8450" spans="14:14" x14ac:dyDescent="0.25">
      <c r="N8450" s="123">
        <v>1.2962</v>
      </c>
    </row>
    <row r="8451" spans="14:14" x14ac:dyDescent="0.25">
      <c r="N8451" s="123">
        <v>1.2962</v>
      </c>
    </row>
    <row r="8452" spans="14:14" x14ac:dyDescent="0.25">
      <c r="N8452" s="123">
        <v>1.2962499999999999</v>
      </c>
    </row>
    <row r="8453" spans="14:14" x14ac:dyDescent="0.25">
      <c r="N8453" s="123">
        <v>1.2962</v>
      </c>
    </row>
    <row r="8454" spans="14:14" x14ac:dyDescent="0.25">
      <c r="N8454" s="123">
        <v>1.2962</v>
      </c>
    </row>
    <row r="8455" spans="14:14" x14ac:dyDescent="0.25">
      <c r="N8455" s="123">
        <v>1.2962</v>
      </c>
    </row>
    <row r="8456" spans="14:14" x14ac:dyDescent="0.25">
      <c r="N8456" s="123">
        <v>1.2962</v>
      </c>
    </row>
    <row r="8457" spans="14:14" x14ac:dyDescent="0.25">
      <c r="N8457" s="123">
        <v>1.2962499999999999</v>
      </c>
    </row>
    <row r="8458" spans="14:14" x14ac:dyDescent="0.25">
      <c r="N8458" s="123">
        <v>1.2962</v>
      </c>
    </row>
    <row r="8459" spans="14:14" x14ac:dyDescent="0.25">
      <c r="N8459" s="123">
        <v>1.2962</v>
      </c>
    </row>
    <row r="8460" spans="14:14" x14ac:dyDescent="0.25">
      <c r="N8460" s="123">
        <v>1.2962</v>
      </c>
    </row>
    <row r="8461" spans="14:14" x14ac:dyDescent="0.25">
      <c r="N8461" s="123">
        <v>1.2962</v>
      </c>
    </row>
    <row r="8462" spans="14:14" x14ac:dyDescent="0.25">
      <c r="N8462" s="123">
        <v>1.2962499999999999</v>
      </c>
    </row>
    <row r="8463" spans="14:14" x14ac:dyDescent="0.25">
      <c r="N8463" s="123">
        <v>1.2962</v>
      </c>
    </row>
    <row r="8464" spans="14:14" x14ac:dyDescent="0.25">
      <c r="N8464" s="123">
        <v>1.2962</v>
      </c>
    </row>
    <row r="8465" spans="14:14" x14ac:dyDescent="0.25">
      <c r="N8465" s="123">
        <v>1.2962</v>
      </c>
    </row>
    <row r="8466" spans="14:14" x14ac:dyDescent="0.25">
      <c r="N8466" s="123">
        <v>1.2962</v>
      </c>
    </row>
    <row r="8467" spans="14:14" x14ac:dyDescent="0.25">
      <c r="N8467" s="123">
        <v>1.29627</v>
      </c>
    </row>
    <row r="8468" spans="14:14" x14ac:dyDescent="0.25">
      <c r="N8468" s="123">
        <v>1.2962</v>
      </c>
    </row>
    <row r="8469" spans="14:14" x14ac:dyDescent="0.25">
      <c r="N8469" s="123">
        <v>1.2962</v>
      </c>
    </row>
    <row r="8470" spans="14:14" x14ac:dyDescent="0.25">
      <c r="N8470" s="123">
        <v>1.2962</v>
      </c>
    </row>
    <row r="8471" spans="14:14" x14ac:dyDescent="0.25">
      <c r="N8471" s="123">
        <v>1.2962499999999999</v>
      </c>
    </row>
    <row r="8472" spans="14:14" x14ac:dyDescent="0.25">
      <c r="N8472" s="123">
        <v>1.2962</v>
      </c>
    </row>
    <row r="8473" spans="14:14" x14ac:dyDescent="0.25">
      <c r="N8473" s="123">
        <v>1.2962</v>
      </c>
    </row>
    <row r="8474" spans="14:14" x14ac:dyDescent="0.25">
      <c r="N8474" s="123">
        <v>1.2962</v>
      </c>
    </row>
    <row r="8475" spans="14:14" x14ac:dyDescent="0.25">
      <c r="N8475" s="123">
        <v>1.2962</v>
      </c>
    </row>
    <row r="8476" spans="14:14" x14ac:dyDescent="0.25">
      <c r="N8476" s="123">
        <v>1.2962499999999999</v>
      </c>
    </row>
    <row r="8477" spans="14:14" x14ac:dyDescent="0.25">
      <c r="N8477" s="123">
        <v>1.2962</v>
      </c>
    </row>
    <row r="8478" spans="14:14" x14ac:dyDescent="0.25">
      <c r="N8478" s="123">
        <v>1.2962</v>
      </c>
    </row>
    <row r="8479" spans="14:14" x14ac:dyDescent="0.25">
      <c r="N8479" s="123">
        <v>1.2962</v>
      </c>
    </row>
    <row r="8480" spans="14:14" x14ac:dyDescent="0.25">
      <c r="N8480" s="123">
        <v>1.2962</v>
      </c>
    </row>
    <row r="8481" spans="14:14" x14ac:dyDescent="0.25">
      <c r="N8481" s="123">
        <v>1.29627</v>
      </c>
    </row>
    <row r="8482" spans="14:14" x14ac:dyDescent="0.25">
      <c r="N8482" s="123">
        <v>1.2962</v>
      </c>
    </row>
    <row r="8483" spans="14:14" x14ac:dyDescent="0.25">
      <c r="N8483" s="123">
        <v>1.2962</v>
      </c>
    </row>
    <row r="8484" spans="14:14" x14ac:dyDescent="0.25">
      <c r="N8484" s="123">
        <v>1.2962</v>
      </c>
    </row>
    <row r="8485" spans="14:14" x14ac:dyDescent="0.25">
      <c r="N8485" s="123">
        <v>1.2962499999999999</v>
      </c>
    </row>
    <row r="8486" spans="14:14" x14ac:dyDescent="0.25">
      <c r="N8486" s="123">
        <v>1.2962</v>
      </c>
    </row>
    <row r="8487" spans="14:14" x14ac:dyDescent="0.25">
      <c r="N8487" s="123">
        <v>1.2962</v>
      </c>
    </row>
    <row r="8488" spans="14:14" x14ac:dyDescent="0.25">
      <c r="N8488" s="123">
        <v>1.2962</v>
      </c>
    </row>
    <row r="8489" spans="14:14" x14ac:dyDescent="0.25">
      <c r="N8489" s="123">
        <v>1.2962</v>
      </c>
    </row>
    <row r="8490" spans="14:14" x14ac:dyDescent="0.25">
      <c r="N8490" s="123">
        <v>1.2962499999999999</v>
      </c>
    </row>
    <row r="8491" spans="14:14" x14ac:dyDescent="0.25">
      <c r="N8491" s="123">
        <v>1.2962199999999999</v>
      </c>
    </row>
    <row r="8492" spans="14:14" x14ac:dyDescent="0.25">
      <c r="N8492" s="123">
        <v>1.2962</v>
      </c>
    </row>
    <row r="8493" spans="14:14" x14ac:dyDescent="0.25">
      <c r="N8493" s="123">
        <v>1.2962</v>
      </c>
    </row>
    <row r="8494" spans="14:14" x14ac:dyDescent="0.25">
      <c r="N8494" s="123">
        <v>1.2962499999999999</v>
      </c>
    </row>
    <row r="8495" spans="14:14" x14ac:dyDescent="0.25">
      <c r="N8495" s="123">
        <v>1.2962</v>
      </c>
    </row>
    <row r="8496" spans="14:14" x14ac:dyDescent="0.25">
      <c r="N8496" s="123">
        <v>1.2962</v>
      </c>
    </row>
    <row r="8497" spans="14:14" x14ac:dyDescent="0.25">
      <c r="N8497" s="123">
        <v>1.2962</v>
      </c>
    </row>
    <row r="8498" spans="14:14" x14ac:dyDescent="0.25">
      <c r="N8498" s="123">
        <v>1.2962</v>
      </c>
    </row>
    <row r="8499" spans="14:14" x14ac:dyDescent="0.25">
      <c r="N8499" s="123">
        <v>1.2962499999999999</v>
      </c>
    </row>
    <row r="8500" spans="14:14" x14ac:dyDescent="0.25">
      <c r="N8500" s="123">
        <v>1.2962</v>
      </c>
    </row>
    <row r="8501" spans="14:14" x14ac:dyDescent="0.25">
      <c r="N8501" s="123">
        <v>1.2962</v>
      </c>
    </row>
    <row r="8502" spans="14:14" x14ac:dyDescent="0.25">
      <c r="N8502" s="123">
        <v>1.2962</v>
      </c>
    </row>
    <row r="8503" spans="14:14" x14ac:dyDescent="0.25">
      <c r="N8503" s="123">
        <v>1.2962</v>
      </c>
    </row>
    <row r="8504" spans="14:14" x14ac:dyDescent="0.25">
      <c r="N8504" s="123">
        <v>1.2962499999999999</v>
      </c>
    </row>
    <row r="8505" spans="14:14" x14ac:dyDescent="0.25">
      <c r="N8505" s="123">
        <v>1.2962</v>
      </c>
    </row>
    <row r="8506" spans="14:14" x14ac:dyDescent="0.25">
      <c r="N8506" s="123">
        <v>1.2962</v>
      </c>
    </row>
    <row r="8507" spans="14:14" x14ac:dyDescent="0.25">
      <c r="N8507" s="123">
        <v>1.2962</v>
      </c>
    </row>
    <row r="8508" spans="14:14" x14ac:dyDescent="0.25">
      <c r="N8508" s="123">
        <v>1.2962</v>
      </c>
    </row>
    <row r="8509" spans="14:14" x14ac:dyDescent="0.25">
      <c r="N8509" s="123">
        <v>1.2962499999999999</v>
      </c>
    </row>
    <row r="8510" spans="14:14" x14ac:dyDescent="0.25">
      <c r="N8510" s="123">
        <v>1.2962</v>
      </c>
    </row>
    <row r="8511" spans="14:14" x14ac:dyDescent="0.25">
      <c r="N8511" s="123">
        <v>1.2962</v>
      </c>
    </row>
    <row r="8512" spans="14:14" x14ac:dyDescent="0.25">
      <c r="N8512" s="123">
        <v>1.2962</v>
      </c>
    </row>
    <row r="8513" spans="14:14" x14ac:dyDescent="0.25">
      <c r="N8513" s="123">
        <v>1.2962</v>
      </c>
    </row>
    <row r="8514" spans="14:14" x14ac:dyDescent="0.25">
      <c r="N8514" s="123">
        <v>1.2962499999999999</v>
      </c>
    </row>
    <row r="8515" spans="14:14" x14ac:dyDescent="0.25">
      <c r="N8515" s="123">
        <v>1.2962</v>
      </c>
    </row>
    <row r="8516" spans="14:14" x14ac:dyDescent="0.25">
      <c r="N8516" s="123">
        <v>1.2962</v>
      </c>
    </row>
    <row r="8517" spans="14:14" x14ac:dyDescent="0.25">
      <c r="N8517" s="123">
        <v>1.2962</v>
      </c>
    </row>
    <row r="8518" spans="14:14" x14ac:dyDescent="0.25">
      <c r="N8518" s="123">
        <v>1.2962</v>
      </c>
    </row>
    <row r="8519" spans="14:14" x14ac:dyDescent="0.25">
      <c r="N8519" s="123">
        <v>1.2962499999999999</v>
      </c>
    </row>
    <row r="8520" spans="14:14" x14ac:dyDescent="0.25">
      <c r="N8520" s="123">
        <v>1.2962</v>
      </c>
    </row>
    <row r="8521" spans="14:14" x14ac:dyDescent="0.25">
      <c r="N8521" s="123">
        <v>1.2962</v>
      </c>
    </row>
    <row r="8522" spans="14:14" x14ac:dyDescent="0.25">
      <c r="N8522" s="123">
        <v>1.2962</v>
      </c>
    </row>
    <row r="8523" spans="14:14" x14ac:dyDescent="0.25">
      <c r="N8523" s="123">
        <v>1.2962</v>
      </c>
    </row>
    <row r="8524" spans="14:14" x14ac:dyDescent="0.25">
      <c r="N8524" s="123">
        <v>1.2962499999999999</v>
      </c>
    </row>
    <row r="8525" spans="14:14" x14ac:dyDescent="0.25">
      <c r="N8525" s="123">
        <v>1.2962</v>
      </c>
    </row>
    <row r="8526" spans="14:14" x14ac:dyDescent="0.25">
      <c r="N8526" s="123">
        <v>1.2962</v>
      </c>
    </row>
    <row r="8527" spans="14:14" x14ac:dyDescent="0.25">
      <c r="N8527" s="123">
        <v>1.2962</v>
      </c>
    </row>
    <row r="8528" spans="14:14" x14ac:dyDescent="0.25">
      <c r="N8528" s="123">
        <v>1.2962</v>
      </c>
    </row>
    <row r="8529" spans="14:14" x14ac:dyDescent="0.25">
      <c r="N8529" s="123">
        <v>1.2962499999999999</v>
      </c>
    </row>
    <row r="8530" spans="14:14" x14ac:dyDescent="0.25">
      <c r="N8530" s="123">
        <v>1.2962</v>
      </c>
    </row>
    <row r="8531" spans="14:14" x14ac:dyDescent="0.25">
      <c r="N8531" s="123">
        <v>1.2962</v>
      </c>
    </row>
    <row r="8532" spans="14:14" x14ac:dyDescent="0.25">
      <c r="N8532" s="123">
        <v>1.2962</v>
      </c>
    </row>
    <row r="8533" spans="14:14" x14ac:dyDescent="0.25">
      <c r="N8533" s="123">
        <v>1.2962</v>
      </c>
    </row>
    <row r="8534" spans="14:14" x14ac:dyDescent="0.25">
      <c r="N8534" s="123">
        <v>1.29627</v>
      </c>
    </row>
    <row r="8535" spans="14:14" x14ac:dyDescent="0.25">
      <c r="N8535" s="123">
        <v>1.2962</v>
      </c>
    </row>
    <row r="8536" spans="14:14" x14ac:dyDescent="0.25">
      <c r="N8536" s="123">
        <v>1.2962</v>
      </c>
    </row>
    <row r="8537" spans="14:14" x14ac:dyDescent="0.25">
      <c r="N8537" s="123">
        <v>1.2962</v>
      </c>
    </row>
    <row r="8538" spans="14:14" x14ac:dyDescent="0.25">
      <c r="N8538" s="123">
        <v>1.2962499999999999</v>
      </c>
    </row>
    <row r="8539" spans="14:14" x14ac:dyDescent="0.25">
      <c r="N8539" s="123">
        <v>1.2962</v>
      </c>
    </row>
    <row r="8540" spans="14:14" x14ac:dyDescent="0.25">
      <c r="N8540" s="123">
        <v>1.2962</v>
      </c>
    </row>
    <row r="8541" spans="14:14" x14ac:dyDescent="0.25">
      <c r="N8541" s="123">
        <v>1.2962</v>
      </c>
    </row>
    <row r="8542" spans="14:14" x14ac:dyDescent="0.25">
      <c r="N8542" s="123">
        <v>1.2962</v>
      </c>
    </row>
    <row r="8543" spans="14:14" x14ac:dyDescent="0.25">
      <c r="N8543" s="123">
        <v>1.2962499999999999</v>
      </c>
    </row>
    <row r="8544" spans="14:14" x14ac:dyDescent="0.25">
      <c r="N8544" s="123">
        <v>1.2962</v>
      </c>
    </row>
    <row r="8545" spans="14:14" x14ac:dyDescent="0.25">
      <c r="N8545" s="123">
        <v>1.2962</v>
      </c>
    </row>
    <row r="8546" spans="14:14" x14ac:dyDescent="0.25">
      <c r="N8546" s="123">
        <v>1.2962</v>
      </c>
    </row>
    <row r="8547" spans="14:14" x14ac:dyDescent="0.25">
      <c r="N8547" s="123">
        <v>1.2962</v>
      </c>
    </row>
    <row r="8548" spans="14:14" x14ac:dyDescent="0.25">
      <c r="N8548" s="123">
        <v>1.2962499999999999</v>
      </c>
    </row>
    <row r="8549" spans="14:14" x14ac:dyDescent="0.25">
      <c r="N8549" s="123">
        <v>1.2962</v>
      </c>
    </row>
    <row r="8550" spans="14:14" x14ac:dyDescent="0.25">
      <c r="N8550" s="123">
        <v>1.2962</v>
      </c>
    </row>
    <row r="8551" spans="14:14" x14ac:dyDescent="0.25">
      <c r="N8551" s="123">
        <v>1.2962</v>
      </c>
    </row>
    <row r="8552" spans="14:14" x14ac:dyDescent="0.25">
      <c r="N8552" s="123">
        <v>1.2962</v>
      </c>
    </row>
    <row r="8553" spans="14:14" x14ac:dyDescent="0.25">
      <c r="N8553" s="123">
        <v>1.2962499999999999</v>
      </c>
    </row>
    <row r="8554" spans="14:14" x14ac:dyDescent="0.25">
      <c r="N8554" s="123">
        <v>1.2962</v>
      </c>
    </row>
    <row r="8555" spans="14:14" x14ac:dyDescent="0.25">
      <c r="N8555" s="123">
        <v>1.2962</v>
      </c>
    </row>
    <row r="8556" spans="14:14" x14ac:dyDescent="0.25">
      <c r="N8556" s="123">
        <v>1.2962</v>
      </c>
    </row>
    <row r="8557" spans="14:14" x14ac:dyDescent="0.25">
      <c r="N8557" s="123">
        <v>1.2962</v>
      </c>
    </row>
    <row r="8558" spans="14:14" x14ac:dyDescent="0.25">
      <c r="N8558" s="123">
        <v>1.29627</v>
      </c>
    </row>
    <row r="8559" spans="14:14" x14ac:dyDescent="0.25">
      <c r="N8559" s="123">
        <v>1.2962</v>
      </c>
    </row>
    <row r="8560" spans="14:14" x14ac:dyDescent="0.25">
      <c r="N8560" s="123">
        <v>1.2962</v>
      </c>
    </row>
    <row r="8561" spans="14:14" x14ac:dyDescent="0.25">
      <c r="N8561" s="123">
        <v>1.2962</v>
      </c>
    </row>
    <row r="8562" spans="14:14" x14ac:dyDescent="0.25">
      <c r="N8562" s="123">
        <v>1.2962499999999999</v>
      </c>
    </row>
    <row r="8563" spans="14:14" x14ac:dyDescent="0.25">
      <c r="N8563" s="123">
        <v>1.2962</v>
      </c>
    </row>
    <row r="8564" spans="14:14" x14ac:dyDescent="0.25">
      <c r="N8564" s="123">
        <v>1.2962</v>
      </c>
    </row>
    <row r="8565" spans="14:14" x14ac:dyDescent="0.25">
      <c r="N8565" s="123">
        <v>1.2962</v>
      </c>
    </row>
    <row r="8566" spans="14:14" x14ac:dyDescent="0.25">
      <c r="N8566" s="123">
        <v>1.2962</v>
      </c>
    </row>
    <row r="8567" spans="14:14" x14ac:dyDescent="0.25">
      <c r="N8567" s="123">
        <v>1.2962499999999999</v>
      </c>
    </row>
    <row r="8568" spans="14:14" x14ac:dyDescent="0.25">
      <c r="N8568" s="123">
        <v>1.2962</v>
      </c>
    </row>
    <row r="8569" spans="14:14" x14ac:dyDescent="0.25">
      <c r="N8569" s="123">
        <v>1.2962</v>
      </c>
    </row>
    <row r="8570" spans="14:14" x14ac:dyDescent="0.25">
      <c r="N8570" s="123">
        <v>1.2962</v>
      </c>
    </row>
    <row r="8571" spans="14:14" x14ac:dyDescent="0.25">
      <c r="N8571" s="123">
        <v>1.2962</v>
      </c>
    </row>
    <row r="8572" spans="14:14" x14ac:dyDescent="0.25">
      <c r="N8572" s="123">
        <v>1.2962499999999999</v>
      </c>
    </row>
    <row r="8573" spans="14:14" x14ac:dyDescent="0.25">
      <c r="N8573" s="123">
        <v>1.2962</v>
      </c>
    </row>
    <row r="8574" spans="14:14" x14ac:dyDescent="0.25">
      <c r="N8574" s="123">
        <v>1.2962</v>
      </c>
    </row>
    <row r="8575" spans="14:14" x14ac:dyDescent="0.25">
      <c r="N8575" s="123">
        <v>1.2962</v>
      </c>
    </row>
    <row r="8576" spans="14:14" x14ac:dyDescent="0.25">
      <c r="N8576" s="123">
        <v>1.2962</v>
      </c>
    </row>
    <row r="8577" spans="14:14" x14ac:dyDescent="0.25">
      <c r="N8577" s="123">
        <v>1.2962499999999999</v>
      </c>
    </row>
    <row r="8578" spans="14:14" x14ac:dyDescent="0.25">
      <c r="N8578" s="123">
        <v>1.2962</v>
      </c>
    </row>
    <row r="8579" spans="14:14" x14ac:dyDescent="0.25">
      <c r="N8579" s="123">
        <v>1.2962</v>
      </c>
    </row>
    <row r="8580" spans="14:14" x14ac:dyDescent="0.25">
      <c r="N8580" s="123">
        <v>1.2962</v>
      </c>
    </row>
    <row r="8581" spans="14:14" x14ac:dyDescent="0.25">
      <c r="N8581" s="123">
        <v>1.2962</v>
      </c>
    </row>
    <row r="8582" spans="14:14" x14ac:dyDescent="0.25">
      <c r="N8582" s="123">
        <v>1.2962499999999999</v>
      </c>
    </row>
    <row r="8583" spans="14:14" x14ac:dyDescent="0.25">
      <c r="N8583" s="123">
        <v>1.2962</v>
      </c>
    </row>
    <row r="8584" spans="14:14" x14ac:dyDescent="0.25">
      <c r="N8584" s="123">
        <v>1.2962</v>
      </c>
    </row>
    <row r="8585" spans="14:14" x14ac:dyDescent="0.25">
      <c r="N8585" s="123">
        <v>1.2962</v>
      </c>
    </row>
    <row r="8586" spans="14:14" x14ac:dyDescent="0.25">
      <c r="N8586" s="123">
        <v>1.2962</v>
      </c>
    </row>
    <row r="8587" spans="14:14" x14ac:dyDescent="0.25">
      <c r="N8587" s="123">
        <v>1.2962499999999999</v>
      </c>
    </row>
    <row r="8588" spans="14:14" x14ac:dyDescent="0.25">
      <c r="N8588" s="123">
        <v>1.2962</v>
      </c>
    </row>
    <row r="8589" spans="14:14" x14ac:dyDescent="0.25">
      <c r="N8589" s="123">
        <v>1.2962</v>
      </c>
    </row>
    <row r="8590" spans="14:14" x14ac:dyDescent="0.25">
      <c r="N8590" s="123">
        <v>1.2962199999999999</v>
      </c>
    </row>
    <row r="8591" spans="14:14" x14ac:dyDescent="0.25">
      <c r="N8591" s="123">
        <v>1.2962499999999999</v>
      </c>
    </row>
    <row r="8592" spans="14:14" x14ac:dyDescent="0.25">
      <c r="N8592" s="123">
        <v>1.2962</v>
      </c>
    </row>
    <row r="8593" spans="14:14" x14ac:dyDescent="0.25">
      <c r="N8593" s="123">
        <v>1.2962</v>
      </c>
    </row>
    <row r="8594" spans="14:14" x14ac:dyDescent="0.25">
      <c r="N8594" s="123">
        <v>1.2962</v>
      </c>
    </row>
    <row r="8595" spans="14:14" x14ac:dyDescent="0.25">
      <c r="N8595" s="123">
        <v>1.2962</v>
      </c>
    </row>
    <row r="8596" spans="14:14" x14ac:dyDescent="0.25">
      <c r="N8596" s="123">
        <v>1.2962499999999999</v>
      </c>
    </row>
    <row r="8597" spans="14:14" x14ac:dyDescent="0.25">
      <c r="N8597" s="123">
        <v>1.2962</v>
      </c>
    </row>
    <row r="8598" spans="14:14" x14ac:dyDescent="0.25">
      <c r="N8598" s="123">
        <v>1.2962</v>
      </c>
    </row>
    <row r="8599" spans="14:14" x14ac:dyDescent="0.25">
      <c r="N8599" s="123">
        <v>1.2962</v>
      </c>
    </row>
    <row r="8600" spans="14:14" x14ac:dyDescent="0.25">
      <c r="N8600" s="123">
        <v>1.2962</v>
      </c>
    </row>
    <row r="8601" spans="14:14" x14ac:dyDescent="0.25">
      <c r="N8601" s="123">
        <v>1.2962499999999999</v>
      </c>
    </row>
    <row r="8602" spans="14:14" x14ac:dyDescent="0.25">
      <c r="N8602" s="123">
        <v>1.2962</v>
      </c>
    </row>
    <row r="8603" spans="14:14" x14ac:dyDescent="0.25">
      <c r="N8603" s="123">
        <v>1.2962</v>
      </c>
    </row>
    <row r="8604" spans="14:14" x14ac:dyDescent="0.25">
      <c r="N8604" s="123">
        <v>1.2962</v>
      </c>
    </row>
    <row r="8605" spans="14:14" x14ac:dyDescent="0.25">
      <c r="N8605" s="123">
        <v>1.2962</v>
      </c>
    </row>
    <row r="8606" spans="14:14" x14ac:dyDescent="0.25">
      <c r="N8606" s="123">
        <v>1.2962499999999999</v>
      </c>
    </row>
    <row r="8607" spans="14:14" x14ac:dyDescent="0.25">
      <c r="N8607" s="123">
        <v>1.2962</v>
      </c>
    </row>
    <row r="8608" spans="14:14" x14ac:dyDescent="0.25">
      <c r="N8608" s="123">
        <v>1.2962</v>
      </c>
    </row>
    <row r="8609" spans="14:14" x14ac:dyDescent="0.25">
      <c r="N8609" s="123">
        <v>1.2962</v>
      </c>
    </row>
    <row r="8610" spans="14:14" x14ac:dyDescent="0.25">
      <c r="N8610" s="123">
        <v>1.2962</v>
      </c>
    </row>
    <row r="8611" spans="14:14" x14ac:dyDescent="0.25">
      <c r="N8611" s="123">
        <v>1.29627</v>
      </c>
    </row>
    <row r="8612" spans="14:14" x14ac:dyDescent="0.25">
      <c r="N8612" s="123">
        <v>1.2962</v>
      </c>
    </row>
    <row r="8613" spans="14:14" x14ac:dyDescent="0.25">
      <c r="N8613" s="123">
        <v>1.2962</v>
      </c>
    </row>
    <row r="8614" spans="14:14" x14ac:dyDescent="0.25">
      <c r="N8614" s="123">
        <v>1.2962</v>
      </c>
    </row>
    <row r="8615" spans="14:14" x14ac:dyDescent="0.25">
      <c r="N8615" s="123">
        <v>1.29627</v>
      </c>
    </row>
    <row r="8616" spans="14:14" x14ac:dyDescent="0.25">
      <c r="N8616" s="123">
        <v>1.2962</v>
      </c>
    </row>
    <row r="8617" spans="14:14" x14ac:dyDescent="0.25">
      <c r="N8617" s="123">
        <v>1.2962</v>
      </c>
    </row>
    <row r="8618" spans="14:14" x14ac:dyDescent="0.25">
      <c r="N8618" s="123">
        <v>1.2962</v>
      </c>
    </row>
    <row r="8619" spans="14:14" x14ac:dyDescent="0.25">
      <c r="N8619" s="123">
        <v>1.2962499999999999</v>
      </c>
    </row>
    <row r="8620" spans="14:14" x14ac:dyDescent="0.25">
      <c r="N8620" s="123">
        <v>1.2962</v>
      </c>
    </row>
    <row r="8621" spans="14:14" x14ac:dyDescent="0.25">
      <c r="N8621" s="123">
        <v>1.2962</v>
      </c>
    </row>
    <row r="8622" spans="14:14" x14ac:dyDescent="0.25">
      <c r="N8622" s="123">
        <v>1.2962</v>
      </c>
    </row>
    <row r="8623" spans="14:14" x14ac:dyDescent="0.25">
      <c r="N8623" s="123">
        <v>1.2962</v>
      </c>
    </row>
    <row r="8624" spans="14:14" x14ac:dyDescent="0.25">
      <c r="N8624" s="123">
        <v>1.29627</v>
      </c>
    </row>
    <row r="8625" spans="14:14" x14ac:dyDescent="0.25">
      <c r="N8625" s="123">
        <v>1.2962</v>
      </c>
    </row>
    <row r="8626" spans="14:14" x14ac:dyDescent="0.25">
      <c r="N8626" s="123">
        <v>1.2962</v>
      </c>
    </row>
    <row r="8627" spans="14:14" x14ac:dyDescent="0.25">
      <c r="N8627" s="123">
        <v>1.2962</v>
      </c>
    </row>
    <row r="8628" spans="14:14" x14ac:dyDescent="0.25">
      <c r="N8628" s="123">
        <v>1.2962499999999999</v>
      </c>
    </row>
    <row r="8629" spans="14:14" x14ac:dyDescent="0.25">
      <c r="N8629" s="123">
        <v>1.2962</v>
      </c>
    </row>
    <row r="8630" spans="14:14" x14ac:dyDescent="0.25">
      <c r="N8630" s="123">
        <v>1.2962</v>
      </c>
    </row>
    <row r="8631" spans="14:14" x14ac:dyDescent="0.25">
      <c r="N8631" s="123">
        <v>1.2962</v>
      </c>
    </row>
    <row r="8632" spans="14:14" x14ac:dyDescent="0.25">
      <c r="N8632" s="123">
        <v>1.2962</v>
      </c>
    </row>
    <row r="8633" spans="14:14" x14ac:dyDescent="0.25">
      <c r="N8633" s="123">
        <v>1.2962499999999999</v>
      </c>
    </row>
    <row r="8634" spans="14:14" x14ac:dyDescent="0.25">
      <c r="N8634" s="123">
        <v>1.2962</v>
      </c>
    </row>
    <row r="8635" spans="14:14" x14ac:dyDescent="0.25">
      <c r="N8635" s="123">
        <v>1.2962</v>
      </c>
    </row>
    <row r="8636" spans="14:14" x14ac:dyDescent="0.25">
      <c r="N8636" s="123">
        <v>1.2962</v>
      </c>
    </row>
    <row r="8637" spans="14:14" x14ac:dyDescent="0.25">
      <c r="N8637" s="123">
        <v>1.2962</v>
      </c>
    </row>
    <row r="8638" spans="14:14" x14ac:dyDescent="0.25">
      <c r="N8638" s="123">
        <v>1.2962499999999999</v>
      </c>
    </row>
    <row r="8639" spans="14:14" x14ac:dyDescent="0.25">
      <c r="N8639" s="123">
        <v>1.2962</v>
      </c>
    </row>
    <row r="8640" spans="14:14" x14ac:dyDescent="0.25">
      <c r="N8640" s="123">
        <v>1.2962</v>
      </c>
    </row>
    <row r="8641" spans="14:14" x14ac:dyDescent="0.25">
      <c r="N8641" s="123">
        <v>1.2962</v>
      </c>
    </row>
    <row r="8642" spans="14:14" x14ac:dyDescent="0.25">
      <c r="N8642" s="123">
        <v>1.2962</v>
      </c>
    </row>
    <row r="8643" spans="14:14" x14ac:dyDescent="0.25">
      <c r="N8643" s="123">
        <v>1.2962499999999999</v>
      </c>
    </row>
    <row r="8644" spans="14:14" x14ac:dyDescent="0.25">
      <c r="N8644" s="123">
        <v>1.2962</v>
      </c>
    </row>
    <row r="8645" spans="14:14" x14ac:dyDescent="0.25">
      <c r="N8645" s="123">
        <v>1.2962</v>
      </c>
    </row>
    <row r="8646" spans="14:14" x14ac:dyDescent="0.25">
      <c r="N8646" s="123">
        <v>1.2962</v>
      </c>
    </row>
    <row r="8647" spans="14:14" x14ac:dyDescent="0.25">
      <c r="N8647" s="123">
        <v>1.2962</v>
      </c>
    </row>
    <row r="8648" spans="14:14" x14ac:dyDescent="0.25">
      <c r="N8648" s="123">
        <v>1.29627</v>
      </c>
    </row>
    <row r="8649" spans="14:14" x14ac:dyDescent="0.25">
      <c r="N8649" s="123">
        <v>1.2962</v>
      </c>
    </row>
    <row r="8650" spans="14:14" x14ac:dyDescent="0.25">
      <c r="N8650" s="123">
        <v>1.2962</v>
      </c>
    </row>
    <row r="8651" spans="14:14" x14ac:dyDescent="0.25">
      <c r="N8651" s="123">
        <v>1.2962</v>
      </c>
    </row>
    <row r="8652" spans="14:14" x14ac:dyDescent="0.25">
      <c r="N8652" s="123">
        <v>1.2962499999999999</v>
      </c>
    </row>
    <row r="8653" spans="14:14" x14ac:dyDescent="0.25">
      <c r="N8653" s="123">
        <v>1.2962</v>
      </c>
    </row>
    <row r="8654" spans="14:14" x14ac:dyDescent="0.25">
      <c r="N8654" s="123">
        <v>1.2962</v>
      </c>
    </row>
    <row r="8655" spans="14:14" x14ac:dyDescent="0.25">
      <c r="N8655" s="123">
        <v>1.2962</v>
      </c>
    </row>
    <row r="8656" spans="14:14" x14ac:dyDescent="0.25">
      <c r="N8656" s="123">
        <v>1.2962</v>
      </c>
    </row>
    <row r="8657" spans="14:14" x14ac:dyDescent="0.25">
      <c r="N8657" s="123">
        <v>1.2962499999999999</v>
      </c>
    </row>
    <row r="8658" spans="14:14" x14ac:dyDescent="0.25">
      <c r="N8658" s="123">
        <v>1.2962</v>
      </c>
    </row>
    <row r="8659" spans="14:14" x14ac:dyDescent="0.25">
      <c r="N8659" s="123">
        <v>1.2962</v>
      </c>
    </row>
    <row r="8660" spans="14:14" x14ac:dyDescent="0.25">
      <c r="N8660" s="123">
        <v>1.2962</v>
      </c>
    </row>
    <row r="8661" spans="14:14" x14ac:dyDescent="0.25">
      <c r="N8661" s="123">
        <v>1.2962</v>
      </c>
    </row>
    <row r="8662" spans="14:14" x14ac:dyDescent="0.25">
      <c r="N8662" s="123">
        <v>1.2962499999999999</v>
      </c>
    </row>
    <row r="8663" spans="14:14" x14ac:dyDescent="0.25">
      <c r="N8663" s="123">
        <v>1.2962</v>
      </c>
    </row>
    <row r="8664" spans="14:14" x14ac:dyDescent="0.25">
      <c r="N8664" s="123">
        <v>1.2962</v>
      </c>
    </row>
    <row r="8665" spans="14:14" x14ac:dyDescent="0.25">
      <c r="N8665" s="123">
        <v>1.2962</v>
      </c>
    </row>
    <row r="8666" spans="14:14" x14ac:dyDescent="0.25">
      <c r="N8666" s="123">
        <v>1.2962</v>
      </c>
    </row>
    <row r="8667" spans="14:14" x14ac:dyDescent="0.25">
      <c r="N8667" s="123">
        <v>1.2962499999999999</v>
      </c>
    </row>
    <row r="8668" spans="14:14" x14ac:dyDescent="0.25">
      <c r="N8668" s="123">
        <v>1.2962</v>
      </c>
    </row>
    <row r="8669" spans="14:14" x14ac:dyDescent="0.25">
      <c r="N8669" s="123">
        <v>1.2962</v>
      </c>
    </row>
    <row r="8670" spans="14:14" x14ac:dyDescent="0.25">
      <c r="N8670" s="123">
        <v>1.2962</v>
      </c>
    </row>
    <row r="8671" spans="14:14" x14ac:dyDescent="0.25">
      <c r="N8671" s="123">
        <v>1.2962</v>
      </c>
    </row>
    <row r="8672" spans="14:14" x14ac:dyDescent="0.25">
      <c r="N8672" s="123">
        <v>1.2962499999999999</v>
      </c>
    </row>
    <row r="8673" spans="14:14" x14ac:dyDescent="0.25">
      <c r="N8673" s="123">
        <v>1.2962</v>
      </c>
    </row>
    <row r="8674" spans="14:14" x14ac:dyDescent="0.25">
      <c r="N8674" s="123">
        <v>1.2962</v>
      </c>
    </row>
    <row r="8675" spans="14:14" x14ac:dyDescent="0.25">
      <c r="N8675" s="123">
        <v>1.2962</v>
      </c>
    </row>
    <row r="8676" spans="14:14" x14ac:dyDescent="0.25">
      <c r="N8676" s="123">
        <v>1.2962</v>
      </c>
    </row>
    <row r="8677" spans="14:14" x14ac:dyDescent="0.25">
      <c r="N8677" s="123">
        <v>1.2962499999999999</v>
      </c>
    </row>
    <row r="8678" spans="14:14" x14ac:dyDescent="0.25">
      <c r="N8678" s="123">
        <v>1.2962</v>
      </c>
    </row>
    <row r="8679" spans="14:14" x14ac:dyDescent="0.25">
      <c r="N8679" s="123">
        <v>1.2962</v>
      </c>
    </row>
    <row r="8680" spans="14:14" x14ac:dyDescent="0.25">
      <c r="N8680" s="123">
        <v>1.2962</v>
      </c>
    </row>
    <row r="8681" spans="14:14" x14ac:dyDescent="0.25">
      <c r="N8681" s="123">
        <v>1.2962</v>
      </c>
    </row>
    <row r="8682" spans="14:14" x14ac:dyDescent="0.25">
      <c r="N8682" s="123">
        <v>1.2962499999999999</v>
      </c>
    </row>
    <row r="8683" spans="14:14" x14ac:dyDescent="0.25">
      <c r="N8683" s="123">
        <v>1.2962</v>
      </c>
    </row>
    <row r="8684" spans="14:14" x14ac:dyDescent="0.25">
      <c r="N8684" s="123">
        <v>1.2962</v>
      </c>
    </row>
    <row r="8685" spans="14:14" x14ac:dyDescent="0.25">
      <c r="N8685" s="123">
        <v>1.2962</v>
      </c>
    </row>
    <row r="8686" spans="14:14" x14ac:dyDescent="0.25">
      <c r="N8686" s="123">
        <v>1.2962</v>
      </c>
    </row>
    <row r="8687" spans="14:14" x14ac:dyDescent="0.25">
      <c r="N8687" s="123">
        <v>1.2962499999999999</v>
      </c>
    </row>
    <row r="8688" spans="14:14" x14ac:dyDescent="0.25">
      <c r="N8688" s="123">
        <v>1.2962</v>
      </c>
    </row>
    <row r="8689" spans="14:14" x14ac:dyDescent="0.25">
      <c r="N8689" s="123">
        <v>1.2962</v>
      </c>
    </row>
    <row r="8690" spans="14:14" x14ac:dyDescent="0.25">
      <c r="N8690" s="123">
        <v>1.2962</v>
      </c>
    </row>
    <row r="8691" spans="14:14" x14ac:dyDescent="0.25">
      <c r="N8691" s="123">
        <v>1.29627</v>
      </c>
    </row>
    <row r="8692" spans="14:14" x14ac:dyDescent="0.25">
      <c r="N8692" s="123">
        <v>1.2962</v>
      </c>
    </row>
    <row r="8693" spans="14:14" x14ac:dyDescent="0.25">
      <c r="N8693" s="123">
        <v>1.2962</v>
      </c>
    </row>
    <row r="8694" spans="14:14" x14ac:dyDescent="0.25">
      <c r="N8694" s="123">
        <v>1.2962</v>
      </c>
    </row>
    <row r="8695" spans="14:14" x14ac:dyDescent="0.25">
      <c r="N8695" s="123">
        <v>1.2962</v>
      </c>
    </row>
    <row r="8696" spans="14:14" x14ac:dyDescent="0.25">
      <c r="N8696" s="123">
        <v>1.2962499999999999</v>
      </c>
    </row>
    <row r="8697" spans="14:14" x14ac:dyDescent="0.25">
      <c r="N8697" s="123">
        <v>1.2962</v>
      </c>
    </row>
    <row r="8698" spans="14:14" x14ac:dyDescent="0.25">
      <c r="N8698" s="123">
        <v>1.2962</v>
      </c>
    </row>
    <row r="8699" spans="14:14" x14ac:dyDescent="0.25">
      <c r="N8699" s="123">
        <v>1.2962</v>
      </c>
    </row>
    <row r="8700" spans="14:14" x14ac:dyDescent="0.25">
      <c r="N8700" s="123">
        <v>1.2962</v>
      </c>
    </row>
    <row r="8701" spans="14:14" x14ac:dyDescent="0.25">
      <c r="N8701" s="123">
        <v>1.2962499999999999</v>
      </c>
    </row>
    <row r="8702" spans="14:14" x14ac:dyDescent="0.25">
      <c r="N8702" s="123">
        <v>1.2962</v>
      </c>
    </row>
    <row r="8703" spans="14:14" x14ac:dyDescent="0.25">
      <c r="N8703" s="123">
        <v>1.2962</v>
      </c>
    </row>
    <row r="8704" spans="14:14" x14ac:dyDescent="0.25">
      <c r="N8704" s="123">
        <v>1.2962</v>
      </c>
    </row>
    <row r="8705" spans="14:14" x14ac:dyDescent="0.25">
      <c r="N8705" s="123">
        <v>1.2962</v>
      </c>
    </row>
    <row r="8706" spans="14:14" x14ac:dyDescent="0.25">
      <c r="N8706" s="123">
        <v>1.2962499999999999</v>
      </c>
    </row>
    <row r="8707" spans="14:14" x14ac:dyDescent="0.25">
      <c r="N8707" s="123">
        <v>1.2962</v>
      </c>
    </row>
    <row r="8708" spans="14:14" x14ac:dyDescent="0.25">
      <c r="N8708" s="123">
        <v>1.2962</v>
      </c>
    </row>
    <row r="8709" spans="14:14" x14ac:dyDescent="0.25">
      <c r="N8709" s="123">
        <v>1.2962</v>
      </c>
    </row>
    <row r="8710" spans="14:14" x14ac:dyDescent="0.25">
      <c r="N8710" s="123">
        <v>1.2962</v>
      </c>
    </row>
    <row r="8711" spans="14:14" x14ac:dyDescent="0.25">
      <c r="N8711" s="123">
        <v>1.2962499999999999</v>
      </c>
    </row>
    <row r="8712" spans="14:14" x14ac:dyDescent="0.25">
      <c r="N8712" s="123">
        <v>1.2962</v>
      </c>
    </row>
    <row r="8713" spans="14:14" x14ac:dyDescent="0.25">
      <c r="N8713" s="123">
        <v>1.2962</v>
      </c>
    </row>
    <row r="8714" spans="14:14" x14ac:dyDescent="0.25">
      <c r="N8714" s="123">
        <v>1.2962</v>
      </c>
    </row>
    <row r="8715" spans="14:14" x14ac:dyDescent="0.25">
      <c r="N8715" s="123">
        <v>1.2962</v>
      </c>
    </row>
    <row r="8716" spans="14:14" x14ac:dyDescent="0.25">
      <c r="N8716" s="123">
        <v>1.29627</v>
      </c>
    </row>
    <row r="8717" spans="14:14" x14ac:dyDescent="0.25">
      <c r="N8717" s="123">
        <v>1.2962</v>
      </c>
    </row>
    <row r="8718" spans="14:14" x14ac:dyDescent="0.25">
      <c r="N8718" s="123">
        <v>1.2962</v>
      </c>
    </row>
    <row r="8719" spans="14:14" x14ac:dyDescent="0.25">
      <c r="N8719" s="123">
        <v>1.2962</v>
      </c>
    </row>
    <row r="8720" spans="14:14" x14ac:dyDescent="0.25">
      <c r="N8720" s="123">
        <v>1.2962499999999999</v>
      </c>
    </row>
    <row r="8721" spans="14:14" x14ac:dyDescent="0.25">
      <c r="N8721" s="123">
        <v>1.2962</v>
      </c>
    </row>
    <row r="8722" spans="14:14" x14ac:dyDescent="0.25">
      <c r="N8722" s="123">
        <v>1.2962</v>
      </c>
    </row>
    <row r="8723" spans="14:14" x14ac:dyDescent="0.25">
      <c r="N8723" s="123">
        <v>1.2962</v>
      </c>
    </row>
    <row r="8724" spans="14:14" x14ac:dyDescent="0.25">
      <c r="N8724" s="123">
        <v>1.2962</v>
      </c>
    </row>
    <row r="8725" spans="14:14" x14ac:dyDescent="0.25">
      <c r="N8725" s="123">
        <v>1.2962499999999999</v>
      </c>
    </row>
    <row r="8726" spans="14:14" x14ac:dyDescent="0.25">
      <c r="N8726" s="123">
        <v>1.2962</v>
      </c>
    </row>
    <row r="8727" spans="14:14" x14ac:dyDescent="0.25">
      <c r="N8727" s="123">
        <v>1.2962</v>
      </c>
    </row>
    <row r="8728" spans="14:14" x14ac:dyDescent="0.25">
      <c r="N8728" s="123">
        <v>1.2962</v>
      </c>
    </row>
    <row r="8729" spans="14:14" x14ac:dyDescent="0.25">
      <c r="N8729" s="123">
        <v>1.2962</v>
      </c>
    </row>
    <row r="8730" spans="14:14" x14ac:dyDescent="0.25">
      <c r="N8730" s="123">
        <v>1.2962499999999999</v>
      </c>
    </row>
    <row r="8731" spans="14:14" x14ac:dyDescent="0.25">
      <c r="N8731" s="123">
        <v>1.2962199999999999</v>
      </c>
    </row>
    <row r="8732" spans="14:14" x14ac:dyDescent="0.25">
      <c r="N8732" s="123">
        <v>1.2962</v>
      </c>
    </row>
    <row r="8733" spans="14:14" x14ac:dyDescent="0.25">
      <c r="N8733" s="123">
        <v>1.2962</v>
      </c>
    </row>
    <row r="8734" spans="14:14" x14ac:dyDescent="0.25">
      <c r="N8734" s="123">
        <v>1.2962499999999999</v>
      </c>
    </row>
    <row r="8735" spans="14:14" x14ac:dyDescent="0.25">
      <c r="N8735" s="123">
        <v>1.2962</v>
      </c>
    </row>
    <row r="8736" spans="14:14" x14ac:dyDescent="0.25">
      <c r="N8736" s="123">
        <v>1.2962</v>
      </c>
    </row>
    <row r="8737" spans="14:14" x14ac:dyDescent="0.25">
      <c r="N8737" s="123">
        <v>1.2962</v>
      </c>
    </row>
    <row r="8738" spans="14:14" x14ac:dyDescent="0.25">
      <c r="N8738" s="123">
        <v>1.2962</v>
      </c>
    </row>
    <row r="8739" spans="14:14" x14ac:dyDescent="0.25">
      <c r="N8739" s="123">
        <v>1.2962499999999999</v>
      </c>
    </row>
    <row r="8740" spans="14:14" x14ac:dyDescent="0.25">
      <c r="N8740" s="123">
        <v>1.2962</v>
      </c>
    </row>
    <row r="8741" spans="14:14" x14ac:dyDescent="0.25">
      <c r="N8741" s="123">
        <v>1.2962199999999999</v>
      </c>
    </row>
    <row r="8742" spans="14:14" x14ac:dyDescent="0.25">
      <c r="N8742" s="123">
        <v>1.2962</v>
      </c>
    </row>
    <row r="8743" spans="14:14" x14ac:dyDescent="0.25">
      <c r="N8743" s="123">
        <v>1.2962499999999999</v>
      </c>
    </row>
    <row r="8744" spans="14:14" x14ac:dyDescent="0.25">
      <c r="N8744" s="123">
        <v>1.2962</v>
      </c>
    </row>
    <row r="8745" spans="14:14" x14ac:dyDescent="0.25">
      <c r="N8745" s="123">
        <v>1.2962</v>
      </c>
    </row>
    <row r="8746" spans="14:14" x14ac:dyDescent="0.25">
      <c r="N8746" s="123">
        <v>1.2962</v>
      </c>
    </row>
    <row r="8747" spans="14:14" x14ac:dyDescent="0.25">
      <c r="N8747" s="123">
        <v>1.2962</v>
      </c>
    </row>
    <row r="8748" spans="14:14" x14ac:dyDescent="0.25">
      <c r="N8748" s="123">
        <v>1.2962499999999999</v>
      </c>
    </row>
    <row r="8749" spans="14:14" x14ac:dyDescent="0.25">
      <c r="N8749" s="123">
        <v>1.2962</v>
      </c>
    </row>
    <row r="8750" spans="14:14" x14ac:dyDescent="0.25">
      <c r="N8750" s="123">
        <v>1.2962</v>
      </c>
    </row>
    <row r="8751" spans="14:14" x14ac:dyDescent="0.25">
      <c r="N8751" s="123">
        <v>1.2962</v>
      </c>
    </row>
    <row r="8752" spans="14:14" x14ac:dyDescent="0.25">
      <c r="N8752" s="123">
        <v>1.2962</v>
      </c>
    </row>
    <row r="8753" spans="14:14" x14ac:dyDescent="0.25">
      <c r="N8753" s="123">
        <v>1.2962499999999999</v>
      </c>
    </row>
    <row r="8754" spans="14:14" x14ac:dyDescent="0.25">
      <c r="N8754" s="123">
        <v>1.2962</v>
      </c>
    </row>
    <row r="8755" spans="14:14" x14ac:dyDescent="0.25">
      <c r="N8755" s="123">
        <v>1.2962</v>
      </c>
    </row>
    <row r="8756" spans="14:14" x14ac:dyDescent="0.25">
      <c r="N8756" s="123">
        <v>1.2962</v>
      </c>
    </row>
    <row r="8757" spans="14:14" x14ac:dyDescent="0.25">
      <c r="N8757" s="123">
        <v>1.2962</v>
      </c>
    </row>
    <row r="8758" spans="14:14" x14ac:dyDescent="0.25">
      <c r="N8758" s="123">
        <v>1.2962499999999999</v>
      </c>
    </row>
    <row r="8759" spans="14:14" x14ac:dyDescent="0.25">
      <c r="N8759" s="123">
        <v>1.2962</v>
      </c>
    </row>
    <row r="8760" spans="14:14" x14ac:dyDescent="0.25">
      <c r="N8760" s="123">
        <v>1.2962</v>
      </c>
    </row>
    <row r="8761" spans="14:14" x14ac:dyDescent="0.25">
      <c r="N8761" s="123">
        <v>1.2962</v>
      </c>
    </row>
    <row r="8762" spans="14:14" x14ac:dyDescent="0.25">
      <c r="N8762" s="123">
        <v>1.2962</v>
      </c>
    </row>
    <row r="8763" spans="14:14" x14ac:dyDescent="0.25">
      <c r="N8763" s="123">
        <v>1.2962499999999999</v>
      </c>
    </row>
    <row r="8764" spans="14:14" x14ac:dyDescent="0.25">
      <c r="N8764" s="123">
        <v>1.2962</v>
      </c>
    </row>
    <row r="8765" spans="14:14" x14ac:dyDescent="0.25">
      <c r="N8765" s="123">
        <v>1.2962</v>
      </c>
    </row>
    <row r="8766" spans="14:14" x14ac:dyDescent="0.25">
      <c r="N8766" s="123">
        <v>1.2962</v>
      </c>
    </row>
    <row r="8767" spans="14:14" x14ac:dyDescent="0.25">
      <c r="N8767" s="123">
        <v>1.2962</v>
      </c>
    </row>
    <row r="8768" spans="14:14" x14ac:dyDescent="0.25">
      <c r="N8768" s="123">
        <v>1.2962499999999999</v>
      </c>
    </row>
    <row r="8769" spans="14:14" x14ac:dyDescent="0.25">
      <c r="N8769" s="123">
        <v>1.2962</v>
      </c>
    </row>
    <row r="8770" spans="14:14" x14ac:dyDescent="0.25">
      <c r="N8770" s="123">
        <v>1.2962</v>
      </c>
    </row>
    <row r="8771" spans="14:14" x14ac:dyDescent="0.25">
      <c r="N8771" s="123">
        <v>1.2962</v>
      </c>
    </row>
    <row r="8772" spans="14:14" x14ac:dyDescent="0.25">
      <c r="N8772" s="123">
        <v>1.2962</v>
      </c>
    </row>
    <row r="8773" spans="14:14" x14ac:dyDescent="0.25">
      <c r="N8773" s="123">
        <v>1.2962499999999999</v>
      </c>
    </row>
    <row r="8774" spans="14:14" x14ac:dyDescent="0.25">
      <c r="N8774" s="123">
        <v>1.2962</v>
      </c>
    </row>
    <row r="8775" spans="14:14" x14ac:dyDescent="0.25">
      <c r="N8775" s="123">
        <v>1.2962</v>
      </c>
    </row>
    <row r="8776" spans="14:14" x14ac:dyDescent="0.25">
      <c r="N8776" s="123">
        <v>1.2962</v>
      </c>
    </row>
    <row r="8777" spans="14:14" x14ac:dyDescent="0.25">
      <c r="N8777" s="123">
        <v>1.2962</v>
      </c>
    </row>
    <row r="8778" spans="14:14" x14ac:dyDescent="0.25">
      <c r="N8778" s="123">
        <v>1.2962499999999999</v>
      </c>
    </row>
    <row r="8779" spans="14:14" x14ac:dyDescent="0.25">
      <c r="N8779" s="123">
        <v>1.2962</v>
      </c>
    </row>
    <row r="8780" spans="14:14" x14ac:dyDescent="0.25">
      <c r="N8780" s="123">
        <v>1.2962</v>
      </c>
    </row>
    <row r="8781" spans="14:14" x14ac:dyDescent="0.25">
      <c r="N8781" s="123">
        <v>1.2962</v>
      </c>
    </row>
    <row r="8782" spans="14:14" x14ac:dyDescent="0.25">
      <c r="N8782" s="123">
        <v>1.2962</v>
      </c>
    </row>
    <row r="8783" spans="14:14" x14ac:dyDescent="0.25">
      <c r="N8783" s="123">
        <v>1.29627</v>
      </c>
    </row>
    <row r="8784" spans="14:14" x14ac:dyDescent="0.25">
      <c r="N8784" s="123">
        <v>1.2962</v>
      </c>
    </row>
    <row r="8785" spans="14:14" x14ac:dyDescent="0.25">
      <c r="N8785" s="123">
        <v>1.2962</v>
      </c>
    </row>
    <row r="8786" spans="14:14" x14ac:dyDescent="0.25">
      <c r="N8786" s="123">
        <v>1.2962</v>
      </c>
    </row>
    <row r="8787" spans="14:14" x14ac:dyDescent="0.25">
      <c r="N8787" s="123">
        <v>1.2962499999999999</v>
      </c>
    </row>
    <row r="8788" spans="14:14" x14ac:dyDescent="0.25">
      <c r="N8788" s="123">
        <v>1.2962</v>
      </c>
    </row>
    <row r="8789" spans="14:14" x14ac:dyDescent="0.25">
      <c r="N8789" s="123">
        <v>1.2962</v>
      </c>
    </row>
    <row r="8790" spans="14:14" x14ac:dyDescent="0.25">
      <c r="N8790" s="123">
        <v>1.2962</v>
      </c>
    </row>
    <row r="8791" spans="14:14" x14ac:dyDescent="0.25">
      <c r="N8791" s="123">
        <v>1.2962</v>
      </c>
    </row>
    <row r="8792" spans="14:14" x14ac:dyDescent="0.25">
      <c r="N8792" s="123">
        <v>1.2962499999999999</v>
      </c>
    </row>
    <row r="8793" spans="14:14" x14ac:dyDescent="0.25">
      <c r="N8793" s="123">
        <v>1.2962</v>
      </c>
    </row>
    <row r="8794" spans="14:14" x14ac:dyDescent="0.25">
      <c r="N8794" s="123">
        <v>1.2962</v>
      </c>
    </row>
    <row r="8795" spans="14:14" x14ac:dyDescent="0.25">
      <c r="N8795" s="123">
        <v>1.2962</v>
      </c>
    </row>
    <row r="8796" spans="14:14" x14ac:dyDescent="0.25">
      <c r="N8796" s="123">
        <v>1.2962</v>
      </c>
    </row>
    <row r="8797" spans="14:14" x14ac:dyDescent="0.25">
      <c r="N8797" s="123">
        <v>1.2962499999999999</v>
      </c>
    </row>
    <row r="8798" spans="14:14" x14ac:dyDescent="0.25">
      <c r="N8798" s="123">
        <v>1.2962</v>
      </c>
    </row>
    <row r="8799" spans="14:14" x14ac:dyDescent="0.25">
      <c r="N8799" s="123">
        <v>1.2962</v>
      </c>
    </row>
    <row r="8800" spans="14:14" x14ac:dyDescent="0.25">
      <c r="N8800" s="123">
        <v>1.2962</v>
      </c>
    </row>
    <row r="8801" spans="14:14" x14ac:dyDescent="0.25">
      <c r="N8801" s="123">
        <v>1.2962</v>
      </c>
    </row>
    <row r="8802" spans="14:14" x14ac:dyDescent="0.25">
      <c r="N8802" s="123">
        <v>1.2962499999999999</v>
      </c>
    </row>
    <row r="8803" spans="14:14" x14ac:dyDescent="0.25">
      <c r="N8803" s="123">
        <v>1.2962</v>
      </c>
    </row>
    <row r="8804" spans="14:14" x14ac:dyDescent="0.25">
      <c r="N8804" s="123">
        <v>1.2962</v>
      </c>
    </row>
    <row r="8805" spans="14:14" x14ac:dyDescent="0.25">
      <c r="N8805" s="123">
        <v>1.2962</v>
      </c>
    </row>
    <row r="8806" spans="14:14" x14ac:dyDescent="0.25">
      <c r="N8806" s="123">
        <v>1.2962</v>
      </c>
    </row>
    <row r="8807" spans="14:14" x14ac:dyDescent="0.25">
      <c r="N8807" s="123">
        <v>1.29627</v>
      </c>
    </row>
    <row r="8808" spans="14:14" x14ac:dyDescent="0.25">
      <c r="N8808" s="123">
        <v>1.2962</v>
      </c>
    </row>
    <row r="8809" spans="14:14" x14ac:dyDescent="0.25">
      <c r="N8809" s="123">
        <v>1.2962</v>
      </c>
    </row>
    <row r="8810" spans="14:14" x14ac:dyDescent="0.25">
      <c r="N8810" s="123">
        <v>1.2962</v>
      </c>
    </row>
    <row r="8811" spans="14:14" x14ac:dyDescent="0.25">
      <c r="N8811" s="123">
        <v>1.2962499999999999</v>
      </c>
    </row>
    <row r="8812" spans="14:14" x14ac:dyDescent="0.25">
      <c r="N8812" s="123">
        <v>1.2962</v>
      </c>
    </row>
    <row r="8813" spans="14:14" x14ac:dyDescent="0.25">
      <c r="N8813" s="123">
        <v>1.2962</v>
      </c>
    </row>
    <row r="8814" spans="14:14" x14ac:dyDescent="0.25">
      <c r="N8814" s="123">
        <v>1.2962</v>
      </c>
    </row>
    <row r="8815" spans="14:14" x14ac:dyDescent="0.25">
      <c r="N8815" s="123">
        <v>1.2962</v>
      </c>
    </row>
    <row r="8816" spans="14:14" x14ac:dyDescent="0.25">
      <c r="N8816" s="123">
        <v>1.2962499999999999</v>
      </c>
    </row>
    <row r="8817" spans="14:14" x14ac:dyDescent="0.25">
      <c r="N8817" s="123">
        <v>1.2962</v>
      </c>
    </row>
    <row r="8818" spans="14:14" x14ac:dyDescent="0.25">
      <c r="N8818" s="123">
        <v>1.2962</v>
      </c>
    </row>
    <row r="8819" spans="14:14" x14ac:dyDescent="0.25">
      <c r="N8819" s="123">
        <v>1.2962</v>
      </c>
    </row>
    <row r="8820" spans="14:14" x14ac:dyDescent="0.25">
      <c r="N8820" s="123">
        <v>1.2962</v>
      </c>
    </row>
    <row r="8821" spans="14:14" x14ac:dyDescent="0.25">
      <c r="N8821" s="123">
        <v>1.2962499999999999</v>
      </c>
    </row>
    <row r="8822" spans="14:14" x14ac:dyDescent="0.25">
      <c r="N8822" s="123">
        <v>1.2962</v>
      </c>
    </row>
    <row r="8823" spans="14:14" x14ac:dyDescent="0.25">
      <c r="N8823" s="123">
        <v>1.2962</v>
      </c>
    </row>
    <row r="8824" spans="14:14" x14ac:dyDescent="0.25">
      <c r="N8824" s="123">
        <v>1.2962</v>
      </c>
    </row>
    <row r="8825" spans="14:14" x14ac:dyDescent="0.25">
      <c r="N8825" s="123">
        <v>1.2962</v>
      </c>
    </row>
    <row r="8826" spans="14:14" x14ac:dyDescent="0.25">
      <c r="N8826" s="123">
        <v>1.2962499999999999</v>
      </c>
    </row>
    <row r="8827" spans="14:14" x14ac:dyDescent="0.25">
      <c r="N8827" s="123">
        <v>1.2962</v>
      </c>
    </row>
    <row r="8828" spans="14:14" x14ac:dyDescent="0.25">
      <c r="N8828" s="123">
        <v>1.2962</v>
      </c>
    </row>
    <row r="8829" spans="14:14" x14ac:dyDescent="0.25">
      <c r="N8829" s="123">
        <v>1.2962</v>
      </c>
    </row>
    <row r="8830" spans="14:14" x14ac:dyDescent="0.25">
      <c r="N8830" s="123">
        <v>1.2962</v>
      </c>
    </row>
    <row r="8831" spans="14:14" x14ac:dyDescent="0.25">
      <c r="N8831" s="123">
        <v>1.29627</v>
      </c>
    </row>
    <row r="8832" spans="14:14" x14ac:dyDescent="0.25">
      <c r="N8832" s="123">
        <v>1.2962</v>
      </c>
    </row>
    <row r="8833" spans="14:14" x14ac:dyDescent="0.25">
      <c r="N8833" s="123">
        <v>1.2962</v>
      </c>
    </row>
    <row r="8834" spans="14:14" x14ac:dyDescent="0.25">
      <c r="N8834" s="123">
        <v>1.2962</v>
      </c>
    </row>
    <row r="8835" spans="14:14" x14ac:dyDescent="0.25">
      <c r="N8835" s="123">
        <v>1.2962499999999999</v>
      </c>
    </row>
    <row r="8836" spans="14:14" x14ac:dyDescent="0.25">
      <c r="N8836" s="123">
        <v>1.2962</v>
      </c>
    </row>
    <row r="8837" spans="14:14" x14ac:dyDescent="0.25">
      <c r="N8837" s="123">
        <v>1.2962</v>
      </c>
    </row>
    <row r="8838" spans="14:14" x14ac:dyDescent="0.25">
      <c r="N8838" s="123">
        <v>1.2962199999999999</v>
      </c>
    </row>
    <row r="8839" spans="14:14" x14ac:dyDescent="0.25">
      <c r="N8839" s="123">
        <v>1.2962499999999999</v>
      </c>
    </row>
    <row r="8840" spans="14:14" x14ac:dyDescent="0.25">
      <c r="N8840" s="123">
        <v>1.2962</v>
      </c>
    </row>
    <row r="8841" spans="14:14" x14ac:dyDescent="0.25">
      <c r="N8841" s="123">
        <v>1.2962</v>
      </c>
    </row>
    <row r="8842" spans="14:14" x14ac:dyDescent="0.25">
      <c r="N8842" s="123">
        <v>1.2962</v>
      </c>
    </row>
    <row r="8843" spans="14:14" x14ac:dyDescent="0.25">
      <c r="N8843" s="123">
        <v>1.2962</v>
      </c>
    </row>
    <row r="8844" spans="14:14" x14ac:dyDescent="0.25">
      <c r="N8844" s="123">
        <v>1.2962499999999999</v>
      </c>
    </row>
    <row r="8845" spans="14:14" x14ac:dyDescent="0.25">
      <c r="N8845" s="123">
        <v>1.2962</v>
      </c>
    </row>
    <row r="8846" spans="14:14" x14ac:dyDescent="0.25">
      <c r="N8846" s="123">
        <v>1.2962</v>
      </c>
    </row>
    <row r="8847" spans="14:14" x14ac:dyDescent="0.25">
      <c r="N8847" s="123">
        <v>1.2962</v>
      </c>
    </row>
    <row r="8848" spans="14:14" x14ac:dyDescent="0.25">
      <c r="N8848" s="123">
        <v>1.2962</v>
      </c>
    </row>
    <row r="8849" spans="14:14" x14ac:dyDescent="0.25">
      <c r="N8849" s="123">
        <v>1.2962499999999999</v>
      </c>
    </row>
    <row r="8850" spans="14:14" x14ac:dyDescent="0.25">
      <c r="N8850" s="123">
        <v>1.2962</v>
      </c>
    </row>
    <row r="8851" spans="14:14" x14ac:dyDescent="0.25">
      <c r="N8851" s="123">
        <v>1.2962</v>
      </c>
    </row>
    <row r="8852" spans="14:14" x14ac:dyDescent="0.25">
      <c r="N8852" s="123">
        <v>1.2962</v>
      </c>
    </row>
    <row r="8853" spans="14:14" x14ac:dyDescent="0.25">
      <c r="N8853" s="123">
        <v>1.2962</v>
      </c>
    </row>
    <row r="8854" spans="14:14" x14ac:dyDescent="0.25">
      <c r="N8854" s="123">
        <v>1.2962499999999999</v>
      </c>
    </row>
    <row r="8855" spans="14:14" x14ac:dyDescent="0.25">
      <c r="N8855" s="123">
        <v>1.2962</v>
      </c>
    </row>
    <row r="8856" spans="14:14" x14ac:dyDescent="0.25">
      <c r="N8856" s="123">
        <v>1.2962</v>
      </c>
    </row>
    <row r="8857" spans="14:14" x14ac:dyDescent="0.25">
      <c r="N8857" s="123">
        <v>1.2962</v>
      </c>
    </row>
    <row r="8858" spans="14:14" x14ac:dyDescent="0.25">
      <c r="N8858" s="123">
        <v>1.2962</v>
      </c>
    </row>
    <row r="8859" spans="14:14" x14ac:dyDescent="0.25">
      <c r="N8859" s="123">
        <v>1.2962499999999999</v>
      </c>
    </row>
    <row r="8860" spans="14:14" x14ac:dyDescent="0.25">
      <c r="N8860" s="123">
        <v>1.2962199999999999</v>
      </c>
    </row>
    <row r="8861" spans="14:14" x14ac:dyDescent="0.25">
      <c r="N8861" s="123">
        <v>1.2962</v>
      </c>
    </row>
    <row r="8862" spans="14:14" x14ac:dyDescent="0.25">
      <c r="N8862" s="123">
        <v>1.2962</v>
      </c>
    </row>
    <row r="8863" spans="14:14" x14ac:dyDescent="0.25">
      <c r="N8863" s="123">
        <v>1.2962499999999999</v>
      </c>
    </row>
    <row r="8864" spans="14:14" x14ac:dyDescent="0.25">
      <c r="N8864" s="123">
        <v>1.2962199999999999</v>
      </c>
    </row>
    <row r="8865" spans="14:14" x14ac:dyDescent="0.25">
      <c r="N8865" s="123">
        <v>1.2962</v>
      </c>
    </row>
    <row r="8866" spans="14:14" x14ac:dyDescent="0.25">
      <c r="N8866" s="123">
        <v>1.2962</v>
      </c>
    </row>
    <row r="8867" spans="14:14" x14ac:dyDescent="0.25">
      <c r="N8867" s="123">
        <v>1.2962499999999999</v>
      </c>
    </row>
    <row r="8868" spans="14:14" x14ac:dyDescent="0.25">
      <c r="N8868" s="123">
        <v>1.2962</v>
      </c>
    </row>
    <row r="8869" spans="14:14" x14ac:dyDescent="0.25">
      <c r="N8869" s="123">
        <v>1.2962</v>
      </c>
    </row>
    <row r="8870" spans="14:14" x14ac:dyDescent="0.25">
      <c r="N8870" s="123">
        <v>1.2962</v>
      </c>
    </row>
    <row r="8871" spans="14:14" x14ac:dyDescent="0.25">
      <c r="N8871" s="123">
        <v>1.2962</v>
      </c>
    </row>
    <row r="8872" spans="14:14" x14ac:dyDescent="0.25">
      <c r="N8872" s="123">
        <v>1.2962499999999999</v>
      </c>
    </row>
    <row r="8873" spans="14:14" x14ac:dyDescent="0.25">
      <c r="N8873" s="123">
        <v>1.2962</v>
      </c>
    </row>
    <row r="8874" spans="14:14" x14ac:dyDescent="0.25">
      <c r="N8874" s="123">
        <v>1.2962</v>
      </c>
    </row>
    <row r="8875" spans="14:14" x14ac:dyDescent="0.25">
      <c r="N8875" s="123">
        <v>1.2962</v>
      </c>
    </row>
    <row r="8876" spans="14:14" x14ac:dyDescent="0.25">
      <c r="N8876" s="123">
        <v>1.2962</v>
      </c>
    </row>
    <row r="8877" spans="14:14" x14ac:dyDescent="0.25">
      <c r="N8877" s="123">
        <v>1.29627</v>
      </c>
    </row>
    <row r="8878" spans="14:14" x14ac:dyDescent="0.25">
      <c r="N8878" s="123">
        <v>1.2962</v>
      </c>
    </row>
    <row r="8879" spans="14:14" x14ac:dyDescent="0.25">
      <c r="N8879" s="123">
        <v>1.2962</v>
      </c>
    </row>
    <row r="8880" spans="14:14" x14ac:dyDescent="0.25">
      <c r="N8880" s="123">
        <v>1.2962</v>
      </c>
    </row>
    <row r="8881" spans="14:14" x14ac:dyDescent="0.25">
      <c r="N8881" s="123">
        <v>1.2962499999999999</v>
      </c>
    </row>
    <row r="8882" spans="14:14" x14ac:dyDescent="0.25">
      <c r="N8882" s="123">
        <v>1.2962</v>
      </c>
    </row>
    <row r="8883" spans="14:14" x14ac:dyDescent="0.25">
      <c r="N8883" s="123">
        <v>1.2962</v>
      </c>
    </row>
    <row r="8884" spans="14:14" x14ac:dyDescent="0.25">
      <c r="N8884" s="123">
        <v>1.2962</v>
      </c>
    </row>
    <row r="8885" spans="14:14" x14ac:dyDescent="0.25">
      <c r="N8885" s="123">
        <v>1.2962</v>
      </c>
    </row>
    <row r="8886" spans="14:14" x14ac:dyDescent="0.25">
      <c r="N8886" s="123">
        <v>1.2962499999999999</v>
      </c>
    </row>
    <row r="8887" spans="14:14" x14ac:dyDescent="0.25">
      <c r="N8887" s="123">
        <v>1.2962</v>
      </c>
    </row>
    <row r="8888" spans="14:14" x14ac:dyDescent="0.25">
      <c r="N8888" s="123">
        <v>1.2962</v>
      </c>
    </row>
    <row r="8889" spans="14:14" x14ac:dyDescent="0.25">
      <c r="N8889" s="123">
        <v>1.2962</v>
      </c>
    </row>
    <row r="8890" spans="14:14" x14ac:dyDescent="0.25">
      <c r="N8890" s="123">
        <v>1.2962</v>
      </c>
    </row>
    <row r="8891" spans="14:14" x14ac:dyDescent="0.25">
      <c r="N8891" s="123">
        <v>1.2962499999999999</v>
      </c>
    </row>
    <row r="8892" spans="14:14" x14ac:dyDescent="0.25">
      <c r="N8892" s="123">
        <v>1.2962</v>
      </c>
    </row>
    <row r="8893" spans="14:14" x14ac:dyDescent="0.25">
      <c r="N8893" s="123">
        <v>1.2962</v>
      </c>
    </row>
    <row r="8894" spans="14:14" x14ac:dyDescent="0.25">
      <c r="N8894" s="123">
        <v>1.2962</v>
      </c>
    </row>
    <row r="8895" spans="14:14" x14ac:dyDescent="0.25">
      <c r="N8895" s="123">
        <v>1.2962</v>
      </c>
    </row>
    <row r="8896" spans="14:14" x14ac:dyDescent="0.25">
      <c r="N8896" s="123">
        <v>1.29627</v>
      </c>
    </row>
    <row r="8897" spans="14:14" x14ac:dyDescent="0.25">
      <c r="N8897" s="123">
        <v>1.2962</v>
      </c>
    </row>
    <row r="8898" spans="14:14" x14ac:dyDescent="0.25">
      <c r="N8898" s="123">
        <v>1.2962</v>
      </c>
    </row>
    <row r="8899" spans="14:14" x14ac:dyDescent="0.25">
      <c r="N8899" s="123">
        <v>1.2962</v>
      </c>
    </row>
    <row r="8900" spans="14:14" x14ac:dyDescent="0.25">
      <c r="N8900" s="123">
        <v>1.2962499999999999</v>
      </c>
    </row>
    <row r="8901" spans="14:14" x14ac:dyDescent="0.25">
      <c r="N8901" s="123">
        <v>1.2962</v>
      </c>
    </row>
    <row r="8902" spans="14:14" x14ac:dyDescent="0.25">
      <c r="N8902" s="123">
        <v>1.2962</v>
      </c>
    </row>
    <row r="8903" spans="14:14" x14ac:dyDescent="0.25">
      <c r="N8903" s="123">
        <v>1.2962</v>
      </c>
    </row>
    <row r="8904" spans="14:14" x14ac:dyDescent="0.25">
      <c r="N8904" s="123">
        <v>1.2962</v>
      </c>
    </row>
    <row r="8905" spans="14:14" x14ac:dyDescent="0.25">
      <c r="N8905" s="123">
        <v>1.2962499999999999</v>
      </c>
    </row>
    <row r="8906" spans="14:14" x14ac:dyDescent="0.25">
      <c r="N8906" s="123">
        <v>1.2962</v>
      </c>
    </row>
    <row r="8907" spans="14:14" x14ac:dyDescent="0.25">
      <c r="N8907" s="123">
        <v>1.2962</v>
      </c>
    </row>
    <row r="8908" spans="14:14" x14ac:dyDescent="0.25">
      <c r="N8908" s="123">
        <v>1.2962</v>
      </c>
    </row>
    <row r="8909" spans="14:14" x14ac:dyDescent="0.25">
      <c r="N8909" s="123">
        <v>1.2962</v>
      </c>
    </row>
    <row r="8910" spans="14:14" x14ac:dyDescent="0.25">
      <c r="N8910" s="123">
        <v>1.2962499999999999</v>
      </c>
    </row>
    <row r="8911" spans="14:14" x14ac:dyDescent="0.25">
      <c r="N8911" s="123">
        <v>1.2962</v>
      </c>
    </row>
    <row r="8912" spans="14:14" x14ac:dyDescent="0.25">
      <c r="N8912" s="123">
        <v>1.2962</v>
      </c>
    </row>
    <row r="8913" spans="14:14" x14ac:dyDescent="0.25">
      <c r="N8913" s="123">
        <v>1.2962</v>
      </c>
    </row>
    <row r="8914" spans="14:14" x14ac:dyDescent="0.25">
      <c r="N8914" s="123">
        <v>1.2962</v>
      </c>
    </row>
    <row r="8915" spans="14:14" x14ac:dyDescent="0.25">
      <c r="N8915" s="123">
        <v>1.2962499999999999</v>
      </c>
    </row>
    <row r="8916" spans="14:14" x14ac:dyDescent="0.25">
      <c r="N8916" s="123">
        <v>1.2962</v>
      </c>
    </row>
    <row r="8917" spans="14:14" x14ac:dyDescent="0.25">
      <c r="N8917" s="123">
        <v>1.2962</v>
      </c>
    </row>
    <row r="8918" spans="14:14" x14ac:dyDescent="0.25">
      <c r="N8918" s="123">
        <v>1.2962</v>
      </c>
    </row>
    <row r="8919" spans="14:14" x14ac:dyDescent="0.25">
      <c r="N8919" s="123">
        <v>1.2962</v>
      </c>
    </row>
    <row r="8920" spans="14:14" x14ac:dyDescent="0.25">
      <c r="N8920" s="123">
        <v>1.2962499999999999</v>
      </c>
    </row>
    <row r="8921" spans="14:14" x14ac:dyDescent="0.25">
      <c r="N8921" s="123">
        <v>1.2962</v>
      </c>
    </row>
    <row r="8922" spans="14:14" x14ac:dyDescent="0.25">
      <c r="N8922" s="123">
        <v>1.2962</v>
      </c>
    </row>
    <row r="8923" spans="14:14" x14ac:dyDescent="0.25">
      <c r="N8923" s="123">
        <v>1.2962</v>
      </c>
    </row>
    <row r="8924" spans="14:14" x14ac:dyDescent="0.25">
      <c r="N8924" s="123">
        <v>1.2962</v>
      </c>
    </row>
    <row r="8925" spans="14:14" x14ac:dyDescent="0.25">
      <c r="N8925" s="123">
        <v>1.2962499999999999</v>
      </c>
    </row>
    <row r="8926" spans="14:14" x14ac:dyDescent="0.25">
      <c r="N8926" s="123">
        <v>1.2962</v>
      </c>
    </row>
    <row r="8927" spans="14:14" x14ac:dyDescent="0.25">
      <c r="N8927" s="123">
        <v>1.2962</v>
      </c>
    </row>
    <row r="8928" spans="14:14" x14ac:dyDescent="0.25">
      <c r="N8928" s="123">
        <v>1.2962</v>
      </c>
    </row>
    <row r="8929" spans="14:14" x14ac:dyDescent="0.25">
      <c r="N8929" s="123">
        <v>1.2962</v>
      </c>
    </row>
    <row r="8930" spans="14:14" x14ac:dyDescent="0.25">
      <c r="N8930" s="123">
        <v>1.2962499999999999</v>
      </c>
    </row>
    <row r="8931" spans="14:14" x14ac:dyDescent="0.25">
      <c r="N8931" s="123">
        <v>1.2962</v>
      </c>
    </row>
    <row r="8932" spans="14:14" x14ac:dyDescent="0.25">
      <c r="N8932" s="123">
        <v>1.2962</v>
      </c>
    </row>
    <row r="8933" spans="14:14" x14ac:dyDescent="0.25">
      <c r="N8933" s="123">
        <v>1.2962</v>
      </c>
    </row>
    <row r="8934" spans="14:14" x14ac:dyDescent="0.25">
      <c r="N8934" s="123">
        <v>1.29627</v>
      </c>
    </row>
    <row r="8935" spans="14:14" x14ac:dyDescent="0.25">
      <c r="N8935" s="123">
        <v>1.2962</v>
      </c>
    </row>
    <row r="8936" spans="14:14" x14ac:dyDescent="0.25">
      <c r="N8936" s="123">
        <v>1.2962</v>
      </c>
    </row>
    <row r="8937" spans="14:14" x14ac:dyDescent="0.25">
      <c r="N8937" s="123">
        <v>1.2962</v>
      </c>
    </row>
    <row r="8938" spans="14:14" x14ac:dyDescent="0.25">
      <c r="N8938" s="123">
        <v>1.2962</v>
      </c>
    </row>
    <row r="8939" spans="14:14" x14ac:dyDescent="0.25">
      <c r="N8939" s="123">
        <v>1.2962499999999999</v>
      </c>
    </row>
    <row r="8940" spans="14:14" x14ac:dyDescent="0.25">
      <c r="N8940" s="123">
        <v>1.2962</v>
      </c>
    </row>
    <row r="8941" spans="14:14" x14ac:dyDescent="0.25">
      <c r="N8941" s="123">
        <v>1.2962</v>
      </c>
    </row>
    <row r="8942" spans="14:14" x14ac:dyDescent="0.25">
      <c r="N8942" s="123">
        <v>1.2962</v>
      </c>
    </row>
    <row r="8943" spans="14:14" x14ac:dyDescent="0.25">
      <c r="N8943" s="123">
        <v>1.2962</v>
      </c>
    </row>
    <row r="8944" spans="14:14" x14ac:dyDescent="0.25">
      <c r="N8944" s="123">
        <v>1.2962499999999999</v>
      </c>
    </row>
    <row r="8945" spans="14:14" x14ac:dyDescent="0.25">
      <c r="N8945" s="123">
        <v>1.2962</v>
      </c>
    </row>
    <row r="8946" spans="14:14" x14ac:dyDescent="0.25">
      <c r="N8946" s="123">
        <v>1.2962</v>
      </c>
    </row>
    <row r="8947" spans="14:14" x14ac:dyDescent="0.25">
      <c r="N8947" s="123">
        <v>1.2962</v>
      </c>
    </row>
    <row r="8948" spans="14:14" x14ac:dyDescent="0.25">
      <c r="N8948" s="123">
        <v>1.2962</v>
      </c>
    </row>
    <row r="8949" spans="14:14" x14ac:dyDescent="0.25">
      <c r="N8949" s="123">
        <v>1.2962499999999999</v>
      </c>
    </row>
    <row r="8950" spans="14:14" x14ac:dyDescent="0.25">
      <c r="N8950" s="123">
        <v>1.2962</v>
      </c>
    </row>
    <row r="8951" spans="14:14" x14ac:dyDescent="0.25">
      <c r="N8951" s="123">
        <v>1.2962</v>
      </c>
    </row>
    <row r="8952" spans="14:14" x14ac:dyDescent="0.25">
      <c r="N8952" s="123">
        <v>1.2962</v>
      </c>
    </row>
    <row r="8953" spans="14:14" x14ac:dyDescent="0.25">
      <c r="N8953" s="123">
        <v>1.2962</v>
      </c>
    </row>
    <row r="8954" spans="14:14" x14ac:dyDescent="0.25">
      <c r="N8954" s="123">
        <v>1.2962499999999999</v>
      </c>
    </row>
    <row r="8955" spans="14:14" x14ac:dyDescent="0.25">
      <c r="N8955" s="123">
        <v>1.2962</v>
      </c>
    </row>
    <row r="8956" spans="14:14" x14ac:dyDescent="0.25">
      <c r="N8956" s="123">
        <v>1.2962</v>
      </c>
    </row>
    <row r="8957" spans="14:14" x14ac:dyDescent="0.25">
      <c r="N8957" s="123">
        <v>1.2962</v>
      </c>
    </row>
    <row r="8958" spans="14:14" x14ac:dyDescent="0.25">
      <c r="N8958" s="123">
        <v>1.2962</v>
      </c>
    </row>
    <row r="8959" spans="14:14" x14ac:dyDescent="0.25">
      <c r="N8959" s="123">
        <v>1.2962499999999999</v>
      </c>
    </row>
    <row r="8960" spans="14:14" x14ac:dyDescent="0.25">
      <c r="N8960" s="123">
        <v>1.2962</v>
      </c>
    </row>
    <row r="8961" spans="14:14" x14ac:dyDescent="0.25">
      <c r="N8961" s="123">
        <v>1.2962</v>
      </c>
    </row>
    <row r="8962" spans="14:14" x14ac:dyDescent="0.25">
      <c r="N8962" s="123">
        <v>1.2962</v>
      </c>
    </row>
    <row r="8963" spans="14:14" x14ac:dyDescent="0.25">
      <c r="N8963" s="123">
        <v>1.2962</v>
      </c>
    </row>
    <row r="8964" spans="14:14" x14ac:dyDescent="0.25">
      <c r="N8964" s="123">
        <v>1.29627</v>
      </c>
    </row>
    <row r="8965" spans="14:14" x14ac:dyDescent="0.25">
      <c r="N8965" s="123">
        <v>1.2962</v>
      </c>
    </row>
    <row r="8966" spans="14:14" x14ac:dyDescent="0.25">
      <c r="N8966" s="123">
        <v>1.2962</v>
      </c>
    </row>
    <row r="8967" spans="14:14" x14ac:dyDescent="0.25">
      <c r="N8967" s="123">
        <v>1.2962</v>
      </c>
    </row>
    <row r="8968" spans="14:14" x14ac:dyDescent="0.25">
      <c r="N8968" s="123">
        <v>1.2962499999999999</v>
      </c>
    </row>
    <row r="8969" spans="14:14" x14ac:dyDescent="0.25">
      <c r="N8969" s="123">
        <v>1.2962</v>
      </c>
    </row>
    <row r="8970" spans="14:14" x14ac:dyDescent="0.25">
      <c r="N8970" s="123">
        <v>1.2962</v>
      </c>
    </row>
    <row r="8971" spans="14:14" x14ac:dyDescent="0.25">
      <c r="N8971" s="123">
        <v>1.2962</v>
      </c>
    </row>
    <row r="8972" spans="14:14" x14ac:dyDescent="0.25">
      <c r="N8972" s="123">
        <v>1.2962</v>
      </c>
    </row>
    <row r="8973" spans="14:14" x14ac:dyDescent="0.25">
      <c r="N8973" s="123">
        <v>1.2962499999999999</v>
      </c>
    </row>
    <row r="8974" spans="14:14" x14ac:dyDescent="0.25">
      <c r="N8974" s="123">
        <v>1.2962</v>
      </c>
    </row>
    <row r="8975" spans="14:14" x14ac:dyDescent="0.25">
      <c r="N8975" s="123">
        <v>1.2962</v>
      </c>
    </row>
    <row r="8976" spans="14:14" x14ac:dyDescent="0.25">
      <c r="N8976" s="123">
        <v>1.2962</v>
      </c>
    </row>
    <row r="8977" spans="14:14" x14ac:dyDescent="0.25">
      <c r="N8977" s="123">
        <v>1.2962</v>
      </c>
    </row>
    <row r="8978" spans="14:14" x14ac:dyDescent="0.25">
      <c r="N8978" s="123" t="s">
        <v>30</v>
      </c>
    </row>
    <row r="8979" spans="14:14" x14ac:dyDescent="0.25">
      <c r="N8979" s="123" t="s">
        <v>30</v>
      </c>
    </row>
    <row r="8980" spans="14:14" x14ac:dyDescent="0.25">
      <c r="N8980" s="123" t="s">
        <v>30</v>
      </c>
    </row>
    <row r="8981" spans="14:14" x14ac:dyDescent="0.25">
      <c r="N8981" s="123" t="s">
        <v>30</v>
      </c>
    </row>
    <row r="8982" spans="14:14" x14ac:dyDescent="0.25">
      <c r="N8982" s="123" t="s">
        <v>30</v>
      </c>
    </row>
    <row r="8983" spans="14:14" x14ac:dyDescent="0.25">
      <c r="N8983" s="123" t="s">
        <v>30</v>
      </c>
    </row>
    <row r="8984" spans="14:14" x14ac:dyDescent="0.25">
      <c r="N8984" s="123" t="s">
        <v>30</v>
      </c>
    </row>
    <row r="8985" spans="14:14" x14ac:dyDescent="0.25">
      <c r="N8985" s="123" t="s">
        <v>30</v>
      </c>
    </row>
    <row r="8986" spans="14:14" x14ac:dyDescent="0.25">
      <c r="N8986" s="123" t="s">
        <v>30</v>
      </c>
    </row>
    <row r="8987" spans="14:14" x14ac:dyDescent="0.25">
      <c r="N8987" s="123" t="s">
        <v>30</v>
      </c>
    </row>
    <row r="8988" spans="14:14" x14ac:dyDescent="0.25">
      <c r="N8988" s="123" t="s">
        <v>30</v>
      </c>
    </row>
    <row r="8989" spans="14:14" x14ac:dyDescent="0.25">
      <c r="N8989" s="123" t="s">
        <v>30</v>
      </c>
    </row>
    <row r="8990" spans="14:14" x14ac:dyDescent="0.25">
      <c r="N8990" s="123" t="s">
        <v>30</v>
      </c>
    </row>
    <row r="8991" spans="14:14" x14ac:dyDescent="0.25">
      <c r="N8991" s="123" t="s">
        <v>30</v>
      </c>
    </row>
    <row r="8992" spans="14:14" x14ac:dyDescent="0.25">
      <c r="N8992" s="123" t="s">
        <v>30</v>
      </c>
    </row>
    <row r="8993" spans="14:14" x14ac:dyDescent="0.25">
      <c r="N8993" s="123" t="s">
        <v>30</v>
      </c>
    </row>
    <row r="8994" spans="14:14" x14ac:dyDescent="0.25">
      <c r="N8994" s="123" t="s">
        <v>30</v>
      </c>
    </row>
    <row r="8995" spans="14:14" x14ac:dyDescent="0.25">
      <c r="N8995" s="123" t="s">
        <v>30</v>
      </c>
    </row>
    <row r="8996" spans="14:14" x14ac:dyDescent="0.25">
      <c r="N8996" s="123" t="s">
        <v>30</v>
      </c>
    </row>
    <row r="8997" spans="14:14" x14ac:dyDescent="0.25">
      <c r="N8997" s="123" t="s">
        <v>30</v>
      </c>
    </row>
    <row r="8998" spans="14:14" x14ac:dyDescent="0.25">
      <c r="N8998" s="123" t="s">
        <v>30</v>
      </c>
    </row>
    <row r="8999" spans="14:14" x14ac:dyDescent="0.25">
      <c r="N8999" s="123" t="s">
        <v>30</v>
      </c>
    </row>
    <row r="9000" spans="14:14" x14ac:dyDescent="0.25">
      <c r="N9000" s="123" t="s">
        <v>30</v>
      </c>
    </row>
    <row r="9001" spans="14:14" x14ac:dyDescent="0.25">
      <c r="N9001" s="123" t="s">
        <v>30</v>
      </c>
    </row>
    <row r="9002" spans="14:14" x14ac:dyDescent="0.25">
      <c r="N9002" s="123" t="s">
        <v>30</v>
      </c>
    </row>
    <row r="9003" spans="14:14" x14ac:dyDescent="0.25">
      <c r="N9003" s="123" t="s">
        <v>30</v>
      </c>
    </row>
    <row r="9004" spans="14:14" x14ac:dyDescent="0.25">
      <c r="N9004" s="123" t="s">
        <v>30</v>
      </c>
    </row>
    <row r="9005" spans="14:14" x14ac:dyDescent="0.25">
      <c r="N9005" s="123" t="s">
        <v>30</v>
      </c>
    </row>
    <row r="9006" spans="14:14" x14ac:dyDescent="0.25">
      <c r="N9006" s="123" t="s">
        <v>30</v>
      </c>
    </row>
    <row r="9007" spans="14:14" x14ac:dyDescent="0.25">
      <c r="N9007" s="123" t="s">
        <v>30</v>
      </c>
    </row>
    <row r="9008" spans="14:14" x14ac:dyDescent="0.25">
      <c r="N9008" s="123" t="s">
        <v>30</v>
      </c>
    </row>
    <row r="9009" spans="14:14" x14ac:dyDescent="0.25">
      <c r="N9009" s="123" t="s">
        <v>30</v>
      </c>
    </row>
    <row r="9010" spans="14:14" x14ac:dyDescent="0.25">
      <c r="N9010" s="123" t="s">
        <v>30</v>
      </c>
    </row>
    <row r="9011" spans="14:14" x14ac:dyDescent="0.25">
      <c r="N9011" s="123" t="s">
        <v>30</v>
      </c>
    </row>
    <row r="9012" spans="14:14" x14ac:dyDescent="0.25">
      <c r="N9012" s="123" t="s">
        <v>30</v>
      </c>
    </row>
    <row r="9013" spans="14:14" x14ac:dyDescent="0.25">
      <c r="N9013" s="123" t="s">
        <v>30</v>
      </c>
    </row>
    <row r="9014" spans="14:14" x14ac:dyDescent="0.25">
      <c r="N9014" s="123" t="s">
        <v>30</v>
      </c>
    </row>
    <row r="9015" spans="14:14" x14ac:dyDescent="0.25">
      <c r="N9015" s="123" t="s">
        <v>30</v>
      </c>
    </row>
    <row r="9016" spans="14:14" x14ac:dyDescent="0.25">
      <c r="N9016" s="123" t="s">
        <v>30</v>
      </c>
    </row>
    <row r="9017" spans="14:14" x14ac:dyDescent="0.25">
      <c r="N9017" s="123" t="s">
        <v>30</v>
      </c>
    </row>
    <row r="9018" spans="14:14" x14ac:dyDescent="0.25">
      <c r="N9018" s="123" t="s">
        <v>30</v>
      </c>
    </row>
    <row r="9019" spans="14:14" x14ac:dyDescent="0.25">
      <c r="N9019" s="123" t="s">
        <v>30</v>
      </c>
    </row>
    <row r="9020" spans="14:14" x14ac:dyDescent="0.25">
      <c r="N9020" s="123" t="s">
        <v>30</v>
      </c>
    </row>
    <row r="9021" spans="14:14" x14ac:dyDescent="0.25">
      <c r="N9021" s="123" t="s">
        <v>30</v>
      </c>
    </row>
    <row r="9022" spans="14:14" x14ac:dyDescent="0.25">
      <c r="N9022" s="123" t="s">
        <v>30</v>
      </c>
    </row>
    <row r="9023" spans="14:14" x14ac:dyDescent="0.25">
      <c r="N9023" s="123" t="s">
        <v>30</v>
      </c>
    </row>
    <row r="9024" spans="14:14" x14ac:dyDescent="0.25">
      <c r="N9024" s="123" t="s">
        <v>30</v>
      </c>
    </row>
    <row r="9025" spans="14:14" x14ac:dyDescent="0.25">
      <c r="N9025" s="123" t="s">
        <v>30</v>
      </c>
    </row>
    <row r="9026" spans="14:14" x14ac:dyDescent="0.25">
      <c r="N9026" s="123" t="s">
        <v>30</v>
      </c>
    </row>
    <row r="9027" spans="14:14" x14ac:dyDescent="0.25">
      <c r="N9027" s="123" t="s">
        <v>30</v>
      </c>
    </row>
    <row r="9028" spans="14:14" x14ac:dyDescent="0.25">
      <c r="N9028" s="123" t="s">
        <v>30</v>
      </c>
    </row>
    <row r="9029" spans="14:14" x14ac:dyDescent="0.25">
      <c r="N9029" s="123" t="s">
        <v>30</v>
      </c>
    </row>
    <row r="9030" spans="14:14" x14ac:dyDescent="0.25">
      <c r="N9030" s="123" t="s">
        <v>30</v>
      </c>
    </row>
    <row r="9031" spans="14:14" x14ac:dyDescent="0.25">
      <c r="N9031" s="123" t="s">
        <v>30</v>
      </c>
    </row>
    <row r="9032" spans="14:14" x14ac:dyDescent="0.25">
      <c r="N9032" s="123" t="s">
        <v>30</v>
      </c>
    </row>
    <row r="9033" spans="14:14" x14ac:dyDescent="0.25">
      <c r="N9033" s="123" t="s">
        <v>30</v>
      </c>
    </row>
    <row r="9034" spans="14:14" x14ac:dyDescent="0.25">
      <c r="N9034" s="123" t="s">
        <v>30</v>
      </c>
    </row>
    <row r="9035" spans="14:14" x14ac:dyDescent="0.25">
      <c r="N9035" s="123" t="s">
        <v>30</v>
      </c>
    </row>
    <row r="9036" spans="14:14" x14ac:dyDescent="0.25">
      <c r="N9036" s="123" t="s">
        <v>30</v>
      </c>
    </row>
    <row r="9037" spans="14:14" x14ac:dyDescent="0.25">
      <c r="N9037" s="123" t="s">
        <v>30</v>
      </c>
    </row>
    <row r="9038" spans="14:14" x14ac:dyDescent="0.25">
      <c r="N9038" s="123" t="s">
        <v>30</v>
      </c>
    </row>
    <row r="9039" spans="14:14" x14ac:dyDescent="0.25">
      <c r="N9039" s="123" t="s">
        <v>30</v>
      </c>
    </row>
    <row r="9040" spans="14:14" x14ac:dyDescent="0.25">
      <c r="N9040" s="123" t="s">
        <v>30</v>
      </c>
    </row>
    <row r="9041" spans="14:14" x14ac:dyDescent="0.25">
      <c r="N9041" s="123" t="s">
        <v>30</v>
      </c>
    </row>
    <row r="9042" spans="14:14" x14ac:dyDescent="0.25">
      <c r="N9042" s="123" t="s">
        <v>30</v>
      </c>
    </row>
    <row r="9043" spans="14:14" x14ac:dyDescent="0.25">
      <c r="N9043" s="123" t="s">
        <v>30</v>
      </c>
    </row>
    <row r="9044" spans="14:14" x14ac:dyDescent="0.25">
      <c r="N9044" s="123" t="s">
        <v>30</v>
      </c>
    </row>
    <row r="9045" spans="14:14" x14ac:dyDescent="0.25">
      <c r="N9045" s="123" t="s">
        <v>30</v>
      </c>
    </row>
    <row r="9046" spans="14:14" x14ac:dyDescent="0.25">
      <c r="N9046" s="123" t="s">
        <v>30</v>
      </c>
    </row>
    <row r="9047" spans="14:14" x14ac:dyDescent="0.25">
      <c r="N9047" s="123" t="s">
        <v>30</v>
      </c>
    </row>
    <row r="9048" spans="14:14" x14ac:dyDescent="0.25">
      <c r="N9048" s="123" t="s">
        <v>30</v>
      </c>
    </row>
    <row r="9049" spans="14:14" x14ac:dyDescent="0.25">
      <c r="N9049" s="123" t="s">
        <v>30</v>
      </c>
    </row>
    <row r="9050" spans="14:14" x14ac:dyDescent="0.25">
      <c r="N9050" s="123" t="s">
        <v>30</v>
      </c>
    </row>
    <row r="9051" spans="14:14" x14ac:dyDescent="0.25">
      <c r="N9051" s="123" t="s">
        <v>30</v>
      </c>
    </row>
    <row r="9052" spans="14:14" x14ac:dyDescent="0.25">
      <c r="N9052" s="123" t="s">
        <v>30</v>
      </c>
    </row>
    <row r="9053" spans="14:14" x14ac:dyDescent="0.25">
      <c r="N9053" s="123" t="s">
        <v>30</v>
      </c>
    </row>
    <row r="9054" spans="14:14" x14ac:dyDescent="0.25">
      <c r="N9054" s="123" t="s">
        <v>30</v>
      </c>
    </row>
    <row r="9055" spans="14:14" x14ac:dyDescent="0.25">
      <c r="N9055" s="123" t="s">
        <v>30</v>
      </c>
    </row>
    <row r="9056" spans="14:14" x14ac:dyDescent="0.25">
      <c r="N9056" s="123" t="s">
        <v>30</v>
      </c>
    </row>
    <row r="9057" spans="14:14" x14ac:dyDescent="0.25">
      <c r="N9057" s="123" t="s">
        <v>30</v>
      </c>
    </row>
    <row r="9058" spans="14:14" x14ac:dyDescent="0.25">
      <c r="N9058" s="123" t="s">
        <v>30</v>
      </c>
    </row>
    <row r="9059" spans="14:14" x14ac:dyDescent="0.25">
      <c r="N9059" s="123" t="s">
        <v>30</v>
      </c>
    </row>
    <row r="9060" spans="14:14" x14ac:dyDescent="0.25">
      <c r="N9060" s="123" t="s">
        <v>30</v>
      </c>
    </row>
    <row r="9061" spans="14:14" x14ac:dyDescent="0.25">
      <c r="N9061" s="123" t="s">
        <v>30</v>
      </c>
    </row>
    <row r="9062" spans="14:14" x14ac:dyDescent="0.25">
      <c r="N9062" s="123" t="s">
        <v>30</v>
      </c>
    </row>
    <row r="9063" spans="14:14" x14ac:dyDescent="0.25">
      <c r="N9063" s="123" t="s">
        <v>30</v>
      </c>
    </row>
    <row r="9064" spans="14:14" x14ac:dyDescent="0.25">
      <c r="N9064" s="123" t="s">
        <v>30</v>
      </c>
    </row>
    <row r="9065" spans="14:14" x14ac:dyDescent="0.25">
      <c r="N9065" s="123" t="s">
        <v>30</v>
      </c>
    </row>
    <row r="9066" spans="14:14" x14ac:dyDescent="0.25">
      <c r="N9066" s="123" t="s">
        <v>30</v>
      </c>
    </row>
    <row r="9067" spans="14:14" x14ac:dyDescent="0.25">
      <c r="N9067" s="123" t="s">
        <v>30</v>
      </c>
    </row>
    <row r="9068" spans="14:14" x14ac:dyDescent="0.25">
      <c r="N9068" s="123" t="s">
        <v>30</v>
      </c>
    </row>
    <row r="9069" spans="14:14" x14ac:dyDescent="0.25">
      <c r="N9069" s="123" t="s">
        <v>30</v>
      </c>
    </row>
    <row r="9070" spans="14:14" x14ac:dyDescent="0.25">
      <c r="N9070" s="123" t="s">
        <v>30</v>
      </c>
    </row>
    <row r="9071" spans="14:14" x14ac:dyDescent="0.25">
      <c r="N9071" s="123" t="s">
        <v>30</v>
      </c>
    </row>
    <row r="9072" spans="14:14" x14ac:dyDescent="0.25">
      <c r="N9072" s="123" t="s">
        <v>30</v>
      </c>
    </row>
    <row r="9073" spans="14:14" x14ac:dyDescent="0.25">
      <c r="N9073" s="123" t="s">
        <v>30</v>
      </c>
    </row>
    <row r="9074" spans="14:14" x14ac:dyDescent="0.25">
      <c r="N9074" s="123" t="s">
        <v>30</v>
      </c>
    </row>
    <row r="9075" spans="14:14" x14ac:dyDescent="0.25">
      <c r="N9075" s="123" t="s">
        <v>30</v>
      </c>
    </row>
    <row r="9076" spans="14:14" x14ac:dyDescent="0.25">
      <c r="N9076" s="123" t="s">
        <v>30</v>
      </c>
    </row>
    <row r="9077" spans="14:14" x14ac:dyDescent="0.25">
      <c r="N9077" s="123" t="s">
        <v>30</v>
      </c>
    </row>
    <row r="9078" spans="14:14" x14ac:dyDescent="0.25">
      <c r="N9078" s="123" t="s">
        <v>30</v>
      </c>
    </row>
    <row r="9079" spans="14:14" x14ac:dyDescent="0.25">
      <c r="N9079" s="123" t="s">
        <v>30</v>
      </c>
    </row>
    <row r="9080" spans="14:14" x14ac:dyDescent="0.25">
      <c r="N9080" s="123" t="s">
        <v>30</v>
      </c>
    </row>
    <row r="9081" spans="14:14" x14ac:dyDescent="0.25">
      <c r="N9081" s="123" t="s">
        <v>30</v>
      </c>
    </row>
    <row r="9082" spans="14:14" x14ac:dyDescent="0.25">
      <c r="N9082" s="123" t="s">
        <v>30</v>
      </c>
    </row>
    <row r="9083" spans="14:14" x14ac:dyDescent="0.25">
      <c r="N9083" s="123" t="s">
        <v>30</v>
      </c>
    </row>
    <row r="9084" spans="14:14" x14ac:dyDescent="0.25">
      <c r="N9084" s="123" t="s">
        <v>30</v>
      </c>
    </row>
    <row r="9085" spans="14:14" x14ac:dyDescent="0.25">
      <c r="N9085" s="123" t="s">
        <v>30</v>
      </c>
    </row>
    <row r="9086" spans="14:14" x14ac:dyDescent="0.25">
      <c r="N9086" s="123" t="s">
        <v>30</v>
      </c>
    </row>
    <row r="9087" spans="14:14" x14ac:dyDescent="0.25">
      <c r="N9087" s="123" t="s">
        <v>30</v>
      </c>
    </row>
    <row r="9088" spans="14:14" x14ac:dyDescent="0.25">
      <c r="N9088" s="123" t="s">
        <v>30</v>
      </c>
    </row>
    <row r="9089" spans="14:14" x14ac:dyDescent="0.25">
      <c r="N9089" s="123" t="s">
        <v>30</v>
      </c>
    </row>
    <row r="9090" spans="14:14" x14ac:dyDescent="0.25">
      <c r="N9090" s="123" t="s">
        <v>30</v>
      </c>
    </row>
    <row r="9091" spans="14:14" x14ac:dyDescent="0.25">
      <c r="N9091" s="123" t="s">
        <v>30</v>
      </c>
    </row>
    <row r="9092" spans="14:14" x14ac:dyDescent="0.25">
      <c r="N9092" s="123" t="s">
        <v>30</v>
      </c>
    </row>
    <row r="9093" spans="14:14" x14ac:dyDescent="0.25">
      <c r="N9093" s="123" t="s">
        <v>30</v>
      </c>
    </row>
    <row r="9094" spans="14:14" x14ac:dyDescent="0.25">
      <c r="N9094" s="123" t="s">
        <v>30</v>
      </c>
    </row>
    <row r="9095" spans="14:14" x14ac:dyDescent="0.25">
      <c r="N9095" s="123" t="s">
        <v>30</v>
      </c>
    </row>
    <row r="9096" spans="14:14" x14ac:dyDescent="0.25">
      <c r="N9096" s="123" t="s">
        <v>30</v>
      </c>
    </row>
    <row r="9097" spans="14:14" x14ac:dyDescent="0.25">
      <c r="N9097" s="123" t="s">
        <v>30</v>
      </c>
    </row>
    <row r="9098" spans="14:14" x14ac:dyDescent="0.25">
      <c r="N9098" s="123" t="s">
        <v>30</v>
      </c>
    </row>
    <row r="9099" spans="14:14" x14ac:dyDescent="0.25">
      <c r="N9099" s="123" t="s">
        <v>30</v>
      </c>
    </row>
    <row r="9100" spans="14:14" x14ac:dyDescent="0.25">
      <c r="N9100" s="123" t="s">
        <v>30</v>
      </c>
    </row>
    <row r="9101" spans="14:14" x14ac:dyDescent="0.25">
      <c r="N9101" s="123" t="s">
        <v>30</v>
      </c>
    </row>
    <row r="9102" spans="14:14" x14ac:dyDescent="0.25">
      <c r="N9102" s="123" t="s">
        <v>30</v>
      </c>
    </row>
    <row r="9103" spans="14:14" x14ac:dyDescent="0.25">
      <c r="N9103" s="123" t="s">
        <v>30</v>
      </c>
    </row>
    <row r="9104" spans="14:14" x14ac:dyDescent="0.25">
      <c r="N9104" s="123" t="s">
        <v>30</v>
      </c>
    </row>
    <row r="9105" spans="14:14" x14ac:dyDescent="0.25">
      <c r="N9105" s="123" t="s">
        <v>30</v>
      </c>
    </row>
    <row r="9106" spans="14:14" x14ac:dyDescent="0.25">
      <c r="N9106" s="123" t="s">
        <v>30</v>
      </c>
    </row>
    <row r="9107" spans="14:14" x14ac:dyDescent="0.25">
      <c r="N9107" s="123" t="s">
        <v>30</v>
      </c>
    </row>
    <row r="9108" spans="14:14" x14ac:dyDescent="0.25">
      <c r="N9108" s="123" t="s">
        <v>30</v>
      </c>
    </row>
    <row r="9109" spans="14:14" x14ac:dyDescent="0.25">
      <c r="N9109" s="123" t="s">
        <v>30</v>
      </c>
    </row>
    <row r="9110" spans="14:14" x14ac:dyDescent="0.25">
      <c r="N9110" s="123" t="s">
        <v>30</v>
      </c>
    </row>
    <row r="9111" spans="14:14" x14ac:dyDescent="0.25">
      <c r="N9111" s="123" t="s">
        <v>30</v>
      </c>
    </row>
    <row r="9112" spans="14:14" x14ac:dyDescent="0.25">
      <c r="N9112" s="123" t="s">
        <v>30</v>
      </c>
    </row>
    <row r="9113" spans="14:14" x14ac:dyDescent="0.25">
      <c r="N9113" s="123" t="s">
        <v>30</v>
      </c>
    </row>
    <row r="9114" spans="14:14" x14ac:dyDescent="0.25">
      <c r="N9114" s="123" t="s">
        <v>30</v>
      </c>
    </row>
    <row r="9115" spans="14:14" x14ac:dyDescent="0.25">
      <c r="N9115" s="123" t="s">
        <v>30</v>
      </c>
    </row>
    <row r="9116" spans="14:14" x14ac:dyDescent="0.25">
      <c r="N9116" s="123" t="s">
        <v>30</v>
      </c>
    </row>
    <row r="9117" spans="14:14" x14ac:dyDescent="0.25">
      <c r="N9117" s="123" t="s">
        <v>30</v>
      </c>
    </row>
    <row r="9118" spans="14:14" x14ac:dyDescent="0.25">
      <c r="N9118" s="123" t="s">
        <v>30</v>
      </c>
    </row>
    <row r="9119" spans="14:14" x14ac:dyDescent="0.25">
      <c r="N9119" s="123" t="s">
        <v>30</v>
      </c>
    </row>
    <row r="9120" spans="14:14" x14ac:dyDescent="0.25">
      <c r="N9120" s="123" t="s">
        <v>30</v>
      </c>
    </row>
    <row r="9121" spans="14:14" x14ac:dyDescent="0.25">
      <c r="N9121" s="123" t="s">
        <v>30</v>
      </c>
    </row>
    <row r="9122" spans="14:14" x14ac:dyDescent="0.25">
      <c r="N9122" s="123" t="s">
        <v>30</v>
      </c>
    </row>
    <row r="9123" spans="14:14" x14ac:dyDescent="0.25">
      <c r="N9123" s="123" t="s">
        <v>30</v>
      </c>
    </row>
    <row r="9124" spans="14:14" x14ac:dyDescent="0.25">
      <c r="N9124" s="123" t="s">
        <v>30</v>
      </c>
    </row>
    <row r="9125" spans="14:14" x14ac:dyDescent="0.25">
      <c r="N9125" s="123" t="s">
        <v>30</v>
      </c>
    </row>
    <row r="9126" spans="14:14" x14ac:dyDescent="0.25">
      <c r="N9126" s="123" t="s">
        <v>30</v>
      </c>
    </row>
    <row r="9127" spans="14:14" x14ac:dyDescent="0.25">
      <c r="N9127" s="123" t="s">
        <v>30</v>
      </c>
    </row>
    <row r="9128" spans="14:14" x14ac:dyDescent="0.25">
      <c r="N9128" s="123" t="s">
        <v>30</v>
      </c>
    </row>
    <row r="9129" spans="14:14" x14ac:dyDescent="0.25">
      <c r="N9129" s="123" t="s">
        <v>30</v>
      </c>
    </row>
    <row r="9130" spans="14:14" x14ac:dyDescent="0.25">
      <c r="N9130" s="123" t="s">
        <v>30</v>
      </c>
    </row>
    <row r="9131" spans="14:14" x14ac:dyDescent="0.25">
      <c r="N9131" s="123" t="s">
        <v>30</v>
      </c>
    </row>
    <row r="9132" spans="14:14" x14ac:dyDescent="0.25">
      <c r="N9132" s="123" t="s">
        <v>30</v>
      </c>
    </row>
    <row r="9133" spans="14:14" x14ac:dyDescent="0.25">
      <c r="N9133" s="123" t="s">
        <v>30</v>
      </c>
    </row>
    <row r="9134" spans="14:14" x14ac:dyDescent="0.25">
      <c r="N9134" s="123" t="s">
        <v>30</v>
      </c>
    </row>
    <row r="9135" spans="14:14" x14ac:dyDescent="0.25">
      <c r="N9135" s="123" t="s">
        <v>30</v>
      </c>
    </row>
    <row r="9136" spans="14:14" x14ac:dyDescent="0.25">
      <c r="N9136" s="123" t="s">
        <v>30</v>
      </c>
    </row>
    <row r="9137" spans="14:14" x14ac:dyDescent="0.25">
      <c r="N9137" s="123" t="s">
        <v>30</v>
      </c>
    </row>
    <row r="9138" spans="14:14" x14ac:dyDescent="0.25">
      <c r="N9138" s="123" t="s">
        <v>30</v>
      </c>
    </row>
    <row r="9139" spans="14:14" x14ac:dyDescent="0.25">
      <c r="N9139" s="123" t="s">
        <v>30</v>
      </c>
    </row>
    <row r="9140" spans="14:14" x14ac:dyDescent="0.25">
      <c r="N9140" s="123" t="s">
        <v>30</v>
      </c>
    </row>
    <row r="9141" spans="14:14" x14ac:dyDescent="0.25">
      <c r="N9141" s="123" t="s">
        <v>30</v>
      </c>
    </row>
    <row r="9142" spans="14:14" x14ac:dyDescent="0.25">
      <c r="N9142" s="123" t="s">
        <v>30</v>
      </c>
    </row>
    <row r="9143" spans="14:14" x14ac:dyDescent="0.25">
      <c r="N9143" s="123" t="s">
        <v>30</v>
      </c>
    </row>
    <row r="9144" spans="14:14" x14ac:dyDescent="0.25">
      <c r="N9144" s="123" t="s">
        <v>30</v>
      </c>
    </row>
    <row r="9145" spans="14:14" x14ac:dyDescent="0.25">
      <c r="N9145" s="123" t="s">
        <v>30</v>
      </c>
    </row>
    <row r="9146" spans="14:14" x14ac:dyDescent="0.25">
      <c r="N9146" s="123" t="s">
        <v>30</v>
      </c>
    </row>
    <row r="9147" spans="14:14" x14ac:dyDescent="0.25">
      <c r="N9147" s="123" t="s">
        <v>30</v>
      </c>
    </row>
    <row r="9148" spans="14:14" x14ac:dyDescent="0.25">
      <c r="N9148" s="123" t="s">
        <v>30</v>
      </c>
    </row>
    <row r="9149" spans="14:14" x14ac:dyDescent="0.25">
      <c r="N9149" s="123" t="s">
        <v>30</v>
      </c>
    </row>
    <row r="9150" spans="14:14" x14ac:dyDescent="0.25">
      <c r="N9150" s="123" t="s">
        <v>30</v>
      </c>
    </row>
    <row r="9151" spans="14:14" x14ac:dyDescent="0.25">
      <c r="N9151" s="123" t="s">
        <v>30</v>
      </c>
    </row>
    <row r="9152" spans="14:14" x14ac:dyDescent="0.25">
      <c r="N9152" s="123" t="s">
        <v>30</v>
      </c>
    </row>
    <row r="9153" spans="14:14" x14ac:dyDescent="0.25">
      <c r="N9153" s="123" t="s">
        <v>30</v>
      </c>
    </row>
    <row r="9154" spans="14:14" x14ac:dyDescent="0.25">
      <c r="N9154" s="123" t="s">
        <v>30</v>
      </c>
    </row>
    <row r="9155" spans="14:14" x14ac:dyDescent="0.25">
      <c r="N9155" s="123" t="s">
        <v>30</v>
      </c>
    </row>
    <row r="9156" spans="14:14" x14ac:dyDescent="0.25">
      <c r="N9156" s="123" t="s">
        <v>30</v>
      </c>
    </row>
    <row r="9157" spans="14:14" x14ac:dyDescent="0.25">
      <c r="N9157" s="123" t="s">
        <v>30</v>
      </c>
    </row>
    <row r="9158" spans="14:14" x14ac:dyDescent="0.25">
      <c r="N9158" s="123" t="s">
        <v>30</v>
      </c>
    </row>
    <row r="9159" spans="14:14" x14ac:dyDescent="0.25">
      <c r="N9159" s="123" t="s">
        <v>30</v>
      </c>
    </row>
    <row r="9160" spans="14:14" x14ac:dyDescent="0.25">
      <c r="N9160" s="123" t="s">
        <v>30</v>
      </c>
    </row>
    <row r="9161" spans="14:14" x14ac:dyDescent="0.25">
      <c r="N9161" s="123" t="s">
        <v>30</v>
      </c>
    </row>
    <row r="9162" spans="14:14" x14ac:dyDescent="0.25">
      <c r="N9162" s="123" t="s">
        <v>30</v>
      </c>
    </row>
    <row r="9163" spans="14:14" x14ac:dyDescent="0.25">
      <c r="N9163" s="123" t="s">
        <v>30</v>
      </c>
    </row>
    <row r="9164" spans="14:14" x14ac:dyDescent="0.25">
      <c r="N9164" s="123" t="s">
        <v>30</v>
      </c>
    </row>
    <row r="9165" spans="14:14" x14ac:dyDescent="0.25">
      <c r="N9165" s="123" t="s">
        <v>30</v>
      </c>
    </row>
    <row r="9166" spans="14:14" x14ac:dyDescent="0.25">
      <c r="N9166" s="123" t="s">
        <v>30</v>
      </c>
    </row>
    <row r="9167" spans="14:14" x14ac:dyDescent="0.25">
      <c r="N9167" s="123" t="s">
        <v>30</v>
      </c>
    </row>
    <row r="9168" spans="14:14" x14ac:dyDescent="0.25">
      <c r="N9168" s="123" t="s">
        <v>30</v>
      </c>
    </row>
    <row r="9169" spans="14:14" x14ac:dyDescent="0.25">
      <c r="N9169" s="123" t="s">
        <v>30</v>
      </c>
    </row>
    <row r="9170" spans="14:14" x14ac:dyDescent="0.25">
      <c r="N9170" s="123" t="s">
        <v>30</v>
      </c>
    </row>
    <row r="9171" spans="14:14" x14ac:dyDescent="0.25">
      <c r="N9171" s="123" t="s">
        <v>30</v>
      </c>
    </row>
    <row r="9172" spans="14:14" x14ac:dyDescent="0.25">
      <c r="N9172" s="123" t="s">
        <v>30</v>
      </c>
    </row>
    <row r="9173" spans="14:14" x14ac:dyDescent="0.25">
      <c r="N9173" s="123" t="s">
        <v>30</v>
      </c>
    </row>
    <row r="9174" spans="14:14" x14ac:dyDescent="0.25">
      <c r="N9174" s="123" t="s">
        <v>30</v>
      </c>
    </row>
    <row r="9175" spans="14:14" x14ac:dyDescent="0.25">
      <c r="N9175" s="123" t="s">
        <v>30</v>
      </c>
    </row>
    <row r="9176" spans="14:14" x14ac:dyDescent="0.25">
      <c r="N9176" s="123" t="s">
        <v>30</v>
      </c>
    </row>
    <row r="9177" spans="14:14" x14ac:dyDescent="0.25">
      <c r="N9177" s="123" t="s">
        <v>30</v>
      </c>
    </row>
    <row r="9178" spans="14:14" x14ac:dyDescent="0.25">
      <c r="N9178" s="123" t="s">
        <v>30</v>
      </c>
    </row>
    <row r="9179" spans="14:14" x14ac:dyDescent="0.25">
      <c r="N9179" s="123" t="s">
        <v>30</v>
      </c>
    </row>
    <row r="9180" spans="14:14" x14ac:dyDescent="0.25">
      <c r="N9180" s="123" t="s">
        <v>30</v>
      </c>
    </row>
    <row r="9181" spans="14:14" x14ac:dyDescent="0.25">
      <c r="N9181" s="123" t="s">
        <v>30</v>
      </c>
    </row>
    <row r="9182" spans="14:14" x14ac:dyDescent="0.25">
      <c r="N9182" s="123" t="s">
        <v>30</v>
      </c>
    </row>
    <row r="9183" spans="14:14" x14ac:dyDescent="0.25">
      <c r="N9183" s="123" t="s">
        <v>30</v>
      </c>
    </row>
    <row r="9184" spans="14:14" x14ac:dyDescent="0.25">
      <c r="N9184" s="123" t="s">
        <v>30</v>
      </c>
    </row>
    <row r="9185" spans="14:14" x14ac:dyDescent="0.25">
      <c r="N9185" s="123" t="s">
        <v>30</v>
      </c>
    </row>
    <row r="9186" spans="14:14" x14ac:dyDescent="0.25">
      <c r="N9186" s="123" t="s">
        <v>30</v>
      </c>
    </row>
    <row r="9187" spans="14:14" x14ac:dyDescent="0.25">
      <c r="N9187" s="123" t="s">
        <v>30</v>
      </c>
    </row>
    <row r="9188" spans="14:14" x14ac:dyDescent="0.25">
      <c r="N9188" s="123" t="s">
        <v>30</v>
      </c>
    </row>
    <row r="9189" spans="14:14" x14ac:dyDescent="0.25">
      <c r="N9189" s="123" t="s">
        <v>30</v>
      </c>
    </row>
    <row r="9190" spans="14:14" x14ac:dyDescent="0.25">
      <c r="N9190" s="123" t="s">
        <v>30</v>
      </c>
    </row>
    <row r="9191" spans="14:14" x14ac:dyDescent="0.25">
      <c r="N9191" s="123" t="s">
        <v>30</v>
      </c>
    </row>
    <row r="9192" spans="14:14" x14ac:dyDescent="0.25">
      <c r="N9192" s="123" t="s">
        <v>30</v>
      </c>
    </row>
    <row r="9193" spans="14:14" x14ac:dyDescent="0.25">
      <c r="N9193" s="123" t="s">
        <v>30</v>
      </c>
    </row>
    <row r="9194" spans="14:14" x14ac:dyDescent="0.25">
      <c r="N9194" s="123" t="s">
        <v>30</v>
      </c>
    </row>
    <row r="9195" spans="14:14" x14ac:dyDescent="0.25">
      <c r="N9195" s="123" t="s">
        <v>30</v>
      </c>
    </row>
    <row r="9196" spans="14:14" x14ac:dyDescent="0.25">
      <c r="N9196" s="123" t="s">
        <v>30</v>
      </c>
    </row>
    <row r="9197" spans="14:14" x14ac:dyDescent="0.25">
      <c r="N9197" s="123" t="s">
        <v>30</v>
      </c>
    </row>
    <row r="9198" spans="14:14" x14ac:dyDescent="0.25">
      <c r="N9198" s="123" t="s">
        <v>30</v>
      </c>
    </row>
    <row r="9199" spans="14:14" x14ac:dyDescent="0.25">
      <c r="N9199" s="123" t="s">
        <v>30</v>
      </c>
    </row>
    <row r="9200" spans="14:14" x14ac:dyDescent="0.25">
      <c r="N9200" s="123" t="s">
        <v>30</v>
      </c>
    </row>
    <row r="9201" spans="14:14" x14ac:dyDescent="0.25">
      <c r="N9201" s="123" t="s">
        <v>30</v>
      </c>
    </row>
    <row r="9202" spans="14:14" x14ac:dyDescent="0.25">
      <c r="N9202" s="123" t="s">
        <v>30</v>
      </c>
    </row>
    <row r="9203" spans="14:14" x14ac:dyDescent="0.25">
      <c r="N9203" s="123" t="s">
        <v>30</v>
      </c>
    </row>
    <row r="9204" spans="14:14" x14ac:dyDescent="0.25">
      <c r="N9204" s="123" t="s">
        <v>30</v>
      </c>
    </row>
    <row r="9205" spans="14:14" x14ac:dyDescent="0.25">
      <c r="N9205" s="123" t="s">
        <v>30</v>
      </c>
    </row>
    <row r="9206" spans="14:14" x14ac:dyDescent="0.25">
      <c r="N9206" s="123" t="s">
        <v>30</v>
      </c>
    </row>
    <row r="9207" spans="14:14" x14ac:dyDescent="0.25">
      <c r="N9207" s="123" t="s">
        <v>30</v>
      </c>
    </row>
    <row r="9208" spans="14:14" x14ac:dyDescent="0.25">
      <c r="N9208" s="123" t="s">
        <v>30</v>
      </c>
    </row>
    <row r="9209" spans="14:14" x14ac:dyDescent="0.25">
      <c r="N9209" s="123" t="s">
        <v>30</v>
      </c>
    </row>
    <row r="9210" spans="14:14" x14ac:dyDescent="0.25">
      <c r="N9210" s="123" t="s">
        <v>30</v>
      </c>
    </row>
    <row r="9211" spans="14:14" x14ac:dyDescent="0.25">
      <c r="N9211" s="123" t="s">
        <v>30</v>
      </c>
    </row>
    <row r="9212" spans="14:14" x14ac:dyDescent="0.25">
      <c r="N9212" s="123" t="s">
        <v>30</v>
      </c>
    </row>
    <row r="9213" spans="14:14" x14ac:dyDescent="0.25">
      <c r="N9213" s="123" t="s">
        <v>30</v>
      </c>
    </row>
    <row r="9214" spans="14:14" x14ac:dyDescent="0.25">
      <c r="N9214" s="123" t="s">
        <v>30</v>
      </c>
    </row>
    <row r="9215" spans="14:14" x14ac:dyDescent="0.25">
      <c r="N9215" s="123" t="s">
        <v>30</v>
      </c>
    </row>
    <row r="9216" spans="14:14" x14ac:dyDescent="0.25">
      <c r="N9216" s="123" t="s">
        <v>30</v>
      </c>
    </row>
    <row r="9217" spans="14:14" x14ac:dyDescent="0.25">
      <c r="N9217" s="123" t="s">
        <v>30</v>
      </c>
    </row>
    <row r="9218" spans="14:14" x14ac:dyDescent="0.25">
      <c r="N9218" s="123" t="s">
        <v>30</v>
      </c>
    </row>
    <row r="9219" spans="14:14" x14ac:dyDescent="0.25">
      <c r="N9219" s="123" t="s">
        <v>30</v>
      </c>
    </row>
    <row r="9220" spans="14:14" x14ac:dyDescent="0.25">
      <c r="N9220" s="123" t="s">
        <v>30</v>
      </c>
    </row>
    <row r="9221" spans="14:14" x14ac:dyDescent="0.25">
      <c r="N9221" s="123" t="s">
        <v>30</v>
      </c>
    </row>
    <row r="9222" spans="14:14" x14ac:dyDescent="0.25">
      <c r="N9222" s="123" t="s">
        <v>30</v>
      </c>
    </row>
    <row r="9223" spans="14:14" x14ac:dyDescent="0.25">
      <c r="N9223" s="123" t="s">
        <v>30</v>
      </c>
    </row>
    <row r="9224" spans="14:14" x14ac:dyDescent="0.25">
      <c r="N9224" s="123" t="s">
        <v>30</v>
      </c>
    </row>
    <row r="9225" spans="14:14" x14ac:dyDescent="0.25">
      <c r="N9225" s="123" t="s">
        <v>30</v>
      </c>
    </row>
    <row r="9226" spans="14:14" x14ac:dyDescent="0.25">
      <c r="N9226" s="123" t="s">
        <v>30</v>
      </c>
    </row>
    <row r="9227" spans="14:14" x14ac:dyDescent="0.25">
      <c r="N9227" s="123" t="s">
        <v>30</v>
      </c>
    </row>
    <row r="9228" spans="14:14" x14ac:dyDescent="0.25">
      <c r="N9228" s="123" t="s">
        <v>30</v>
      </c>
    </row>
    <row r="9229" spans="14:14" x14ac:dyDescent="0.25">
      <c r="N9229" s="123" t="s">
        <v>30</v>
      </c>
    </row>
    <row r="9230" spans="14:14" x14ac:dyDescent="0.25">
      <c r="N9230" s="123" t="s">
        <v>30</v>
      </c>
    </row>
    <row r="9231" spans="14:14" x14ac:dyDescent="0.25">
      <c r="N9231" s="123" t="s">
        <v>30</v>
      </c>
    </row>
    <row r="9232" spans="14:14" x14ac:dyDescent="0.25">
      <c r="N9232" s="123" t="s">
        <v>30</v>
      </c>
    </row>
    <row r="9233" spans="14:14" x14ac:dyDescent="0.25">
      <c r="N9233" s="123" t="s">
        <v>30</v>
      </c>
    </row>
    <row r="9234" spans="14:14" x14ac:dyDescent="0.25">
      <c r="N9234" s="123" t="s">
        <v>30</v>
      </c>
    </row>
    <row r="9235" spans="14:14" x14ac:dyDescent="0.25">
      <c r="N9235" s="123" t="s">
        <v>30</v>
      </c>
    </row>
    <row r="9236" spans="14:14" x14ac:dyDescent="0.25">
      <c r="N9236" s="123" t="s">
        <v>30</v>
      </c>
    </row>
    <row r="9237" spans="14:14" x14ac:dyDescent="0.25">
      <c r="N9237" s="123" t="s">
        <v>30</v>
      </c>
    </row>
    <row r="9238" spans="14:14" x14ac:dyDescent="0.25">
      <c r="N9238" s="123" t="s">
        <v>30</v>
      </c>
    </row>
    <row r="9239" spans="14:14" x14ac:dyDescent="0.25">
      <c r="N9239" s="123" t="s">
        <v>30</v>
      </c>
    </row>
    <row r="9240" spans="14:14" x14ac:dyDescent="0.25">
      <c r="N9240" s="123" t="s">
        <v>30</v>
      </c>
    </row>
    <row r="9241" spans="14:14" x14ac:dyDescent="0.25">
      <c r="N9241" s="123" t="s">
        <v>30</v>
      </c>
    </row>
    <row r="9242" spans="14:14" x14ac:dyDescent="0.25">
      <c r="N9242" s="123" t="s">
        <v>30</v>
      </c>
    </row>
    <row r="9243" spans="14:14" x14ac:dyDescent="0.25">
      <c r="N9243" s="123" t="s">
        <v>30</v>
      </c>
    </row>
    <row r="9244" spans="14:14" x14ac:dyDescent="0.25">
      <c r="N9244" s="123" t="s">
        <v>30</v>
      </c>
    </row>
    <row r="9245" spans="14:14" x14ac:dyDescent="0.25">
      <c r="N9245" s="123" t="s">
        <v>30</v>
      </c>
    </row>
    <row r="9246" spans="14:14" x14ac:dyDescent="0.25">
      <c r="N9246" s="123" t="s">
        <v>30</v>
      </c>
    </row>
    <row r="9247" spans="14:14" x14ac:dyDescent="0.25">
      <c r="N9247" s="123" t="s">
        <v>30</v>
      </c>
    </row>
    <row r="9248" spans="14:14" x14ac:dyDescent="0.25">
      <c r="N9248" s="123" t="s">
        <v>30</v>
      </c>
    </row>
    <row r="9249" spans="14:14" x14ac:dyDescent="0.25">
      <c r="N9249" s="123" t="s">
        <v>30</v>
      </c>
    </row>
    <row r="9250" spans="14:14" x14ac:dyDescent="0.25">
      <c r="N9250" s="123" t="s">
        <v>30</v>
      </c>
    </row>
    <row r="9251" spans="14:14" x14ac:dyDescent="0.25">
      <c r="N9251" s="123" t="s">
        <v>30</v>
      </c>
    </row>
    <row r="9252" spans="14:14" x14ac:dyDescent="0.25">
      <c r="N9252" s="123" t="s">
        <v>30</v>
      </c>
    </row>
    <row r="9253" spans="14:14" x14ac:dyDescent="0.25">
      <c r="N9253" s="123" t="s">
        <v>30</v>
      </c>
    </row>
    <row r="9254" spans="14:14" x14ac:dyDescent="0.25">
      <c r="N9254" s="123" t="s">
        <v>30</v>
      </c>
    </row>
    <row r="9255" spans="14:14" x14ac:dyDescent="0.25">
      <c r="N9255" s="123" t="s">
        <v>30</v>
      </c>
    </row>
    <row r="9256" spans="14:14" x14ac:dyDescent="0.25">
      <c r="N9256" s="123" t="s">
        <v>30</v>
      </c>
    </row>
    <row r="9257" spans="14:14" x14ac:dyDescent="0.25">
      <c r="N9257" s="123" t="s">
        <v>30</v>
      </c>
    </row>
    <row r="9258" spans="14:14" x14ac:dyDescent="0.25">
      <c r="N9258" s="123" t="s">
        <v>30</v>
      </c>
    </row>
    <row r="9259" spans="14:14" x14ac:dyDescent="0.25">
      <c r="N9259" s="123" t="s">
        <v>30</v>
      </c>
    </row>
    <row r="9260" spans="14:14" x14ac:dyDescent="0.25">
      <c r="N9260" s="123" t="s">
        <v>30</v>
      </c>
    </row>
    <row r="9261" spans="14:14" x14ac:dyDescent="0.25">
      <c r="N9261" s="123" t="s">
        <v>30</v>
      </c>
    </row>
    <row r="9262" spans="14:14" x14ac:dyDescent="0.25">
      <c r="N9262" s="123" t="s">
        <v>30</v>
      </c>
    </row>
    <row r="9263" spans="14:14" x14ac:dyDescent="0.25">
      <c r="N9263" s="123" t="s">
        <v>30</v>
      </c>
    </row>
    <row r="9264" spans="14:14" x14ac:dyDescent="0.25">
      <c r="N9264" s="123" t="s">
        <v>30</v>
      </c>
    </row>
    <row r="9265" spans="14:14" x14ac:dyDescent="0.25">
      <c r="N9265" s="123" t="s">
        <v>30</v>
      </c>
    </row>
    <row r="9266" spans="14:14" x14ac:dyDescent="0.25">
      <c r="N9266" s="123" t="s">
        <v>30</v>
      </c>
    </row>
    <row r="9267" spans="14:14" x14ac:dyDescent="0.25">
      <c r="N9267" s="123" t="s">
        <v>30</v>
      </c>
    </row>
    <row r="9268" spans="14:14" x14ac:dyDescent="0.25">
      <c r="N9268" s="123" t="s">
        <v>30</v>
      </c>
    </row>
    <row r="9269" spans="14:14" x14ac:dyDescent="0.25">
      <c r="N9269" s="123" t="s">
        <v>30</v>
      </c>
    </row>
    <row r="9270" spans="14:14" x14ac:dyDescent="0.25">
      <c r="N9270" s="123" t="s">
        <v>30</v>
      </c>
    </row>
    <row r="9271" spans="14:14" x14ac:dyDescent="0.25">
      <c r="N9271" s="123" t="s">
        <v>30</v>
      </c>
    </row>
    <row r="9272" spans="14:14" x14ac:dyDescent="0.25">
      <c r="N9272" s="123" t="s">
        <v>30</v>
      </c>
    </row>
    <row r="9273" spans="14:14" x14ac:dyDescent="0.25">
      <c r="N9273" s="123" t="s">
        <v>30</v>
      </c>
    </row>
    <row r="9274" spans="14:14" x14ac:dyDescent="0.25">
      <c r="N9274" s="123" t="s">
        <v>30</v>
      </c>
    </row>
    <row r="9275" spans="14:14" x14ac:dyDescent="0.25">
      <c r="N9275" s="123" t="s">
        <v>30</v>
      </c>
    </row>
    <row r="9276" spans="14:14" x14ac:dyDescent="0.25">
      <c r="N9276" s="123" t="s">
        <v>30</v>
      </c>
    </row>
    <row r="9277" spans="14:14" x14ac:dyDescent="0.25">
      <c r="N9277" s="123" t="s">
        <v>30</v>
      </c>
    </row>
    <row r="9278" spans="14:14" x14ac:dyDescent="0.25">
      <c r="N9278" s="123" t="s">
        <v>30</v>
      </c>
    </row>
    <row r="9279" spans="14:14" x14ac:dyDescent="0.25">
      <c r="N9279" s="123" t="s">
        <v>30</v>
      </c>
    </row>
    <row r="9280" spans="14:14" x14ac:dyDescent="0.25">
      <c r="N9280" s="123" t="s">
        <v>30</v>
      </c>
    </row>
    <row r="9281" spans="14:14" x14ac:dyDescent="0.25">
      <c r="N9281" s="123" t="s">
        <v>30</v>
      </c>
    </row>
    <row r="9282" spans="14:14" x14ac:dyDescent="0.25">
      <c r="N9282" s="123" t="s">
        <v>30</v>
      </c>
    </row>
    <row r="9283" spans="14:14" x14ac:dyDescent="0.25">
      <c r="N9283" s="123" t="s">
        <v>30</v>
      </c>
    </row>
    <row r="9284" spans="14:14" x14ac:dyDescent="0.25">
      <c r="N9284" s="123" t="s">
        <v>30</v>
      </c>
    </row>
    <row r="9285" spans="14:14" x14ac:dyDescent="0.25">
      <c r="N9285" s="123" t="s">
        <v>30</v>
      </c>
    </row>
    <row r="9286" spans="14:14" x14ac:dyDescent="0.25">
      <c r="N9286" s="123" t="s">
        <v>30</v>
      </c>
    </row>
    <row r="9287" spans="14:14" x14ac:dyDescent="0.25">
      <c r="N9287" s="123" t="s">
        <v>30</v>
      </c>
    </row>
    <row r="9288" spans="14:14" x14ac:dyDescent="0.25">
      <c r="N9288" s="123" t="s">
        <v>30</v>
      </c>
    </row>
    <row r="9289" spans="14:14" x14ac:dyDescent="0.25">
      <c r="N9289" s="123" t="s">
        <v>30</v>
      </c>
    </row>
    <row r="9290" spans="14:14" x14ac:dyDescent="0.25">
      <c r="N9290" s="123" t="s">
        <v>30</v>
      </c>
    </row>
    <row r="9291" spans="14:14" x14ac:dyDescent="0.25">
      <c r="N9291" s="123" t="s">
        <v>30</v>
      </c>
    </row>
    <row r="9292" spans="14:14" x14ac:dyDescent="0.25">
      <c r="N9292" s="123" t="s">
        <v>30</v>
      </c>
    </row>
    <row r="9293" spans="14:14" x14ac:dyDescent="0.25">
      <c r="N9293" s="123" t="s">
        <v>30</v>
      </c>
    </row>
    <row r="9294" spans="14:14" x14ac:dyDescent="0.25">
      <c r="N9294" s="123" t="s">
        <v>30</v>
      </c>
    </row>
    <row r="9295" spans="14:14" x14ac:dyDescent="0.25">
      <c r="N9295" s="123" t="s">
        <v>30</v>
      </c>
    </row>
    <row r="9296" spans="14:14" x14ac:dyDescent="0.25">
      <c r="N9296" s="123" t="s">
        <v>30</v>
      </c>
    </row>
    <row r="9297" spans="14:14" x14ac:dyDescent="0.25">
      <c r="N9297" s="123" t="s">
        <v>30</v>
      </c>
    </row>
    <row r="9298" spans="14:14" x14ac:dyDescent="0.25">
      <c r="N9298" s="123" t="s">
        <v>30</v>
      </c>
    </row>
    <row r="9299" spans="14:14" x14ac:dyDescent="0.25">
      <c r="N9299" s="123" t="s">
        <v>30</v>
      </c>
    </row>
    <row r="9300" spans="14:14" x14ac:dyDescent="0.25">
      <c r="N9300" s="123" t="s">
        <v>30</v>
      </c>
    </row>
    <row r="9301" spans="14:14" x14ac:dyDescent="0.25">
      <c r="N9301" s="123" t="s">
        <v>30</v>
      </c>
    </row>
    <row r="9302" spans="14:14" x14ac:dyDescent="0.25">
      <c r="N9302" s="123" t="s">
        <v>30</v>
      </c>
    </row>
    <row r="9303" spans="14:14" x14ac:dyDescent="0.25">
      <c r="N9303" s="123" t="s">
        <v>30</v>
      </c>
    </row>
    <row r="9304" spans="14:14" x14ac:dyDescent="0.25">
      <c r="N9304" s="123" t="s">
        <v>30</v>
      </c>
    </row>
    <row r="9305" spans="14:14" x14ac:dyDescent="0.25">
      <c r="N9305" s="123" t="s">
        <v>30</v>
      </c>
    </row>
    <row r="9306" spans="14:14" x14ac:dyDescent="0.25">
      <c r="N9306" s="123" t="s">
        <v>30</v>
      </c>
    </row>
    <row r="9307" spans="14:14" x14ac:dyDescent="0.25">
      <c r="N9307" s="123" t="s">
        <v>30</v>
      </c>
    </row>
    <row r="9308" spans="14:14" x14ac:dyDescent="0.25">
      <c r="N9308" s="123" t="s">
        <v>30</v>
      </c>
    </row>
    <row r="9309" spans="14:14" x14ac:dyDescent="0.25">
      <c r="N9309" s="123" t="s">
        <v>30</v>
      </c>
    </row>
    <row r="9310" spans="14:14" x14ac:dyDescent="0.25">
      <c r="N9310" s="123" t="s">
        <v>30</v>
      </c>
    </row>
    <row r="9311" spans="14:14" x14ac:dyDescent="0.25">
      <c r="N9311" s="123" t="s">
        <v>30</v>
      </c>
    </row>
    <row r="9312" spans="14:14" x14ac:dyDescent="0.25">
      <c r="N9312" s="123" t="s">
        <v>30</v>
      </c>
    </row>
    <row r="9313" spans="14:14" x14ac:dyDescent="0.25">
      <c r="N9313" s="123" t="s">
        <v>30</v>
      </c>
    </row>
    <row r="9314" spans="14:14" x14ac:dyDescent="0.25">
      <c r="N9314" s="123" t="s">
        <v>30</v>
      </c>
    </row>
    <row r="9315" spans="14:14" x14ac:dyDescent="0.25">
      <c r="N9315" s="123" t="s">
        <v>30</v>
      </c>
    </row>
    <row r="9316" spans="14:14" x14ac:dyDescent="0.25">
      <c r="N9316" s="123" t="s">
        <v>30</v>
      </c>
    </row>
    <row r="9317" spans="14:14" x14ac:dyDescent="0.25">
      <c r="N9317" s="123" t="s">
        <v>30</v>
      </c>
    </row>
    <row r="9318" spans="14:14" x14ac:dyDescent="0.25">
      <c r="N9318" s="123" t="s">
        <v>30</v>
      </c>
    </row>
    <row r="9319" spans="14:14" x14ac:dyDescent="0.25">
      <c r="N9319" s="123" t="s">
        <v>30</v>
      </c>
    </row>
    <row r="9320" spans="14:14" x14ac:dyDescent="0.25">
      <c r="N9320" s="123" t="s">
        <v>30</v>
      </c>
    </row>
    <row r="9321" spans="14:14" x14ac:dyDescent="0.25">
      <c r="N9321" s="123" t="s">
        <v>30</v>
      </c>
    </row>
    <row r="9322" spans="14:14" x14ac:dyDescent="0.25">
      <c r="N9322" s="123" t="s">
        <v>30</v>
      </c>
    </row>
    <row r="9323" spans="14:14" x14ac:dyDescent="0.25">
      <c r="N9323" s="123" t="s">
        <v>30</v>
      </c>
    </row>
    <row r="9324" spans="14:14" x14ac:dyDescent="0.25">
      <c r="N9324" s="123" t="s">
        <v>30</v>
      </c>
    </row>
    <row r="9325" spans="14:14" x14ac:dyDescent="0.25">
      <c r="N9325" s="123" t="s">
        <v>30</v>
      </c>
    </row>
    <row r="9326" spans="14:14" x14ac:dyDescent="0.25">
      <c r="N9326" s="123" t="s">
        <v>30</v>
      </c>
    </row>
    <row r="9327" spans="14:14" x14ac:dyDescent="0.25">
      <c r="N9327" s="123" t="s">
        <v>30</v>
      </c>
    </row>
    <row r="9328" spans="14:14" x14ac:dyDescent="0.25">
      <c r="N9328" s="123" t="s">
        <v>30</v>
      </c>
    </row>
    <row r="9329" spans="14:14" x14ac:dyDescent="0.25">
      <c r="N9329" s="123" t="s">
        <v>30</v>
      </c>
    </row>
    <row r="9330" spans="14:14" x14ac:dyDescent="0.25">
      <c r="N9330" s="123" t="s">
        <v>30</v>
      </c>
    </row>
    <row r="9331" spans="14:14" x14ac:dyDescent="0.25">
      <c r="N9331" s="123" t="s">
        <v>30</v>
      </c>
    </row>
    <row r="9332" spans="14:14" x14ac:dyDescent="0.25">
      <c r="N9332" s="123" t="s">
        <v>30</v>
      </c>
    </row>
    <row r="9333" spans="14:14" x14ac:dyDescent="0.25">
      <c r="N9333" s="123" t="s">
        <v>30</v>
      </c>
    </row>
    <row r="9334" spans="14:14" x14ac:dyDescent="0.25">
      <c r="N9334" s="123" t="s">
        <v>30</v>
      </c>
    </row>
    <row r="9335" spans="14:14" x14ac:dyDescent="0.25">
      <c r="N9335" s="123" t="s">
        <v>30</v>
      </c>
    </row>
    <row r="9336" spans="14:14" x14ac:dyDescent="0.25">
      <c r="N9336" s="123" t="s">
        <v>30</v>
      </c>
    </row>
    <row r="9337" spans="14:14" x14ac:dyDescent="0.25">
      <c r="N9337" s="123" t="s">
        <v>30</v>
      </c>
    </row>
    <row r="9338" spans="14:14" x14ac:dyDescent="0.25">
      <c r="N9338" s="123" t="s">
        <v>30</v>
      </c>
    </row>
    <row r="9339" spans="14:14" x14ac:dyDescent="0.25">
      <c r="N9339" s="123" t="s">
        <v>30</v>
      </c>
    </row>
    <row r="9340" spans="14:14" x14ac:dyDescent="0.25">
      <c r="N9340" s="123" t="s">
        <v>30</v>
      </c>
    </row>
    <row r="9341" spans="14:14" x14ac:dyDescent="0.25">
      <c r="N9341" s="123" t="s">
        <v>30</v>
      </c>
    </row>
    <row r="9342" spans="14:14" x14ac:dyDescent="0.25">
      <c r="N9342" s="123" t="s">
        <v>30</v>
      </c>
    </row>
    <row r="9343" spans="14:14" x14ac:dyDescent="0.25">
      <c r="N9343" s="123" t="s">
        <v>30</v>
      </c>
    </row>
    <row r="9344" spans="14:14" x14ac:dyDescent="0.25">
      <c r="N9344" s="123" t="s">
        <v>30</v>
      </c>
    </row>
    <row r="9345" spans="14:14" x14ac:dyDescent="0.25">
      <c r="N9345" s="123" t="s">
        <v>30</v>
      </c>
    </row>
    <row r="9346" spans="14:14" x14ac:dyDescent="0.25">
      <c r="N9346" s="123" t="s">
        <v>30</v>
      </c>
    </row>
    <row r="9347" spans="14:14" x14ac:dyDescent="0.25">
      <c r="N9347" s="123" t="s">
        <v>30</v>
      </c>
    </row>
    <row r="9348" spans="14:14" x14ac:dyDescent="0.25">
      <c r="N9348" s="123" t="s">
        <v>30</v>
      </c>
    </row>
    <row r="9349" spans="14:14" x14ac:dyDescent="0.25">
      <c r="N9349" s="123" t="s">
        <v>30</v>
      </c>
    </row>
    <row r="9350" spans="14:14" x14ac:dyDescent="0.25">
      <c r="N9350" s="123" t="s">
        <v>30</v>
      </c>
    </row>
    <row r="9351" spans="14:14" x14ac:dyDescent="0.25">
      <c r="N9351" s="123" t="s">
        <v>30</v>
      </c>
    </row>
    <row r="9352" spans="14:14" x14ac:dyDescent="0.25">
      <c r="N9352" s="123" t="s">
        <v>30</v>
      </c>
    </row>
    <row r="9353" spans="14:14" x14ac:dyDescent="0.25">
      <c r="N9353" s="123" t="s">
        <v>30</v>
      </c>
    </row>
    <row r="9354" spans="14:14" x14ac:dyDescent="0.25">
      <c r="N9354" s="123" t="s">
        <v>30</v>
      </c>
    </row>
    <row r="9355" spans="14:14" x14ac:dyDescent="0.25">
      <c r="N9355" s="123" t="s">
        <v>30</v>
      </c>
    </row>
    <row r="9356" spans="14:14" x14ac:dyDescent="0.25">
      <c r="N9356" s="123" t="s">
        <v>30</v>
      </c>
    </row>
    <row r="9357" spans="14:14" x14ac:dyDescent="0.25">
      <c r="N9357" s="123" t="s">
        <v>30</v>
      </c>
    </row>
    <row r="9358" spans="14:14" x14ac:dyDescent="0.25">
      <c r="N9358" s="123" t="s">
        <v>30</v>
      </c>
    </row>
    <row r="9359" spans="14:14" x14ac:dyDescent="0.25">
      <c r="N9359" s="123" t="s">
        <v>30</v>
      </c>
    </row>
    <row r="9360" spans="14:14" x14ac:dyDescent="0.25">
      <c r="N9360" s="123" t="s">
        <v>30</v>
      </c>
    </row>
    <row r="9361" spans="14:14" x14ac:dyDescent="0.25">
      <c r="N9361" s="123" t="s">
        <v>30</v>
      </c>
    </row>
    <row r="9362" spans="14:14" x14ac:dyDescent="0.25">
      <c r="N9362" s="123" t="s">
        <v>30</v>
      </c>
    </row>
    <row r="9363" spans="14:14" x14ac:dyDescent="0.25">
      <c r="N9363" s="123" t="s">
        <v>30</v>
      </c>
    </row>
    <row r="9364" spans="14:14" x14ac:dyDescent="0.25">
      <c r="N9364" s="123" t="s">
        <v>30</v>
      </c>
    </row>
    <row r="9365" spans="14:14" x14ac:dyDescent="0.25">
      <c r="N9365" s="123" t="s">
        <v>30</v>
      </c>
    </row>
    <row r="9366" spans="14:14" x14ac:dyDescent="0.25">
      <c r="N9366" s="123" t="s">
        <v>30</v>
      </c>
    </row>
    <row r="9367" spans="14:14" x14ac:dyDescent="0.25">
      <c r="N9367" s="123" t="s">
        <v>30</v>
      </c>
    </row>
    <row r="9368" spans="14:14" x14ac:dyDescent="0.25">
      <c r="N9368" s="123" t="s">
        <v>30</v>
      </c>
    </row>
    <row r="9369" spans="14:14" x14ac:dyDescent="0.25">
      <c r="N9369" s="123" t="s">
        <v>30</v>
      </c>
    </row>
    <row r="9370" spans="14:14" x14ac:dyDescent="0.25">
      <c r="N9370" s="123" t="s">
        <v>30</v>
      </c>
    </row>
    <row r="9371" spans="14:14" x14ac:dyDescent="0.25">
      <c r="N9371" s="123" t="s">
        <v>30</v>
      </c>
    </row>
    <row r="9372" spans="14:14" x14ac:dyDescent="0.25">
      <c r="N9372" s="123" t="s">
        <v>30</v>
      </c>
    </row>
    <row r="9373" spans="14:14" x14ac:dyDescent="0.25">
      <c r="N9373" s="123" t="s">
        <v>30</v>
      </c>
    </row>
    <row r="9374" spans="14:14" x14ac:dyDescent="0.25">
      <c r="N9374" s="123" t="s">
        <v>30</v>
      </c>
    </row>
    <row r="9375" spans="14:14" x14ac:dyDescent="0.25">
      <c r="N9375" s="123" t="s">
        <v>30</v>
      </c>
    </row>
    <row r="9376" spans="14:14" x14ac:dyDescent="0.25">
      <c r="N9376" s="123" t="s">
        <v>30</v>
      </c>
    </row>
    <row r="9377" spans="14:14" x14ac:dyDescent="0.25">
      <c r="N9377" s="123" t="s">
        <v>30</v>
      </c>
    </row>
    <row r="9378" spans="14:14" x14ac:dyDescent="0.25">
      <c r="N9378" s="123" t="s">
        <v>30</v>
      </c>
    </row>
    <row r="9379" spans="14:14" x14ac:dyDescent="0.25">
      <c r="N9379" s="123" t="s">
        <v>30</v>
      </c>
    </row>
    <row r="9380" spans="14:14" x14ac:dyDescent="0.25">
      <c r="N9380" s="123" t="s">
        <v>30</v>
      </c>
    </row>
    <row r="9381" spans="14:14" x14ac:dyDescent="0.25">
      <c r="N9381" s="123" t="s">
        <v>30</v>
      </c>
    </row>
    <row r="9382" spans="14:14" x14ac:dyDescent="0.25">
      <c r="N9382" s="123" t="s">
        <v>30</v>
      </c>
    </row>
    <row r="9383" spans="14:14" x14ac:dyDescent="0.25">
      <c r="N9383" s="123" t="s">
        <v>30</v>
      </c>
    </row>
    <row r="9384" spans="14:14" x14ac:dyDescent="0.25">
      <c r="N9384" s="123" t="s">
        <v>30</v>
      </c>
    </row>
    <row r="9385" spans="14:14" x14ac:dyDescent="0.25">
      <c r="N9385" s="123" t="s">
        <v>30</v>
      </c>
    </row>
    <row r="9386" spans="14:14" x14ac:dyDescent="0.25">
      <c r="N9386" s="123" t="s">
        <v>30</v>
      </c>
    </row>
    <row r="9387" spans="14:14" x14ac:dyDescent="0.25">
      <c r="N9387" s="123" t="s">
        <v>30</v>
      </c>
    </row>
    <row r="9388" spans="14:14" x14ac:dyDescent="0.25">
      <c r="N9388" s="123" t="s">
        <v>30</v>
      </c>
    </row>
    <row r="9389" spans="14:14" x14ac:dyDescent="0.25">
      <c r="N9389" s="123" t="s">
        <v>30</v>
      </c>
    </row>
    <row r="9390" spans="14:14" x14ac:dyDescent="0.25">
      <c r="N9390" s="123" t="s">
        <v>30</v>
      </c>
    </row>
    <row r="9391" spans="14:14" x14ac:dyDescent="0.25">
      <c r="N9391" s="123" t="s">
        <v>30</v>
      </c>
    </row>
    <row r="9392" spans="14:14" x14ac:dyDescent="0.25">
      <c r="N9392" s="123" t="s">
        <v>30</v>
      </c>
    </row>
    <row r="9393" spans="14:14" x14ac:dyDescent="0.25">
      <c r="N9393" s="123" t="s">
        <v>30</v>
      </c>
    </row>
    <row r="9394" spans="14:14" x14ac:dyDescent="0.25">
      <c r="N9394" s="123" t="s">
        <v>30</v>
      </c>
    </row>
    <row r="9395" spans="14:14" x14ac:dyDescent="0.25">
      <c r="N9395" s="123" t="s">
        <v>30</v>
      </c>
    </row>
    <row r="9396" spans="14:14" x14ac:dyDescent="0.25">
      <c r="N9396" s="123" t="s">
        <v>30</v>
      </c>
    </row>
    <row r="9397" spans="14:14" x14ac:dyDescent="0.25">
      <c r="N9397" s="123" t="s">
        <v>30</v>
      </c>
    </row>
    <row r="9398" spans="14:14" x14ac:dyDescent="0.25">
      <c r="N9398" s="123" t="s">
        <v>30</v>
      </c>
    </row>
    <row r="9399" spans="14:14" x14ac:dyDescent="0.25">
      <c r="N9399" s="123" t="s">
        <v>30</v>
      </c>
    </row>
    <row r="9400" spans="14:14" x14ac:dyDescent="0.25">
      <c r="N9400" s="123" t="s">
        <v>30</v>
      </c>
    </row>
    <row r="9401" spans="14:14" x14ac:dyDescent="0.25">
      <c r="N9401" s="123" t="s">
        <v>30</v>
      </c>
    </row>
    <row r="9402" spans="14:14" x14ac:dyDescent="0.25">
      <c r="N9402" s="123" t="s">
        <v>30</v>
      </c>
    </row>
    <row r="9403" spans="14:14" x14ac:dyDescent="0.25">
      <c r="N9403" s="123" t="s">
        <v>30</v>
      </c>
    </row>
    <row r="9404" spans="14:14" x14ac:dyDescent="0.25">
      <c r="N9404" s="123" t="s">
        <v>30</v>
      </c>
    </row>
    <row r="9405" spans="14:14" x14ac:dyDescent="0.25">
      <c r="N9405" s="123" t="s">
        <v>30</v>
      </c>
    </row>
    <row r="9406" spans="14:14" x14ac:dyDescent="0.25">
      <c r="N9406" s="123" t="s">
        <v>30</v>
      </c>
    </row>
    <row r="9407" spans="14:14" x14ac:dyDescent="0.25">
      <c r="N9407" s="123" t="s">
        <v>30</v>
      </c>
    </row>
    <row r="9408" spans="14:14" x14ac:dyDescent="0.25">
      <c r="N9408" s="123" t="s">
        <v>30</v>
      </c>
    </row>
    <row r="9409" spans="14:14" x14ac:dyDescent="0.25">
      <c r="N9409" s="123" t="s">
        <v>30</v>
      </c>
    </row>
    <row r="9410" spans="14:14" x14ac:dyDescent="0.25">
      <c r="N9410" s="123" t="s">
        <v>30</v>
      </c>
    </row>
    <row r="9411" spans="14:14" x14ac:dyDescent="0.25">
      <c r="N9411" s="123" t="s">
        <v>30</v>
      </c>
    </row>
    <row r="9412" spans="14:14" x14ac:dyDescent="0.25">
      <c r="N9412" s="123" t="s">
        <v>30</v>
      </c>
    </row>
    <row r="9413" spans="14:14" x14ac:dyDescent="0.25">
      <c r="N9413" s="123" t="s">
        <v>30</v>
      </c>
    </row>
    <row r="9414" spans="14:14" x14ac:dyDescent="0.25">
      <c r="N9414" s="123" t="s">
        <v>30</v>
      </c>
    </row>
    <row r="9415" spans="14:14" x14ac:dyDescent="0.25">
      <c r="N9415" s="123" t="s">
        <v>30</v>
      </c>
    </row>
    <row r="9416" spans="14:14" x14ac:dyDescent="0.25">
      <c r="N9416" s="123" t="s">
        <v>30</v>
      </c>
    </row>
    <row r="9417" spans="14:14" x14ac:dyDescent="0.25">
      <c r="N9417" s="123" t="s">
        <v>30</v>
      </c>
    </row>
    <row r="9418" spans="14:14" x14ac:dyDescent="0.25">
      <c r="N9418" s="123" t="s">
        <v>30</v>
      </c>
    </row>
    <row r="9419" spans="14:14" x14ac:dyDescent="0.25">
      <c r="N9419" s="123" t="s">
        <v>30</v>
      </c>
    </row>
    <row r="9420" spans="14:14" x14ac:dyDescent="0.25">
      <c r="N9420" s="123" t="s">
        <v>30</v>
      </c>
    </row>
    <row r="9421" spans="14:14" x14ac:dyDescent="0.25">
      <c r="N9421" s="123" t="s">
        <v>30</v>
      </c>
    </row>
    <row r="9422" spans="14:14" x14ac:dyDescent="0.25">
      <c r="N9422" s="123" t="s">
        <v>30</v>
      </c>
    </row>
    <row r="9423" spans="14:14" x14ac:dyDescent="0.25">
      <c r="N9423" s="123" t="s">
        <v>30</v>
      </c>
    </row>
    <row r="9424" spans="14:14" x14ac:dyDescent="0.25">
      <c r="N9424" s="123" t="s">
        <v>30</v>
      </c>
    </row>
    <row r="9425" spans="14:14" x14ac:dyDescent="0.25">
      <c r="N9425" s="123" t="s">
        <v>30</v>
      </c>
    </row>
    <row r="9426" spans="14:14" x14ac:dyDescent="0.25">
      <c r="N9426" s="123" t="s">
        <v>30</v>
      </c>
    </row>
    <row r="9427" spans="14:14" x14ac:dyDescent="0.25">
      <c r="N9427" s="123" t="s">
        <v>30</v>
      </c>
    </row>
    <row r="9428" spans="14:14" x14ac:dyDescent="0.25">
      <c r="N9428" s="123" t="s">
        <v>30</v>
      </c>
    </row>
    <row r="9429" spans="14:14" x14ac:dyDescent="0.25">
      <c r="N9429" s="123" t="s">
        <v>30</v>
      </c>
    </row>
    <row r="9430" spans="14:14" x14ac:dyDescent="0.25">
      <c r="N9430" s="123" t="s">
        <v>30</v>
      </c>
    </row>
    <row r="9431" spans="14:14" x14ac:dyDescent="0.25">
      <c r="N9431" s="123" t="s">
        <v>30</v>
      </c>
    </row>
    <row r="9432" spans="14:14" x14ac:dyDescent="0.25">
      <c r="N9432" s="123" t="s">
        <v>30</v>
      </c>
    </row>
    <row r="9433" spans="14:14" x14ac:dyDescent="0.25">
      <c r="N9433" s="123" t="s">
        <v>30</v>
      </c>
    </row>
    <row r="9434" spans="14:14" x14ac:dyDescent="0.25">
      <c r="N9434" s="123" t="s">
        <v>30</v>
      </c>
    </row>
    <row r="9435" spans="14:14" x14ac:dyDescent="0.25">
      <c r="N9435" s="123" t="s">
        <v>30</v>
      </c>
    </row>
    <row r="9436" spans="14:14" x14ac:dyDescent="0.25">
      <c r="N9436" s="123" t="s">
        <v>30</v>
      </c>
    </row>
    <row r="9437" spans="14:14" x14ac:dyDescent="0.25">
      <c r="N9437" s="123" t="s">
        <v>30</v>
      </c>
    </row>
    <row r="9438" spans="14:14" x14ac:dyDescent="0.25">
      <c r="N9438" s="123" t="s">
        <v>30</v>
      </c>
    </row>
    <row r="9439" spans="14:14" x14ac:dyDescent="0.25">
      <c r="N9439" s="123" t="s">
        <v>30</v>
      </c>
    </row>
    <row r="9440" spans="14:14" x14ac:dyDescent="0.25">
      <c r="N9440" s="123" t="s">
        <v>30</v>
      </c>
    </row>
    <row r="9441" spans="14:14" x14ac:dyDescent="0.25">
      <c r="N9441" s="123" t="s">
        <v>30</v>
      </c>
    </row>
    <row r="9442" spans="14:14" x14ac:dyDescent="0.25">
      <c r="N9442" s="123" t="s">
        <v>30</v>
      </c>
    </row>
    <row r="9443" spans="14:14" x14ac:dyDescent="0.25">
      <c r="N9443" s="123" t="s">
        <v>30</v>
      </c>
    </row>
    <row r="9444" spans="14:14" x14ac:dyDescent="0.25">
      <c r="N9444" s="123" t="s">
        <v>30</v>
      </c>
    </row>
    <row r="9445" spans="14:14" x14ac:dyDescent="0.25">
      <c r="N9445" s="123" t="s">
        <v>30</v>
      </c>
    </row>
    <row r="9446" spans="14:14" x14ac:dyDescent="0.25">
      <c r="N9446" s="123" t="s">
        <v>30</v>
      </c>
    </row>
    <row r="9447" spans="14:14" x14ac:dyDescent="0.25">
      <c r="N9447" s="123" t="s">
        <v>30</v>
      </c>
    </row>
    <row r="9448" spans="14:14" x14ac:dyDescent="0.25">
      <c r="N9448" s="123" t="s">
        <v>30</v>
      </c>
    </row>
    <row r="9449" spans="14:14" x14ac:dyDescent="0.25">
      <c r="N9449" s="123" t="s">
        <v>30</v>
      </c>
    </row>
    <row r="9450" spans="14:14" x14ac:dyDescent="0.25">
      <c r="N9450" s="123" t="s">
        <v>30</v>
      </c>
    </row>
    <row r="9451" spans="14:14" x14ac:dyDescent="0.25">
      <c r="N9451" s="123" t="s">
        <v>30</v>
      </c>
    </row>
    <row r="9452" spans="14:14" x14ac:dyDescent="0.25">
      <c r="N9452" s="123" t="s">
        <v>30</v>
      </c>
    </row>
    <row r="9453" spans="14:14" x14ac:dyDescent="0.25">
      <c r="N9453" s="123" t="s">
        <v>30</v>
      </c>
    </row>
    <row r="9454" spans="14:14" x14ac:dyDescent="0.25">
      <c r="N9454" s="123" t="s">
        <v>30</v>
      </c>
    </row>
    <row r="9455" spans="14:14" x14ac:dyDescent="0.25">
      <c r="N9455" s="123" t="s">
        <v>30</v>
      </c>
    </row>
    <row r="9456" spans="14:14" x14ac:dyDescent="0.25">
      <c r="N9456" s="123" t="s">
        <v>30</v>
      </c>
    </row>
    <row r="9457" spans="14:14" x14ac:dyDescent="0.25">
      <c r="N9457" s="123" t="s">
        <v>30</v>
      </c>
    </row>
    <row r="9458" spans="14:14" x14ac:dyDescent="0.25">
      <c r="N9458" s="123" t="s">
        <v>30</v>
      </c>
    </row>
    <row r="9459" spans="14:14" x14ac:dyDescent="0.25">
      <c r="N9459" s="123" t="s">
        <v>30</v>
      </c>
    </row>
    <row r="9460" spans="14:14" x14ac:dyDescent="0.25">
      <c r="N9460" s="123" t="s">
        <v>30</v>
      </c>
    </row>
    <row r="9461" spans="14:14" x14ac:dyDescent="0.25">
      <c r="N9461" s="123" t="s">
        <v>30</v>
      </c>
    </row>
    <row r="9462" spans="14:14" x14ac:dyDescent="0.25">
      <c r="N9462" s="123" t="s">
        <v>30</v>
      </c>
    </row>
    <row r="9463" spans="14:14" x14ac:dyDescent="0.25">
      <c r="N9463" s="123" t="s">
        <v>30</v>
      </c>
    </row>
    <row r="9464" spans="14:14" x14ac:dyDescent="0.25">
      <c r="N9464" s="123" t="s">
        <v>30</v>
      </c>
    </row>
    <row r="9465" spans="14:14" x14ac:dyDescent="0.25">
      <c r="N9465" s="123" t="s">
        <v>30</v>
      </c>
    </row>
    <row r="9466" spans="14:14" x14ac:dyDescent="0.25">
      <c r="N9466" s="123" t="s">
        <v>30</v>
      </c>
    </row>
    <row r="9467" spans="14:14" x14ac:dyDescent="0.25">
      <c r="N9467" s="123" t="s">
        <v>30</v>
      </c>
    </row>
    <row r="9468" spans="14:14" x14ac:dyDescent="0.25">
      <c r="N9468" s="123" t="s">
        <v>30</v>
      </c>
    </row>
    <row r="9469" spans="14:14" x14ac:dyDescent="0.25">
      <c r="N9469" s="123" t="s">
        <v>30</v>
      </c>
    </row>
    <row r="9470" spans="14:14" x14ac:dyDescent="0.25">
      <c r="N9470" s="123" t="s">
        <v>30</v>
      </c>
    </row>
    <row r="9471" spans="14:14" x14ac:dyDescent="0.25">
      <c r="N9471" s="123" t="s">
        <v>30</v>
      </c>
    </row>
    <row r="9472" spans="14:14" x14ac:dyDescent="0.25">
      <c r="N9472" s="123" t="s">
        <v>30</v>
      </c>
    </row>
    <row r="9473" spans="14:14" x14ac:dyDescent="0.25">
      <c r="N9473" s="123" t="s">
        <v>30</v>
      </c>
    </row>
    <row r="9474" spans="14:14" x14ac:dyDescent="0.25">
      <c r="N9474" s="123" t="s">
        <v>30</v>
      </c>
    </row>
    <row r="9475" spans="14:14" x14ac:dyDescent="0.25">
      <c r="N9475" s="123" t="s">
        <v>30</v>
      </c>
    </row>
    <row r="9476" spans="14:14" x14ac:dyDescent="0.25">
      <c r="N9476" s="123" t="s">
        <v>30</v>
      </c>
    </row>
    <row r="9477" spans="14:14" x14ac:dyDescent="0.25">
      <c r="N9477" s="123" t="s">
        <v>30</v>
      </c>
    </row>
    <row r="9478" spans="14:14" x14ac:dyDescent="0.25">
      <c r="N9478" s="123" t="s">
        <v>30</v>
      </c>
    </row>
    <row r="9479" spans="14:14" x14ac:dyDescent="0.25">
      <c r="N9479" s="123" t="s">
        <v>30</v>
      </c>
    </row>
    <row r="9480" spans="14:14" x14ac:dyDescent="0.25">
      <c r="N9480" s="123" t="s">
        <v>30</v>
      </c>
    </row>
    <row r="9481" spans="14:14" x14ac:dyDescent="0.25">
      <c r="N9481" s="123" t="s">
        <v>30</v>
      </c>
    </row>
    <row r="9482" spans="14:14" x14ac:dyDescent="0.25">
      <c r="N9482" s="123" t="s">
        <v>30</v>
      </c>
    </row>
    <row r="9483" spans="14:14" x14ac:dyDescent="0.25">
      <c r="N9483" s="123" t="s">
        <v>30</v>
      </c>
    </row>
    <row r="9484" spans="14:14" x14ac:dyDescent="0.25">
      <c r="N9484" s="123" t="s">
        <v>30</v>
      </c>
    </row>
    <row r="9485" spans="14:14" x14ac:dyDescent="0.25">
      <c r="N9485" s="123" t="s">
        <v>30</v>
      </c>
    </row>
    <row r="9486" spans="14:14" x14ac:dyDescent="0.25">
      <c r="N9486" s="123" t="s">
        <v>30</v>
      </c>
    </row>
    <row r="9487" spans="14:14" x14ac:dyDescent="0.25">
      <c r="N9487" s="123" t="s">
        <v>30</v>
      </c>
    </row>
    <row r="9488" spans="14:14" x14ac:dyDescent="0.25">
      <c r="N9488" s="123" t="s">
        <v>30</v>
      </c>
    </row>
    <row r="9489" spans="14:14" x14ac:dyDescent="0.25">
      <c r="N9489" s="123" t="s">
        <v>30</v>
      </c>
    </row>
    <row r="9490" spans="14:14" x14ac:dyDescent="0.25">
      <c r="N9490" s="123" t="s">
        <v>30</v>
      </c>
    </row>
    <row r="9491" spans="14:14" x14ac:dyDescent="0.25">
      <c r="N9491" s="123" t="s">
        <v>30</v>
      </c>
    </row>
    <row r="9492" spans="14:14" x14ac:dyDescent="0.25">
      <c r="N9492" s="123" t="s">
        <v>30</v>
      </c>
    </row>
    <row r="9493" spans="14:14" x14ac:dyDescent="0.25">
      <c r="N9493" s="123" t="s">
        <v>30</v>
      </c>
    </row>
    <row r="9494" spans="14:14" x14ac:dyDescent="0.25">
      <c r="N9494" s="123" t="s">
        <v>30</v>
      </c>
    </row>
    <row r="9495" spans="14:14" x14ac:dyDescent="0.25">
      <c r="N9495" s="123" t="s">
        <v>30</v>
      </c>
    </row>
    <row r="9496" spans="14:14" x14ac:dyDescent="0.25">
      <c r="N9496" s="123" t="s">
        <v>30</v>
      </c>
    </row>
    <row r="9497" spans="14:14" x14ac:dyDescent="0.25">
      <c r="N9497" s="123" t="s">
        <v>30</v>
      </c>
    </row>
    <row r="9498" spans="14:14" x14ac:dyDescent="0.25">
      <c r="N9498" s="123" t="s">
        <v>30</v>
      </c>
    </row>
    <row r="9499" spans="14:14" x14ac:dyDescent="0.25">
      <c r="N9499" s="123" t="s">
        <v>30</v>
      </c>
    </row>
    <row r="9500" spans="14:14" x14ac:dyDescent="0.25">
      <c r="N9500" s="123" t="s">
        <v>30</v>
      </c>
    </row>
    <row r="9501" spans="14:14" x14ac:dyDescent="0.25">
      <c r="N9501" s="123" t="s">
        <v>30</v>
      </c>
    </row>
    <row r="9502" spans="14:14" x14ac:dyDescent="0.25">
      <c r="N9502" s="123" t="s">
        <v>30</v>
      </c>
    </row>
    <row r="9503" spans="14:14" x14ac:dyDescent="0.25">
      <c r="N9503" s="123" t="s">
        <v>30</v>
      </c>
    </row>
    <row r="9504" spans="14:14" x14ac:dyDescent="0.25">
      <c r="N9504" s="123" t="s">
        <v>30</v>
      </c>
    </row>
    <row r="9505" spans="14:14" x14ac:dyDescent="0.25">
      <c r="N9505" s="123" t="s">
        <v>30</v>
      </c>
    </row>
    <row r="9506" spans="14:14" x14ac:dyDescent="0.25">
      <c r="N9506" s="123" t="s">
        <v>30</v>
      </c>
    </row>
    <row r="9507" spans="14:14" x14ac:dyDescent="0.25">
      <c r="N9507" s="123" t="s">
        <v>30</v>
      </c>
    </row>
    <row r="9508" spans="14:14" x14ac:dyDescent="0.25">
      <c r="N9508" s="123" t="s">
        <v>30</v>
      </c>
    </row>
    <row r="9509" spans="14:14" x14ac:dyDescent="0.25">
      <c r="N9509" s="123" t="s">
        <v>30</v>
      </c>
    </row>
    <row r="9510" spans="14:14" x14ac:dyDescent="0.25">
      <c r="N9510" s="123" t="s">
        <v>30</v>
      </c>
    </row>
    <row r="9511" spans="14:14" x14ac:dyDescent="0.25">
      <c r="N9511" s="123" t="s">
        <v>30</v>
      </c>
    </row>
    <row r="9512" spans="14:14" x14ac:dyDescent="0.25">
      <c r="N9512" s="123" t="s">
        <v>30</v>
      </c>
    </row>
    <row r="9513" spans="14:14" x14ac:dyDescent="0.25">
      <c r="N9513" s="123" t="s">
        <v>30</v>
      </c>
    </row>
    <row r="9514" spans="14:14" x14ac:dyDescent="0.25">
      <c r="N9514" s="123" t="s">
        <v>30</v>
      </c>
    </row>
    <row r="9515" spans="14:14" x14ac:dyDescent="0.25">
      <c r="N9515" s="123" t="s">
        <v>30</v>
      </c>
    </row>
    <row r="9516" spans="14:14" x14ac:dyDescent="0.25">
      <c r="N9516" s="123" t="s">
        <v>30</v>
      </c>
    </row>
    <row r="9517" spans="14:14" x14ac:dyDescent="0.25">
      <c r="N9517" s="123" t="s">
        <v>30</v>
      </c>
    </row>
    <row r="9518" spans="14:14" x14ac:dyDescent="0.25">
      <c r="N9518" s="123" t="s">
        <v>30</v>
      </c>
    </row>
    <row r="9519" spans="14:14" x14ac:dyDescent="0.25">
      <c r="N9519" s="123" t="s">
        <v>30</v>
      </c>
    </row>
    <row r="9520" spans="14:14" x14ac:dyDescent="0.25">
      <c r="N9520" s="123" t="s">
        <v>30</v>
      </c>
    </row>
    <row r="9521" spans="14:14" x14ac:dyDescent="0.25">
      <c r="N9521" s="123" t="s">
        <v>30</v>
      </c>
    </row>
    <row r="9522" spans="14:14" x14ac:dyDescent="0.25">
      <c r="N9522" s="123" t="s">
        <v>30</v>
      </c>
    </row>
    <row r="9523" spans="14:14" x14ac:dyDescent="0.25">
      <c r="N9523" s="123" t="s">
        <v>30</v>
      </c>
    </row>
    <row r="9524" spans="14:14" x14ac:dyDescent="0.25">
      <c r="N9524" s="123" t="s">
        <v>30</v>
      </c>
    </row>
    <row r="9525" spans="14:14" x14ac:dyDescent="0.25">
      <c r="N9525" s="123" t="s">
        <v>30</v>
      </c>
    </row>
    <row r="9526" spans="14:14" x14ac:dyDescent="0.25">
      <c r="N9526" s="123" t="s">
        <v>30</v>
      </c>
    </row>
    <row r="9527" spans="14:14" x14ac:dyDescent="0.25">
      <c r="N9527" s="123" t="s">
        <v>30</v>
      </c>
    </row>
    <row r="9528" spans="14:14" x14ac:dyDescent="0.25">
      <c r="N9528" s="123" t="s">
        <v>30</v>
      </c>
    </row>
    <row r="9529" spans="14:14" x14ac:dyDescent="0.25">
      <c r="N9529" s="123" t="s">
        <v>30</v>
      </c>
    </row>
    <row r="9530" spans="14:14" x14ac:dyDescent="0.25">
      <c r="N9530" s="123" t="s">
        <v>30</v>
      </c>
    </row>
    <row r="9531" spans="14:14" x14ac:dyDescent="0.25">
      <c r="N9531" s="123" t="s">
        <v>30</v>
      </c>
    </row>
    <row r="9532" spans="14:14" x14ac:dyDescent="0.25">
      <c r="N9532" s="123" t="s">
        <v>30</v>
      </c>
    </row>
    <row r="9533" spans="14:14" x14ac:dyDescent="0.25">
      <c r="N9533" s="123" t="s">
        <v>30</v>
      </c>
    </row>
    <row r="9534" spans="14:14" x14ac:dyDescent="0.25">
      <c r="N9534" s="123" t="s">
        <v>30</v>
      </c>
    </row>
    <row r="9535" spans="14:14" x14ac:dyDescent="0.25">
      <c r="N9535" s="123" t="s">
        <v>30</v>
      </c>
    </row>
    <row r="9536" spans="14:14" x14ac:dyDescent="0.25">
      <c r="N9536" s="123" t="s">
        <v>30</v>
      </c>
    </row>
    <row r="9537" spans="14:14" x14ac:dyDescent="0.25">
      <c r="N9537" s="123" t="s">
        <v>30</v>
      </c>
    </row>
    <row r="9538" spans="14:14" x14ac:dyDescent="0.25">
      <c r="N9538" s="123" t="s">
        <v>30</v>
      </c>
    </row>
    <row r="9539" spans="14:14" x14ac:dyDescent="0.25">
      <c r="N9539" s="123" t="s">
        <v>30</v>
      </c>
    </row>
    <row r="9540" spans="14:14" x14ac:dyDescent="0.25">
      <c r="N9540" s="123" t="s">
        <v>30</v>
      </c>
    </row>
    <row r="9541" spans="14:14" x14ac:dyDescent="0.25">
      <c r="N9541" s="123" t="s">
        <v>30</v>
      </c>
    </row>
    <row r="9542" spans="14:14" x14ac:dyDescent="0.25">
      <c r="N9542" s="123" t="s">
        <v>30</v>
      </c>
    </row>
    <row r="9543" spans="14:14" x14ac:dyDescent="0.25">
      <c r="N9543" s="123" t="s">
        <v>30</v>
      </c>
    </row>
    <row r="9544" spans="14:14" x14ac:dyDescent="0.25">
      <c r="N9544" s="123" t="s">
        <v>30</v>
      </c>
    </row>
    <row r="9545" spans="14:14" x14ac:dyDescent="0.25">
      <c r="N9545" s="123" t="s">
        <v>30</v>
      </c>
    </row>
    <row r="9546" spans="14:14" x14ac:dyDescent="0.25">
      <c r="N9546" s="123" t="s">
        <v>30</v>
      </c>
    </row>
    <row r="9547" spans="14:14" x14ac:dyDescent="0.25">
      <c r="N9547" s="123" t="s">
        <v>30</v>
      </c>
    </row>
    <row r="9548" spans="14:14" x14ac:dyDescent="0.25">
      <c r="N9548" s="123" t="s">
        <v>30</v>
      </c>
    </row>
    <row r="9549" spans="14:14" x14ac:dyDescent="0.25">
      <c r="N9549" s="123" t="s">
        <v>30</v>
      </c>
    </row>
    <row r="9550" spans="14:14" x14ac:dyDescent="0.25">
      <c r="N9550" s="123" t="s">
        <v>30</v>
      </c>
    </row>
    <row r="9551" spans="14:14" x14ac:dyDescent="0.25">
      <c r="N9551" s="123" t="s">
        <v>30</v>
      </c>
    </row>
    <row r="9552" spans="14:14" x14ac:dyDescent="0.25">
      <c r="N9552" s="123" t="s">
        <v>30</v>
      </c>
    </row>
    <row r="9553" spans="14:14" x14ac:dyDescent="0.25">
      <c r="N9553" s="123" t="s">
        <v>30</v>
      </c>
    </row>
    <row r="9554" spans="14:14" x14ac:dyDescent="0.25">
      <c r="N9554" s="123" t="s">
        <v>30</v>
      </c>
    </row>
    <row r="9555" spans="14:14" x14ac:dyDescent="0.25">
      <c r="N9555" s="123" t="s">
        <v>30</v>
      </c>
    </row>
    <row r="9556" spans="14:14" x14ac:dyDescent="0.25">
      <c r="N9556" s="123" t="s">
        <v>30</v>
      </c>
    </row>
    <row r="9557" spans="14:14" x14ac:dyDescent="0.25">
      <c r="N9557" s="123" t="s">
        <v>30</v>
      </c>
    </row>
    <row r="9558" spans="14:14" x14ac:dyDescent="0.25">
      <c r="N9558" s="123" t="s">
        <v>30</v>
      </c>
    </row>
    <row r="9559" spans="14:14" x14ac:dyDescent="0.25">
      <c r="N9559" s="123" t="s">
        <v>30</v>
      </c>
    </row>
    <row r="9560" spans="14:14" x14ac:dyDescent="0.25">
      <c r="N9560" s="123" t="s">
        <v>30</v>
      </c>
    </row>
    <row r="9561" spans="14:14" x14ac:dyDescent="0.25">
      <c r="N9561" s="123" t="s">
        <v>30</v>
      </c>
    </row>
    <row r="9562" spans="14:14" x14ac:dyDescent="0.25">
      <c r="N9562" s="123" t="s">
        <v>30</v>
      </c>
    </row>
    <row r="9563" spans="14:14" x14ac:dyDescent="0.25">
      <c r="N9563" s="123" t="s">
        <v>30</v>
      </c>
    </row>
    <row r="9564" spans="14:14" x14ac:dyDescent="0.25">
      <c r="N9564" s="123" t="s">
        <v>30</v>
      </c>
    </row>
    <row r="9565" spans="14:14" x14ac:dyDescent="0.25">
      <c r="N9565" s="123" t="s">
        <v>30</v>
      </c>
    </row>
    <row r="9566" spans="14:14" x14ac:dyDescent="0.25">
      <c r="N9566" s="123" t="s">
        <v>30</v>
      </c>
    </row>
    <row r="9567" spans="14:14" x14ac:dyDescent="0.25">
      <c r="N9567" s="123" t="s">
        <v>30</v>
      </c>
    </row>
    <row r="9568" spans="14:14" x14ac:dyDescent="0.25">
      <c r="N9568" s="123" t="s">
        <v>30</v>
      </c>
    </row>
    <row r="9569" spans="14:14" x14ac:dyDescent="0.25">
      <c r="N9569" s="123" t="s">
        <v>30</v>
      </c>
    </row>
    <row r="9570" spans="14:14" x14ac:dyDescent="0.25">
      <c r="N9570" s="123" t="s">
        <v>30</v>
      </c>
    </row>
    <row r="9571" spans="14:14" x14ac:dyDescent="0.25">
      <c r="N9571" s="123" t="s">
        <v>30</v>
      </c>
    </row>
    <row r="9572" spans="14:14" x14ac:dyDescent="0.25">
      <c r="N9572" s="123" t="s">
        <v>30</v>
      </c>
    </row>
    <row r="9573" spans="14:14" x14ac:dyDescent="0.25">
      <c r="N9573" s="123" t="s">
        <v>30</v>
      </c>
    </row>
    <row r="9574" spans="14:14" x14ac:dyDescent="0.25">
      <c r="N9574" s="123" t="s">
        <v>30</v>
      </c>
    </row>
    <row r="9575" spans="14:14" x14ac:dyDescent="0.25">
      <c r="N9575" s="123" t="s">
        <v>30</v>
      </c>
    </row>
    <row r="9576" spans="14:14" x14ac:dyDescent="0.25">
      <c r="N9576" s="123" t="s">
        <v>30</v>
      </c>
    </row>
    <row r="9577" spans="14:14" x14ac:dyDescent="0.25">
      <c r="N9577" s="123" t="s">
        <v>30</v>
      </c>
    </row>
    <row r="9578" spans="14:14" x14ac:dyDescent="0.25">
      <c r="N9578" s="123" t="s">
        <v>30</v>
      </c>
    </row>
    <row r="9579" spans="14:14" x14ac:dyDescent="0.25">
      <c r="N9579" s="123" t="s">
        <v>30</v>
      </c>
    </row>
    <row r="9580" spans="14:14" x14ac:dyDescent="0.25">
      <c r="N9580" s="123" t="s">
        <v>30</v>
      </c>
    </row>
    <row r="9581" spans="14:14" x14ac:dyDescent="0.25">
      <c r="N9581" s="123" t="s">
        <v>30</v>
      </c>
    </row>
    <row r="9582" spans="14:14" x14ac:dyDescent="0.25">
      <c r="N9582" s="123" t="s">
        <v>30</v>
      </c>
    </row>
    <row r="9583" spans="14:14" x14ac:dyDescent="0.25">
      <c r="N9583" s="123" t="s">
        <v>30</v>
      </c>
    </row>
    <row r="9584" spans="14:14" x14ac:dyDescent="0.25">
      <c r="N9584" s="123" t="s">
        <v>30</v>
      </c>
    </row>
    <row r="9585" spans="14:14" x14ac:dyDescent="0.25">
      <c r="N9585" s="123" t="s">
        <v>30</v>
      </c>
    </row>
    <row r="9586" spans="14:14" x14ac:dyDescent="0.25">
      <c r="N9586" s="123" t="s">
        <v>30</v>
      </c>
    </row>
    <row r="9587" spans="14:14" x14ac:dyDescent="0.25">
      <c r="N9587" s="123" t="s">
        <v>30</v>
      </c>
    </row>
    <row r="9588" spans="14:14" x14ac:dyDescent="0.25">
      <c r="N9588" s="123" t="s">
        <v>30</v>
      </c>
    </row>
    <row r="9589" spans="14:14" x14ac:dyDescent="0.25">
      <c r="N9589" s="123" t="s">
        <v>30</v>
      </c>
    </row>
    <row r="9590" spans="14:14" x14ac:dyDescent="0.25">
      <c r="N9590" s="123" t="s">
        <v>30</v>
      </c>
    </row>
    <row r="9591" spans="14:14" x14ac:dyDescent="0.25">
      <c r="N9591" s="123" t="s">
        <v>30</v>
      </c>
    </row>
    <row r="9592" spans="14:14" x14ac:dyDescent="0.25">
      <c r="N9592" s="123" t="s">
        <v>30</v>
      </c>
    </row>
    <row r="9593" spans="14:14" x14ac:dyDescent="0.25">
      <c r="N9593" s="123" t="s">
        <v>30</v>
      </c>
    </row>
    <row r="9594" spans="14:14" x14ac:dyDescent="0.25">
      <c r="N9594" s="123" t="s">
        <v>30</v>
      </c>
    </row>
    <row r="9595" spans="14:14" x14ac:dyDescent="0.25">
      <c r="N9595" s="123" t="s">
        <v>30</v>
      </c>
    </row>
    <row r="9596" spans="14:14" x14ac:dyDescent="0.25">
      <c r="N9596" s="123" t="s">
        <v>30</v>
      </c>
    </row>
    <row r="9597" spans="14:14" x14ac:dyDescent="0.25">
      <c r="N9597" s="123" t="s">
        <v>30</v>
      </c>
    </row>
    <row r="9598" spans="14:14" x14ac:dyDescent="0.25">
      <c r="N9598" s="123" t="s">
        <v>30</v>
      </c>
    </row>
    <row r="9599" spans="14:14" x14ac:dyDescent="0.25">
      <c r="N9599" s="123" t="s">
        <v>30</v>
      </c>
    </row>
    <row r="9600" spans="14:14" x14ac:dyDescent="0.25">
      <c r="N9600" s="123" t="s">
        <v>30</v>
      </c>
    </row>
    <row r="9601" spans="14:14" x14ac:dyDescent="0.25">
      <c r="N9601" s="123" t="s">
        <v>30</v>
      </c>
    </row>
    <row r="9602" spans="14:14" x14ac:dyDescent="0.25">
      <c r="N9602" s="123" t="s">
        <v>30</v>
      </c>
    </row>
    <row r="9603" spans="14:14" x14ac:dyDescent="0.25">
      <c r="N9603" s="123" t="s">
        <v>30</v>
      </c>
    </row>
    <row r="9604" spans="14:14" x14ac:dyDescent="0.25">
      <c r="N9604" s="123" t="s">
        <v>30</v>
      </c>
    </row>
    <row r="9605" spans="14:14" x14ac:dyDescent="0.25">
      <c r="N9605" s="123" t="s">
        <v>30</v>
      </c>
    </row>
    <row r="9606" spans="14:14" x14ac:dyDescent="0.25">
      <c r="N9606" s="123" t="s">
        <v>30</v>
      </c>
    </row>
    <row r="9607" spans="14:14" x14ac:dyDescent="0.25">
      <c r="N9607" s="123" t="s">
        <v>30</v>
      </c>
    </row>
    <row r="9608" spans="14:14" x14ac:dyDescent="0.25">
      <c r="N9608" s="123" t="s">
        <v>30</v>
      </c>
    </row>
    <row r="9609" spans="14:14" x14ac:dyDescent="0.25">
      <c r="N9609" s="123" t="s">
        <v>30</v>
      </c>
    </row>
    <row r="9610" spans="14:14" x14ac:dyDescent="0.25">
      <c r="N9610" s="123" t="s">
        <v>30</v>
      </c>
    </row>
    <row r="9611" spans="14:14" x14ac:dyDescent="0.25">
      <c r="N9611" s="123" t="s">
        <v>30</v>
      </c>
    </row>
    <row r="9612" spans="14:14" x14ac:dyDescent="0.25">
      <c r="N9612" s="123" t="s">
        <v>30</v>
      </c>
    </row>
    <row r="9613" spans="14:14" x14ac:dyDescent="0.25">
      <c r="N9613" s="123" t="s">
        <v>30</v>
      </c>
    </row>
    <row r="9614" spans="14:14" x14ac:dyDescent="0.25">
      <c r="N9614" s="123" t="s">
        <v>30</v>
      </c>
    </row>
    <row r="9615" spans="14:14" x14ac:dyDescent="0.25">
      <c r="N9615" s="123" t="s">
        <v>30</v>
      </c>
    </row>
    <row r="9616" spans="14:14" x14ac:dyDescent="0.25">
      <c r="N9616" s="123" t="s">
        <v>30</v>
      </c>
    </row>
    <row r="9617" spans="14:14" x14ac:dyDescent="0.25">
      <c r="N9617" s="123" t="s">
        <v>30</v>
      </c>
    </row>
    <row r="9618" spans="14:14" x14ac:dyDescent="0.25">
      <c r="N9618" s="123" t="s">
        <v>30</v>
      </c>
    </row>
    <row r="9619" spans="14:14" x14ac:dyDescent="0.25">
      <c r="N9619" s="123" t="s">
        <v>30</v>
      </c>
    </row>
    <row r="9620" spans="14:14" x14ac:dyDescent="0.25">
      <c r="N9620" s="123" t="s">
        <v>30</v>
      </c>
    </row>
    <row r="9621" spans="14:14" x14ac:dyDescent="0.25">
      <c r="N9621" s="123" t="s">
        <v>30</v>
      </c>
    </row>
    <row r="9622" spans="14:14" x14ac:dyDescent="0.25">
      <c r="N9622" s="123" t="s">
        <v>30</v>
      </c>
    </row>
    <row r="9623" spans="14:14" x14ac:dyDescent="0.25">
      <c r="N9623" s="123" t="s">
        <v>30</v>
      </c>
    </row>
    <row r="9624" spans="14:14" x14ac:dyDescent="0.25">
      <c r="N9624" s="123" t="s">
        <v>30</v>
      </c>
    </row>
    <row r="9625" spans="14:14" x14ac:dyDescent="0.25">
      <c r="N9625" s="123" t="s">
        <v>30</v>
      </c>
    </row>
    <row r="9626" spans="14:14" x14ac:dyDescent="0.25">
      <c r="N9626" s="123" t="s">
        <v>30</v>
      </c>
    </row>
    <row r="9627" spans="14:14" x14ac:dyDescent="0.25">
      <c r="N9627" s="123" t="s">
        <v>30</v>
      </c>
    </row>
    <row r="9628" spans="14:14" x14ac:dyDescent="0.25">
      <c r="N9628" s="123" t="s">
        <v>30</v>
      </c>
    </row>
    <row r="9629" spans="14:14" x14ac:dyDescent="0.25">
      <c r="N9629" s="123" t="s">
        <v>30</v>
      </c>
    </row>
    <row r="9630" spans="14:14" x14ac:dyDescent="0.25">
      <c r="N9630" s="123" t="s">
        <v>30</v>
      </c>
    </row>
    <row r="9631" spans="14:14" x14ac:dyDescent="0.25">
      <c r="N9631" s="123" t="s">
        <v>30</v>
      </c>
    </row>
    <row r="9632" spans="14:14" x14ac:dyDescent="0.25">
      <c r="N9632" s="123" t="s">
        <v>30</v>
      </c>
    </row>
    <row r="9633" spans="14:14" x14ac:dyDescent="0.25">
      <c r="N9633" s="123" t="s">
        <v>30</v>
      </c>
    </row>
    <row r="9634" spans="14:14" x14ac:dyDescent="0.25">
      <c r="N9634" s="123" t="s">
        <v>30</v>
      </c>
    </row>
    <row r="9635" spans="14:14" x14ac:dyDescent="0.25">
      <c r="N9635" s="123" t="s">
        <v>30</v>
      </c>
    </row>
    <row r="9636" spans="14:14" x14ac:dyDescent="0.25">
      <c r="N9636" s="123" t="s">
        <v>30</v>
      </c>
    </row>
    <row r="9637" spans="14:14" x14ac:dyDescent="0.25">
      <c r="N9637" s="123" t="s">
        <v>30</v>
      </c>
    </row>
    <row r="9638" spans="14:14" x14ac:dyDescent="0.25">
      <c r="N9638" s="123" t="s">
        <v>30</v>
      </c>
    </row>
    <row r="9639" spans="14:14" x14ac:dyDescent="0.25">
      <c r="N9639" s="123" t="s">
        <v>30</v>
      </c>
    </row>
    <row r="9640" spans="14:14" x14ac:dyDescent="0.25">
      <c r="N9640" s="123" t="s">
        <v>30</v>
      </c>
    </row>
    <row r="9641" spans="14:14" x14ac:dyDescent="0.25">
      <c r="N9641" s="123" t="s">
        <v>30</v>
      </c>
    </row>
    <row r="9642" spans="14:14" x14ac:dyDescent="0.25">
      <c r="N9642" s="123" t="s">
        <v>30</v>
      </c>
    </row>
    <row r="9643" spans="14:14" x14ac:dyDescent="0.25">
      <c r="N9643" s="123" t="s">
        <v>30</v>
      </c>
    </row>
    <row r="9644" spans="14:14" x14ac:dyDescent="0.25">
      <c r="N9644" s="123" t="s">
        <v>30</v>
      </c>
    </row>
    <row r="9645" spans="14:14" x14ac:dyDescent="0.25">
      <c r="N9645" s="123" t="s">
        <v>30</v>
      </c>
    </row>
    <row r="9646" spans="14:14" x14ac:dyDescent="0.25">
      <c r="N9646" s="123" t="s">
        <v>30</v>
      </c>
    </row>
    <row r="9647" spans="14:14" x14ac:dyDescent="0.25">
      <c r="N9647" s="123" t="s">
        <v>30</v>
      </c>
    </row>
    <row r="9648" spans="14:14" x14ac:dyDescent="0.25">
      <c r="N9648" s="123" t="s">
        <v>30</v>
      </c>
    </row>
    <row r="9649" spans="14:14" x14ac:dyDescent="0.25">
      <c r="N9649" s="123" t="s">
        <v>30</v>
      </c>
    </row>
    <row r="9650" spans="14:14" x14ac:dyDescent="0.25">
      <c r="N9650" s="123" t="s">
        <v>30</v>
      </c>
    </row>
    <row r="9651" spans="14:14" x14ac:dyDescent="0.25">
      <c r="N9651" s="123" t="s">
        <v>30</v>
      </c>
    </row>
    <row r="9652" spans="14:14" x14ac:dyDescent="0.25">
      <c r="N9652" s="123" t="s">
        <v>30</v>
      </c>
    </row>
    <row r="9653" spans="14:14" x14ac:dyDescent="0.25">
      <c r="N9653" s="123" t="s">
        <v>30</v>
      </c>
    </row>
    <row r="9654" spans="14:14" x14ac:dyDescent="0.25">
      <c r="N9654" s="123" t="s">
        <v>30</v>
      </c>
    </row>
    <row r="9655" spans="14:14" x14ac:dyDescent="0.25">
      <c r="N9655" s="123" t="s">
        <v>30</v>
      </c>
    </row>
    <row r="9656" spans="14:14" x14ac:dyDescent="0.25">
      <c r="N9656" s="123" t="s">
        <v>30</v>
      </c>
    </row>
    <row r="9657" spans="14:14" x14ac:dyDescent="0.25">
      <c r="N9657" s="123" t="s">
        <v>30</v>
      </c>
    </row>
    <row r="9658" spans="14:14" x14ac:dyDescent="0.25">
      <c r="N9658" s="123" t="s">
        <v>30</v>
      </c>
    </row>
    <row r="9659" spans="14:14" x14ac:dyDescent="0.25">
      <c r="N9659" s="123" t="s">
        <v>30</v>
      </c>
    </row>
    <row r="9660" spans="14:14" x14ac:dyDescent="0.25">
      <c r="N9660" s="123" t="s">
        <v>30</v>
      </c>
    </row>
    <row r="9661" spans="14:14" x14ac:dyDescent="0.25">
      <c r="N9661" s="123" t="s">
        <v>30</v>
      </c>
    </row>
    <row r="9662" spans="14:14" x14ac:dyDescent="0.25">
      <c r="N9662" s="123" t="s">
        <v>30</v>
      </c>
    </row>
    <row r="9663" spans="14:14" x14ac:dyDescent="0.25">
      <c r="N9663" s="123" t="s">
        <v>30</v>
      </c>
    </row>
    <row r="9664" spans="14:14" x14ac:dyDescent="0.25">
      <c r="N9664" s="123" t="s">
        <v>30</v>
      </c>
    </row>
    <row r="9665" spans="14:14" x14ac:dyDescent="0.25">
      <c r="N9665" s="123" t="s">
        <v>30</v>
      </c>
    </row>
    <row r="9666" spans="14:14" x14ac:dyDescent="0.25">
      <c r="N9666" s="123" t="s">
        <v>30</v>
      </c>
    </row>
    <row r="9667" spans="14:14" x14ac:dyDescent="0.25">
      <c r="N9667" s="123" t="s">
        <v>30</v>
      </c>
    </row>
    <row r="9668" spans="14:14" x14ac:dyDescent="0.25">
      <c r="N9668" s="123" t="s">
        <v>30</v>
      </c>
    </row>
    <row r="9669" spans="14:14" x14ac:dyDescent="0.25">
      <c r="N9669" s="123" t="s">
        <v>30</v>
      </c>
    </row>
    <row r="9670" spans="14:14" x14ac:dyDescent="0.25">
      <c r="N9670" s="123" t="s">
        <v>30</v>
      </c>
    </row>
    <row r="9671" spans="14:14" x14ac:dyDescent="0.25">
      <c r="N9671" s="123" t="s">
        <v>30</v>
      </c>
    </row>
    <row r="9672" spans="14:14" x14ac:dyDescent="0.25">
      <c r="N9672" s="123" t="s">
        <v>30</v>
      </c>
    </row>
    <row r="9673" spans="14:14" x14ac:dyDescent="0.25">
      <c r="N9673" s="123" t="s">
        <v>30</v>
      </c>
    </row>
    <row r="9674" spans="14:14" x14ac:dyDescent="0.25">
      <c r="N9674" s="123" t="s">
        <v>30</v>
      </c>
    </row>
    <row r="9675" spans="14:14" x14ac:dyDescent="0.25">
      <c r="N9675" s="123" t="s">
        <v>30</v>
      </c>
    </row>
    <row r="9676" spans="14:14" x14ac:dyDescent="0.25">
      <c r="N9676" s="123" t="s">
        <v>30</v>
      </c>
    </row>
    <row r="9677" spans="14:14" x14ac:dyDescent="0.25">
      <c r="N9677" s="123" t="s">
        <v>30</v>
      </c>
    </row>
    <row r="9678" spans="14:14" x14ac:dyDescent="0.25">
      <c r="N9678" s="123" t="s">
        <v>30</v>
      </c>
    </row>
    <row r="9679" spans="14:14" x14ac:dyDescent="0.25">
      <c r="N9679" s="123" t="s">
        <v>30</v>
      </c>
    </row>
    <row r="9680" spans="14:14" x14ac:dyDescent="0.25">
      <c r="N9680" s="123" t="s">
        <v>30</v>
      </c>
    </row>
    <row r="9681" spans="14:14" x14ac:dyDescent="0.25">
      <c r="N9681" s="123" t="s">
        <v>30</v>
      </c>
    </row>
    <row r="9682" spans="14:14" x14ac:dyDescent="0.25">
      <c r="N9682" s="123" t="s">
        <v>30</v>
      </c>
    </row>
    <row r="9683" spans="14:14" x14ac:dyDescent="0.25">
      <c r="N9683" s="123" t="s">
        <v>30</v>
      </c>
    </row>
    <row r="9684" spans="14:14" x14ac:dyDescent="0.25">
      <c r="N9684" s="123" t="s">
        <v>30</v>
      </c>
    </row>
    <row r="9685" spans="14:14" x14ac:dyDescent="0.25">
      <c r="N9685" s="123" t="s">
        <v>30</v>
      </c>
    </row>
    <row r="9686" spans="14:14" x14ac:dyDescent="0.25">
      <c r="N9686" s="123" t="s">
        <v>30</v>
      </c>
    </row>
    <row r="9687" spans="14:14" x14ac:dyDescent="0.25">
      <c r="N9687" s="123" t="s">
        <v>30</v>
      </c>
    </row>
    <row r="9688" spans="14:14" x14ac:dyDescent="0.25">
      <c r="N9688" s="123" t="s">
        <v>30</v>
      </c>
    </row>
    <row r="9689" spans="14:14" x14ac:dyDescent="0.25">
      <c r="N9689" s="123" t="s">
        <v>30</v>
      </c>
    </row>
    <row r="9690" spans="14:14" x14ac:dyDescent="0.25">
      <c r="N9690" s="123" t="s">
        <v>30</v>
      </c>
    </row>
    <row r="9691" spans="14:14" x14ac:dyDescent="0.25">
      <c r="N9691" s="123" t="s">
        <v>30</v>
      </c>
    </row>
    <row r="9692" spans="14:14" x14ac:dyDescent="0.25">
      <c r="N9692" s="123" t="s">
        <v>30</v>
      </c>
    </row>
    <row r="9693" spans="14:14" x14ac:dyDescent="0.25">
      <c r="N9693" s="123" t="s">
        <v>30</v>
      </c>
    </row>
    <row r="9694" spans="14:14" x14ac:dyDescent="0.25">
      <c r="N9694" s="123" t="s">
        <v>30</v>
      </c>
    </row>
    <row r="9695" spans="14:14" x14ac:dyDescent="0.25">
      <c r="N9695" s="123" t="s">
        <v>30</v>
      </c>
    </row>
    <row r="9696" spans="14:14" x14ac:dyDescent="0.25">
      <c r="N9696" s="123" t="s">
        <v>30</v>
      </c>
    </row>
    <row r="9697" spans="14:14" x14ac:dyDescent="0.25">
      <c r="N9697" s="123" t="s">
        <v>30</v>
      </c>
    </row>
    <row r="9698" spans="14:14" x14ac:dyDescent="0.25">
      <c r="N9698" s="123" t="s">
        <v>30</v>
      </c>
    </row>
    <row r="9699" spans="14:14" x14ac:dyDescent="0.25">
      <c r="N9699" s="123" t="s">
        <v>30</v>
      </c>
    </row>
    <row r="9700" spans="14:14" x14ac:dyDescent="0.25">
      <c r="N9700" s="123" t="s">
        <v>30</v>
      </c>
    </row>
    <row r="9701" spans="14:14" x14ac:dyDescent="0.25">
      <c r="N9701" s="123" t="s">
        <v>30</v>
      </c>
    </row>
    <row r="9702" spans="14:14" x14ac:dyDescent="0.25">
      <c r="N9702" s="123" t="s">
        <v>30</v>
      </c>
    </row>
    <row r="9703" spans="14:14" x14ac:dyDescent="0.25">
      <c r="N9703" s="123" t="s">
        <v>30</v>
      </c>
    </row>
    <row r="9704" spans="14:14" x14ac:dyDescent="0.25">
      <c r="N9704" s="123" t="s">
        <v>30</v>
      </c>
    </row>
    <row r="9705" spans="14:14" x14ac:dyDescent="0.25">
      <c r="N9705" s="123" t="s">
        <v>30</v>
      </c>
    </row>
    <row r="9706" spans="14:14" x14ac:dyDescent="0.25">
      <c r="N9706" s="123" t="s">
        <v>30</v>
      </c>
    </row>
    <row r="9707" spans="14:14" x14ac:dyDescent="0.25">
      <c r="N9707" s="123" t="s">
        <v>30</v>
      </c>
    </row>
    <row r="9708" spans="14:14" x14ac:dyDescent="0.25">
      <c r="N9708" s="123" t="s">
        <v>30</v>
      </c>
    </row>
    <row r="9709" spans="14:14" x14ac:dyDescent="0.25">
      <c r="N9709" s="123" t="s">
        <v>30</v>
      </c>
    </row>
    <row r="9710" spans="14:14" x14ac:dyDescent="0.25">
      <c r="N9710" s="123" t="s">
        <v>30</v>
      </c>
    </row>
    <row r="9711" spans="14:14" x14ac:dyDescent="0.25">
      <c r="N9711" s="123" t="s">
        <v>30</v>
      </c>
    </row>
    <row r="9712" spans="14:14" x14ac:dyDescent="0.25">
      <c r="N9712" s="123" t="s">
        <v>30</v>
      </c>
    </row>
    <row r="9713" spans="14:14" x14ac:dyDescent="0.25">
      <c r="N9713" s="123" t="s">
        <v>30</v>
      </c>
    </row>
    <row r="9714" spans="14:14" x14ac:dyDescent="0.25">
      <c r="N9714" s="123" t="s">
        <v>30</v>
      </c>
    </row>
    <row r="9715" spans="14:14" x14ac:dyDescent="0.25">
      <c r="N9715" s="123" t="s">
        <v>30</v>
      </c>
    </row>
    <row r="9716" spans="14:14" x14ac:dyDescent="0.25">
      <c r="N9716" s="123" t="s">
        <v>30</v>
      </c>
    </row>
    <row r="9717" spans="14:14" x14ac:dyDescent="0.25">
      <c r="N9717" s="123" t="s">
        <v>30</v>
      </c>
    </row>
    <row r="9718" spans="14:14" x14ac:dyDescent="0.25">
      <c r="N9718" s="123" t="s">
        <v>30</v>
      </c>
    </row>
    <row r="9719" spans="14:14" x14ac:dyDescent="0.25">
      <c r="N9719" s="123" t="s">
        <v>30</v>
      </c>
    </row>
    <row r="9720" spans="14:14" x14ac:dyDescent="0.25">
      <c r="N9720" s="123" t="s">
        <v>30</v>
      </c>
    </row>
    <row r="9721" spans="14:14" x14ac:dyDescent="0.25">
      <c r="N9721" s="123" t="s">
        <v>30</v>
      </c>
    </row>
    <row r="9722" spans="14:14" x14ac:dyDescent="0.25">
      <c r="N9722" s="123" t="s">
        <v>30</v>
      </c>
    </row>
    <row r="9723" spans="14:14" x14ac:dyDescent="0.25">
      <c r="N9723" s="123" t="s">
        <v>30</v>
      </c>
    </row>
    <row r="9724" spans="14:14" x14ac:dyDescent="0.25">
      <c r="N9724" s="123" t="s">
        <v>30</v>
      </c>
    </row>
    <row r="9725" spans="14:14" x14ac:dyDescent="0.25">
      <c r="N9725" s="123" t="s">
        <v>30</v>
      </c>
    </row>
    <row r="9726" spans="14:14" x14ac:dyDescent="0.25">
      <c r="N9726" s="123" t="s">
        <v>30</v>
      </c>
    </row>
    <row r="9727" spans="14:14" x14ac:dyDescent="0.25">
      <c r="N9727" s="123" t="s">
        <v>30</v>
      </c>
    </row>
    <row r="9728" spans="14:14" x14ac:dyDescent="0.25">
      <c r="N9728" s="123" t="s">
        <v>30</v>
      </c>
    </row>
    <row r="9729" spans="14:14" x14ac:dyDescent="0.25">
      <c r="N9729" s="123" t="s">
        <v>30</v>
      </c>
    </row>
    <row r="9730" spans="14:14" x14ac:dyDescent="0.25">
      <c r="N9730" s="123" t="s">
        <v>30</v>
      </c>
    </row>
    <row r="9731" spans="14:14" x14ac:dyDescent="0.25">
      <c r="N9731" s="123" t="s">
        <v>30</v>
      </c>
    </row>
    <row r="9732" spans="14:14" x14ac:dyDescent="0.25">
      <c r="N9732" s="123" t="s">
        <v>30</v>
      </c>
    </row>
    <row r="9733" spans="14:14" x14ac:dyDescent="0.25">
      <c r="N9733" s="123" t="s">
        <v>30</v>
      </c>
    </row>
    <row r="9734" spans="14:14" x14ac:dyDescent="0.25">
      <c r="N9734" s="123" t="s">
        <v>30</v>
      </c>
    </row>
    <row r="9735" spans="14:14" x14ac:dyDescent="0.25">
      <c r="N9735" s="123" t="s">
        <v>30</v>
      </c>
    </row>
    <row r="9736" spans="14:14" x14ac:dyDescent="0.25">
      <c r="N9736" s="123" t="s">
        <v>30</v>
      </c>
    </row>
    <row r="9737" spans="14:14" x14ac:dyDescent="0.25">
      <c r="N9737" s="123" t="s">
        <v>30</v>
      </c>
    </row>
    <row r="9738" spans="14:14" x14ac:dyDescent="0.25">
      <c r="N9738" s="123" t="s">
        <v>30</v>
      </c>
    </row>
    <row r="9739" spans="14:14" x14ac:dyDescent="0.25">
      <c r="N9739" s="123" t="s">
        <v>30</v>
      </c>
    </row>
    <row r="9740" spans="14:14" x14ac:dyDescent="0.25">
      <c r="N9740" s="123" t="s">
        <v>30</v>
      </c>
    </row>
    <row r="9741" spans="14:14" x14ac:dyDescent="0.25">
      <c r="N9741" s="123" t="s">
        <v>30</v>
      </c>
    </row>
    <row r="9742" spans="14:14" x14ac:dyDescent="0.25">
      <c r="N9742" s="123" t="s">
        <v>30</v>
      </c>
    </row>
    <row r="9743" spans="14:14" x14ac:dyDescent="0.25">
      <c r="N9743" s="123" t="s">
        <v>30</v>
      </c>
    </row>
    <row r="9744" spans="14:14" x14ac:dyDescent="0.25">
      <c r="N9744" s="123" t="s">
        <v>30</v>
      </c>
    </row>
    <row r="9745" spans="14:14" x14ac:dyDescent="0.25">
      <c r="N9745" s="123" t="s">
        <v>30</v>
      </c>
    </row>
    <row r="9746" spans="14:14" x14ac:dyDescent="0.25">
      <c r="N9746" s="123" t="s">
        <v>30</v>
      </c>
    </row>
    <row r="9747" spans="14:14" x14ac:dyDescent="0.25">
      <c r="N9747" s="123" t="s">
        <v>30</v>
      </c>
    </row>
    <row r="9748" spans="14:14" x14ac:dyDescent="0.25">
      <c r="N9748" s="123" t="s">
        <v>30</v>
      </c>
    </row>
    <row r="9749" spans="14:14" x14ac:dyDescent="0.25">
      <c r="N9749" s="123" t="s">
        <v>30</v>
      </c>
    </row>
    <row r="9750" spans="14:14" x14ac:dyDescent="0.25">
      <c r="N9750" s="123" t="s">
        <v>30</v>
      </c>
    </row>
    <row r="9751" spans="14:14" x14ac:dyDescent="0.25">
      <c r="N9751" s="123" t="s">
        <v>30</v>
      </c>
    </row>
    <row r="9752" spans="14:14" x14ac:dyDescent="0.25">
      <c r="N9752" s="123" t="s">
        <v>30</v>
      </c>
    </row>
    <row r="9753" spans="14:14" x14ac:dyDescent="0.25">
      <c r="N9753" s="123" t="s">
        <v>30</v>
      </c>
    </row>
    <row r="9754" spans="14:14" x14ac:dyDescent="0.25">
      <c r="N9754" s="123" t="s">
        <v>30</v>
      </c>
    </row>
    <row r="9755" spans="14:14" x14ac:dyDescent="0.25">
      <c r="N9755" s="123" t="s">
        <v>30</v>
      </c>
    </row>
    <row r="9756" spans="14:14" x14ac:dyDescent="0.25">
      <c r="N9756" s="123" t="s">
        <v>30</v>
      </c>
    </row>
    <row r="9757" spans="14:14" x14ac:dyDescent="0.25">
      <c r="N9757" s="123" t="s">
        <v>30</v>
      </c>
    </row>
    <row r="9758" spans="14:14" x14ac:dyDescent="0.25">
      <c r="N9758" s="123" t="s">
        <v>30</v>
      </c>
    </row>
    <row r="9759" spans="14:14" x14ac:dyDescent="0.25">
      <c r="N9759" s="123" t="s">
        <v>30</v>
      </c>
    </row>
    <row r="9760" spans="14:14" x14ac:dyDescent="0.25">
      <c r="N9760" s="123" t="s">
        <v>30</v>
      </c>
    </row>
    <row r="9761" spans="14:14" x14ac:dyDescent="0.25">
      <c r="N9761" s="123" t="s">
        <v>30</v>
      </c>
    </row>
    <row r="9762" spans="14:14" x14ac:dyDescent="0.25">
      <c r="N9762" s="123" t="s">
        <v>30</v>
      </c>
    </row>
    <row r="9763" spans="14:14" x14ac:dyDescent="0.25">
      <c r="N9763" s="123" t="s">
        <v>30</v>
      </c>
    </row>
    <row r="9764" spans="14:14" x14ac:dyDescent="0.25">
      <c r="N9764" s="123" t="s">
        <v>30</v>
      </c>
    </row>
    <row r="9765" spans="14:14" x14ac:dyDescent="0.25">
      <c r="N9765" s="123" t="s">
        <v>30</v>
      </c>
    </row>
    <row r="9766" spans="14:14" x14ac:dyDescent="0.25">
      <c r="N9766" s="123" t="s">
        <v>30</v>
      </c>
    </row>
    <row r="9767" spans="14:14" x14ac:dyDescent="0.25">
      <c r="N9767" s="123" t="s">
        <v>30</v>
      </c>
    </row>
    <row r="9768" spans="14:14" x14ac:dyDescent="0.25">
      <c r="N9768" s="123" t="s">
        <v>30</v>
      </c>
    </row>
    <row r="9769" spans="14:14" x14ac:dyDescent="0.25">
      <c r="N9769" s="123" t="s">
        <v>30</v>
      </c>
    </row>
    <row r="9770" spans="14:14" x14ac:dyDescent="0.25">
      <c r="N9770" s="123" t="s">
        <v>30</v>
      </c>
    </row>
    <row r="9771" spans="14:14" x14ac:dyDescent="0.25">
      <c r="N9771" s="123" t="s">
        <v>30</v>
      </c>
    </row>
    <row r="9772" spans="14:14" x14ac:dyDescent="0.25">
      <c r="N9772" s="123" t="s">
        <v>30</v>
      </c>
    </row>
    <row r="9773" spans="14:14" x14ac:dyDescent="0.25">
      <c r="N9773" s="123" t="s">
        <v>30</v>
      </c>
    </row>
    <row r="9774" spans="14:14" x14ac:dyDescent="0.25">
      <c r="N9774" s="123" t="s">
        <v>30</v>
      </c>
    </row>
    <row r="9775" spans="14:14" x14ac:dyDescent="0.25">
      <c r="N9775" s="123" t="s">
        <v>30</v>
      </c>
    </row>
    <row r="9776" spans="14:14" x14ac:dyDescent="0.25">
      <c r="N9776" s="123" t="s">
        <v>30</v>
      </c>
    </row>
    <row r="9777" spans="14:14" x14ac:dyDescent="0.25">
      <c r="N9777" s="123" t="s">
        <v>30</v>
      </c>
    </row>
    <row r="9778" spans="14:14" x14ac:dyDescent="0.25">
      <c r="N9778" s="123" t="s">
        <v>30</v>
      </c>
    </row>
    <row r="9779" spans="14:14" x14ac:dyDescent="0.25">
      <c r="N9779" s="123" t="s">
        <v>30</v>
      </c>
    </row>
    <row r="9780" spans="14:14" x14ac:dyDescent="0.25">
      <c r="N9780" s="123" t="s">
        <v>30</v>
      </c>
    </row>
    <row r="9781" spans="14:14" x14ac:dyDescent="0.25">
      <c r="N9781" s="123" t="s">
        <v>30</v>
      </c>
    </row>
    <row r="9782" spans="14:14" x14ac:dyDescent="0.25">
      <c r="N9782" s="123" t="s">
        <v>30</v>
      </c>
    </row>
    <row r="9783" spans="14:14" x14ac:dyDescent="0.25">
      <c r="N9783" s="123" t="s">
        <v>30</v>
      </c>
    </row>
    <row r="9784" spans="14:14" x14ac:dyDescent="0.25">
      <c r="N9784" s="123" t="s">
        <v>30</v>
      </c>
    </row>
    <row r="9785" spans="14:14" x14ac:dyDescent="0.25">
      <c r="N9785" s="123" t="s">
        <v>30</v>
      </c>
    </row>
    <row r="9786" spans="14:14" x14ac:dyDescent="0.25">
      <c r="N9786" s="123" t="s">
        <v>30</v>
      </c>
    </row>
    <row r="9787" spans="14:14" x14ac:dyDescent="0.25">
      <c r="N9787" s="123" t="s">
        <v>30</v>
      </c>
    </row>
    <row r="9788" spans="14:14" x14ac:dyDescent="0.25">
      <c r="N9788" s="123" t="s">
        <v>30</v>
      </c>
    </row>
    <row r="9789" spans="14:14" x14ac:dyDescent="0.25">
      <c r="N9789" s="123" t="s">
        <v>30</v>
      </c>
    </row>
    <row r="9790" spans="14:14" x14ac:dyDescent="0.25">
      <c r="N9790" s="123" t="s">
        <v>30</v>
      </c>
    </row>
    <row r="9791" spans="14:14" x14ac:dyDescent="0.25">
      <c r="N9791" s="123" t="s">
        <v>30</v>
      </c>
    </row>
    <row r="9792" spans="14:14" x14ac:dyDescent="0.25">
      <c r="N9792" s="123" t="s">
        <v>30</v>
      </c>
    </row>
    <row r="9793" spans="14:14" x14ac:dyDescent="0.25">
      <c r="N9793" s="123" t="s">
        <v>30</v>
      </c>
    </row>
    <row r="9794" spans="14:14" x14ac:dyDescent="0.25">
      <c r="N9794" s="123" t="s">
        <v>30</v>
      </c>
    </row>
    <row r="9795" spans="14:14" x14ac:dyDescent="0.25">
      <c r="N9795" s="123" t="s">
        <v>30</v>
      </c>
    </row>
    <row r="9796" spans="14:14" x14ac:dyDescent="0.25">
      <c r="N9796" s="123" t="s">
        <v>30</v>
      </c>
    </row>
    <row r="9797" spans="14:14" x14ac:dyDescent="0.25">
      <c r="N9797" s="123" t="s">
        <v>30</v>
      </c>
    </row>
    <row r="9798" spans="14:14" x14ac:dyDescent="0.25">
      <c r="N9798" s="123" t="s">
        <v>30</v>
      </c>
    </row>
    <row r="9799" spans="14:14" x14ac:dyDescent="0.25">
      <c r="N9799" s="123" t="s">
        <v>30</v>
      </c>
    </row>
    <row r="9800" spans="14:14" x14ac:dyDescent="0.25">
      <c r="N9800" s="123" t="s">
        <v>30</v>
      </c>
    </row>
    <row r="9801" spans="14:14" x14ac:dyDescent="0.25">
      <c r="N9801" s="123" t="s">
        <v>30</v>
      </c>
    </row>
    <row r="9802" spans="14:14" x14ac:dyDescent="0.25">
      <c r="N9802" s="123" t="s">
        <v>30</v>
      </c>
    </row>
    <row r="9803" spans="14:14" x14ac:dyDescent="0.25">
      <c r="N9803" s="123" t="s">
        <v>30</v>
      </c>
    </row>
    <row r="9804" spans="14:14" x14ac:dyDescent="0.25">
      <c r="N9804" s="123" t="s">
        <v>30</v>
      </c>
    </row>
    <row r="9805" spans="14:14" x14ac:dyDescent="0.25">
      <c r="N9805" s="123" t="s">
        <v>30</v>
      </c>
    </row>
    <row r="9806" spans="14:14" x14ac:dyDescent="0.25">
      <c r="N9806" s="123" t="s">
        <v>30</v>
      </c>
    </row>
    <row r="9807" spans="14:14" x14ac:dyDescent="0.25">
      <c r="N9807" s="123" t="s">
        <v>30</v>
      </c>
    </row>
    <row r="9808" spans="14:14" x14ac:dyDescent="0.25">
      <c r="N9808" s="123" t="s">
        <v>30</v>
      </c>
    </row>
    <row r="9809" spans="14:14" x14ac:dyDescent="0.25">
      <c r="N9809" s="123" t="s">
        <v>30</v>
      </c>
    </row>
    <row r="9810" spans="14:14" x14ac:dyDescent="0.25">
      <c r="N9810" s="123" t="s">
        <v>30</v>
      </c>
    </row>
    <row r="9811" spans="14:14" x14ac:dyDescent="0.25">
      <c r="N9811" s="123" t="s">
        <v>30</v>
      </c>
    </row>
    <row r="9812" spans="14:14" x14ac:dyDescent="0.25">
      <c r="N9812" s="123" t="s">
        <v>30</v>
      </c>
    </row>
    <row r="9813" spans="14:14" x14ac:dyDescent="0.25">
      <c r="N9813" s="123" t="s">
        <v>30</v>
      </c>
    </row>
    <row r="9814" spans="14:14" x14ac:dyDescent="0.25">
      <c r="N9814" s="123" t="s">
        <v>30</v>
      </c>
    </row>
    <row r="9815" spans="14:14" x14ac:dyDescent="0.25">
      <c r="N9815" s="123" t="s">
        <v>30</v>
      </c>
    </row>
    <row r="9816" spans="14:14" x14ac:dyDescent="0.25">
      <c r="N9816" s="123" t="s">
        <v>30</v>
      </c>
    </row>
    <row r="9817" spans="14:14" x14ac:dyDescent="0.25">
      <c r="N9817" s="123" t="s">
        <v>30</v>
      </c>
    </row>
    <row r="9818" spans="14:14" x14ac:dyDescent="0.25">
      <c r="N9818" s="123" t="s">
        <v>30</v>
      </c>
    </row>
    <row r="9819" spans="14:14" x14ac:dyDescent="0.25">
      <c r="N9819" s="123" t="s">
        <v>30</v>
      </c>
    </row>
    <row r="9820" spans="14:14" x14ac:dyDescent="0.25">
      <c r="N9820" s="123" t="s">
        <v>30</v>
      </c>
    </row>
    <row r="9821" spans="14:14" x14ac:dyDescent="0.25">
      <c r="N9821" s="123" t="s">
        <v>30</v>
      </c>
    </row>
    <row r="9822" spans="14:14" x14ac:dyDescent="0.25">
      <c r="N9822" s="123" t="s">
        <v>30</v>
      </c>
    </row>
    <row r="9823" spans="14:14" x14ac:dyDescent="0.25">
      <c r="N9823" s="123" t="s">
        <v>30</v>
      </c>
    </row>
    <row r="9824" spans="14:14" x14ac:dyDescent="0.25">
      <c r="N9824" s="123" t="s">
        <v>30</v>
      </c>
    </row>
    <row r="9825" spans="14:14" x14ac:dyDescent="0.25">
      <c r="N9825" s="123" t="s">
        <v>30</v>
      </c>
    </row>
    <row r="9826" spans="14:14" x14ac:dyDescent="0.25">
      <c r="N9826" s="123" t="s">
        <v>30</v>
      </c>
    </row>
    <row r="9827" spans="14:14" x14ac:dyDescent="0.25">
      <c r="N9827" s="123" t="s">
        <v>30</v>
      </c>
    </row>
    <row r="9828" spans="14:14" x14ac:dyDescent="0.25">
      <c r="N9828" s="123" t="s">
        <v>30</v>
      </c>
    </row>
    <row r="9829" spans="14:14" x14ac:dyDescent="0.25">
      <c r="N9829" s="123" t="s">
        <v>30</v>
      </c>
    </row>
    <row r="9830" spans="14:14" x14ac:dyDescent="0.25">
      <c r="N9830" s="123" t="s">
        <v>30</v>
      </c>
    </row>
    <row r="9831" spans="14:14" x14ac:dyDescent="0.25">
      <c r="N9831" s="123" t="s">
        <v>30</v>
      </c>
    </row>
    <row r="9832" spans="14:14" x14ac:dyDescent="0.25">
      <c r="N9832" s="123" t="s">
        <v>30</v>
      </c>
    </row>
    <row r="9833" spans="14:14" x14ac:dyDescent="0.25">
      <c r="N9833" s="123" t="s">
        <v>30</v>
      </c>
    </row>
    <row r="9834" spans="14:14" x14ac:dyDescent="0.25">
      <c r="N9834" s="123" t="s">
        <v>30</v>
      </c>
    </row>
    <row r="9835" spans="14:14" x14ac:dyDescent="0.25">
      <c r="N9835" s="123" t="s">
        <v>30</v>
      </c>
    </row>
    <row r="9836" spans="14:14" x14ac:dyDescent="0.25">
      <c r="N9836" s="123" t="s">
        <v>30</v>
      </c>
    </row>
    <row r="9837" spans="14:14" x14ac:dyDescent="0.25">
      <c r="N9837" s="123" t="s">
        <v>30</v>
      </c>
    </row>
    <row r="9838" spans="14:14" x14ac:dyDescent="0.25">
      <c r="N9838" s="123" t="s">
        <v>30</v>
      </c>
    </row>
    <row r="9839" spans="14:14" x14ac:dyDescent="0.25">
      <c r="N9839" s="123" t="s">
        <v>30</v>
      </c>
    </row>
    <row r="9840" spans="14:14" x14ac:dyDescent="0.25">
      <c r="N9840" s="123" t="s">
        <v>30</v>
      </c>
    </row>
    <row r="9841" spans="14:14" x14ac:dyDescent="0.25">
      <c r="N9841" s="123" t="s">
        <v>30</v>
      </c>
    </row>
    <row r="9842" spans="14:14" x14ac:dyDescent="0.25">
      <c r="N9842" s="123" t="s">
        <v>30</v>
      </c>
    </row>
    <row r="9843" spans="14:14" x14ac:dyDescent="0.25">
      <c r="N9843" s="123" t="s">
        <v>30</v>
      </c>
    </row>
    <row r="9844" spans="14:14" x14ac:dyDescent="0.25">
      <c r="N9844" s="123" t="s">
        <v>30</v>
      </c>
    </row>
    <row r="9845" spans="14:14" x14ac:dyDescent="0.25">
      <c r="N9845" s="123" t="s">
        <v>30</v>
      </c>
    </row>
    <row r="9846" spans="14:14" x14ac:dyDescent="0.25">
      <c r="N9846" s="123" t="s">
        <v>30</v>
      </c>
    </row>
    <row r="9847" spans="14:14" x14ac:dyDescent="0.25">
      <c r="N9847" s="123" t="s">
        <v>30</v>
      </c>
    </row>
    <row r="9848" spans="14:14" x14ac:dyDescent="0.25">
      <c r="N9848" s="123" t="s">
        <v>30</v>
      </c>
    </row>
    <row r="9849" spans="14:14" x14ac:dyDescent="0.25">
      <c r="N9849" s="123" t="s">
        <v>30</v>
      </c>
    </row>
    <row r="9850" spans="14:14" x14ac:dyDescent="0.25">
      <c r="N9850" s="123" t="s">
        <v>30</v>
      </c>
    </row>
    <row r="9851" spans="14:14" x14ac:dyDescent="0.25">
      <c r="N9851" s="123" t="s">
        <v>30</v>
      </c>
    </row>
    <row r="9852" spans="14:14" x14ac:dyDescent="0.25">
      <c r="N9852" s="123" t="s">
        <v>30</v>
      </c>
    </row>
    <row r="9853" spans="14:14" x14ac:dyDescent="0.25">
      <c r="N9853" s="123" t="s">
        <v>30</v>
      </c>
    </row>
    <row r="9854" spans="14:14" x14ac:dyDescent="0.25">
      <c r="N9854" s="123" t="s">
        <v>30</v>
      </c>
    </row>
    <row r="9855" spans="14:14" x14ac:dyDescent="0.25">
      <c r="N9855" s="123" t="s">
        <v>30</v>
      </c>
    </row>
    <row r="9856" spans="14:14" x14ac:dyDescent="0.25">
      <c r="N9856" s="123" t="s">
        <v>30</v>
      </c>
    </row>
    <row r="9857" spans="14:14" x14ac:dyDescent="0.25">
      <c r="N9857" s="123" t="s">
        <v>30</v>
      </c>
    </row>
    <row r="9858" spans="14:14" x14ac:dyDescent="0.25">
      <c r="N9858" s="123" t="s">
        <v>30</v>
      </c>
    </row>
    <row r="9859" spans="14:14" x14ac:dyDescent="0.25">
      <c r="N9859" s="123" t="s">
        <v>30</v>
      </c>
    </row>
    <row r="9860" spans="14:14" x14ac:dyDescent="0.25">
      <c r="N9860" s="123" t="s">
        <v>30</v>
      </c>
    </row>
    <row r="9861" spans="14:14" x14ac:dyDescent="0.25">
      <c r="N9861" s="123" t="s">
        <v>30</v>
      </c>
    </row>
    <row r="9862" spans="14:14" x14ac:dyDescent="0.25">
      <c r="N9862" s="123" t="s">
        <v>30</v>
      </c>
    </row>
    <row r="9863" spans="14:14" x14ac:dyDescent="0.25">
      <c r="N9863" s="123" t="s">
        <v>30</v>
      </c>
    </row>
    <row r="9864" spans="14:14" x14ac:dyDescent="0.25">
      <c r="N9864" s="123" t="s">
        <v>30</v>
      </c>
    </row>
    <row r="9865" spans="14:14" x14ac:dyDescent="0.25">
      <c r="N9865" s="123" t="s">
        <v>30</v>
      </c>
    </row>
    <row r="9866" spans="14:14" x14ac:dyDescent="0.25">
      <c r="N9866" s="123" t="s">
        <v>30</v>
      </c>
    </row>
    <row r="9867" spans="14:14" x14ac:dyDescent="0.25">
      <c r="N9867" s="123" t="s">
        <v>30</v>
      </c>
    </row>
    <row r="9868" spans="14:14" x14ac:dyDescent="0.25">
      <c r="N9868" s="123" t="s">
        <v>30</v>
      </c>
    </row>
    <row r="9869" spans="14:14" x14ac:dyDescent="0.25">
      <c r="N9869" s="123" t="s">
        <v>30</v>
      </c>
    </row>
    <row r="9870" spans="14:14" x14ac:dyDescent="0.25">
      <c r="N9870" s="123" t="s">
        <v>30</v>
      </c>
    </row>
    <row r="9871" spans="14:14" x14ac:dyDescent="0.25">
      <c r="N9871" s="123" t="s">
        <v>30</v>
      </c>
    </row>
    <row r="9872" spans="14:14" x14ac:dyDescent="0.25">
      <c r="N9872" s="123" t="s">
        <v>30</v>
      </c>
    </row>
    <row r="9873" spans="14:14" x14ac:dyDescent="0.25">
      <c r="N9873" s="123" t="s">
        <v>30</v>
      </c>
    </row>
    <row r="9874" spans="14:14" x14ac:dyDescent="0.25">
      <c r="N9874" s="123" t="s">
        <v>30</v>
      </c>
    </row>
    <row r="9875" spans="14:14" x14ac:dyDescent="0.25">
      <c r="N9875" s="123" t="s">
        <v>30</v>
      </c>
    </row>
    <row r="9876" spans="14:14" x14ac:dyDescent="0.25">
      <c r="N9876" s="123" t="s">
        <v>30</v>
      </c>
    </row>
    <row r="9877" spans="14:14" x14ac:dyDescent="0.25">
      <c r="N9877" s="123" t="s">
        <v>30</v>
      </c>
    </row>
    <row r="9878" spans="14:14" x14ac:dyDescent="0.25">
      <c r="N9878" s="123" t="s">
        <v>30</v>
      </c>
    </row>
    <row r="9879" spans="14:14" x14ac:dyDescent="0.25">
      <c r="N9879" s="123" t="s">
        <v>30</v>
      </c>
    </row>
    <row r="9880" spans="14:14" x14ac:dyDescent="0.25">
      <c r="N9880" s="123" t="s">
        <v>30</v>
      </c>
    </row>
    <row r="9881" spans="14:14" x14ac:dyDescent="0.25">
      <c r="N9881" s="123" t="s">
        <v>30</v>
      </c>
    </row>
    <row r="9882" spans="14:14" x14ac:dyDescent="0.25">
      <c r="N9882" s="123" t="s">
        <v>30</v>
      </c>
    </row>
    <row r="9883" spans="14:14" x14ac:dyDescent="0.25">
      <c r="N9883" s="123" t="s">
        <v>30</v>
      </c>
    </row>
    <row r="9884" spans="14:14" x14ac:dyDescent="0.25">
      <c r="N9884" s="123" t="s">
        <v>30</v>
      </c>
    </row>
    <row r="9885" spans="14:14" x14ac:dyDescent="0.25">
      <c r="N9885" s="123" t="s">
        <v>30</v>
      </c>
    </row>
    <row r="9886" spans="14:14" x14ac:dyDescent="0.25">
      <c r="N9886" s="123" t="s">
        <v>30</v>
      </c>
    </row>
    <row r="9887" spans="14:14" x14ac:dyDescent="0.25">
      <c r="N9887" s="123" t="s">
        <v>30</v>
      </c>
    </row>
    <row r="9888" spans="14:14" x14ac:dyDescent="0.25">
      <c r="N9888" s="123" t="s">
        <v>30</v>
      </c>
    </row>
    <row r="9889" spans="14:14" x14ac:dyDescent="0.25">
      <c r="N9889" s="123" t="s">
        <v>30</v>
      </c>
    </row>
    <row r="9890" spans="14:14" x14ac:dyDescent="0.25">
      <c r="N9890" s="123" t="s">
        <v>30</v>
      </c>
    </row>
    <row r="9891" spans="14:14" x14ac:dyDescent="0.25">
      <c r="N9891" s="123" t="s">
        <v>30</v>
      </c>
    </row>
    <row r="9892" spans="14:14" x14ac:dyDescent="0.25">
      <c r="N9892" s="123" t="s">
        <v>30</v>
      </c>
    </row>
    <row r="9893" spans="14:14" x14ac:dyDescent="0.25">
      <c r="N9893" s="123" t="s">
        <v>30</v>
      </c>
    </row>
    <row r="9894" spans="14:14" x14ac:dyDescent="0.25">
      <c r="N9894" s="123" t="s">
        <v>30</v>
      </c>
    </row>
    <row r="9895" spans="14:14" x14ac:dyDescent="0.25">
      <c r="N9895" s="123" t="s">
        <v>30</v>
      </c>
    </row>
    <row r="9896" spans="14:14" x14ac:dyDescent="0.25">
      <c r="N9896" s="123" t="s">
        <v>30</v>
      </c>
    </row>
    <row r="9897" spans="14:14" x14ac:dyDescent="0.25">
      <c r="N9897" s="123" t="s">
        <v>30</v>
      </c>
    </row>
    <row r="9898" spans="14:14" x14ac:dyDescent="0.25">
      <c r="N9898" s="123" t="s">
        <v>30</v>
      </c>
    </row>
    <row r="9899" spans="14:14" x14ac:dyDescent="0.25">
      <c r="N9899" s="123" t="s">
        <v>30</v>
      </c>
    </row>
    <row r="9900" spans="14:14" x14ac:dyDescent="0.25">
      <c r="N9900" s="123" t="s">
        <v>30</v>
      </c>
    </row>
    <row r="9901" spans="14:14" x14ac:dyDescent="0.25">
      <c r="N9901" s="123" t="s">
        <v>30</v>
      </c>
    </row>
    <row r="9902" spans="14:14" x14ac:dyDescent="0.25">
      <c r="N9902" s="123" t="s">
        <v>30</v>
      </c>
    </row>
    <row r="9903" spans="14:14" x14ac:dyDescent="0.25">
      <c r="N9903" s="123" t="s">
        <v>30</v>
      </c>
    </row>
    <row r="9904" spans="14:14" x14ac:dyDescent="0.25">
      <c r="N9904" s="123" t="s">
        <v>30</v>
      </c>
    </row>
    <row r="9905" spans="14:14" x14ac:dyDescent="0.25">
      <c r="N9905" s="123" t="s">
        <v>30</v>
      </c>
    </row>
    <row r="9906" spans="14:14" x14ac:dyDescent="0.25">
      <c r="N9906" s="123" t="s">
        <v>30</v>
      </c>
    </row>
    <row r="9907" spans="14:14" x14ac:dyDescent="0.25">
      <c r="N9907" s="123" t="s">
        <v>30</v>
      </c>
    </row>
    <row r="9908" spans="14:14" x14ac:dyDescent="0.25">
      <c r="N9908" s="123" t="s">
        <v>30</v>
      </c>
    </row>
    <row r="9909" spans="14:14" x14ac:dyDescent="0.25">
      <c r="N9909" s="123" t="s">
        <v>30</v>
      </c>
    </row>
    <row r="9910" spans="14:14" x14ac:dyDescent="0.25">
      <c r="N9910" s="123" t="s">
        <v>30</v>
      </c>
    </row>
    <row r="9911" spans="14:14" x14ac:dyDescent="0.25">
      <c r="N9911" s="123" t="s">
        <v>30</v>
      </c>
    </row>
    <row r="9912" spans="14:14" x14ac:dyDescent="0.25">
      <c r="N9912" s="123" t="s">
        <v>30</v>
      </c>
    </row>
    <row r="9913" spans="14:14" x14ac:dyDescent="0.25">
      <c r="N9913" s="123" t="s">
        <v>30</v>
      </c>
    </row>
    <row r="9914" spans="14:14" x14ac:dyDescent="0.25">
      <c r="N9914" s="123" t="s">
        <v>30</v>
      </c>
    </row>
    <row r="9915" spans="14:14" x14ac:dyDescent="0.25">
      <c r="N9915" s="123" t="s">
        <v>30</v>
      </c>
    </row>
    <row r="9916" spans="14:14" x14ac:dyDescent="0.25">
      <c r="N9916" s="123" t="s">
        <v>30</v>
      </c>
    </row>
    <row r="9917" spans="14:14" x14ac:dyDescent="0.25">
      <c r="N9917" s="123" t="s">
        <v>30</v>
      </c>
    </row>
    <row r="9918" spans="14:14" x14ac:dyDescent="0.25">
      <c r="N9918" s="123" t="s">
        <v>30</v>
      </c>
    </row>
    <row r="9919" spans="14:14" x14ac:dyDescent="0.25">
      <c r="N9919" s="123" t="s">
        <v>30</v>
      </c>
    </row>
    <row r="9920" spans="14:14" x14ac:dyDescent="0.25">
      <c r="N9920" s="123" t="s">
        <v>30</v>
      </c>
    </row>
    <row r="9921" spans="14:14" x14ac:dyDescent="0.25">
      <c r="N9921" s="123" t="s">
        <v>30</v>
      </c>
    </row>
    <row r="9922" spans="14:14" x14ac:dyDescent="0.25">
      <c r="N9922" s="123" t="s">
        <v>30</v>
      </c>
    </row>
    <row r="9923" spans="14:14" x14ac:dyDescent="0.25">
      <c r="N9923" s="123" t="s">
        <v>30</v>
      </c>
    </row>
    <row r="9924" spans="14:14" x14ac:dyDescent="0.25">
      <c r="N9924" s="123" t="s">
        <v>30</v>
      </c>
    </row>
    <row r="9925" spans="14:14" x14ac:dyDescent="0.25">
      <c r="N9925" s="123" t="s">
        <v>30</v>
      </c>
    </row>
    <row r="9926" spans="14:14" x14ac:dyDescent="0.25">
      <c r="N9926" s="123" t="s">
        <v>30</v>
      </c>
    </row>
    <row r="9927" spans="14:14" x14ac:dyDescent="0.25">
      <c r="N9927" s="123" t="s">
        <v>30</v>
      </c>
    </row>
    <row r="9928" spans="14:14" x14ac:dyDescent="0.25">
      <c r="N9928" s="123" t="s">
        <v>30</v>
      </c>
    </row>
    <row r="9929" spans="14:14" x14ac:dyDescent="0.25">
      <c r="N9929" s="123" t="s">
        <v>30</v>
      </c>
    </row>
    <row r="9930" spans="14:14" x14ac:dyDescent="0.25">
      <c r="N9930" s="123" t="s">
        <v>30</v>
      </c>
    </row>
    <row r="9931" spans="14:14" x14ac:dyDescent="0.25">
      <c r="N9931" s="123" t="s">
        <v>30</v>
      </c>
    </row>
    <row r="9932" spans="14:14" x14ac:dyDescent="0.25">
      <c r="N9932" s="123" t="s">
        <v>30</v>
      </c>
    </row>
    <row r="9933" spans="14:14" x14ac:dyDescent="0.25">
      <c r="N9933" s="123" t="s">
        <v>30</v>
      </c>
    </row>
    <row r="9934" spans="14:14" x14ac:dyDescent="0.25">
      <c r="N9934" s="123" t="s">
        <v>30</v>
      </c>
    </row>
    <row r="9935" spans="14:14" x14ac:dyDescent="0.25">
      <c r="N9935" s="123" t="s">
        <v>30</v>
      </c>
    </row>
    <row r="9936" spans="14:14" x14ac:dyDescent="0.25">
      <c r="N9936" s="123" t="s">
        <v>30</v>
      </c>
    </row>
    <row r="9937" spans="14:14" x14ac:dyDescent="0.25">
      <c r="N9937" s="123" t="s">
        <v>30</v>
      </c>
    </row>
    <row r="9938" spans="14:14" x14ac:dyDescent="0.25">
      <c r="N9938" s="123" t="s">
        <v>30</v>
      </c>
    </row>
    <row r="9939" spans="14:14" x14ac:dyDescent="0.25">
      <c r="N9939" s="123" t="s">
        <v>30</v>
      </c>
    </row>
    <row r="9940" spans="14:14" x14ac:dyDescent="0.25">
      <c r="N9940" s="123" t="s">
        <v>30</v>
      </c>
    </row>
    <row r="9941" spans="14:14" x14ac:dyDescent="0.25">
      <c r="N9941" s="123" t="s">
        <v>30</v>
      </c>
    </row>
    <row r="9942" spans="14:14" x14ac:dyDescent="0.25">
      <c r="N9942" s="123" t="s">
        <v>30</v>
      </c>
    </row>
    <row r="9943" spans="14:14" x14ac:dyDescent="0.25">
      <c r="N9943" s="123" t="s">
        <v>30</v>
      </c>
    </row>
    <row r="9944" spans="14:14" x14ac:dyDescent="0.25">
      <c r="N9944" s="123" t="s">
        <v>30</v>
      </c>
    </row>
    <row r="9945" spans="14:14" x14ac:dyDescent="0.25">
      <c r="N9945" s="123" t="s">
        <v>30</v>
      </c>
    </row>
    <row r="9946" spans="14:14" x14ac:dyDescent="0.25">
      <c r="N9946" s="123" t="s">
        <v>30</v>
      </c>
    </row>
    <row r="9947" spans="14:14" x14ac:dyDescent="0.25">
      <c r="N9947" s="123" t="s">
        <v>30</v>
      </c>
    </row>
    <row r="9948" spans="14:14" x14ac:dyDescent="0.25">
      <c r="N9948" s="123" t="s">
        <v>30</v>
      </c>
    </row>
    <row r="9949" spans="14:14" x14ac:dyDescent="0.25">
      <c r="N9949" s="123" t="s">
        <v>30</v>
      </c>
    </row>
    <row r="9950" spans="14:14" x14ac:dyDescent="0.25">
      <c r="N9950" s="123" t="s">
        <v>30</v>
      </c>
    </row>
    <row r="9951" spans="14:14" x14ac:dyDescent="0.25">
      <c r="N9951" s="123" t="s">
        <v>30</v>
      </c>
    </row>
    <row r="9952" spans="14:14" x14ac:dyDescent="0.25">
      <c r="N9952" s="123" t="s">
        <v>30</v>
      </c>
    </row>
    <row r="9953" spans="14:14" x14ac:dyDescent="0.25">
      <c r="N9953" s="123" t="s">
        <v>30</v>
      </c>
    </row>
    <row r="9954" spans="14:14" x14ac:dyDescent="0.25">
      <c r="N9954" s="123" t="s">
        <v>30</v>
      </c>
    </row>
    <row r="9955" spans="14:14" x14ac:dyDescent="0.25">
      <c r="N9955" s="123" t="s">
        <v>30</v>
      </c>
    </row>
    <row r="9956" spans="14:14" x14ac:dyDescent="0.25">
      <c r="N9956" s="123" t="s">
        <v>30</v>
      </c>
    </row>
    <row r="9957" spans="14:14" x14ac:dyDescent="0.25">
      <c r="N9957" s="123" t="s">
        <v>30</v>
      </c>
    </row>
    <row r="9958" spans="14:14" x14ac:dyDescent="0.25">
      <c r="N9958" s="123" t="s">
        <v>30</v>
      </c>
    </row>
    <row r="9959" spans="14:14" x14ac:dyDescent="0.25">
      <c r="N9959" s="123" t="s">
        <v>30</v>
      </c>
    </row>
    <row r="9960" spans="14:14" x14ac:dyDescent="0.25">
      <c r="N9960" s="123" t="s">
        <v>30</v>
      </c>
    </row>
    <row r="9961" spans="14:14" x14ac:dyDescent="0.25">
      <c r="N9961" s="123" t="s">
        <v>30</v>
      </c>
    </row>
    <row r="9962" spans="14:14" x14ac:dyDescent="0.25">
      <c r="N9962" s="123" t="s">
        <v>30</v>
      </c>
    </row>
    <row r="9963" spans="14:14" x14ac:dyDescent="0.25">
      <c r="N9963" s="123" t="s">
        <v>30</v>
      </c>
    </row>
    <row r="9964" spans="14:14" x14ac:dyDescent="0.25">
      <c r="N9964" s="123" t="s">
        <v>30</v>
      </c>
    </row>
    <row r="9965" spans="14:14" x14ac:dyDescent="0.25">
      <c r="N9965" s="123" t="s">
        <v>30</v>
      </c>
    </row>
    <row r="9966" spans="14:14" x14ac:dyDescent="0.25">
      <c r="N9966" s="123" t="s">
        <v>30</v>
      </c>
    </row>
    <row r="9967" spans="14:14" x14ac:dyDescent="0.25">
      <c r="N9967" s="123" t="s">
        <v>30</v>
      </c>
    </row>
    <row r="9968" spans="14:14" x14ac:dyDescent="0.25">
      <c r="N9968" s="123" t="s">
        <v>30</v>
      </c>
    </row>
    <row r="9969" spans="14:14" x14ac:dyDescent="0.25">
      <c r="N9969" s="123" t="s">
        <v>30</v>
      </c>
    </row>
    <row r="9970" spans="14:14" x14ac:dyDescent="0.25">
      <c r="N9970" s="123" t="s">
        <v>30</v>
      </c>
    </row>
    <row r="9971" spans="14:14" x14ac:dyDescent="0.25">
      <c r="N9971" s="123" t="s">
        <v>30</v>
      </c>
    </row>
    <row r="9972" spans="14:14" x14ac:dyDescent="0.25">
      <c r="N9972" s="123" t="s">
        <v>30</v>
      </c>
    </row>
    <row r="9973" spans="14:14" x14ac:dyDescent="0.25">
      <c r="N9973" s="123" t="s">
        <v>30</v>
      </c>
    </row>
    <row r="9974" spans="14:14" x14ac:dyDescent="0.25">
      <c r="N9974" s="123" t="s">
        <v>30</v>
      </c>
    </row>
    <row r="9975" spans="14:14" x14ac:dyDescent="0.25">
      <c r="N9975" s="123" t="s">
        <v>30</v>
      </c>
    </row>
    <row r="9976" spans="14:14" x14ac:dyDescent="0.25">
      <c r="N9976" s="123" t="s">
        <v>30</v>
      </c>
    </row>
    <row r="9977" spans="14:14" x14ac:dyDescent="0.25">
      <c r="N9977" s="123" t="s">
        <v>30</v>
      </c>
    </row>
    <row r="9978" spans="14:14" x14ac:dyDescent="0.25">
      <c r="N9978" s="123" t="s">
        <v>30</v>
      </c>
    </row>
    <row r="9979" spans="14:14" x14ac:dyDescent="0.25">
      <c r="N9979" s="123" t="s">
        <v>30</v>
      </c>
    </row>
    <row r="9980" spans="14:14" x14ac:dyDescent="0.25">
      <c r="N9980" s="123" t="s">
        <v>30</v>
      </c>
    </row>
    <row r="9981" spans="14:14" x14ac:dyDescent="0.25">
      <c r="N9981" s="123" t="s">
        <v>30</v>
      </c>
    </row>
    <row r="9982" spans="14:14" x14ac:dyDescent="0.25">
      <c r="N9982" s="123" t="s">
        <v>30</v>
      </c>
    </row>
    <row r="9983" spans="14:14" x14ac:dyDescent="0.25">
      <c r="N9983" s="123" t="s">
        <v>30</v>
      </c>
    </row>
    <row r="9984" spans="14:14" x14ac:dyDescent="0.25">
      <c r="N9984" s="123" t="s">
        <v>30</v>
      </c>
    </row>
    <row r="9985" spans="14:14" x14ac:dyDescent="0.25">
      <c r="N9985" s="123" t="s">
        <v>30</v>
      </c>
    </row>
    <row r="9986" spans="14:14" x14ac:dyDescent="0.25">
      <c r="N9986" s="123" t="s">
        <v>30</v>
      </c>
    </row>
    <row r="9987" spans="14:14" x14ac:dyDescent="0.25">
      <c r="N9987" s="123" t="s">
        <v>30</v>
      </c>
    </row>
    <row r="9988" spans="14:14" x14ac:dyDescent="0.25">
      <c r="N9988" s="123" t="s">
        <v>30</v>
      </c>
    </row>
    <row r="9989" spans="14:14" x14ac:dyDescent="0.25">
      <c r="N9989" s="123" t="s">
        <v>30</v>
      </c>
    </row>
    <row r="9990" spans="14:14" x14ac:dyDescent="0.25">
      <c r="N9990" s="123" t="s">
        <v>30</v>
      </c>
    </row>
    <row r="9991" spans="14:14" x14ac:dyDescent="0.25">
      <c r="N9991" s="123" t="s">
        <v>30</v>
      </c>
    </row>
    <row r="9992" spans="14:14" x14ac:dyDescent="0.25">
      <c r="N9992" s="123" t="s">
        <v>30</v>
      </c>
    </row>
    <row r="9993" spans="14:14" x14ac:dyDescent="0.25">
      <c r="N9993" s="123" t="s">
        <v>30</v>
      </c>
    </row>
    <row r="9994" spans="14:14" x14ac:dyDescent="0.25">
      <c r="N9994" s="123" t="s">
        <v>30</v>
      </c>
    </row>
    <row r="9995" spans="14:14" x14ac:dyDescent="0.25">
      <c r="N9995" s="123" t="s">
        <v>30</v>
      </c>
    </row>
    <row r="9996" spans="14:14" x14ac:dyDescent="0.25">
      <c r="N9996" s="123" t="s">
        <v>30</v>
      </c>
    </row>
    <row r="9997" spans="14:14" x14ac:dyDescent="0.25">
      <c r="N9997" s="123" t="s">
        <v>30</v>
      </c>
    </row>
    <row r="9998" spans="14:14" x14ac:dyDescent="0.25">
      <c r="N9998" s="123" t="s">
        <v>30</v>
      </c>
    </row>
    <row r="9999" spans="14:14" x14ac:dyDescent="0.25">
      <c r="N9999" s="123" t="s">
        <v>30</v>
      </c>
    </row>
    <row r="10000" spans="14:14" x14ac:dyDescent="0.25">
      <c r="N10000" s="123" t="s">
        <v>30</v>
      </c>
    </row>
    <row r="10001" spans="14:14" x14ac:dyDescent="0.25">
      <c r="N10001" s="123" t="s">
        <v>30</v>
      </c>
    </row>
    <row r="10002" spans="14:14" x14ac:dyDescent="0.25">
      <c r="N10002" s="123" t="s">
        <v>30</v>
      </c>
    </row>
    <row r="10003" spans="14:14" x14ac:dyDescent="0.25">
      <c r="N10003" s="123" t="s">
        <v>30</v>
      </c>
    </row>
    <row r="10004" spans="14:14" x14ac:dyDescent="0.25">
      <c r="N10004" s="123" t="s">
        <v>30</v>
      </c>
    </row>
    <row r="10005" spans="14:14" x14ac:dyDescent="0.25">
      <c r="N10005" s="123" t="s">
        <v>30</v>
      </c>
    </row>
    <row r="10006" spans="14:14" x14ac:dyDescent="0.25">
      <c r="N10006" s="123" t="s">
        <v>30</v>
      </c>
    </row>
    <row r="10007" spans="14:14" x14ac:dyDescent="0.25">
      <c r="N10007" s="123" t="s">
        <v>30</v>
      </c>
    </row>
    <row r="10008" spans="14:14" x14ac:dyDescent="0.25">
      <c r="N10008" s="123" t="s">
        <v>30</v>
      </c>
    </row>
    <row r="10009" spans="14:14" x14ac:dyDescent="0.25">
      <c r="N10009" s="123" t="s">
        <v>30</v>
      </c>
    </row>
    <row r="10010" spans="14:14" x14ac:dyDescent="0.25">
      <c r="N10010" s="123" t="s">
        <v>30</v>
      </c>
    </row>
    <row r="10011" spans="14:14" x14ac:dyDescent="0.25">
      <c r="N10011" s="123" t="s">
        <v>30</v>
      </c>
    </row>
    <row r="10012" spans="14:14" x14ac:dyDescent="0.25">
      <c r="N10012" s="123" t="s">
        <v>30</v>
      </c>
    </row>
    <row r="10013" spans="14:14" x14ac:dyDescent="0.25">
      <c r="N10013" s="123" t="s">
        <v>30</v>
      </c>
    </row>
    <row r="10014" spans="14:14" x14ac:dyDescent="0.25">
      <c r="N10014" s="123" t="s">
        <v>30</v>
      </c>
    </row>
    <row r="10015" spans="14:14" x14ac:dyDescent="0.25">
      <c r="N10015" s="123" t="s">
        <v>30</v>
      </c>
    </row>
    <row r="10016" spans="14:14" x14ac:dyDescent="0.25">
      <c r="N10016" s="123" t="s">
        <v>30</v>
      </c>
    </row>
    <row r="10017" spans="14:14" x14ac:dyDescent="0.25">
      <c r="N10017" s="123" t="s">
        <v>30</v>
      </c>
    </row>
    <row r="10018" spans="14:14" x14ac:dyDescent="0.25">
      <c r="N10018" s="123" t="s">
        <v>30</v>
      </c>
    </row>
    <row r="10019" spans="14:14" x14ac:dyDescent="0.25">
      <c r="N10019" s="123" t="s">
        <v>30</v>
      </c>
    </row>
    <row r="10020" spans="14:14" x14ac:dyDescent="0.25">
      <c r="N10020" s="123" t="s">
        <v>30</v>
      </c>
    </row>
    <row r="10021" spans="14:14" x14ac:dyDescent="0.25">
      <c r="N10021" s="123" t="s">
        <v>30</v>
      </c>
    </row>
    <row r="10022" spans="14:14" x14ac:dyDescent="0.25">
      <c r="N10022" s="123" t="s">
        <v>30</v>
      </c>
    </row>
    <row r="10023" spans="14:14" x14ac:dyDescent="0.25">
      <c r="N10023" s="123" t="s">
        <v>30</v>
      </c>
    </row>
    <row r="10024" spans="14:14" x14ac:dyDescent="0.25">
      <c r="N10024" s="123" t="s">
        <v>30</v>
      </c>
    </row>
    <row r="10025" spans="14:14" x14ac:dyDescent="0.25">
      <c r="N10025" s="123" t="s">
        <v>30</v>
      </c>
    </row>
    <row r="10026" spans="14:14" x14ac:dyDescent="0.25">
      <c r="N10026" s="123" t="s">
        <v>30</v>
      </c>
    </row>
    <row r="10027" spans="14:14" x14ac:dyDescent="0.25">
      <c r="N10027" s="123" t="s">
        <v>30</v>
      </c>
    </row>
    <row r="10028" spans="14:14" x14ac:dyDescent="0.25">
      <c r="N10028" s="123" t="s">
        <v>30</v>
      </c>
    </row>
    <row r="10029" spans="14:14" x14ac:dyDescent="0.25">
      <c r="N10029" s="123" t="s">
        <v>30</v>
      </c>
    </row>
    <row r="10030" spans="14:14" x14ac:dyDescent="0.25">
      <c r="N10030" s="123" t="s">
        <v>30</v>
      </c>
    </row>
    <row r="10031" spans="14:14" x14ac:dyDescent="0.25">
      <c r="N10031" s="123" t="s">
        <v>30</v>
      </c>
    </row>
    <row r="10032" spans="14:14" x14ac:dyDescent="0.25">
      <c r="N10032" s="123" t="s">
        <v>30</v>
      </c>
    </row>
    <row r="10033" spans="14:14" x14ac:dyDescent="0.25">
      <c r="N10033" s="123" t="s">
        <v>30</v>
      </c>
    </row>
    <row r="10034" spans="14:14" x14ac:dyDescent="0.25">
      <c r="N10034" s="123" t="s">
        <v>30</v>
      </c>
    </row>
    <row r="10035" spans="14:14" x14ac:dyDescent="0.25">
      <c r="N10035" s="123" t="s">
        <v>30</v>
      </c>
    </row>
    <row r="10036" spans="14:14" x14ac:dyDescent="0.25">
      <c r="N10036" s="123" t="s">
        <v>30</v>
      </c>
    </row>
    <row r="10037" spans="14:14" x14ac:dyDescent="0.25">
      <c r="N10037" s="123" t="s">
        <v>30</v>
      </c>
    </row>
    <row r="10038" spans="14:14" x14ac:dyDescent="0.25">
      <c r="N10038" s="123" t="s">
        <v>30</v>
      </c>
    </row>
    <row r="10039" spans="14:14" x14ac:dyDescent="0.25">
      <c r="N10039" s="123" t="s">
        <v>30</v>
      </c>
    </row>
    <row r="10040" spans="14:14" x14ac:dyDescent="0.25">
      <c r="N10040" s="123" t="s">
        <v>30</v>
      </c>
    </row>
    <row r="10041" spans="14:14" x14ac:dyDescent="0.25">
      <c r="N10041" s="123" t="s">
        <v>30</v>
      </c>
    </row>
    <row r="10042" spans="14:14" x14ac:dyDescent="0.25">
      <c r="N10042" s="123" t="s">
        <v>30</v>
      </c>
    </row>
    <row r="10043" spans="14:14" x14ac:dyDescent="0.25">
      <c r="N10043" s="123" t="s">
        <v>30</v>
      </c>
    </row>
    <row r="10044" spans="14:14" x14ac:dyDescent="0.25">
      <c r="N10044" s="123" t="s">
        <v>30</v>
      </c>
    </row>
    <row r="10045" spans="14:14" x14ac:dyDescent="0.25">
      <c r="N10045" s="123" t="s">
        <v>30</v>
      </c>
    </row>
    <row r="10046" spans="14:14" x14ac:dyDescent="0.25">
      <c r="N10046" s="123" t="s">
        <v>30</v>
      </c>
    </row>
    <row r="10047" spans="14:14" x14ac:dyDescent="0.25">
      <c r="N10047" s="123" t="s">
        <v>30</v>
      </c>
    </row>
    <row r="10048" spans="14:14" x14ac:dyDescent="0.25">
      <c r="N10048" s="123" t="s">
        <v>30</v>
      </c>
    </row>
    <row r="10049" spans="14:14" x14ac:dyDescent="0.25">
      <c r="N10049" s="123" t="s">
        <v>30</v>
      </c>
    </row>
    <row r="10050" spans="14:14" x14ac:dyDescent="0.25">
      <c r="N10050" s="123" t="s">
        <v>30</v>
      </c>
    </row>
    <row r="10051" spans="14:14" x14ac:dyDescent="0.25">
      <c r="N10051" s="123" t="s">
        <v>30</v>
      </c>
    </row>
    <row r="10052" spans="14:14" x14ac:dyDescent="0.25">
      <c r="N10052" s="123" t="s">
        <v>30</v>
      </c>
    </row>
    <row r="10053" spans="14:14" x14ac:dyDescent="0.25">
      <c r="N10053" s="123" t="s">
        <v>30</v>
      </c>
    </row>
    <row r="10054" spans="14:14" x14ac:dyDescent="0.25">
      <c r="N10054" s="123" t="s">
        <v>30</v>
      </c>
    </row>
    <row r="10055" spans="14:14" x14ac:dyDescent="0.25">
      <c r="N10055" s="123" t="s">
        <v>30</v>
      </c>
    </row>
    <row r="10056" spans="14:14" x14ac:dyDescent="0.25">
      <c r="N10056" s="123" t="s">
        <v>30</v>
      </c>
    </row>
    <row r="10057" spans="14:14" x14ac:dyDescent="0.25">
      <c r="N10057" s="123" t="s">
        <v>30</v>
      </c>
    </row>
    <row r="10058" spans="14:14" x14ac:dyDescent="0.25">
      <c r="N10058" s="123" t="s">
        <v>30</v>
      </c>
    </row>
    <row r="10059" spans="14:14" x14ac:dyDescent="0.25">
      <c r="N10059" s="123" t="s">
        <v>30</v>
      </c>
    </row>
    <row r="10060" spans="14:14" x14ac:dyDescent="0.25">
      <c r="N10060" s="123" t="s">
        <v>30</v>
      </c>
    </row>
    <row r="10061" spans="14:14" x14ac:dyDescent="0.25">
      <c r="N10061" s="123" t="s">
        <v>30</v>
      </c>
    </row>
    <row r="10062" spans="14:14" x14ac:dyDescent="0.25">
      <c r="N10062" s="123" t="s">
        <v>30</v>
      </c>
    </row>
    <row r="10063" spans="14:14" x14ac:dyDescent="0.25">
      <c r="N10063" s="123" t="s">
        <v>30</v>
      </c>
    </row>
    <row r="10064" spans="14:14" x14ac:dyDescent="0.25">
      <c r="N10064" s="123" t="s">
        <v>30</v>
      </c>
    </row>
    <row r="10065" spans="14:14" x14ac:dyDescent="0.25">
      <c r="N10065" s="123" t="s">
        <v>30</v>
      </c>
    </row>
    <row r="10066" spans="14:14" x14ac:dyDescent="0.25">
      <c r="N10066" s="123" t="s">
        <v>30</v>
      </c>
    </row>
    <row r="10067" spans="14:14" x14ac:dyDescent="0.25">
      <c r="N10067" s="123" t="s">
        <v>30</v>
      </c>
    </row>
    <row r="10068" spans="14:14" x14ac:dyDescent="0.25">
      <c r="N10068" s="123" t="s">
        <v>30</v>
      </c>
    </row>
    <row r="10069" spans="14:14" x14ac:dyDescent="0.25">
      <c r="N10069" s="123" t="s">
        <v>30</v>
      </c>
    </row>
    <row r="10070" spans="14:14" x14ac:dyDescent="0.25">
      <c r="N10070" s="123" t="s">
        <v>30</v>
      </c>
    </row>
    <row r="10071" spans="14:14" x14ac:dyDescent="0.25">
      <c r="N10071" s="123" t="s">
        <v>30</v>
      </c>
    </row>
    <row r="10072" spans="14:14" x14ac:dyDescent="0.25">
      <c r="N10072" s="123" t="s">
        <v>30</v>
      </c>
    </row>
    <row r="10073" spans="14:14" x14ac:dyDescent="0.25">
      <c r="N10073" s="123" t="s">
        <v>30</v>
      </c>
    </row>
    <row r="10074" spans="14:14" x14ac:dyDescent="0.25">
      <c r="N10074" s="123" t="s">
        <v>30</v>
      </c>
    </row>
    <row r="10075" spans="14:14" x14ac:dyDescent="0.25">
      <c r="N10075" s="123" t="s">
        <v>30</v>
      </c>
    </row>
    <row r="10076" spans="14:14" x14ac:dyDescent="0.25">
      <c r="N10076" s="123" t="s">
        <v>30</v>
      </c>
    </row>
    <row r="10077" spans="14:14" x14ac:dyDescent="0.25">
      <c r="N10077" s="123" t="s">
        <v>30</v>
      </c>
    </row>
    <row r="10078" spans="14:14" x14ac:dyDescent="0.25">
      <c r="N10078" s="123" t="s">
        <v>30</v>
      </c>
    </row>
    <row r="10079" spans="14:14" x14ac:dyDescent="0.25">
      <c r="N10079" s="123" t="s">
        <v>30</v>
      </c>
    </row>
    <row r="10080" spans="14:14" x14ac:dyDescent="0.25">
      <c r="N10080" s="123" t="s">
        <v>30</v>
      </c>
    </row>
    <row r="10081" spans="14:14" x14ac:dyDescent="0.25">
      <c r="N10081" s="123" t="s">
        <v>30</v>
      </c>
    </row>
    <row r="10082" spans="14:14" x14ac:dyDescent="0.25">
      <c r="N10082" s="123" t="s">
        <v>30</v>
      </c>
    </row>
    <row r="10083" spans="14:14" x14ac:dyDescent="0.25">
      <c r="N10083" s="123" t="s">
        <v>30</v>
      </c>
    </row>
    <row r="10084" spans="14:14" x14ac:dyDescent="0.25">
      <c r="N10084" s="123" t="s">
        <v>30</v>
      </c>
    </row>
    <row r="10085" spans="14:14" x14ac:dyDescent="0.25">
      <c r="N10085" s="123" t="s">
        <v>30</v>
      </c>
    </row>
    <row r="10086" spans="14:14" x14ac:dyDescent="0.25">
      <c r="N10086" s="123" t="s">
        <v>30</v>
      </c>
    </row>
    <row r="10087" spans="14:14" x14ac:dyDescent="0.25">
      <c r="N10087" s="123" t="s">
        <v>30</v>
      </c>
    </row>
    <row r="10088" spans="14:14" x14ac:dyDescent="0.25">
      <c r="N10088" s="123" t="s">
        <v>30</v>
      </c>
    </row>
    <row r="10089" spans="14:14" x14ac:dyDescent="0.25">
      <c r="N10089" s="123" t="s">
        <v>30</v>
      </c>
    </row>
    <row r="10090" spans="14:14" x14ac:dyDescent="0.25">
      <c r="N10090" s="123" t="s">
        <v>30</v>
      </c>
    </row>
    <row r="10091" spans="14:14" x14ac:dyDescent="0.25">
      <c r="N10091" s="123" t="s">
        <v>30</v>
      </c>
    </row>
    <row r="10092" spans="14:14" x14ac:dyDescent="0.25">
      <c r="N10092" s="123" t="s">
        <v>30</v>
      </c>
    </row>
    <row r="10093" spans="14:14" x14ac:dyDescent="0.25">
      <c r="N10093" s="123" t="s">
        <v>30</v>
      </c>
    </row>
    <row r="10094" spans="14:14" x14ac:dyDescent="0.25">
      <c r="N10094" s="123" t="s">
        <v>30</v>
      </c>
    </row>
    <row r="10095" spans="14:14" x14ac:dyDescent="0.25">
      <c r="N10095" s="123" t="s">
        <v>30</v>
      </c>
    </row>
    <row r="10096" spans="14:14" x14ac:dyDescent="0.25">
      <c r="N10096" s="123" t="s">
        <v>30</v>
      </c>
    </row>
    <row r="10097" spans="14:14" x14ac:dyDescent="0.25">
      <c r="N10097" s="123" t="s">
        <v>30</v>
      </c>
    </row>
    <row r="10098" spans="14:14" x14ac:dyDescent="0.25">
      <c r="N10098" s="123" t="s">
        <v>30</v>
      </c>
    </row>
    <row r="10099" spans="14:14" x14ac:dyDescent="0.25">
      <c r="N10099" s="123" t="s">
        <v>30</v>
      </c>
    </row>
    <row r="10100" spans="14:14" x14ac:dyDescent="0.25">
      <c r="N10100" s="123" t="s">
        <v>30</v>
      </c>
    </row>
    <row r="10101" spans="14:14" x14ac:dyDescent="0.25">
      <c r="N10101" s="123" t="s">
        <v>30</v>
      </c>
    </row>
    <row r="10102" spans="14:14" x14ac:dyDescent="0.25">
      <c r="N10102" s="123" t="s">
        <v>30</v>
      </c>
    </row>
    <row r="10103" spans="14:14" x14ac:dyDescent="0.25">
      <c r="N10103" s="123" t="s">
        <v>30</v>
      </c>
    </row>
    <row r="10104" spans="14:14" x14ac:dyDescent="0.25">
      <c r="N10104" s="123" t="s">
        <v>30</v>
      </c>
    </row>
    <row r="10105" spans="14:14" x14ac:dyDescent="0.25">
      <c r="N10105" s="123" t="s">
        <v>30</v>
      </c>
    </row>
    <row r="10106" spans="14:14" x14ac:dyDescent="0.25">
      <c r="N10106" s="123" t="s">
        <v>30</v>
      </c>
    </row>
    <row r="10107" spans="14:14" x14ac:dyDescent="0.25">
      <c r="N10107" s="123" t="s">
        <v>30</v>
      </c>
    </row>
    <row r="10108" spans="14:14" x14ac:dyDescent="0.25">
      <c r="N10108" s="123" t="s">
        <v>30</v>
      </c>
    </row>
    <row r="10109" spans="14:14" x14ac:dyDescent="0.25">
      <c r="N10109" s="123" t="s">
        <v>30</v>
      </c>
    </row>
    <row r="10110" spans="14:14" x14ac:dyDescent="0.25">
      <c r="N10110" s="123" t="s">
        <v>30</v>
      </c>
    </row>
    <row r="10111" spans="14:14" x14ac:dyDescent="0.25">
      <c r="N10111" s="123" t="s">
        <v>30</v>
      </c>
    </row>
    <row r="10112" spans="14:14" x14ac:dyDescent="0.25">
      <c r="N10112" s="123" t="s">
        <v>30</v>
      </c>
    </row>
    <row r="10113" spans="14:14" x14ac:dyDescent="0.25">
      <c r="N10113" s="123" t="s">
        <v>30</v>
      </c>
    </row>
    <row r="10114" spans="14:14" x14ac:dyDescent="0.25">
      <c r="N10114" s="123" t="s">
        <v>30</v>
      </c>
    </row>
    <row r="10115" spans="14:14" x14ac:dyDescent="0.25">
      <c r="N10115" s="123" t="s">
        <v>30</v>
      </c>
    </row>
    <row r="10116" spans="14:14" x14ac:dyDescent="0.25">
      <c r="N10116" s="123" t="s">
        <v>30</v>
      </c>
    </row>
    <row r="10117" spans="14:14" x14ac:dyDescent="0.25">
      <c r="N10117" s="123" t="s">
        <v>30</v>
      </c>
    </row>
    <row r="10118" spans="14:14" x14ac:dyDescent="0.25">
      <c r="N10118" s="123" t="s">
        <v>30</v>
      </c>
    </row>
    <row r="10119" spans="14:14" x14ac:dyDescent="0.25">
      <c r="N10119" s="123" t="s">
        <v>30</v>
      </c>
    </row>
    <row r="10120" spans="14:14" x14ac:dyDescent="0.25">
      <c r="N10120" s="123" t="s">
        <v>30</v>
      </c>
    </row>
    <row r="10121" spans="14:14" x14ac:dyDescent="0.25">
      <c r="N10121" s="123" t="s">
        <v>30</v>
      </c>
    </row>
    <row r="10122" spans="14:14" x14ac:dyDescent="0.25">
      <c r="N10122" s="123" t="s">
        <v>30</v>
      </c>
    </row>
    <row r="10123" spans="14:14" x14ac:dyDescent="0.25">
      <c r="N10123" s="123" t="s">
        <v>30</v>
      </c>
    </row>
    <row r="10124" spans="14:14" x14ac:dyDescent="0.25">
      <c r="N10124" s="123" t="s">
        <v>30</v>
      </c>
    </row>
    <row r="10125" spans="14:14" x14ac:dyDescent="0.25">
      <c r="N10125" s="123" t="s">
        <v>30</v>
      </c>
    </row>
    <row r="10126" spans="14:14" x14ac:dyDescent="0.25">
      <c r="N10126" s="123" t="s">
        <v>30</v>
      </c>
    </row>
    <row r="10127" spans="14:14" x14ac:dyDescent="0.25">
      <c r="N10127" s="123" t="s">
        <v>30</v>
      </c>
    </row>
    <row r="10128" spans="14:14" x14ac:dyDescent="0.25">
      <c r="N10128" s="123" t="s">
        <v>30</v>
      </c>
    </row>
    <row r="10129" spans="14:14" x14ac:dyDescent="0.25">
      <c r="N10129" s="123" t="s">
        <v>30</v>
      </c>
    </row>
    <row r="10130" spans="14:14" x14ac:dyDescent="0.25">
      <c r="N10130" s="123" t="s">
        <v>30</v>
      </c>
    </row>
    <row r="10131" spans="14:14" x14ac:dyDescent="0.25">
      <c r="N10131" s="123" t="s">
        <v>30</v>
      </c>
    </row>
    <row r="10132" spans="14:14" x14ac:dyDescent="0.25">
      <c r="N10132" s="123" t="s">
        <v>30</v>
      </c>
    </row>
    <row r="10133" spans="14:14" x14ac:dyDescent="0.25">
      <c r="N10133" s="123" t="s">
        <v>30</v>
      </c>
    </row>
    <row r="10134" spans="14:14" x14ac:dyDescent="0.25">
      <c r="N10134" s="123" t="s">
        <v>30</v>
      </c>
    </row>
    <row r="10135" spans="14:14" x14ac:dyDescent="0.25">
      <c r="N10135" s="123" t="s">
        <v>30</v>
      </c>
    </row>
    <row r="10136" spans="14:14" x14ac:dyDescent="0.25">
      <c r="N10136" s="123" t="s">
        <v>30</v>
      </c>
    </row>
    <row r="10137" spans="14:14" x14ac:dyDescent="0.25">
      <c r="N10137" s="123" t="s">
        <v>30</v>
      </c>
    </row>
    <row r="10138" spans="14:14" x14ac:dyDescent="0.25">
      <c r="N10138" s="123" t="s">
        <v>30</v>
      </c>
    </row>
    <row r="10139" spans="14:14" x14ac:dyDescent="0.25">
      <c r="N10139" s="123" t="s">
        <v>30</v>
      </c>
    </row>
    <row r="10140" spans="14:14" x14ac:dyDescent="0.25">
      <c r="N10140" s="123" t="s">
        <v>30</v>
      </c>
    </row>
    <row r="10141" spans="14:14" x14ac:dyDescent="0.25">
      <c r="N10141" s="123" t="s">
        <v>30</v>
      </c>
    </row>
    <row r="10142" spans="14:14" x14ac:dyDescent="0.25">
      <c r="N10142" s="123" t="s">
        <v>30</v>
      </c>
    </row>
    <row r="10143" spans="14:14" x14ac:dyDescent="0.25">
      <c r="N10143" s="123" t="s">
        <v>30</v>
      </c>
    </row>
    <row r="10144" spans="14:14" x14ac:dyDescent="0.25">
      <c r="N10144" s="123" t="s">
        <v>30</v>
      </c>
    </row>
    <row r="10145" spans="14:14" x14ac:dyDescent="0.25">
      <c r="N10145" s="123" t="s">
        <v>30</v>
      </c>
    </row>
    <row r="10146" spans="14:14" x14ac:dyDescent="0.25">
      <c r="N10146" s="123" t="s">
        <v>30</v>
      </c>
    </row>
    <row r="10147" spans="14:14" x14ac:dyDescent="0.25">
      <c r="N10147" s="123" t="s">
        <v>30</v>
      </c>
    </row>
    <row r="10148" spans="14:14" x14ac:dyDescent="0.25">
      <c r="N10148" s="123" t="s">
        <v>30</v>
      </c>
    </row>
    <row r="10149" spans="14:14" x14ac:dyDescent="0.25">
      <c r="N10149" s="123" t="s">
        <v>30</v>
      </c>
    </row>
    <row r="10150" spans="14:14" x14ac:dyDescent="0.25">
      <c r="N10150" s="123" t="s">
        <v>30</v>
      </c>
    </row>
    <row r="10151" spans="14:14" x14ac:dyDescent="0.25">
      <c r="N10151" s="123" t="s">
        <v>30</v>
      </c>
    </row>
    <row r="10152" spans="14:14" x14ac:dyDescent="0.25">
      <c r="N10152" s="123" t="s">
        <v>30</v>
      </c>
    </row>
    <row r="10153" spans="14:14" x14ac:dyDescent="0.25">
      <c r="N10153" s="123" t="s">
        <v>30</v>
      </c>
    </row>
    <row r="10154" spans="14:14" x14ac:dyDescent="0.25">
      <c r="N10154" s="123" t="s">
        <v>30</v>
      </c>
    </row>
    <row r="10155" spans="14:14" x14ac:dyDescent="0.25">
      <c r="N10155" s="123" t="s">
        <v>30</v>
      </c>
    </row>
    <row r="10156" spans="14:14" x14ac:dyDescent="0.25">
      <c r="N10156" s="123" t="s">
        <v>30</v>
      </c>
    </row>
    <row r="10157" spans="14:14" x14ac:dyDescent="0.25">
      <c r="N10157" s="123" t="s">
        <v>30</v>
      </c>
    </row>
    <row r="10158" spans="14:14" x14ac:dyDescent="0.25">
      <c r="N10158" s="123" t="s">
        <v>30</v>
      </c>
    </row>
    <row r="10159" spans="14:14" x14ac:dyDescent="0.25">
      <c r="N10159" s="123" t="s">
        <v>30</v>
      </c>
    </row>
    <row r="10160" spans="14:14" x14ac:dyDescent="0.25">
      <c r="N10160" s="123" t="s">
        <v>30</v>
      </c>
    </row>
    <row r="10161" spans="14:14" x14ac:dyDescent="0.25">
      <c r="N10161" s="123" t="s">
        <v>30</v>
      </c>
    </row>
    <row r="10162" spans="14:14" x14ac:dyDescent="0.25">
      <c r="N10162" s="123" t="s">
        <v>30</v>
      </c>
    </row>
    <row r="10163" spans="14:14" x14ac:dyDescent="0.25">
      <c r="N10163" s="123" t="s">
        <v>30</v>
      </c>
    </row>
    <row r="10164" spans="14:14" x14ac:dyDescent="0.25">
      <c r="N10164" s="123" t="s">
        <v>30</v>
      </c>
    </row>
    <row r="10165" spans="14:14" x14ac:dyDescent="0.25">
      <c r="N10165" s="123" t="s">
        <v>30</v>
      </c>
    </row>
    <row r="10166" spans="14:14" x14ac:dyDescent="0.25">
      <c r="N10166" s="123" t="s">
        <v>30</v>
      </c>
    </row>
    <row r="10167" spans="14:14" x14ac:dyDescent="0.25">
      <c r="N10167" s="123" t="s">
        <v>30</v>
      </c>
    </row>
    <row r="10168" spans="14:14" x14ac:dyDescent="0.25">
      <c r="N10168" s="123" t="s">
        <v>30</v>
      </c>
    </row>
    <row r="10169" spans="14:14" x14ac:dyDescent="0.25">
      <c r="N10169" s="123" t="s">
        <v>30</v>
      </c>
    </row>
    <row r="10170" spans="14:14" x14ac:dyDescent="0.25">
      <c r="N10170" s="123" t="s">
        <v>30</v>
      </c>
    </row>
    <row r="10171" spans="14:14" x14ac:dyDescent="0.25">
      <c r="N10171" s="123" t="s">
        <v>30</v>
      </c>
    </row>
    <row r="10172" spans="14:14" x14ac:dyDescent="0.25">
      <c r="N10172" s="123" t="s">
        <v>30</v>
      </c>
    </row>
    <row r="10173" spans="14:14" x14ac:dyDescent="0.25">
      <c r="N10173" s="123" t="s">
        <v>30</v>
      </c>
    </row>
    <row r="10174" spans="14:14" x14ac:dyDescent="0.25">
      <c r="N10174" s="123" t="s">
        <v>30</v>
      </c>
    </row>
    <row r="10175" spans="14:14" x14ac:dyDescent="0.25">
      <c r="N10175" s="123" t="s">
        <v>30</v>
      </c>
    </row>
    <row r="10176" spans="14:14" x14ac:dyDescent="0.25">
      <c r="N10176" s="123" t="s">
        <v>30</v>
      </c>
    </row>
    <row r="10177" spans="14:14" x14ac:dyDescent="0.25">
      <c r="N10177" s="123" t="s">
        <v>30</v>
      </c>
    </row>
    <row r="10178" spans="14:14" x14ac:dyDescent="0.25">
      <c r="N10178" s="123" t="s">
        <v>30</v>
      </c>
    </row>
    <row r="10179" spans="14:14" x14ac:dyDescent="0.25">
      <c r="N10179" s="123" t="s">
        <v>30</v>
      </c>
    </row>
    <row r="10180" spans="14:14" x14ac:dyDescent="0.25">
      <c r="N10180" s="123" t="s">
        <v>30</v>
      </c>
    </row>
    <row r="10181" spans="14:14" x14ac:dyDescent="0.25">
      <c r="N10181" s="123" t="s">
        <v>30</v>
      </c>
    </row>
    <row r="10182" spans="14:14" x14ac:dyDescent="0.25">
      <c r="N10182" s="123" t="s">
        <v>30</v>
      </c>
    </row>
    <row r="10183" spans="14:14" x14ac:dyDescent="0.25">
      <c r="N10183" s="123" t="s">
        <v>30</v>
      </c>
    </row>
    <row r="10184" spans="14:14" x14ac:dyDescent="0.25">
      <c r="N10184" s="123" t="s">
        <v>30</v>
      </c>
    </row>
    <row r="10185" spans="14:14" x14ac:dyDescent="0.25">
      <c r="N10185" s="123" t="s">
        <v>30</v>
      </c>
    </row>
    <row r="10186" spans="14:14" x14ac:dyDescent="0.25">
      <c r="N10186" s="123" t="s">
        <v>30</v>
      </c>
    </row>
    <row r="10187" spans="14:14" x14ac:dyDescent="0.25">
      <c r="N10187" s="123" t="s">
        <v>30</v>
      </c>
    </row>
    <row r="10188" spans="14:14" x14ac:dyDescent="0.25">
      <c r="N10188" s="123" t="s">
        <v>30</v>
      </c>
    </row>
    <row r="10189" spans="14:14" x14ac:dyDescent="0.25">
      <c r="N10189" s="123" t="s">
        <v>30</v>
      </c>
    </row>
    <row r="10190" spans="14:14" x14ac:dyDescent="0.25">
      <c r="N10190" s="123" t="s">
        <v>30</v>
      </c>
    </row>
    <row r="10191" spans="14:14" x14ac:dyDescent="0.25">
      <c r="N10191" s="123" t="s">
        <v>30</v>
      </c>
    </row>
    <row r="10192" spans="14:14" x14ac:dyDescent="0.25">
      <c r="N10192" s="123" t="s">
        <v>30</v>
      </c>
    </row>
    <row r="10193" spans="14:14" x14ac:dyDescent="0.25">
      <c r="N10193" s="123" t="s">
        <v>30</v>
      </c>
    </row>
    <row r="10194" spans="14:14" x14ac:dyDescent="0.25">
      <c r="N10194" s="123" t="s">
        <v>30</v>
      </c>
    </row>
    <row r="10195" spans="14:14" x14ac:dyDescent="0.25">
      <c r="N10195" s="123" t="s">
        <v>30</v>
      </c>
    </row>
    <row r="10196" spans="14:14" x14ac:dyDescent="0.25">
      <c r="N10196" s="123" t="s">
        <v>30</v>
      </c>
    </row>
    <row r="10197" spans="14:14" x14ac:dyDescent="0.25">
      <c r="N10197" s="123" t="s">
        <v>30</v>
      </c>
    </row>
    <row r="10198" spans="14:14" x14ac:dyDescent="0.25">
      <c r="N10198" s="123" t="s">
        <v>30</v>
      </c>
    </row>
    <row r="10199" spans="14:14" x14ac:dyDescent="0.25">
      <c r="N10199" s="123" t="s">
        <v>30</v>
      </c>
    </row>
    <row r="10200" spans="14:14" x14ac:dyDescent="0.25">
      <c r="N10200" s="123" t="s">
        <v>30</v>
      </c>
    </row>
    <row r="10201" spans="14:14" x14ac:dyDescent="0.25">
      <c r="N10201" s="123" t="s">
        <v>30</v>
      </c>
    </row>
    <row r="10202" spans="14:14" x14ac:dyDescent="0.25">
      <c r="N10202" s="123" t="s">
        <v>30</v>
      </c>
    </row>
    <row r="10203" spans="14:14" x14ac:dyDescent="0.25">
      <c r="N10203" s="123" t="s">
        <v>30</v>
      </c>
    </row>
    <row r="10204" spans="14:14" x14ac:dyDescent="0.25">
      <c r="N10204" s="123" t="s">
        <v>30</v>
      </c>
    </row>
    <row r="10205" spans="14:14" x14ac:dyDescent="0.25">
      <c r="N10205" s="123" t="s">
        <v>30</v>
      </c>
    </row>
    <row r="10206" spans="14:14" x14ac:dyDescent="0.25">
      <c r="N10206" s="123" t="s">
        <v>30</v>
      </c>
    </row>
    <row r="10207" spans="14:14" x14ac:dyDescent="0.25">
      <c r="N10207" s="123" t="s">
        <v>30</v>
      </c>
    </row>
    <row r="10208" spans="14:14" x14ac:dyDescent="0.25">
      <c r="N10208" s="123" t="s">
        <v>30</v>
      </c>
    </row>
    <row r="10209" spans="14:14" x14ac:dyDescent="0.25">
      <c r="N10209" s="123" t="s">
        <v>30</v>
      </c>
    </row>
    <row r="10210" spans="14:14" x14ac:dyDescent="0.25">
      <c r="N10210" s="123" t="s">
        <v>30</v>
      </c>
    </row>
    <row r="10211" spans="14:14" x14ac:dyDescent="0.25">
      <c r="N10211" s="123" t="s">
        <v>30</v>
      </c>
    </row>
    <row r="10212" spans="14:14" x14ac:dyDescent="0.25">
      <c r="N10212" s="123" t="s">
        <v>30</v>
      </c>
    </row>
    <row r="10213" spans="14:14" x14ac:dyDescent="0.25">
      <c r="N10213" s="123" t="s">
        <v>30</v>
      </c>
    </row>
    <row r="10214" spans="14:14" x14ac:dyDescent="0.25">
      <c r="N10214" s="123" t="s">
        <v>30</v>
      </c>
    </row>
    <row r="10215" spans="14:14" x14ac:dyDescent="0.25">
      <c r="N10215" s="123" t="s">
        <v>30</v>
      </c>
    </row>
    <row r="10216" spans="14:14" x14ac:dyDescent="0.25">
      <c r="N10216" s="123" t="s">
        <v>30</v>
      </c>
    </row>
    <row r="10217" spans="14:14" x14ac:dyDescent="0.25">
      <c r="N10217" s="123" t="s">
        <v>30</v>
      </c>
    </row>
    <row r="10218" spans="14:14" x14ac:dyDescent="0.25">
      <c r="N10218" s="123" t="s">
        <v>30</v>
      </c>
    </row>
    <row r="10219" spans="14:14" x14ac:dyDescent="0.25">
      <c r="N10219" s="123" t="s">
        <v>30</v>
      </c>
    </row>
    <row r="10220" spans="14:14" x14ac:dyDescent="0.25">
      <c r="N10220" s="123" t="s">
        <v>30</v>
      </c>
    </row>
    <row r="10221" spans="14:14" x14ac:dyDescent="0.25">
      <c r="N10221" s="123" t="s">
        <v>30</v>
      </c>
    </row>
    <row r="10222" spans="14:14" x14ac:dyDescent="0.25">
      <c r="N10222" s="123" t="s">
        <v>30</v>
      </c>
    </row>
    <row r="10223" spans="14:14" x14ac:dyDescent="0.25">
      <c r="N10223" s="123" t="s">
        <v>30</v>
      </c>
    </row>
    <row r="10224" spans="14:14" x14ac:dyDescent="0.25">
      <c r="N10224" s="123" t="s">
        <v>30</v>
      </c>
    </row>
    <row r="10225" spans="14:14" x14ac:dyDescent="0.25">
      <c r="N10225" s="123" t="s">
        <v>30</v>
      </c>
    </row>
    <row r="10226" spans="14:14" x14ac:dyDescent="0.25">
      <c r="N10226" s="123" t="s">
        <v>30</v>
      </c>
    </row>
    <row r="10227" spans="14:14" x14ac:dyDescent="0.25">
      <c r="N10227" s="123" t="s">
        <v>30</v>
      </c>
    </row>
    <row r="10228" spans="14:14" x14ac:dyDescent="0.25">
      <c r="N10228" s="123" t="s">
        <v>30</v>
      </c>
    </row>
    <row r="10229" spans="14:14" x14ac:dyDescent="0.25">
      <c r="N10229" s="123" t="s">
        <v>30</v>
      </c>
    </row>
    <row r="10230" spans="14:14" x14ac:dyDescent="0.25">
      <c r="N10230" s="123" t="s">
        <v>30</v>
      </c>
    </row>
    <row r="10231" spans="14:14" x14ac:dyDescent="0.25">
      <c r="N10231" s="123" t="s">
        <v>30</v>
      </c>
    </row>
    <row r="10232" spans="14:14" x14ac:dyDescent="0.25">
      <c r="N10232" s="123" t="s">
        <v>30</v>
      </c>
    </row>
    <row r="10233" spans="14:14" x14ac:dyDescent="0.25">
      <c r="N10233" s="123" t="s">
        <v>30</v>
      </c>
    </row>
    <row r="10234" spans="14:14" x14ac:dyDescent="0.25">
      <c r="N10234" s="123" t="s">
        <v>30</v>
      </c>
    </row>
    <row r="10235" spans="14:14" x14ac:dyDescent="0.25">
      <c r="N10235" s="123" t="s">
        <v>30</v>
      </c>
    </row>
    <row r="10236" spans="14:14" x14ac:dyDescent="0.25">
      <c r="N10236" s="123" t="s">
        <v>30</v>
      </c>
    </row>
    <row r="10237" spans="14:14" x14ac:dyDescent="0.25">
      <c r="N10237" s="123" t="s">
        <v>30</v>
      </c>
    </row>
    <row r="10238" spans="14:14" x14ac:dyDescent="0.25">
      <c r="N10238" s="123" t="s">
        <v>30</v>
      </c>
    </row>
    <row r="10239" spans="14:14" x14ac:dyDescent="0.25">
      <c r="N10239" s="123" t="s">
        <v>30</v>
      </c>
    </row>
    <row r="10240" spans="14:14" x14ac:dyDescent="0.25">
      <c r="N10240" s="123" t="s">
        <v>30</v>
      </c>
    </row>
    <row r="10241" spans="14:14" x14ac:dyDescent="0.25">
      <c r="N10241" s="123" t="s">
        <v>30</v>
      </c>
    </row>
    <row r="10242" spans="14:14" x14ac:dyDescent="0.25">
      <c r="N10242" s="123" t="s">
        <v>30</v>
      </c>
    </row>
    <row r="10243" spans="14:14" x14ac:dyDescent="0.25">
      <c r="N10243" s="123" t="s">
        <v>30</v>
      </c>
    </row>
    <row r="10244" spans="14:14" x14ac:dyDescent="0.25">
      <c r="N10244" s="123" t="s">
        <v>30</v>
      </c>
    </row>
    <row r="10245" spans="14:14" x14ac:dyDescent="0.25">
      <c r="N10245" s="123" t="s">
        <v>30</v>
      </c>
    </row>
    <row r="10246" spans="14:14" x14ac:dyDescent="0.25">
      <c r="N10246" s="123" t="s">
        <v>30</v>
      </c>
    </row>
    <row r="10247" spans="14:14" x14ac:dyDescent="0.25">
      <c r="N10247" s="123" t="s">
        <v>30</v>
      </c>
    </row>
    <row r="10248" spans="14:14" x14ac:dyDescent="0.25">
      <c r="N10248" s="123" t="s">
        <v>30</v>
      </c>
    </row>
    <row r="10249" spans="14:14" x14ac:dyDescent="0.25">
      <c r="N10249" s="123" t="s">
        <v>30</v>
      </c>
    </row>
    <row r="10250" spans="14:14" x14ac:dyDescent="0.25">
      <c r="N10250" s="123" t="s">
        <v>30</v>
      </c>
    </row>
    <row r="10251" spans="14:14" x14ac:dyDescent="0.25">
      <c r="N10251" s="123" t="s">
        <v>30</v>
      </c>
    </row>
    <row r="10252" spans="14:14" x14ac:dyDescent="0.25">
      <c r="N10252" s="123" t="s">
        <v>30</v>
      </c>
    </row>
    <row r="10253" spans="14:14" x14ac:dyDescent="0.25">
      <c r="N10253" s="123" t="s">
        <v>30</v>
      </c>
    </row>
    <row r="10254" spans="14:14" x14ac:dyDescent="0.25">
      <c r="N10254" s="123" t="s">
        <v>30</v>
      </c>
    </row>
    <row r="10255" spans="14:14" x14ac:dyDescent="0.25">
      <c r="N10255" s="123" t="s">
        <v>30</v>
      </c>
    </row>
    <row r="10256" spans="14:14" x14ac:dyDescent="0.25">
      <c r="N10256" s="123" t="s">
        <v>30</v>
      </c>
    </row>
    <row r="10257" spans="14:14" x14ac:dyDescent="0.25">
      <c r="N10257" s="123" t="s">
        <v>30</v>
      </c>
    </row>
    <row r="10258" spans="14:14" x14ac:dyDescent="0.25">
      <c r="N10258" s="123" t="s">
        <v>30</v>
      </c>
    </row>
    <row r="10259" spans="14:14" x14ac:dyDescent="0.25">
      <c r="N10259" s="123" t="s">
        <v>30</v>
      </c>
    </row>
    <row r="10260" spans="14:14" x14ac:dyDescent="0.25">
      <c r="N10260" s="123" t="s">
        <v>30</v>
      </c>
    </row>
    <row r="10261" spans="14:14" x14ac:dyDescent="0.25">
      <c r="N10261" s="123" t="s">
        <v>30</v>
      </c>
    </row>
    <row r="10262" spans="14:14" x14ac:dyDescent="0.25">
      <c r="N10262" s="123" t="s">
        <v>30</v>
      </c>
    </row>
    <row r="10263" spans="14:14" x14ac:dyDescent="0.25">
      <c r="N10263" s="123" t="s">
        <v>30</v>
      </c>
    </row>
    <row r="10264" spans="14:14" x14ac:dyDescent="0.25">
      <c r="N10264" s="123" t="s">
        <v>30</v>
      </c>
    </row>
    <row r="10265" spans="14:14" x14ac:dyDescent="0.25">
      <c r="N10265" s="123" t="s">
        <v>30</v>
      </c>
    </row>
    <row r="10266" spans="14:14" x14ac:dyDescent="0.25">
      <c r="N10266" s="123" t="s">
        <v>30</v>
      </c>
    </row>
    <row r="10267" spans="14:14" x14ac:dyDescent="0.25">
      <c r="N10267" s="123" t="s">
        <v>30</v>
      </c>
    </row>
    <row r="10268" spans="14:14" x14ac:dyDescent="0.25">
      <c r="N10268" s="123" t="s">
        <v>30</v>
      </c>
    </row>
    <row r="10269" spans="14:14" x14ac:dyDescent="0.25">
      <c r="N10269" s="123" t="s">
        <v>30</v>
      </c>
    </row>
    <row r="10270" spans="14:14" x14ac:dyDescent="0.25">
      <c r="N10270" s="123" t="s">
        <v>30</v>
      </c>
    </row>
    <row r="10271" spans="14:14" x14ac:dyDescent="0.25">
      <c r="N10271" s="123" t="s">
        <v>30</v>
      </c>
    </row>
    <row r="10272" spans="14:14" x14ac:dyDescent="0.25">
      <c r="N10272" s="123" t="s">
        <v>30</v>
      </c>
    </row>
    <row r="10273" spans="14:14" x14ac:dyDescent="0.25">
      <c r="N10273" s="123" t="s">
        <v>30</v>
      </c>
    </row>
    <row r="10274" spans="14:14" x14ac:dyDescent="0.25">
      <c r="N10274" s="123" t="s">
        <v>30</v>
      </c>
    </row>
    <row r="10275" spans="14:14" x14ac:dyDescent="0.25">
      <c r="N10275" s="123" t="s">
        <v>30</v>
      </c>
    </row>
    <row r="10276" spans="14:14" x14ac:dyDescent="0.25">
      <c r="N10276" s="123" t="s">
        <v>30</v>
      </c>
    </row>
    <row r="10277" spans="14:14" x14ac:dyDescent="0.25">
      <c r="N10277" s="123" t="s">
        <v>30</v>
      </c>
    </row>
    <row r="10278" spans="14:14" x14ac:dyDescent="0.25">
      <c r="N10278" s="123" t="s">
        <v>30</v>
      </c>
    </row>
    <row r="10279" spans="14:14" x14ac:dyDescent="0.25">
      <c r="N10279" s="123" t="s">
        <v>30</v>
      </c>
    </row>
    <row r="10280" spans="14:14" x14ac:dyDescent="0.25">
      <c r="N10280" s="123" t="s">
        <v>30</v>
      </c>
    </row>
    <row r="10281" spans="14:14" x14ac:dyDescent="0.25">
      <c r="N10281" s="123" t="s">
        <v>30</v>
      </c>
    </row>
    <row r="10282" spans="14:14" x14ac:dyDescent="0.25">
      <c r="N10282" s="123" t="s">
        <v>30</v>
      </c>
    </row>
    <row r="10283" spans="14:14" x14ac:dyDescent="0.25">
      <c r="N10283" s="123" t="s">
        <v>30</v>
      </c>
    </row>
    <row r="10284" spans="14:14" x14ac:dyDescent="0.25">
      <c r="N10284" s="123" t="s">
        <v>30</v>
      </c>
    </row>
    <row r="10285" spans="14:14" x14ac:dyDescent="0.25">
      <c r="N10285" s="123" t="s">
        <v>30</v>
      </c>
    </row>
    <row r="10286" spans="14:14" x14ac:dyDescent="0.25">
      <c r="N10286" s="123" t="s">
        <v>30</v>
      </c>
    </row>
    <row r="10287" spans="14:14" x14ac:dyDescent="0.25">
      <c r="N10287" s="123" t="s">
        <v>30</v>
      </c>
    </row>
    <row r="10288" spans="14:14" x14ac:dyDescent="0.25">
      <c r="N10288" s="123" t="s">
        <v>30</v>
      </c>
    </row>
    <row r="10289" spans="14:14" x14ac:dyDescent="0.25">
      <c r="N10289" s="123" t="s">
        <v>30</v>
      </c>
    </row>
    <row r="10290" spans="14:14" x14ac:dyDescent="0.25">
      <c r="N10290" s="123" t="s">
        <v>30</v>
      </c>
    </row>
    <row r="10291" spans="14:14" x14ac:dyDescent="0.25">
      <c r="N10291" s="123" t="s">
        <v>30</v>
      </c>
    </row>
    <row r="10292" spans="14:14" x14ac:dyDescent="0.25">
      <c r="N10292" s="123" t="s">
        <v>30</v>
      </c>
    </row>
    <row r="10293" spans="14:14" x14ac:dyDescent="0.25">
      <c r="N10293" s="123" t="s">
        <v>30</v>
      </c>
    </row>
    <row r="10294" spans="14:14" x14ac:dyDescent="0.25">
      <c r="N10294" s="123" t="s">
        <v>30</v>
      </c>
    </row>
    <row r="10295" spans="14:14" x14ac:dyDescent="0.25">
      <c r="N10295" s="123" t="s">
        <v>30</v>
      </c>
    </row>
    <row r="10296" spans="14:14" x14ac:dyDescent="0.25">
      <c r="N10296" s="123" t="s">
        <v>30</v>
      </c>
    </row>
    <row r="10297" spans="14:14" x14ac:dyDescent="0.25">
      <c r="N10297" s="123" t="s">
        <v>30</v>
      </c>
    </row>
    <row r="10298" spans="14:14" x14ac:dyDescent="0.25">
      <c r="N10298" s="123" t="s">
        <v>30</v>
      </c>
    </row>
    <row r="10299" spans="14:14" x14ac:dyDescent="0.25">
      <c r="N10299" s="123" t="s">
        <v>30</v>
      </c>
    </row>
    <row r="10300" spans="14:14" x14ac:dyDescent="0.25">
      <c r="N10300" s="123" t="s">
        <v>30</v>
      </c>
    </row>
    <row r="10301" spans="14:14" x14ac:dyDescent="0.25">
      <c r="N10301" s="123" t="s">
        <v>30</v>
      </c>
    </row>
    <row r="10302" spans="14:14" x14ac:dyDescent="0.25">
      <c r="N10302" s="123" t="s">
        <v>30</v>
      </c>
    </row>
    <row r="10303" spans="14:14" x14ac:dyDescent="0.25">
      <c r="N10303" s="123" t="s">
        <v>30</v>
      </c>
    </row>
    <row r="10304" spans="14:14" x14ac:dyDescent="0.25">
      <c r="N10304" s="123" t="s">
        <v>30</v>
      </c>
    </row>
    <row r="10305" spans="14:14" x14ac:dyDescent="0.25">
      <c r="N10305" s="123" t="s">
        <v>30</v>
      </c>
    </row>
    <row r="10306" spans="14:14" x14ac:dyDescent="0.25">
      <c r="N10306" s="123" t="s">
        <v>30</v>
      </c>
    </row>
    <row r="10307" spans="14:14" x14ac:dyDescent="0.25">
      <c r="N10307" s="123" t="s">
        <v>30</v>
      </c>
    </row>
    <row r="10308" spans="14:14" x14ac:dyDescent="0.25">
      <c r="N10308" s="123" t="s">
        <v>30</v>
      </c>
    </row>
    <row r="10309" spans="14:14" x14ac:dyDescent="0.25">
      <c r="N10309" s="123" t="s">
        <v>30</v>
      </c>
    </row>
    <row r="10310" spans="14:14" x14ac:dyDescent="0.25">
      <c r="N10310" s="123" t="s">
        <v>30</v>
      </c>
    </row>
    <row r="10311" spans="14:14" x14ac:dyDescent="0.25">
      <c r="N10311" s="123" t="s">
        <v>30</v>
      </c>
    </row>
    <row r="10312" spans="14:14" x14ac:dyDescent="0.25">
      <c r="N10312" s="123" t="s">
        <v>30</v>
      </c>
    </row>
    <row r="10313" spans="14:14" x14ac:dyDescent="0.25">
      <c r="N10313" s="123" t="s">
        <v>30</v>
      </c>
    </row>
    <row r="10314" spans="14:14" x14ac:dyDescent="0.25">
      <c r="N10314" s="123" t="s">
        <v>30</v>
      </c>
    </row>
    <row r="10315" spans="14:14" x14ac:dyDescent="0.25">
      <c r="N10315" s="123" t="s">
        <v>30</v>
      </c>
    </row>
    <row r="10316" spans="14:14" x14ac:dyDescent="0.25">
      <c r="N10316" s="123" t="s">
        <v>30</v>
      </c>
    </row>
    <row r="10317" spans="14:14" x14ac:dyDescent="0.25">
      <c r="N10317" s="123" t="s">
        <v>30</v>
      </c>
    </row>
    <row r="10318" spans="14:14" x14ac:dyDescent="0.25">
      <c r="N10318" s="123" t="s">
        <v>30</v>
      </c>
    </row>
    <row r="10319" spans="14:14" x14ac:dyDescent="0.25">
      <c r="N10319" s="123" t="s">
        <v>30</v>
      </c>
    </row>
    <row r="10320" spans="14:14" x14ac:dyDescent="0.25">
      <c r="N10320" s="123" t="s">
        <v>30</v>
      </c>
    </row>
    <row r="10321" spans="14:14" x14ac:dyDescent="0.25">
      <c r="N10321" s="123" t="s">
        <v>30</v>
      </c>
    </row>
    <row r="10322" spans="14:14" x14ac:dyDescent="0.25">
      <c r="N10322" s="123" t="s">
        <v>30</v>
      </c>
    </row>
    <row r="10323" spans="14:14" x14ac:dyDescent="0.25">
      <c r="N10323" s="123" t="s">
        <v>30</v>
      </c>
    </row>
    <row r="10324" spans="14:14" x14ac:dyDescent="0.25">
      <c r="N10324" s="123" t="s">
        <v>30</v>
      </c>
    </row>
    <row r="10325" spans="14:14" x14ac:dyDescent="0.25">
      <c r="N10325" s="123" t="s">
        <v>30</v>
      </c>
    </row>
    <row r="10326" spans="14:14" x14ac:dyDescent="0.25">
      <c r="N10326" s="123" t="s">
        <v>30</v>
      </c>
    </row>
    <row r="10327" spans="14:14" x14ac:dyDescent="0.25">
      <c r="N10327" s="123" t="s">
        <v>30</v>
      </c>
    </row>
    <row r="10328" spans="14:14" x14ac:dyDescent="0.25">
      <c r="N10328" s="123" t="s">
        <v>30</v>
      </c>
    </row>
    <row r="10329" spans="14:14" x14ac:dyDescent="0.25">
      <c r="N10329" s="123" t="s">
        <v>30</v>
      </c>
    </row>
    <row r="10330" spans="14:14" x14ac:dyDescent="0.25">
      <c r="N10330" s="123" t="s">
        <v>30</v>
      </c>
    </row>
    <row r="10331" spans="14:14" x14ac:dyDescent="0.25">
      <c r="N10331" s="123" t="s">
        <v>30</v>
      </c>
    </row>
    <row r="10332" spans="14:14" x14ac:dyDescent="0.25">
      <c r="N10332" s="123" t="s">
        <v>30</v>
      </c>
    </row>
    <row r="10333" spans="14:14" x14ac:dyDescent="0.25">
      <c r="N10333" s="123" t="s">
        <v>30</v>
      </c>
    </row>
    <row r="10334" spans="14:14" x14ac:dyDescent="0.25">
      <c r="N10334" s="123" t="s">
        <v>30</v>
      </c>
    </row>
    <row r="10335" spans="14:14" x14ac:dyDescent="0.25">
      <c r="N10335" s="123" t="s">
        <v>30</v>
      </c>
    </row>
    <row r="10336" spans="14:14" x14ac:dyDescent="0.25">
      <c r="N10336" s="123" t="s">
        <v>30</v>
      </c>
    </row>
    <row r="10337" spans="14:14" x14ac:dyDescent="0.25">
      <c r="N10337" s="123" t="s">
        <v>30</v>
      </c>
    </row>
    <row r="10338" spans="14:14" x14ac:dyDescent="0.25">
      <c r="N10338" s="123" t="s">
        <v>30</v>
      </c>
    </row>
    <row r="10339" spans="14:14" x14ac:dyDescent="0.25">
      <c r="N10339" s="123" t="s">
        <v>30</v>
      </c>
    </row>
    <row r="10340" spans="14:14" x14ac:dyDescent="0.25">
      <c r="N10340" s="123" t="s">
        <v>30</v>
      </c>
    </row>
    <row r="10341" spans="14:14" x14ac:dyDescent="0.25">
      <c r="N10341" s="123" t="s">
        <v>30</v>
      </c>
    </row>
    <row r="10342" spans="14:14" x14ac:dyDescent="0.25">
      <c r="N10342" s="123" t="s">
        <v>30</v>
      </c>
    </row>
    <row r="10343" spans="14:14" x14ac:dyDescent="0.25">
      <c r="N10343" s="123" t="s">
        <v>30</v>
      </c>
    </row>
    <row r="10344" spans="14:14" x14ac:dyDescent="0.25">
      <c r="N10344" s="123" t="s">
        <v>30</v>
      </c>
    </row>
    <row r="10345" spans="14:14" x14ac:dyDescent="0.25">
      <c r="N10345" s="123" t="s">
        <v>30</v>
      </c>
    </row>
    <row r="10346" spans="14:14" x14ac:dyDescent="0.25">
      <c r="N10346" s="123" t="s">
        <v>30</v>
      </c>
    </row>
    <row r="10347" spans="14:14" x14ac:dyDescent="0.25">
      <c r="N10347" s="123" t="s">
        <v>30</v>
      </c>
    </row>
    <row r="10348" spans="14:14" x14ac:dyDescent="0.25">
      <c r="N10348" s="123" t="s">
        <v>30</v>
      </c>
    </row>
    <row r="10349" spans="14:14" x14ac:dyDescent="0.25">
      <c r="N10349" s="123" t="s">
        <v>30</v>
      </c>
    </row>
    <row r="10350" spans="14:14" x14ac:dyDescent="0.25">
      <c r="N10350" s="123" t="s">
        <v>30</v>
      </c>
    </row>
    <row r="10351" spans="14:14" x14ac:dyDescent="0.25">
      <c r="N10351" s="123" t="s">
        <v>30</v>
      </c>
    </row>
    <row r="10352" spans="14:14" x14ac:dyDescent="0.25">
      <c r="N10352" s="123" t="s">
        <v>30</v>
      </c>
    </row>
    <row r="10353" spans="14:14" x14ac:dyDescent="0.25">
      <c r="N10353" s="123" t="s">
        <v>30</v>
      </c>
    </row>
    <row r="10354" spans="14:14" x14ac:dyDescent="0.25">
      <c r="N10354" s="123" t="s">
        <v>30</v>
      </c>
    </row>
    <row r="10355" spans="14:14" x14ac:dyDescent="0.25">
      <c r="N10355" s="123" t="s">
        <v>30</v>
      </c>
    </row>
    <row r="10356" spans="14:14" x14ac:dyDescent="0.25">
      <c r="N10356" s="123" t="s">
        <v>30</v>
      </c>
    </row>
    <row r="10357" spans="14:14" x14ac:dyDescent="0.25">
      <c r="N10357" s="123" t="s">
        <v>30</v>
      </c>
    </row>
    <row r="10358" spans="14:14" x14ac:dyDescent="0.25">
      <c r="N10358" s="123" t="s">
        <v>30</v>
      </c>
    </row>
    <row r="10359" spans="14:14" x14ac:dyDescent="0.25">
      <c r="N10359" s="123" t="s">
        <v>30</v>
      </c>
    </row>
    <row r="10360" spans="14:14" x14ac:dyDescent="0.25">
      <c r="N10360" s="123" t="s">
        <v>30</v>
      </c>
    </row>
    <row r="10361" spans="14:14" x14ac:dyDescent="0.25">
      <c r="N10361" s="123" t="s">
        <v>30</v>
      </c>
    </row>
    <row r="10362" spans="14:14" x14ac:dyDescent="0.25">
      <c r="N10362" s="123" t="s">
        <v>30</v>
      </c>
    </row>
    <row r="10363" spans="14:14" x14ac:dyDescent="0.25">
      <c r="N10363" s="123" t="s">
        <v>30</v>
      </c>
    </row>
    <row r="10364" spans="14:14" x14ac:dyDescent="0.25">
      <c r="N10364" s="123" t="s">
        <v>30</v>
      </c>
    </row>
    <row r="10365" spans="14:14" x14ac:dyDescent="0.25">
      <c r="N10365" s="123" t="s">
        <v>30</v>
      </c>
    </row>
    <row r="10366" spans="14:14" x14ac:dyDescent="0.25">
      <c r="N10366" s="123" t="s">
        <v>30</v>
      </c>
    </row>
    <row r="10367" spans="14:14" x14ac:dyDescent="0.25">
      <c r="N10367" s="123" t="s">
        <v>30</v>
      </c>
    </row>
    <row r="10368" spans="14:14" x14ac:dyDescent="0.25">
      <c r="N10368" s="123" t="s">
        <v>30</v>
      </c>
    </row>
    <row r="10369" spans="14:14" x14ac:dyDescent="0.25">
      <c r="N10369" s="123" t="s">
        <v>30</v>
      </c>
    </row>
    <row r="10370" spans="14:14" x14ac:dyDescent="0.25">
      <c r="N10370" s="123" t="s">
        <v>30</v>
      </c>
    </row>
    <row r="10371" spans="14:14" x14ac:dyDescent="0.25">
      <c r="N10371" s="123" t="s">
        <v>30</v>
      </c>
    </row>
    <row r="10372" spans="14:14" x14ac:dyDescent="0.25">
      <c r="N10372" s="123" t="s">
        <v>30</v>
      </c>
    </row>
    <row r="10373" spans="14:14" x14ac:dyDescent="0.25">
      <c r="N10373" s="123" t="s">
        <v>30</v>
      </c>
    </row>
    <row r="10374" spans="14:14" x14ac:dyDescent="0.25">
      <c r="N10374" s="123" t="s">
        <v>30</v>
      </c>
    </row>
    <row r="10375" spans="14:14" x14ac:dyDescent="0.25">
      <c r="N10375" s="123" t="s">
        <v>30</v>
      </c>
    </row>
    <row r="10376" spans="14:14" x14ac:dyDescent="0.25">
      <c r="N10376" s="123" t="s">
        <v>30</v>
      </c>
    </row>
    <row r="10377" spans="14:14" x14ac:dyDescent="0.25">
      <c r="N10377" s="123" t="s">
        <v>30</v>
      </c>
    </row>
    <row r="10378" spans="14:14" x14ac:dyDescent="0.25">
      <c r="N10378" s="123" t="s">
        <v>30</v>
      </c>
    </row>
    <row r="10379" spans="14:14" x14ac:dyDescent="0.25">
      <c r="N10379" s="123" t="s">
        <v>30</v>
      </c>
    </row>
    <row r="10380" spans="14:14" x14ac:dyDescent="0.25">
      <c r="N10380" s="123" t="s">
        <v>30</v>
      </c>
    </row>
    <row r="10381" spans="14:14" x14ac:dyDescent="0.25">
      <c r="N10381" s="123" t="s">
        <v>30</v>
      </c>
    </row>
    <row r="10382" spans="14:14" x14ac:dyDescent="0.25">
      <c r="N10382" s="123" t="s">
        <v>30</v>
      </c>
    </row>
    <row r="10383" spans="14:14" x14ac:dyDescent="0.25">
      <c r="N10383" s="123" t="s">
        <v>30</v>
      </c>
    </row>
    <row r="10384" spans="14:14" x14ac:dyDescent="0.25">
      <c r="N10384" s="123" t="s">
        <v>30</v>
      </c>
    </row>
    <row r="10385" spans="14:14" x14ac:dyDescent="0.25">
      <c r="N10385" s="123" t="s">
        <v>30</v>
      </c>
    </row>
    <row r="10386" spans="14:14" x14ac:dyDescent="0.25">
      <c r="N10386" s="123" t="s">
        <v>30</v>
      </c>
    </row>
    <row r="10387" spans="14:14" x14ac:dyDescent="0.25">
      <c r="N10387" s="123" t="s">
        <v>30</v>
      </c>
    </row>
    <row r="10388" spans="14:14" x14ac:dyDescent="0.25">
      <c r="N10388" s="123" t="s">
        <v>30</v>
      </c>
    </row>
    <row r="10389" spans="14:14" x14ac:dyDescent="0.25">
      <c r="N10389" s="123" t="s">
        <v>30</v>
      </c>
    </row>
    <row r="10390" spans="14:14" x14ac:dyDescent="0.25">
      <c r="N10390" s="123" t="s">
        <v>30</v>
      </c>
    </row>
    <row r="10391" spans="14:14" x14ac:dyDescent="0.25">
      <c r="N10391" s="123" t="s">
        <v>30</v>
      </c>
    </row>
    <row r="10392" spans="14:14" x14ac:dyDescent="0.25">
      <c r="N10392" s="123" t="s">
        <v>30</v>
      </c>
    </row>
    <row r="10393" spans="14:14" x14ac:dyDescent="0.25">
      <c r="N10393" s="123" t="s">
        <v>30</v>
      </c>
    </row>
    <row r="10394" spans="14:14" x14ac:dyDescent="0.25">
      <c r="N10394" s="123" t="s">
        <v>30</v>
      </c>
    </row>
    <row r="10395" spans="14:14" x14ac:dyDescent="0.25">
      <c r="N10395" s="123" t="s">
        <v>30</v>
      </c>
    </row>
    <row r="10396" spans="14:14" x14ac:dyDescent="0.25">
      <c r="N10396" s="123" t="s">
        <v>30</v>
      </c>
    </row>
    <row r="10397" spans="14:14" x14ac:dyDescent="0.25">
      <c r="N10397" s="123" t="s">
        <v>30</v>
      </c>
    </row>
    <row r="10398" spans="14:14" x14ac:dyDescent="0.25">
      <c r="N10398" s="123" t="s">
        <v>30</v>
      </c>
    </row>
    <row r="10399" spans="14:14" x14ac:dyDescent="0.25">
      <c r="N10399" s="123" t="s">
        <v>30</v>
      </c>
    </row>
    <row r="10400" spans="14:14" x14ac:dyDescent="0.25">
      <c r="N10400" s="123" t="s">
        <v>30</v>
      </c>
    </row>
    <row r="10401" spans="14:14" x14ac:dyDescent="0.25">
      <c r="N10401" s="123" t="s">
        <v>30</v>
      </c>
    </row>
    <row r="10402" spans="14:14" x14ac:dyDescent="0.25">
      <c r="N10402" s="123" t="s">
        <v>30</v>
      </c>
    </row>
    <row r="10403" spans="14:14" x14ac:dyDescent="0.25">
      <c r="N10403" s="123" t="s">
        <v>30</v>
      </c>
    </row>
    <row r="10404" spans="14:14" x14ac:dyDescent="0.25">
      <c r="N10404" s="123" t="s">
        <v>30</v>
      </c>
    </row>
    <row r="10405" spans="14:14" x14ac:dyDescent="0.25">
      <c r="N10405" s="123" t="s">
        <v>30</v>
      </c>
    </row>
    <row r="10406" spans="14:14" x14ac:dyDescent="0.25">
      <c r="N10406" s="123" t="s">
        <v>30</v>
      </c>
    </row>
    <row r="10407" spans="14:14" x14ac:dyDescent="0.25">
      <c r="N10407" s="123" t="s">
        <v>30</v>
      </c>
    </row>
    <row r="10408" spans="14:14" x14ac:dyDescent="0.25">
      <c r="N10408" s="123" t="s">
        <v>30</v>
      </c>
    </row>
    <row r="10409" spans="14:14" x14ac:dyDescent="0.25">
      <c r="N10409" s="123" t="s">
        <v>30</v>
      </c>
    </row>
    <row r="10410" spans="14:14" x14ac:dyDescent="0.25">
      <c r="N10410" s="123" t="s">
        <v>30</v>
      </c>
    </row>
    <row r="10411" spans="14:14" x14ac:dyDescent="0.25">
      <c r="N10411" s="123" t="s">
        <v>30</v>
      </c>
    </row>
    <row r="10412" spans="14:14" x14ac:dyDescent="0.25">
      <c r="N10412" s="123" t="s">
        <v>30</v>
      </c>
    </row>
    <row r="10413" spans="14:14" x14ac:dyDescent="0.25">
      <c r="N10413" s="123" t="s">
        <v>30</v>
      </c>
    </row>
    <row r="10414" spans="14:14" x14ac:dyDescent="0.25">
      <c r="N10414" s="123" t="s">
        <v>30</v>
      </c>
    </row>
    <row r="10415" spans="14:14" x14ac:dyDescent="0.25">
      <c r="N10415" s="123" t="s">
        <v>30</v>
      </c>
    </row>
    <row r="10416" spans="14:14" x14ac:dyDescent="0.25">
      <c r="N10416" s="123" t="s">
        <v>30</v>
      </c>
    </row>
    <row r="10417" spans="14:14" x14ac:dyDescent="0.25">
      <c r="N10417" s="123" t="s">
        <v>30</v>
      </c>
    </row>
    <row r="10418" spans="14:14" x14ac:dyDescent="0.25">
      <c r="N10418" s="123" t="s">
        <v>30</v>
      </c>
    </row>
    <row r="10419" spans="14:14" x14ac:dyDescent="0.25">
      <c r="N10419" s="123" t="s">
        <v>30</v>
      </c>
    </row>
    <row r="10420" spans="14:14" x14ac:dyDescent="0.25">
      <c r="N10420" s="123" t="s">
        <v>30</v>
      </c>
    </row>
    <row r="10421" spans="14:14" x14ac:dyDescent="0.25">
      <c r="N10421" s="123" t="s">
        <v>30</v>
      </c>
    </row>
    <row r="10422" spans="14:14" x14ac:dyDescent="0.25">
      <c r="N10422" s="123" t="s">
        <v>30</v>
      </c>
    </row>
    <row r="10423" spans="14:14" x14ac:dyDescent="0.25">
      <c r="N10423" s="123" t="s">
        <v>30</v>
      </c>
    </row>
    <row r="10424" spans="14:14" x14ac:dyDescent="0.25">
      <c r="N10424" s="123" t="s">
        <v>30</v>
      </c>
    </row>
    <row r="10425" spans="14:14" x14ac:dyDescent="0.25">
      <c r="N10425" s="123" t="s">
        <v>30</v>
      </c>
    </row>
    <row r="10426" spans="14:14" x14ac:dyDescent="0.25">
      <c r="N10426" s="123" t="s">
        <v>30</v>
      </c>
    </row>
    <row r="10427" spans="14:14" x14ac:dyDescent="0.25">
      <c r="N10427" s="123" t="s">
        <v>30</v>
      </c>
    </row>
    <row r="10428" spans="14:14" x14ac:dyDescent="0.25">
      <c r="N10428" s="123" t="s">
        <v>30</v>
      </c>
    </row>
    <row r="10429" spans="14:14" x14ac:dyDescent="0.25">
      <c r="N10429" s="123" t="s">
        <v>30</v>
      </c>
    </row>
    <row r="10430" spans="14:14" x14ac:dyDescent="0.25">
      <c r="N10430" s="123" t="s">
        <v>30</v>
      </c>
    </row>
    <row r="10431" spans="14:14" x14ac:dyDescent="0.25">
      <c r="N10431" s="123" t="s">
        <v>30</v>
      </c>
    </row>
    <row r="10432" spans="14:14" x14ac:dyDescent="0.25">
      <c r="N10432" s="123" t="s">
        <v>30</v>
      </c>
    </row>
    <row r="10433" spans="14:14" x14ac:dyDescent="0.25">
      <c r="N10433" s="123" t="s">
        <v>30</v>
      </c>
    </row>
    <row r="10434" spans="14:14" x14ac:dyDescent="0.25">
      <c r="N10434" s="123" t="s">
        <v>30</v>
      </c>
    </row>
    <row r="10435" spans="14:14" x14ac:dyDescent="0.25">
      <c r="N10435" s="123" t="s">
        <v>30</v>
      </c>
    </row>
    <row r="10436" spans="14:14" x14ac:dyDescent="0.25">
      <c r="N10436" s="123" t="s">
        <v>30</v>
      </c>
    </row>
    <row r="10437" spans="14:14" x14ac:dyDescent="0.25">
      <c r="N10437" s="123" t="s">
        <v>30</v>
      </c>
    </row>
    <row r="10438" spans="14:14" x14ac:dyDescent="0.25">
      <c r="N10438" s="123" t="s">
        <v>30</v>
      </c>
    </row>
    <row r="10439" spans="14:14" x14ac:dyDescent="0.25">
      <c r="N10439" s="123" t="s">
        <v>30</v>
      </c>
    </row>
    <row r="10440" spans="14:14" x14ac:dyDescent="0.25">
      <c r="N10440" s="123" t="s">
        <v>30</v>
      </c>
    </row>
    <row r="10441" spans="14:14" x14ac:dyDescent="0.25">
      <c r="N10441" s="123" t="s">
        <v>30</v>
      </c>
    </row>
    <row r="10442" spans="14:14" x14ac:dyDescent="0.25">
      <c r="N10442" s="123" t="s">
        <v>30</v>
      </c>
    </row>
    <row r="10443" spans="14:14" x14ac:dyDescent="0.25">
      <c r="N10443" s="123" t="s">
        <v>30</v>
      </c>
    </row>
    <row r="10444" spans="14:14" x14ac:dyDescent="0.25">
      <c r="N10444" s="123" t="s">
        <v>30</v>
      </c>
    </row>
    <row r="10445" spans="14:14" x14ac:dyDescent="0.25">
      <c r="N10445" s="123" t="s">
        <v>30</v>
      </c>
    </row>
    <row r="10446" spans="14:14" x14ac:dyDescent="0.25">
      <c r="N10446" s="123" t="s">
        <v>30</v>
      </c>
    </row>
    <row r="10447" spans="14:14" x14ac:dyDescent="0.25">
      <c r="N10447" s="123" t="s">
        <v>30</v>
      </c>
    </row>
    <row r="10448" spans="14:14" x14ac:dyDescent="0.25">
      <c r="N10448" s="123" t="s">
        <v>30</v>
      </c>
    </row>
    <row r="10449" spans="14:14" x14ac:dyDescent="0.25">
      <c r="N10449" s="123" t="s">
        <v>30</v>
      </c>
    </row>
    <row r="10450" spans="14:14" x14ac:dyDescent="0.25">
      <c r="N10450" s="123" t="s">
        <v>30</v>
      </c>
    </row>
    <row r="10451" spans="14:14" x14ac:dyDescent="0.25">
      <c r="N10451" s="123" t="s">
        <v>30</v>
      </c>
    </row>
    <row r="10452" spans="14:14" x14ac:dyDescent="0.25">
      <c r="N10452" s="123" t="s">
        <v>30</v>
      </c>
    </row>
    <row r="10453" spans="14:14" x14ac:dyDescent="0.25">
      <c r="N10453" s="123" t="s">
        <v>30</v>
      </c>
    </row>
    <row r="10454" spans="14:14" x14ac:dyDescent="0.25">
      <c r="N10454" s="123" t="s">
        <v>30</v>
      </c>
    </row>
    <row r="10455" spans="14:14" x14ac:dyDescent="0.25">
      <c r="N10455" s="123" t="s">
        <v>30</v>
      </c>
    </row>
    <row r="10456" spans="14:14" x14ac:dyDescent="0.25">
      <c r="N10456" s="123" t="s">
        <v>30</v>
      </c>
    </row>
    <row r="10457" spans="14:14" x14ac:dyDescent="0.25">
      <c r="N10457" s="123" t="s">
        <v>30</v>
      </c>
    </row>
    <row r="10458" spans="14:14" x14ac:dyDescent="0.25">
      <c r="N10458" s="123" t="s">
        <v>30</v>
      </c>
    </row>
    <row r="10459" spans="14:14" x14ac:dyDescent="0.25">
      <c r="N10459" s="123" t="s">
        <v>30</v>
      </c>
    </row>
    <row r="10460" spans="14:14" x14ac:dyDescent="0.25">
      <c r="N10460" s="123" t="s">
        <v>30</v>
      </c>
    </row>
    <row r="10461" spans="14:14" x14ac:dyDescent="0.25">
      <c r="N10461" s="123" t="s">
        <v>30</v>
      </c>
    </row>
    <row r="10462" spans="14:14" x14ac:dyDescent="0.25">
      <c r="N10462" s="123" t="s">
        <v>30</v>
      </c>
    </row>
    <row r="10463" spans="14:14" x14ac:dyDescent="0.25">
      <c r="N10463" s="123" t="s">
        <v>30</v>
      </c>
    </row>
    <row r="10464" spans="14:14" x14ac:dyDescent="0.25">
      <c r="N10464" s="123" t="s">
        <v>30</v>
      </c>
    </row>
    <row r="10465" spans="14:14" x14ac:dyDescent="0.25">
      <c r="N10465" s="123" t="s">
        <v>30</v>
      </c>
    </row>
    <row r="10466" spans="14:14" x14ac:dyDescent="0.25">
      <c r="N10466" s="123" t="s">
        <v>30</v>
      </c>
    </row>
    <row r="10467" spans="14:14" x14ac:dyDescent="0.25">
      <c r="N10467" s="123" t="s">
        <v>30</v>
      </c>
    </row>
    <row r="10468" spans="14:14" x14ac:dyDescent="0.25">
      <c r="N10468" s="123" t="s">
        <v>30</v>
      </c>
    </row>
    <row r="10469" spans="14:14" x14ac:dyDescent="0.25">
      <c r="N10469" s="123" t="s">
        <v>30</v>
      </c>
    </row>
    <row r="10470" spans="14:14" x14ac:dyDescent="0.25">
      <c r="N10470" s="123" t="s">
        <v>30</v>
      </c>
    </row>
    <row r="10471" spans="14:14" x14ac:dyDescent="0.25">
      <c r="N10471" s="123" t="s">
        <v>30</v>
      </c>
    </row>
    <row r="10472" spans="14:14" x14ac:dyDescent="0.25">
      <c r="N10472" s="123" t="s">
        <v>30</v>
      </c>
    </row>
    <row r="10473" spans="14:14" x14ac:dyDescent="0.25">
      <c r="N10473" s="123" t="s">
        <v>30</v>
      </c>
    </row>
    <row r="10474" spans="14:14" x14ac:dyDescent="0.25">
      <c r="N10474" s="123" t="s">
        <v>30</v>
      </c>
    </row>
    <row r="10475" spans="14:14" x14ac:dyDescent="0.25">
      <c r="N10475" s="123" t="s">
        <v>30</v>
      </c>
    </row>
    <row r="10476" spans="14:14" x14ac:dyDescent="0.25">
      <c r="N10476" s="123" t="s">
        <v>30</v>
      </c>
    </row>
    <row r="10477" spans="14:14" x14ac:dyDescent="0.25">
      <c r="N10477" s="123" t="s">
        <v>30</v>
      </c>
    </row>
    <row r="10478" spans="14:14" x14ac:dyDescent="0.25">
      <c r="N10478" s="123" t="s">
        <v>30</v>
      </c>
    </row>
    <row r="10479" spans="14:14" x14ac:dyDescent="0.25">
      <c r="N10479" s="123" t="s">
        <v>30</v>
      </c>
    </row>
    <row r="10480" spans="14:14" x14ac:dyDescent="0.25">
      <c r="N10480" s="123" t="s">
        <v>30</v>
      </c>
    </row>
    <row r="10481" spans="14:14" x14ac:dyDescent="0.25">
      <c r="N10481" s="123" t="s">
        <v>30</v>
      </c>
    </row>
    <row r="10482" spans="14:14" x14ac:dyDescent="0.25">
      <c r="N10482" s="123" t="s">
        <v>30</v>
      </c>
    </row>
    <row r="10483" spans="14:14" x14ac:dyDescent="0.25">
      <c r="N10483" s="123" t="s">
        <v>30</v>
      </c>
    </row>
    <row r="10484" spans="14:14" x14ac:dyDescent="0.25">
      <c r="N10484" s="123" t="s">
        <v>30</v>
      </c>
    </row>
    <row r="10485" spans="14:14" x14ac:dyDescent="0.25">
      <c r="N10485" s="123" t="s">
        <v>30</v>
      </c>
    </row>
    <row r="10486" spans="14:14" x14ac:dyDescent="0.25">
      <c r="N10486" s="123" t="s">
        <v>30</v>
      </c>
    </row>
    <row r="10487" spans="14:14" x14ac:dyDescent="0.25">
      <c r="N10487" s="123" t="s">
        <v>30</v>
      </c>
    </row>
    <row r="10488" spans="14:14" x14ac:dyDescent="0.25">
      <c r="N10488" s="123" t="s">
        <v>30</v>
      </c>
    </row>
    <row r="10489" spans="14:14" x14ac:dyDescent="0.25">
      <c r="N10489" s="123" t="s">
        <v>30</v>
      </c>
    </row>
    <row r="10490" spans="14:14" x14ac:dyDescent="0.25">
      <c r="N10490" s="123" t="s">
        <v>30</v>
      </c>
    </row>
    <row r="10491" spans="14:14" x14ac:dyDescent="0.25">
      <c r="N10491" s="123" t="s">
        <v>30</v>
      </c>
    </row>
    <row r="10492" spans="14:14" x14ac:dyDescent="0.25">
      <c r="N10492" s="123" t="s">
        <v>30</v>
      </c>
    </row>
    <row r="10493" spans="14:14" x14ac:dyDescent="0.25">
      <c r="N10493" s="123" t="s">
        <v>30</v>
      </c>
    </row>
    <row r="10494" spans="14:14" x14ac:dyDescent="0.25">
      <c r="N10494" s="123" t="s">
        <v>30</v>
      </c>
    </row>
    <row r="10495" spans="14:14" x14ac:dyDescent="0.25">
      <c r="N10495" s="123" t="s">
        <v>30</v>
      </c>
    </row>
    <row r="10496" spans="14:14" x14ac:dyDescent="0.25">
      <c r="N10496" s="123" t="s">
        <v>30</v>
      </c>
    </row>
    <row r="10497" spans="14:14" x14ac:dyDescent="0.25">
      <c r="N10497" s="123" t="s">
        <v>30</v>
      </c>
    </row>
    <row r="10498" spans="14:14" x14ac:dyDescent="0.25">
      <c r="N10498" s="123" t="s">
        <v>30</v>
      </c>
    </row>
    <row r="10499" spans="14:14" x14ac:dyDescent="0.25">
      <c r="N10499" s="123" t="s">
        <v>30</v>
      </c>
    </row>
    <row r="10500" spans="14:14" x14ac:dyDescent="0.25">
      <c r="N10500" s="123" t="s">
        <v>30</v>
      </c>
    </row>
    <row r="10501" spans="14:14" x14ac:dyDescent="0.25">
      <c r="N10501" s="123" t="s">
        <v>30</v>
      </c>
    </row>
    <row r="10502" spans="14:14" x14ac:dyDescent="0.25">
      <c r="N10502" s="123" t="s">
        <v>30</v>
      </c>
    </row>
    <row r="10503" spans="14:14" x14ac:dyDescent="0.25">
      <c r="N10503" s="123" t="s">
        <v>30</v>
      </c>
    </row>
    <row r="10504" spans="14:14" x14ac:dyDescent="0.25">
      <c r="N10504" s="123" t="s">
        <v>30</v>
      </c>
    </row>
    <row r="10505" spans="14:14" x14ac:dyDescent="0.25">
      <c r="N10505" s="123" t="s">
        <v>30</v>
      </c>
    </row>
    <row r="10506" spans="14:14" x14ac:dyDescent="0.25">
      <c r="N10506" s="123" t="s">
        <v>30</v>
      </c>
    </row>
    <row r="10507" spans="14:14" x14ac:dyDescent="0.25">
      <c r="N10507" s="123" t="s">
        <v>30</v>
      </c>
    </row>
    <row r="10508" spans="14:14" x14ac:dyDescent="0.25">
      <c r="N10508" s="123" t="s">
        <v>30</v>
      </c>
    </row>
    <row r="10509" spans="14:14" x14ac:dyDescent="0.25">
      <c r="N10509" s="123" t="s">
        <v>30</v>
      </c>
    </row>
    <row r="10510" spans="14:14" x14ac:dyDescent="0.25">
      <c r="N10510" s="123" t="s">
        <v>30</v>
      </c>
    </row>
    <row r="10511" spans="14:14" x14ac:dyDescent="0.25">
      <c r="N10511" s="123" t="s">
        <v>30</v>
      </c>
    </row>
    <row r="10512" spans="14:14" x14ac:dyDescent="0.25">
      <c r="N10512" s="123" t="s">
        <v>30</v>
      </c>
    </row>
    <row r="10513" spans="14:14" x14ac:dyDescent="0.25">
      <c r="N10513" s="123" t="s">
        <v>30</v>
      </c>
    </row>
    <row r="10514" spans="14:14" x14ac:dyDescent="0.25">
      <c r="N10514" s="123" t="s">
        <v>30</v>
      </c>
    </row>
    <row r="10515" spans="14:14" x14ac:dyDescent="0.25">
      <c r="N10515" s="123" t="s">
        <v>30</v>
      </c>
    </row>
    <row r="10516" spans="14:14" x14ac:dyDescent="0.25">
      <c r="N10516" s="123" t="s">
        <v>30</v>
      </c>
    </row>
    <row r="10517" spans="14:14" x14ac:dyDescent="0.25">
      <c r="N10517" s="123" t="s">
        <v>30</v>
      </c>
    </row>
    <row r="10518" spans="14:14" x14ac:dyDescent="0.25">
      <c r="N10518" s="123" t="s">
        <v>30</v>
      </c>
    </row>
    <row r="10519" spans="14:14" x14ac:dyDescent="0.25">
      <c r="N10519" s="123" t="s">
        <v>30</v>
      </c>
    </row>
    <row r="10520" spans="14:14" x14ac:dyDescent="0.25">
      <c r="N10520" s="123" t="s">
        <v>30</v>
      </c>
    </row>
    <row r="10521" spans="14:14" x14ac:dyDescent="0.25">
      <c r="N10521" s="123" t="s">
        <v>30</v>
      </c>
    </row>
    <row r="10522" spans="14:14" x14ac:dyDescent="0.25">
      <c r="N10522" s="123" t="s">
        <v>30</v>
      </c>
    </row>
    <row r="10523" spans="14:14" x14ac:dyDescent="0.25">
      <c r="N10523" s="123" t="s">
        <v>30</v>
      </c>
    </row>
    <row r="10524" spans="14:14" x14ac:dyDescent="0.25">
      <c r="N10524" s="123" t="s">
        <v>30</v>
      </c>
    </row>
    <row r="10525" spans="14:14" x14ac:dyDescent="0.25">
      <c r="N10525" s="123" t="s">
        <v>30</v>
      </c>
    </row>
    <row r="10526" spans="14:14" x14ac:dyDescent="0.25">
      <c r="N10526" s="123" t="s">
        <v>30</v>
      </c>
    </row>
    <row r="10527" spans="14:14" x14ac:dyDescent="0.25">
      <c r="N10527" s="123" t="s">
        <v>30</v>
      </c>
    </row>
    <row r="10528" spans="14:14" x14ac:dyDescent="0.25">
      <c r="N10528" s="123" t="s">
        <v>30</v>
      </c>
    </row>
    <row r="10529" spans="14:14" x14ac:dyDescent="0.25">
      <c r="N10529" s="123" t="s">
        <v>30</v>
      </c>
    </row>
    <row r="10530" spans="14:14" x14ac:dyDescent="0.25">
      <c r="N10530" s="123" t="s">
        <v>30</v>
      </c>
    </row>
    <row r="10531" spans="14:14" x14ac:dyDescent="0.25">
      <c r="N10531" s="123" t="s">
        <v>30</v>
      </c>
    </row>
    <row r="10532" spans="14:14" x14ac:dyDescent="0.25">
      <c r="N10532" s="123" t="s">
        <v>30</v>
      </c>
    </row>
    <row r="10533" spans="14:14" x14ac:dyDescent="0.25">
      <c r="N10533" s="123" t="s">
        <v>30</v>
      </c>
    </row>
    <row r="10534" spans="14:14" x14ac:dyDescent="0.25">
      <c r="N10534" s="123" t="s">
        <v>30</v>
      </c>
    </row>
    <row r="10535" spans="14:14" x14ac:dyDescent="0.25">
      <c r="N10535" s="123" t="s">
        <v>30</v>
      </c>
    </row>
    <row r="10536" spans="14:14" x14ac:dyDescent="0.25">
      <c r="N10536" s="123" t="s">
        <v>30</v>
      </c>
    </row>
    <row r="10537" spans="14:14" x14ac:dyDescent="0.25">
      <c r="N10537" s="123" t="s">
        <v>30</v>
      </c>
    </row>
    <row r="10538" spans="14:14" x14ac:dyDescent="0.25">
      <c r="N10538" s="123" t="s">
        <v>30</v>
      </c>
    </row>
    <row r="10539" spans="14:14" x14ac:dyDescent="0.25">
      <c r="N10539" s="123" t="s">
        <v>30</v>
      </c>
    </row>
    <row r="10540" spans="14:14" x14ac:dyDescent="0.25">
      <c r="N10540" s="123" t="s">
        <v>30</v>
      </c>
    </row>
    <row r="10541" spans="14:14" x14ac:dyDescent="0.25">
      <c r="N10541" s="123" t="s">
        <v>30</v>
      </c>
    </row>
    <row r="10542" spans="14:14" x14ac:dyDescent="0.25">
      <c r="N10542" s="123" t="s">
        <v>30</v>
      </c>
    </row>
    <row r="10543" spans="14:14" x14ac:dyDescent="0.25">
      <c r="N10543" s="123" t="s">
        <v>30</v>
      </c>
    </row>
    <row r="10544" spans="14:14" x14ac:dyDescent="0.25">
      <c r="N10544" s="123" t="s">
        <v>30</v>
      </c>
    </row>
    <row r="10545" spans="14:14" x14ac:dyDescent="0.25">
      <c r="N10545" s="123" t="s">
        <v>30</v>
      </c>
    </row>
    <row r="10546" spans="14:14" x14ac:dyDescent="0.25">
      <c r="N10546" s="123" t="s">
        <v>30</v>
      </c>
    </row>
    <row r="10547" spans="14:14" x14ac:dyDescent="0.25">
      <c r="N10547" s="123" t="s">
        <v>30</v>
      </c>
    </row>
    <row r="10548" spans="14:14" x14ac:dyDescent="0.25">
      <c r="N10548" s="123" t="s">
        <v>30</v>
      </c>
    </row>
    <row r="10549" spans="14:14" x14ac:dyDescent="0.25">
      <c r="N10549" s="123" t="s">
        <v>30</v>
      </c>
    </row>
    <row r="10550" spans="14:14" x14ac:dyDescent="0.25">
      <c r="N10550" s="123" t="s">
        <v>30</v>
      </c>
    </row>
    <row r="10551" spans="14:14" x14ac:dyDescent="0.25">
      <c r="N10551" s="123" t="s">
        <v>30</v>
      </c>
    </row>
    <row r="10552" spans="14:14" x14ac:dyDescent="0.25">
      <c r="N10552" s="123" t="s">
        <v>30</v>
      </c>
    </row>
    <row r="10553" spans="14:14" x14ac:dyDescent="0.25">
      <c r="N10553" s="123" t="s">
        <v>30</v>
      </c>
    </row>
    <row r="10554" spans="14:14" x14ac:dyDescent="0.25">
      <c r="N10554" s="123" t="s">
        <v>30</v>
      </c>
    </row>
    <row r="10555" spans="14:14" x14ac:dyDescent="0.25">
      <c r="N10555" s="123" t="s">
        <v>30</v>
      </c>
    </row>
    <row r="10556" spans="14:14" x14ac:dyDescent="0.25">
      <c r="N10556" s="123" t="s">
        <v>30</v>
      </c>
    </row>
    <row r="10557" spans="14:14" x14ac:dyDescent="0.25">
      <c r="N10557" s="123" t="s">
        <v>30</v>
      </c>
    </row>
    <row r="10558" spans="14:14" x14ac:dyDescent="0.25">
      <c r="N10558" s="123" t="s">
        <v>30</v>
      </c>
    </row>
    <row r="10559" spans="14:14" x14ac:dyDescent="0.25">
      <c r="N10559" s="123" t="s">
        <v>30</v>
      </c>
    </row>
    <row r="10560" spans="14:14" x14ac:dyDescent="0.25">
      <c r="N10560" s="123" t="s">
        <v>30</v>
      </c>
    </row>
    <row r="10561" spans="14:14" x14ac:dyDescent="0.25">
      <c r="N10561" s="123" t="s">
        <v>30</v>
      </c>
    </row>
    <row r="10562" spans="14:14" x14ac:dyDescent="0.25">
      <c r="N10562" s="123" t="s">
        <v>30</v>
      </c>
    </row>
    <row r="10563" spans="14:14" x14ac:dyDescent="0.25">
      <c r="N10563" s="123" t="s">
        <v>30</v>
      </c>
    </row>
    <row r="10564" spans="14:14" x14ac:dyDescent="0.25">
      <c r="N10564" s="123" t="s">
        <v>30</v>
      </c>
    </row>
    <row r="10565" spans="14:14" x14ac:dyDescent="0.25">
      <c r="N10565" s="123" t="s">
        <v>30</v>
      </c>
    </row>
    <row r="10566" spans="14:14" x14ac:dyDescent="0.25">
      <c r="N10566" s="123" t="s">
        <v>30</v>
      </c>
    </row>
    <row r="10567" spans="14:14" x14ac:dyDescent="0.25">
      <c r="N10567" s="123" t="s">
        <v>30</v>
      </c>
    </row>
    <row r="10568" spans="14:14" x14ac:dyDescent="0.25">
      <c r="N10568" s="123" t="s">
        <v>30</v>
      </c>
    </row>
    <row r="10569" spans="14:14" x14ac:dyDescent="0.25">
      <c r="N10569" s="123" t="s">
        <v>30</v>
      </c>
    </row>
    <row r="10570" spans="14:14" x14ac:dyDescent="0.25">
      <c r="N10570" s="123" t="s">
        <v>30</v>
      </c>
    </row>
    <row r="10571" spans="14:14" x14ac:dyDescent="0.25">
      <c r="N10571" s="123" t="s">
        <v>30</v>
      </c>
    </row>
    <row r="10572" spans="14:14" x14ac:dyDescent="0.25">
      <c r="N10572" s="123" t="s">
        <v>30</v>
      </c>
    </row>
    <row r="10573" spans="14:14" x14ac:dyDescent="0.25">
      <c r="N10573" s="123" t="s">
        <v>30</v>
      </c>
    </row>
    <row r="10574" spans="14:14" x14ac:dyDescent="0.25">
      <c r="N10574" s="123" t="s">
        <v>30</v>
      </c>
    </row>
    <row r="10575" spans="14:14" x14ac:dyDescent="0.25">
      <c r="N10575" s="123" t="s">
        <v>30</v>
      </c>
    </row>
    <row r="10576" spans="14:14" x14ac:dyDescent="0.25">
      <c r="N10576" s="123" t="s">
        <v>30</v>
      </c>
    </row>
    <row r="10577" spans="14:14" x14ac:dyDescent="0.25">
      <c r="N10577" s="123" t="s">
        <v>30</v>
      </c>
    </row>
    <row r="10578" spans="14:14" x14ac:dyDescent="0.25">
      <c r="N10578" s="123" t="s">
        <v>30</v>
      </c>
    </row>
    <row r="10579" spans="14:14" x14ac:dyDescent="0.25">
      <c r="N10579" s="123" t="s">
        <v>30</v>
      </c>
    </row>
    <row r="10580" spans="14:14" x14ac:dyDescent="0.25">
      <c r="N10580" s="123" t="s">
        <v>30</v>
      </c>
    </row>
    <row r="10581" spans="14:14" x14ac:dyDescent="0.25">
      <c r="N10581" s="123" t="s">
        <v>30</v>
      </c>
    </row>
    <row r="10582" spans="14:14" x14ac:dyDescent="0.25">
      <c r="N10582" s="123" t="s">
        <v>30</v>
      </c>
    </row>
    <row r="10583" spans="14:14" x14ac:dyDescent="0.25">
      <c r="N10583" s="123" t="s">
        <v>30</v>
      </c>
    </row>
    <row r="10584" spans="14:14" x14ac:dyDescent="0.25">
      <c r="N10584" s="123" t="s">
        <v>30</v>
      </c>
    </row>
    <row r="10585" spans="14:14" x14ac:dyDescent="0.25">
      <c r="N10585" s="123" t="s">
        <v>30</v>
      </c>
    </row>
    <row r="10586" spans="14:14" x14ac:dyDescent="0.25">
      <c r="N10586" s="123" t="s">
        <v>30</v>
      </c>
    </row>
    <row r="10587" spans="14:14" x14ac:dyDescent="0.25">
      <c r="N10587" s="123" t="s">
        <v>30</v>
      </c>
    </row>
    <row r="10588" spans="14:14" x14ac:dyDescent="0.25">
      <c r="N10588" s="123" t="s">
        <v>30</v>
      </c>
    </row>
    <row r="10589" spans="14:14" x14ac:dyDescent="0.25">
      <c r="N10589" s="123" t="s">
        <v>30</v>
      </c>
    </row>
    <row r="10590" spans="14:14" x14ac:dyDescent="0.25">
      <c r="N10590" s="123" t="s">
        <v>30</v>
      </c>
    </row>
    <row r="10591" spans="14:14" x14ac:dyDescent="0.25">
      <c r="N10591" s="123" t="s">
        <v>30</v>
      </c>
    </row>
    <row r="10592" spans="14:14" x14ac:dyDescent="0.25">
      <c r="N10592" s="123" t="s">
        <v>30</v>
      </c>
    </row>
    <row r="10593" spans="14:14" x14ac:dyDescent="0.25">
      <c r="N10593" s="123" t="s">
        <v>30</v>
      </c>
    </row>
    <row r="10594" spans="14:14" x14ac:dyDescent="0.25">
      <c r="N10594" s="123" t="s">
        <v>30</v>
      </c>
    </row>
    <row r="10595" spans="14:14" x14ac:dyDescent="0.25">
      <c r="N10595" s="123" t="s">
        <v>30</v>
      </c>
    </row>
    <row r="10596" spans="14:14" x14ac:dyDescent="0.25">
      <c r="N10596" s="123" t="s">
        <v>30</v>
      </c>
    </row>
    <row r="10597" spans="14:14" x14ac:dyDescent="0.25">
      <c r="N10597" s="123" t="s">
        <v>30</v>
      </c>
    </row>
    <row r="10598" spans="14:14" x14ac:dyDescent="0.25">
      <c r="N10598" s="123" t="s">
        <v>30</v>
      </c>
    </row>
    <row r="10599" spans="14:14" x14ac:dyDescent="0.25">
      <c r="N10599" s="123" t="s">
        <v>30</v>
      </c>
    </row>
    <row r="10600" spans="14:14" x14ac:dyDescent="0.25">
      <c r="N10600" s="123" t="s">
        <v>30</v>
      </c>
    </row>
    <row r="10601" spans="14:14" x14ac:dyDescent="0.25">
      <c r="N10601" s="123" t="s">
        <v>30</v>
      </c>
    </row>
    <row r="10602" spans="14:14" x14ac:dyDescent="0.25">
      <c r="N10602" s="123" t="s">
        <v>30</v>
      </c>
    </row>
    <row r="10603" spans="14:14" x14ac:dyDescent="0.25">
      <c r="N10603" s="123" t="s">
        <v>30</v>
      </c>
    </row>
    <row r="10604" spans="14:14" x14ac:dyDescent="0.25">
      <c r="N10604" s="123" t="s">
        <v>30</v>
      </c>
    </row>
    <row r="10605" spans="14:14" x14ac:dyDescent="0.25">
      <c r="N10605" s="123" t="s">
        <v>30</v>
      </c>
    </row>
    <row r="10606" spans="14:14" x14ac:dyDescent="0.25">
      <c r="N10606" s="123" t="s">
        <v>30</v>
      </c>
    </row>
    <row r="10607" spans="14:14" x14ac:dyDescent="0.25">
      <c r="N10607" s="123" t="s">
        <v>30</v>
      </c>
    </row>
    <row r="10608" spans="14:14" x14ac:dyDescent="0.25">
      <c r="N10608" s="123" t="s">
        <v>30</v>
      </c>
    </row>
    <row r="10609" spans="14:14" x14ac:dyDescent="0.25">
      <c r="N10609" s="123" t="s">
        <v>30</v>
      </c>
    </row>
    <row r="10610" spans="14:14" x14ac:dyDescent="0.25">
      <c r="N10610" s="123" t="s">
        <v>30</v>
      </c>
    </row>
    <row r="10611" spans="14:14" x14ac:dyDescent="0.25">
      <c r="N10611" s="123" t="s">
        <v>30</v>
      </c>
    </row>
    <row r="10612" spans="14:14" x14ac:dyDescent="0.25">
      <c r="N10612" s="123" t="s">
        <v>30</v>
      </c>
    </row>
    <row r="10613" spans="14:14" x14ac:dyDescent="0.25">
      <c r="N10613" s="123" t="s">
        <v>30</v>
      </c>
    </row>
    <row r="10614" spans="14:14" x14ac:dyDescent="0.25">
      <c r="N10614" s="123" t="s">
        <v>30</v>
      </c>
    </row>
    <row r="10615" spans="14:14" x14ac:dyDescent="0.25">
      <c r="N10615" s="123" t="s">
        <v>30</v>
      </c>
    </row>
    <row r="10616" spans="14:14" x14ac:dyDescent="0.25">
      <c r="N10616" s="123" t="s">
        <v>30</v>
      </c>
    </row>
    <row r="10617" spans="14:14" x14ac:dyDescent="0.25">
      <c r="N10617" s="123" t="s">
        <v>30</v>
      </c>
    </row>
    <row r="10618" spans="14:14" x14ac:dyDescent="0.25">
      <c r="N10618" s="123" t="s">
        <v>30</v>
      </c>
    </row>
    <row r="10619" spans="14:14" x14ac:dyDescent="0.25">
      <c r="N10619" s="123" t="s">
        <v>30</v>
      </c>
    </row>
    <row r="10620" spans="14:14" x14ac:dyDescent="0.25">
      <c r="N10620" s="123" t="s">
        <v>30</v>
      </c>
    </row>
    <row r="10621" spans="14:14" x14ac:dyDescent="0.25">
      <c r="N10621" s="123" t="s">
        <v>30</v>
      </c>
    </row>
    <row r="10622" spans="14:14" x14ac:dyDescent="0.25">
      <c r="N10622" s="123" t="s">
        <v>30</v>
      </c>
    </row>
    <row r="10623" spans="14:14" x14ac:dyDescent="0.25">
      <c r="N10623" s="123" t="s">
        <v>30</v>
      </c>
    </row>
    <row r="10624" spans="14:14" x14ac:dyDescent="0.25">
      <c r="N10624" s="123" t="s">
        <v>30</v>
      </c>
    </row>
    <row r="10625" spans="14:14" x14ac:dyDescent="0.25">
      <c r="N10625" s="123" t="s">
        <v>30</v>
      </c>
    </row>
    <row r="10626" spans="14:14" x14ac:dyDescent="0.25">
      <c r="N10626" s="123" t="s">
        <v>30</v>
      </c>
    </row>
    <row r="10627" spans="14:14" x14ac:dyDescent="0.25">
      <c r="N10627" s="123" t="s">
        <v>30</v>
      </c>
    </row>
    <row r="10628" spans="14:14" x14ac:dyDescent="0.25">
      <c r="N10628" s="123" t="s">
        <v>30</v>
      </c>
    </row>
    <row r="10629" spans="14:14" x14ac:dyDescent="0.25">
      <c r="N10629" s="123" t="s">
        <v>30</v>
      </c>
    </row>
    <row r="10630" spans="14:14" x14ac:dyDescent="0.25">
      <c r="N10630" s="123" t="s">
        <v>30</v>
      </c>
    </row>
    <row r="10631" spans="14:14" x14ac:dyDescent="0.25">
      <c r="N10631" s="123" t="s">
        <v>30</v>
      </c>
    </row>
    <row r="10632" spans="14:14" x14ac:dyDescent="0.25">
      <c r="N10632" s="123" t="s">
        <v>30</v>
      </c>
    </row>
    <row r="10633" spans="14:14" x14ac:dyDescent="0.25">
      <c r="N10633" s="123" t="s">
        <v>30</v>
      </c>
    </row>
    <row r="10634" spans="14:14" x14ac:dyDescent="0.25">
      <c r="N10634" s="123" t="s">
        <v>30</v>
      </c>
    </row>
    <row r="10635" spans="14:14" x14ac:dyDescent="0.25">
      <c r="N10635" s="123" t="s">
        <v>30</v>
      </c>
    </row>
    <row r="10636" spans="14:14" x14ac:dyDescent="0.25">
      <c r="N10636" s="123" t="s">
        <v>30</v>
      </c>
    </row>
    <row r="10637" spans="14:14" x14ac:dyDescent="0.25">
      <c r="N10637" s="123" t="s">
        <v>30</v>
      </c>
    </row>
    <row r="10638" spans="14:14" x14ac:dyDescent="0.25">
      <c r="N10638" s="123" t="s">
        <v>30</v>
      </c>
    </row>
    <row r="10639" spans="14:14" x14ac:dyDescent="0.25">
      <c r="N10639" s="123" t="s">
        <v>30</v>
      </c>
    </row>
    <row r="10640" spans="14:14" x14ac:dyDescent="0.25">
      <c r="N10640" s="123" t="s">
        <v>30</v>
      </c>
    </row>
    <row r="10641" spans="14:14" x14ac:dyDescent="0.25">
      <c r="N10641" s="123" t="s">
        <v>30</v>
      </c>
    </row>
    <row r="10642" spans="14:14" x14ac:dyDescent="0.25">
      <c r="N10642" s="123" t="s">
        <v>30</v>
      </c>
    </row>
    <row r="10643" spans="14:14" x14ac:dyDescent="0.25">
      <c r="N10643" s="123" t="s">
        <v>30</v>
      </c>
    </row>
    <row r="10644" spans="14:14" x14ac:dyDescent="0.25">
      <c r="N10644" s="123" t="s">
        <v>30</v>
      </c>
    </row>
    <row r="10645" spans="14:14" x14ac:dyDescent="0.25">
      <c r="N10645" s="123" t="s">
        <v>30</v>
      </c>
    </row>
    <row r="10646" spans="14:14" x14ac:dyDescent="0.25">
      <c r="N10646" s="123" t="s">
        <v>30</v>
      </c>
    </row>
    <row r="10647" spans="14:14" x14ac:dyDescent="0.25">
      <c r="N10647" s="123" t="s">
        <v>30</v>
      </c>
    </row>
    <row r="10648" spans="14:14" x14ac:dyDescent="0.25">
      <c r="N10648" s="123" t="s">
        <v>30</v>
      </c>
    </row>
    <row r="10649" spans="14:14" x14ac:dyDescent="0.25">
      <c r="N10649" s="123" t="s">
        <v>30</v>
      </c>
    </row>
    <row r="10650" spans="14:14" x14ac:dyDescent="0.25">
      <c r="N10650" s="123" t="s">
        <v>30</v>
      </c>
    </row>
    <row r="10651" spans="14:14" x14ac:dyDescent="0.25">
      <c r="N10651" s="123" t="s">
        <v>30</v>
      </c>
    </row>
    <row r="10652" spans="14:14" x14ac:dyDescent="0.25">
      <c r="N10652" s="123" t="s">
        <v>30</v>
      </c>
    </row>
    <row r="10653" spans="14:14" x14ac:dyDescent="0.25">
      <c r="N10653" s="123" t="s">
        <v>30</v>
      </c>
    </row>
    <row r="10654" spans="14:14" x14ac:dyDescent="0.25">
      <c r="N10654" s="123" t="s">
        <v>30</v>
      </c>
    </row>
    <row r="10655" spans="14:14" x14ac:dyDescent="0.25">
      <c r="N10655" s="123" t="s">
        <v>30</v>
      </c>
    </row>
    <row r="10656" spans="14:14" x14ac:dyDescent="0.25">
      <c r="N10656" s="123" t="s">
        <v>30</v>
      </c>
    </row>
    <row r="10657" spans="14:14" x14ac:dyDescent="0.25">
      <c r="N10657" s="123" t="s">
        <v>30</v>
      </c>
    </row>
    <row r="10658" spans="14:14" x14ac:dyDescent="0.25">
      <c r="N10658" s="123" t="s">
        <v>30</v>
      </c>
    </row>
    <row r="10659" spans="14:14" x14ac:dyDescent="0.25">
      <c r="N10659" s="123" t="s">
        <v>30</v>
      </c>
    </row>
    <row r="10660" spans="14:14" x14ac:dyDescent="0.25">
      <c r="N10660" s="123" t="s">
        <v>30</v>
      </c>
    </row>
    <row r="10661" spans="14:14" x14ac:dyDescent="0.25">
      <c r="N10661" s="123" t="s">
        <v>30</v>
      </c>
    </row>
    <row r="10662" spans="14:14" x14ac:dyDescent="0.25">
      <c r="N10662" s="123" t="s">
        <v>30</v>
      </c>
    </row>
    <row r="10663" spans="14:14" x14ac:dyDescent="0.25">
      <c r="N10663" s="123" t="s">
        <v>30</v>
      </c>
    </row>
    <row r="10664" spans="14:14" x14ac:dyDescent="0.25">
      <c r="N10664" s="123" t="s">
        <v>30</v>
      </c>
    </row>
    <row r="10665" spans="14:14" x14ac:dyDescent="0.25">
      <c r="N10665" s="123" t="s">
        <v>30</v>
      </c>
    </row>
    <row r="10666" spans="14:14" x14ac:dyDescent="0.25">
      <c r="N10666" s="123" t="s">
        <v>30</v>
      </c>
    </row>
    <row r="10667" spans="14:14" x14ac:dyDescent="0.25">
      <c r="N10667" s="123" t="s">
        <v>30</v>
      </c>
    </row>
    <row r="10668" spans="14:14" x14ac:dyDescent="0.25">
      <c r="N10668" s="123" t="s">
        <v>30</v>
      </c>
    </row>
    <row r="10669" spans="14:14" x14ac:dyDescent="0.25">
      <c r="N10669" s="123" t="s">
        <v>30</v>
      </c>
    </row>
    <row r="10670" spans="14:14" x14ac:dyDescent="0.25">
      <c r="N10670" s="123" t="s">
        <v>30</v>
      </c>
    </row>
    <row r="10671" spans="14:14" x14ac:dyDescent="0.25">
      <c r="N10671" s="123" t="s">
        <v>30</v>
      </c>
    </row>
    <row r="10672" spans="14:14" x14ac:dyDescent="0.25">
      <c r="N10672" s="123" t="s">
        <v>30</v>
      </c>
    </row>
    <row r="10673" spans="14:14" x14ac:dyDescent="0.25">
      <c r="N10673" s="123" t="s">
        <v>30</v>
      </c>
    </row>
    <row r="10674" spans="14:14" x14ac:dyDescent="0.25">
      <c r="N10674" s="123" t="s">
        <v>30</v>
      </c>
    </row>
    <row r="10675" spans="14:14" x14ac:dyDescent="0.25">
      <c r="N10675" s="123" t="s">
        <v>30</v>
      </c>
    </row>
    <row r="10676" spans="14:14" x14ac:dyDescent="0.25">
      <c r="N10676" s="123" t="s">
        <v>30</v>
      </c>
    </row>
    <row r="10677" spans="14:14" x14ac:dyDescent="0.25">
      <c r="N10677" s="123" t="s">
        <v>30</v>
      </c>
    </row>
    <row r="10678" spans="14:14" x14ac:dyDescent="0.25">
      <c r="N10678" s="123" t="s">
        <v>30</v>
      </c>
    </row>
    <row r="10679" spans="14:14" x14ac:dyDescent="0.25">
      <c r="N10679" s="123" t="s">
        <v>30</v>
      </c>
    </row>
    <row r="10680" spans="14:14" x14ac:dyDescent="0.25">
      <c r="N10680" s="123" t="s">
        <v>30</v>
      </c>
    </row>
    <row r="10681" spans="14:14" x14ac:dyDescent="0.25">
      <c r="N10681" s="123" t="s">
        <v>30</v>
      </c>
    </row>
    <row r="10682" spans="14:14" x14ac:dyDescent="0.25">
      <c r="N10682" s="123" t="s">
        <v>30</v>
      </c>
    </row>
    <row r="10683" spans="14:14" x14ac:dyDescent="0.25">
      <c r="N10683" s="123" t="s">
        <v>30</v>
      </c>
    </row>
    <row r="10684" spans="14:14" x14ac:dyDescent="0.25">
      <c r="N10684" s="123" t="s">
        <v>30</v>
      </c>
    </row>
    <row r="10685" spans="14:14" x14ac:dyDescent="0.25">
      <c r="N10685" s="123" t="s">
        <v>30</v>
      </c>
    </row>
    <row r="10686" spans="14:14" x14ac:dyDescent="0.25">
      <c r="N10686" s="123" t="s">
        <v>30</v>
      </c>
    </row>
    <row r="10687" spans="14:14" x14ac:dyDescent="0.25">
      <c r="N10687" s="123" t="s">
        <v>30</v>
      </c>
    </row>
    <row r="10688" spans="14:14" x14ac:dyDescent="0.25">
      <c r="N10688" s="123" t="s">
        <v>30</v>
      </c>
    </row>
    <row r="10689" spans="14:14" x14ac:dyDescent="0.25">
      <c r="N10689" s="123" t="s">
        <v>30</v>
      </c>
    </row>
    <row r="10690" spans="14:14" x14ac:dyDescent="0.25">
      <c r="N10690" s="123" t="s">
        <v>30</v>
      </c>
    </row>
    <row r="10691" spans="14:14" x14ac:dyDescent="0.25">
      <c r="N10691" s="123" t="s">
        <v>30</v>
      </c>
    </row>
    <row r="10692" spans="14:14" x14ac:dyDescent="0.25">
      <c r="N10692" s="123" t="s">
        <v>30</v>
      </c>
    </row>
    <row r="10693" spans="14:14" x14ac:dyDescent="0.25">
      <c r="N10693" s="123" t="s">
        <v>30</v>
      </c>
    </row>
    <row r="10694" spans="14:14" x14ac:dyDescent="0.25">
      <c r="N10694" s="123" t="s">
        <v>30</v>
      </c>
    </row>
    <row r="10695" spans="14:14" x14ac:dyDescent="0.25">
      <c r="N10695" s="123" t="s">
        <v>30</v>
      </c>
    </row>
    <row r="10696" spans="14:14" x14ac:dyDescent="0.25">
      <c r="N10696" s="123" t="s">
        <v>30</v>
      </c>
    </row>
    <row r="10697" spans="14:14" x14ac:dyDescent="0.25">
      <c r="N10697" s="123" t="s">
        <v>30</v>
      </c>
    </row>
    <row r="10698" spans="14:14" x14ac:dyDescent="0.25">
      <c r="N10698" s="123" t="s">
        <v>30</v>
      </c>
    </row>
    <row r="10699" spans="14:14" x14ac:dyDescent="0.25">
      <c r="N10699" s="123" t="s">
        <v>30</v>
      </c>
    </row>
    <row r="10700" spans="14:14" x14ac:dyDescent="0.25">
      <c r="N10700" s="123" t="s">
        <v>30</v>
      </c>
    </row>
    <row r="10701" spans="14:14" x14ac:dyDescent="0.25">
      <c r="N10701" s="123" t="s">
        <v>30</v>
      </c>
    </row>
    <row r="10702" spans="14:14" x14ac:dyDescent="0.25">
      <c r="N10702" s="123" t="s">
        <v>30</v>
      </c>
    </row>
    <row r="10703" spans="14:14" x14ac:dyDescent="0.25">
      <c r="N10703" s="123" t="s">
        <v>30</v>
      </c>
    </row>
    <row r="10704" spans="14:14" x14ac:dyDescent="0.25">
      <c r="N10704" s="123" t="s">
        <v>30</v>
      </c>
    </row>
    <row r="10705" spans="14:14" x14ac:dyDescent="0.25">
      <c r="N10705" s="123" t="s">
        <v>30</v>
      </c>
    </row>
    <row r="10706" spans="14:14" x14ac:dyDescent="0.25">
      <c r="N10706" s="123" t="s">
        <v>30</v>
      </c>
    </row>
    <row r="10707" spans="14:14" x14ac:dyDescent="0.25">
      <c r="N10707" s="123" t="s">
        <v>30</v>
      </c>
    </row>
    <row r="10708" spans="14:14" x14ac:dyDescent="0.25">
      <c r="N10708" s="123" t="s">
        <v>30</v>
      </c>
    </row>
    <row r="10709" spans="14:14" x14ac:dyDescent="0.25">
      <c r="N10709" s="123" t="s">
        <v>30</v>
      </c>
    </row>
    <row r="10710" spans="14:14" x14ac:dyDescent="0.25">
      <c r="N10710" s="123" t="s">
        <v>30</v>
      </c>
    </row>
    <row r="10711" spans="14:14" x14ac:dyDescent="0.25">
      <c r="N10711" s="123" t="s">
        <v>30</v>
      </c>
    </row>
    <row r="10712" spans="14:14" x14ac:dyDescent="0.25">
      <c r="N10712" s="123" t="s">
        <v>30</v>
      </c>
    </row>
    <row r="10713" spans="14:14" x14ac:dyDescent="0.25">
      <c r="N10713" s="123" t="s">
        <v>30</v>
      </c>
    </row>
    <row r="10714" spans="14:14" x14ac:dyDescent="0.25">
      <c r="N10714" s="123" t="s">
        <v>30</v>
      </c>
    </row>
    <row r="10715" spans="14:14" x14ac:dyDescent="0.25">
      <c r="N10715" s="123" t="s">
        <v>30</v>
      </c>
    </row>
    <row r="10716" spans="14:14" x14ac:dyDescent="0.25">
      <c r="N10716" s="123" t="s">
        <v>30</v>
      </c>
    </row>
    <row r="10717" spans="14:14" x14ac:dyDescent="0.25">
      <c r="N10717" s="123" t="s">
        <v>30</v>
      </c>
    </row>
    <row r="10718" spans="14:14" x14ac:dyDescent="0.25">
      <c r="N10718" s="123" t="s">
        <v>30</v>
      </c>
    </row>
    <row r="10719" spans="14:14" x14ac:dyDescent="0.25">
      <c r="N10719" s="123" t="s">
        <v>30</v>
      </c>
    </row>
    <row r="10720" spans="14:14" x14ac:dyDescent="0.25">
      <c r="N10720" s="123" t="s">
        <v>30</v>
      </c>
    </row>
    <row r="10721" spans="14:14" x14ac:dyDescent="0.25">
      <c r="N10721" s="123" t="s">
        <v>30</v>
      </c>
    </row>
    <row r="10722" spans="14:14" x14ac:dyDescent="0.25">
      <c r="N10722" s="123" t="s">
        <v>30</v>
      </c>
    </row>
    <row r="10723" spans="14:14" x14ac:dyDescent="0.25">
      <c r="N10723" s="123" t="s">
        <v>30</v>
      </c>
    </row>
    <row r="10724" spans="14:14" x14ac:dyDescent="0.25">
      <c r="N10724" s="123" t="s">
        <v>30</v>
      </c>
    </row>
    <row r="10725" spans="14:14" x14ac:dyDescent="0.25">
      <c r="N10725" s="123" t="s">
        <v>30</v>
      </c>
    </row>
    <row r="10726" spans="14:14" x14ac:dyDescent="0.25">
      <c r="N10726" s="123" t="s">
        <v>30</v>
      </c>
    </row>
    <row r="10727" spans="14:14" x14ac:dyDescent="0.25">
      <c r="N10727" s="123" t="s">
        <v>30</v>
      </c>
    </row>
    <row r="10728" spans="14:14" x14ac:dyDescent="0.25">
      <c r="N10728" s="123" t="s">
        <v>30</v>
      </c>
    </row>
    <row r="10729" spans="14:14" x14ac:dyDescent="0.25">
      <c r="N10729" s="123" t="s">
        <v>30</v>
      </c>
    </row>
    <row r="10730" spans="14:14" x14ac:dyDescent="0.25">
      <c r="N10730" s="123" t="s">
        <v>30</v>
      </c>
    </row>
    <row r="10731" spans="14:14" x14ac:dyDescent="0.25">
      <c r="N10731" s="123" t="s">
        <v>30</v>
      </c>
    </row>
    <row r="10732" spans="14:14" x14ac:dyDescent="0.25">
      <c r="N10732" s="123" t="s">
        <v>30</v>
      </c>
    </row>
    <row r="10733" spans="14:14" x14ac:dyDescent="0.25">
      <c r="N10733" s="123" t="s">
        <v>30</v>
      </c>
    </row>
    <row r="10734" spans="14:14" x14ac:dyDescent="0.25">
      <c r="N10734" s="123" t="s">
        <v>30</v>
      </c>
    </row>
    <row r="10735" spans="14:14" x14ac:dyDescent="0.25">
      <c r="N10735" s="123" t="s">
        <v>30</v>
      </c>
    </row>
    <row r="10736" spans="14:14" x14ac:dyDescent="0.25">
      <c r="N10736" s="123" t="s">
        <v>30</v>
      </c>
    </row>
    <row r="10737" spans="14:14" x14ac:dyDescent="0.25">
      <c r="N10737" s="123" t="s">
        <v>30</v>
      </c>
    </row>
    <row r="10738" spans="14:14" x14ac:dyDescent="0.25">
      <c r="N10738" s="123" t="s">
        <v>30</v>
      </c>
    </row>
    <row r="10739" spans="14:14" x14ac:dyDescent="0.25">
      <c r="N10739" s="123" t="s">
        <v>30</v>
      </c>
    </row>
    <row r="10740" spans="14:14" x14ac:dyDescent="0.25">
      <c r="N10740" s="123" t="s">
        <v>30</v>
      </c>
    </row>
    <row r="10741" spans="14:14" x14ac:dyDescent="0.25">
      <c r="N10741" s="123" t="s">
        <v>30</v>
      </c>
    </row>
    <row r="10742" spans="14:14" x14ac:dyDescent="0.25">
      <c r="N10742" s="123" t="s">
        <v>30</v>
      </c>
    </row>
    <row r="10743" spans="14:14" x14ac:dyDescent="0.25">
      <c r="N10743" s="123" t="s">
        <v>30</v>
      </c>
    </row>
    <row r="10744" spans="14:14" x14ac:dyDescent="0.25">
      <c r="N10744" s="123" t="s">
        <v>30</v>
      </c>
    </row>
    <row r="10745" spans="14:14" x14ac:dyDescent="0.25">
      <c r="N10745" s="123" t="s">
        <v>30</v>
      </c>
    </row>
    <row r="10746" spans="14:14" x14ac:dyDescent="0.25">
      <c r="N10746" s="123" t="s">
        <v>30</v>
      </c>
    </row>
    <row r="10747" spans="14:14" x14ac:dyDescent="0.25">
      <c r="N10747" s="123" t="s">
        <v>30</v>
      </c>
    </row>
    <row r="10748" spans="14:14" x14ac:dyDescent="0.25">
      <c r="N10748" s="123" t="s">
        <v>30</v>
      </c>
    </row>
    <row r="10749" spans="14:14" x14ac:dyDescent="0.25">
      <c r="N10749" s="123" t="s">
        <v>30</v>
      </c>
    </row>
    <row r="10750" spans="14:14" x14ac:dyDescent="0.25">
      <c r="N10750" s="123" t="s">
        <v>30</v>
      </c>
    </row>
    <row r="10751" spans="14:14" x14ac:dyDescent="0.25">
      <c r="N10751" s="123" t="s">
        <v>30</v>
      </c>
    </row>
    <row r="10752" spans="14:14" x14ac:dyDescent="0.25">
      <c r="N10752" s="123" t="s">
        <v>30</v>
      </c>
    </row>
    <row r="10753" spans="14:14" x14ac:dyDescent="0.25">
      <c r="N10753" s="123" t="s">
        <v>30</v>
      </c>
    </row>
    <row r="10754" spans="14:14" x14ac:dyDescent="0.25">
      <c r="N10754" s="123" t="s">
        <v>30</v>
      </c>
    </row>
    <row r="10755" spans="14:14" x14ac:dyDescent="0.25">
      <c r="N10755" s="123" t="s">
        <v>30</v>
      </c>
    </row>
    <row r="10756" spans="14:14" x14ac:dyDescent="0.25">
      <c r="N10756" s="123" t="s">
        <v>30</v>
      </c>
    </row>
    <row r="10757" spans="14:14" x14ac:dyDescent="0.25">
      <c r="N10757" s="123" t="s">
        <v>30</v>
      </c>
    </row>
    <row r="10758" spans="14:14" x14ac:dyDescent="0.25">
      <c r="N10758" s="123" t="s">
        <v>30</v>
      </c>
    </row>
    <row r="10759" spans="14:14" x14ac:dyDescent="0.25">
      <c r="N10759" s="123" t="s">
        <v>30</v>
      </c>
    </row>
    <row r="10760" spans="14:14" x14ac:dyDescent="0.25">
      <c r="N10760" s="123" t="s">
        <v>30</v>
      </c>
    </row>
    <row r="10761" spans="14:14" x14ac:dyDescent="0.25">
      <c r="N10761" s="123" t="s">
        <v>30</v>
      </c>
    </row>
    <row r="10762" spans="14:14" x14ac:dyDescent="0.25">
      <c r="N10762" s="123" t="s">
        <v>30</v>
      </c>
    </row>
    <row r="10763" spans="14:14" x14ac:dyDescent="0.25">
      <c r="N10763" s="123" t="s">
        <v>30</v>
      </c>
    </row>
    <row r="10764" spans="14:14" x14ac:dyDescent="0.25">
      <c r="N10764" s="123" t="s">
        <v>30</v>
      </c>
    </row>
    <row r="10765" spans="14:14" x14ac:dyDescent="0.25">
      <c r="N10765" s="123" t="s">
        <v>30</v>
      </c>
    </row>
    <row r="10766" spans="14:14" x14ac:dyDescent="0.25">
      <c r="N10766" s="123" t="s">
        <v>30</v>
      </c>
    </row>
    <row r="10767" spans="14:14" x14ac:dyDescent="0.25">
      <c r="N10767" s="123" t="s">
        <v>30</v>
      </c>
    </row>
    <row r="10768" spans="14:14" x14ac:dyDescent="0.25">
      <c r="N10768" s="123" t="s">
        <v>30</v>
      </c>
    </row>
    <row r="10769" spans="14:14" x14ac:dyDescent="0.25">
      <c r="N10769" s="123" t="s">
        <v>30</v>
      </c>
    </row>
    <row r="10770" spans="14:14" x14ac:dyDescent="0.25">
      <c r="N10770" s="123" t="s">
        <v>30</v>
      </c>
    </row>
    <row r="10771" spans="14:14" x14ac:dyDescent="0.25">
      <c r="N10771" s="123" t="s">
        <v>30</v>
      </c>
    </row>
    <row r="10772" spans="14:14" x14ac:dyDescent="0.25">
      <c r="N10772" s="123" t="s">
        <v>30</v>
      </c>
    </row>
    <row r="10773" spans="14:14" x14ac:dyDescent="0.25">
      <c r="N10773" s="123" t="s">
        <v>30</v>
      </c>
    </row>
    <row r="10774" spans="14:14" x14ac:dyDescent="0.25">
      <c r="N10774" s="123" t="s">
        <v>30</v>
      </c>
    </row>
    <row r="10775" spans="14:14" x14ac:dyDescent="0.25">
      <c r="N10775" s="123" t="s">
        <v>30</v>
      </c>
    </row>
    <row r="10776" spans="14:14" x14ac:dyDescent="0.25">
      <c r="N10776" s="123" t="s">
        <v>30</v>
      </c>
    </row>
    <row r="10777" spans="14:14" x14ac:dyDescent="0.25">
      <c r="N10777" s="123" t="s">
        <v>30</v>
      </c>
    </row>
    <row r="10778" spans="14:14" x14ac:dyDescent="0.25">
      <c r="N10778" s="123" t="s">
        <v>30</v>
      </c>
    </row>
    <row r="10779" spans="14:14" x14ac:dyDescent="0.25">
      <c r="N10779" s="123" t="s">
        <v>30</v>
      </c>
    </row>
    <row r="10780" spans="14:14" x14ac:dyDescent="0.25">
      <c r="N10780" s="123" t="s">
        <v>30</v>
      </c>
    </row>
    <row r="10781" spans="14:14" x14ac:dyDescent="0.25">
      <c r="N10781" s="123" t="s">
        <v>30</v>
      </c>
    </row>
    <row r="10782" spans="14:14" x14ac:dyDescent="0.25">
      <c r="N10782" s="123" t="s">
        <v>30</v>
      </c>
    </row>
    <row r="10783" spans="14:14" x14ac:dyDescent="0.25">
      <c r="N10783" s="123" t="s">
        <v>30</v>
      </c>
    </row>
    <row r="10784" spans="14:14" x14ac:dyDescent="0.25">
      <c r="N10784" s="123" t="s">
        <v>30</v>
      </c>
    </row>
    <row r="10785" spans="14:14" x14ac:dyDescent="0.25">
      <c r="N10785" s="123" t="s">
        <v>30</v>
      </c>
    </row>
    <row r="10786" spans="14:14" x14ac:dyDescent="0.25">
      <c r="N10786" s="123" t="s">
        <v>30</v>
      </c>
    </row>
    <row r="10787" spans="14:14" x14ac:dyDescent="0.25">
      <c r="N10787" s="123" t="s">
        <v>30</v>
      </c>
    </row>
    <row r="10788" spans="14:14" x14ac:dyDescent="0.25">
      <c r="N10788" s="123" t="s">
        <v>30</v>
      </c>
    </row>
    <row r="10789" spans="14:14" x14ac:dyDescent="0.25">
      <c r="N10789" s="123" t="s">
        <v>30</v>
      </c>
    </row>
    <row r="10790" spans="14:14" x14ac:dyDescent="0.25">
      <c r="N10790" s="123" t="s">
        <v>30</v>
      </c>
    </row>
    <row r="10791" spans="14:14" x14ac:dyDescent="0.25">
      <c r="N10791" s="123" t="s">
        <v>30</v>
      </c>
    </row>
    <row r="10792" spans="14:14" x14ac:dyDescent="0.25">
      <c r="N10792" s="123" t="s">
        <v>30</v>
      </c>
    </row>
    <row r="10793" spans="14:14" x14ac:dyDescent="0.25">
      <c r="N10793" s="123" t="s">
        <v>30</v>
      </c>
    </row>
    <row r="10794" spans="14:14" x14ac:dyDescent="0.25">
      <c r="N10794" s="123" t="s">
        <v>30</v>
      </c>
    </row>
    <row r="10795" spans="14:14" x14ac:dyDescent="0.25">
      <c r="N10795" s="123" t="s">
        <v>30</v>
      </c>
    </row>
    <row r="10796" spans="14:14" x14ac:dyDescent="0.25">
      <c r="N10796" s="123" t="s">
        <v>30</v>
      </c>
    </row>
    <row r="10797" spans="14:14" x14ac:dyDescent="0.25">
      <c r="N10797" s="123" t="s">
        <v>30</v>
      </c>
    </row>
    <row r="10798" spans="14:14" x14ac:dyDescent="0.25">
      <c r="N10798" s="123" t="s">
        <v>30</v>
      </c>
    </row>
    <row r="10799" spans="14:14" x14ac:dyDescent="0.25">
      <c r="N10799" s="123" t="s">
        <v>30</v>
      </c>
    </row>
    <row r="10800" spans="14:14" x14ac:dyDescent="0.25">
      <c r="N10800" s="123" t="s">
        <v>30</v>
      </c>
    </row>
    <row r="10801" spans="14:14" x14ac:dyDescent="0.25">
      <c r="N10801" s="123" t="s">
        <v>30</v>
      </c>
    </row>
    <row r="10802" spans="14:14" x14ac:dyDescent="0.25">
      <c r="N10802" s="123" t="s">
        <v>30</v>
      </c>
    </row>
    <row r="10803" spans="14:14" x14ac:dyDescent="0.25">
      <c r="N10803" s="123" t="s">
        <v>30</v>
      </c>
    </row>
    <row r="10804" spans="14:14" x14ac:dyDescent="0.25">
      <c r="N10804" s="123" t="s">
        <v>30</v>
      </c>
    </row>
    <row r="10805" spans="14:14" x14ac:dyDescent="0.25">
      <c r="N10805" s="123" t="s">
        <v>30</v>
      </c>
    </row>
    <row r="10806" spans="14:14" x14ac:dyDescent="0.25">
      <c r="N10806" s="123" t="s">
        <v>30</v>
      </c>
    </row>
    <row r="10807" spans="14:14" x14ac:dyDescent="0.25">
      <c r="N10807" s="123" t="s">
        <v>30</v>
      </c>
    </row>
    <row r="10808" spans="14:14" x14ac:dyDescent="0.25">
      <c r="N10808" s="123" t="s">
        <v>30</v>
      </c>
    </row>
    <row r="10809" spans="14:14" x14ac:dyDescent="0.25">
      <c r="N10809" s="123" t="s">
        <v>30</v>
      </c>
    </row>
    <row r="10810" spans="14:14" x14ac:dyDescent="0.25">
      <c r="N10810" s="123" t="s">
        <v>30</v>
      </c>
    </row>
    <row r="10811" spans="14:14" x14ac:dyDescent="0.25">
      <c r="N10811" s="123" t="s">
        <v>30</v>
      </c>
    </row>
    <row r="10812" spans="14:14" x14ac:dyDescent="0.25">
      <c r="N10812" s="123" t="s">
        <v>30</v>
      </c>
    </row>
    <row r="10813" spans="14:14" x14ac:dyDescent="0.25">
      <c r="N10813" s="123" t="s">
        <v>30</v>
      </c>
    </row>
    <row r="10814" spans="14:14" x14ac:dyDescent="0.25">
      <c r="N10814" s="123" t="s">
        <v>30</v>
      </c>
    </row>
    <row r="10815" spans="14:14" x14ac:dyDescent="0.25">
      <c r="N10815" s="123" t="s">
        <v>30</v>
      </c>
    </row>
    <row r="10816" spans="14:14" x14ac:dyDescent="0.25">
      <c r="N10816" s="123" t="s">
        <v>30</v>
      </c>
    </row>
    <row r="10817" spans="14:14" x14ac:dyDescent="0.25">
      <c r="N10817" s="123" t="s">
        <v>30</v>
      </c>
    </row>
    <row r="10818" spans="14:14" x14ac:dyDescent="0.25">
      <c r="N10818" s="123" t="s">
        <v>30</v>
      </c>
    </row>
    <row r="10819" spans="14:14" x14ac:dyDescent="0.25">
      <c r="N10819" s="123" t="s">
        <v>30</v>
      </c>
    </row>
    <row r="10820" spans="14:14" x14ac:dyDescent="0.25">
      <c r="N10820" s="123" t="s">
        <v>30</v>
      </c>
    </row>
    <row r="10821" spans="14:14" x14ac:dyDescent="0.25">
      <c r="N10821" s="123" t="s">
        <v>30</v>
      </c>
    </row>
    <row r="10822" spans="14:14" x14ac:dyDescent="0.25">
      <c r="N10822" s="123" t="s">
        <v>30</v>
      </c>
    </row>
    <row r="10823" spans="14:14" x14ac:dyDescent="0.25">
      <c r="N10823" s="123" t="s">
        <v>30</v>
      </c>
    </row>
    <row r="10824" spans="14:14" x14ac:dyDescent="0.25">
      <c r="N10824" s="123" t="s">
        <v>30</v>
      </c>
    </row>
    <row r="10825" spans="14:14" x14ac:dyDescent="0.25">
      <c r="N10825" s="123" t="s">
        <v>30</v>
      </c>
    </row>
    <row r="10826" spans="14:14" x14ac:dyDescent="0.25">
      <c r="N10826" s="123" t="s">
        <v>30</v>
      </c>
    </row>
    <row r="10827" spans="14:14" x14ac:dyDescent="0.25">
      <c r="N10827" s="123" t="s">
        <v>30</v>
      </c>
    </row>
    <row r="10828" spans="14:14" x14ac:dyDescent="0.25">
      <c r="N10828" s="123" t="s">
        <v>30</v>
      </c>
    </row>
    <row r="10829" spans="14:14" x14ac:dyDescent="0.25">
      <c r="N10829" s="123" t="s">
        <v>30</v>
      </c>
    </row>
    <row r="10830" spans="14:14" x14ac:dyDescent="0.25">
      <c r="N10830" s="123" t="s">
        <v>30</v>
      </c>
    </row>
    <row r="10831" spans="14:14" x14ac:dyDescent="0.25">
      <c r="N10831" s="123" t="s">
        <v>30</v>
      </c>
    </row>
    <row r="10832" spans="14:14" x14ac:dyDescent="0.25">
      <c r="N10832" s="123" t="s">
        <v>30</v>
      </c>
    </row>
    <row r="10833" spans="14:14" x14ac:dyDescent="0.25">
      <c r="N10833" s="123" t="s">
        <v>30</v>
      </c>
    </row>
    <row r="10834" spans="14:14" x14ac:dyDescent="0.25">
      <c r="N10834" s="123" t="s">
        <v>30</v>
      </c>
    </row>
    <row r="10835" spans="14:14" x14ac:dyDescent="0.25">
      <c r="N10835" s="123" t="s">
        <v>30</v>
      </c>
    </row>
    <row r="10836" spans="14:14" x14ac:dyDescent="0.25">
      <c r="N10836" s="123" t="s">
        <v>30</v>
      </c>
    </row>
    <row r="10837" spans="14:14" x14ac:dyDescent="0.25">
      <c r="N10837" s="123" t="s">
        <v>30</v>
      </c>
    </row>
    <row r="10838" spans="14:14" x14ac:dyDescent="0.25">
      <c r="N10838" s="123" t="s">
        <v>30</v>
      </c>
    </row>
    <row r="10839" spans="14:14" x14ac:dyDescent="0.25">
      <c r="N10839" s="123" t="s">
        <v>30</v>
      </c>
    </row>
    <row r="10840" spans="14:14" x14ac:dyDescent="0.25">
      <c r="N10840" s="123" t="s">
        <v>30</v>
      </c>
    </row>
    <row r="10841" spans="14:14" x14ac:dyDescent="0.25">
      <c r="N10841" s="123" t="s">
        <v>30</v>
      </c>
    </row>
    <row r="10842" spans="14:14" x14ac:dyDescent="0.25">
      <c r="N10842" s="123" t="s">
        <v>30</v>
      </c>
    </row>
    <row r="10843" spans="14:14" x14ac:dyDescent="0.25">
      <c r="N10843" s="123" t="s">
        <v>30</v>
      </c>
    </row>
    <row r="10844" spans="14:14" x14ac:dyDescent="0.25">
      <c r="N10844" s="123" t="s">
        <v>30</v>
      </c>
    </row>
    <row r="10845" spans="14:14" x14ac:dyDescent="0.25">
      <c r="N10845" s="123" t="s">
        <v>30</v>
      </c>
    </row>
    <row r="10846" spans="14:14" x14ac:dyDescent="0.25">
      <c r="N10846" s="123" t="s">
        <v>30</v>
      </c>
    </row>
    <row r="10847" spans="14:14" x14ac:dyDescent="0.25">
      <c r="N10847" s="123" t="s">
        <v>30</v>
      </c>
    </row>
    <row r="10848" spans="14:14" x14ac:dyDescent="0.25">
      <c r="N10848" s="123" t="s">
        <v>30</v>
      </c>
    </row>
    <row r="10849" spans="14:14" x14ac:dyDescent="0.25">
      <c r="N10849" s="123" t="s">
        <v>30</v>
      </c>
    </row>
    <row r="10850" spans="14:14" x14ac:dyDescent="0.25">
      <c r="N10850" s="123" t="s">
        <v>30</v>
      </c>
    </row>
    <row r="10851" spans="14:14" x14ac:dyDescent="0.25">
      <c r="N10851" s="123" t="s">
        <v>30</v>
      </c>
    </row>
    <row r="10852" spans="14:14" x14ac:dyDescent="0.25">
      <c r="N10852" s="123" t="s">
        <v>30</v>
      </c>
    </row>
    <row r="10853" spans="14:14" x14ac:dyDescent="0.25">
      <c r="N10853" s="123" t="s">
        <v>30</v>
      </c>
    </row>
    <row r="10854" spans="14:14" x14ac:dyDescent="0.25">
      <c r="N10854" s="123" t="s">
        <v>30</v>
      </c>
    </row>
    <row r="10855" spans="14:14" x14ac:dyDescent="0.25">
      <c r="N10855" s="123" t="s">
        <v>30</v>
      </c>
    </row>
    <row r="10856" spans="14:14" x14ac:dyDescent="0.25">
      <c r="N10856" s="123" t="s">
        <v>30</v>
      </c>
    </row>
    <row r="10857" spans="14:14" x14ac:dyDescent="0.25">
      <c r="N10857" s="123" t="s">
        <v>30</v>
      </c>
    </row>
    <row r="10858" spans="14:14" x14ac:dyDescent="0.25">
      <c r="N10858" s="123" t="s">
        <v>30</v>
      </c>
    </row>
    <row r="10859" spans="14:14" x14ac:dyDescent="0.25">
      <c r="N10859" s="123" t="s">
        <v>30</v>
      </c>
    </row>
    <row r="10860" spans="14:14" x14ac:dyDescent="0.25">
      <c r="N10860" s="123" t="s">
        <v>30</v>
      </c>
    </row>
    <row r="10861" spans="14:14" x14ac:dyDescent="0.25">
      <c r="N10861" s="123" t="s">
        <v>30</v>
      </c>
    </row>
    <row r="10862" spans="14:14" x14ac:dyDescent="0.25">
      <c r="N10862" s="123" t="s">
        <v>30</v>
      </c>
    </row>
    <row r="10863" spans="14:14" x14ac:dyDescent="0.25">
      <c r="N10863" s="123" t="s">
        <v>30</v>
      </c>
    </row>
    <row r="10864" spans="14:14" x14ac:dyDescent="0.25">
      <c r="N10864" s="123" t="s">
        <v>30</v>
      </c>
    </row>
    <row r="10865" spans="14:14" x14ac:dyDescent="0.25">
      <c r="N10865" s="123" t="s">
        <v>30</v>
      </c>
    </row>
    <row r="10866" spans="14:14" x14ac:dyDescent="0.25">
      <c r="N10866" s="123" t="s">
        <v>30</v>
      </c>
    </row>
    <row r="10867" spans="14:14" x14ac:dyDescent="0.25">
      <c r="N10867" s="123" t="s">
        <v>30</v>
      </c>
    </row>
    <row r="10868" spans="14:14" x14ac:dyDescent="0.25">
      <c r="N10868" s="123" t="s">
        <v>30</v>
      </c>
    </row>
    <row r="10869" spans="14:14" x14ac:dyDescent="0.25">
      <c r="N10869" s="123" t="s">
        <v>30</v>
      </c>
    </row>
    <row r="10870" spans="14:14" x14ac:dyDescent="0.25">
      <c r="N10870" s="123" t="s">
        <v>30</v>
      </c>
    </row>
    <row r="10871" spans="14:14" x14ac:dyDescent="0.25">
      <c r="N10871" s="123" t="s">
        <v>30</v>
      </c>
    </row>
    <row r="10872" spans="14:14" x14ac:dyDescent="0.25">
      <c r="N10872" s="123" t="s">
        <v>30</v>
      </c>
    </row>
    <row r="10873" spans="14:14" x14ac:dyDescent="0.25">
      <c r="N10873" s="123" t="s">
        <v>30</v>
      </c>
    </row>
    <row r="10874" spans="14:14" x14ac:dyDescent="0.25">
      <c r="N10874" s="123" t="s">
        <v>30</v>
      </c>
    </row>
    <row r="10875" spans="14:14" x14ac:dyDescent="0.25">
      <c r="N10875" s="123" t="s">
        <v>30</v>
      </c>
    </row>
    <row r="10876" spans="14:14" x14ac:dyDescent="0.25">
      <c r="N10876" s="123" t="s">
        <v>30</v>
      </c>
    </row>
    <row r="10877" spans="14:14" x14ac:dyDescent="0.25">
      <c r="N10877" s="123" t="s">
        <v>30</v>
      </c>
    </row>
    <row r="10878" spans="14:14" x14ac:dyDescent="0.25">
      <c r="N10878" s="123" t="s">
        <v>30</v>
      </c>
    </row>
    <row r="10879" spans="14:14" x14ac:dyDescent="0.25">
      <c r="N10879" s="123" t="s">
        <v>30</v>
      </c>
    </row>
    <row r="10880" spans="14:14" x14ac:dyDescent="0.25">
      <c r="N10880" s="123" t="s">
        <v>30</v>
      </c>
    </row>
    <row r="10881" spans="14:14" x14ac:dyDescent="0.25">
      <c r="N10881" s="123" t="s">
        <v>30</v>
      </c>
    </row>
    <row r="10882" spans="14:14" x14ac:dyDescent="0.25">
      <c r="N10882" s="123" t="s">
        <v>30</v>
      </c>
    </row>
    <row r="10883" spans="14:14" x14ac:dyDescent="0.25">
      <c r="N10883" s="123" t="s">
        <v>30</v>
      </c>
    </row>
    <row r="10884" spans="14:14" x14ac:dyDescent="0.25">
      <c r="N10884" s="123" t="s">
        <v>30</v>
      </c>
    </row>
    <row r="10885" spans="14:14" x14ac:dyDescent="0.25">
      <c r="N10885" s="123" t="s">
        <v>30</v>
      </c>
    </row>
    <row r="10886" spans="14:14" x14ac:dyDescent="0.25">
      <c r="N10886" s="123" t="s">
        <v>30</v>
      </c>
    </row>
    <row r="10887" spans="14:14" x14ac:dyDescent="0.25">
      <c r="N10887" s="123" t="s">
        <v>30</v>
      </c>
    </row>
    <row r="10888" spans="14:14" x14ac:dyDescent="0.25">
      <c r="N10888" s="123" t="s">
        <v>30</v>
      </c>
    </row>
    <row r="10889" spans="14:14" x14ac:dyDescent="0.25">
      <c r="N10889" s="123" t="s">
        <v>30</v>
      </c>
    </row>
    <row r="10890" spans="14:14" x14ac:dyDescent="0.25">
      <c r="N10890" s="123" t="s">
        <v>30</v>
      </c>
    </row>
    <row r="10891" spans="14:14" x14ac:dyDescent="0.25">
      <c r="N10891" s="123" t="s">
        <v>30</v>
      </c>
    </row>
    <row r="10892" spans="14:14" x14ac:dyDescent="0.25">
      <c r="N10892" s="123" t="s">
        <v>30</v>
      </c>
    </row>
    <row r="10893" spans="14:14" x14ac:dyDescent="0.25">
      <c r="N10893" s="123" t="s">
        <v>30</v>
      </c>
    </row>
    <row r="10894" spans="14:14" x14ac:dyDescent="0.25">
      <c r="N10894" s="123" t="s">
        <v>30</v>
      </c>
    </row>
    <row r="10895" spans="14:14" x14ac:dyDescent="0.25">
      <c r="N10895" s="123" t="s">
        <v>30</v>
      </c>
    </row>
    <row r="10896" spans="14:14" x14ac:dyDescent="0.25">
      <c r="N10896" s="123" t="s">
        <v>30</v>
      </c>
    </row>
    <row r="10897" spans="14:14" x14ac:dyDescent="0.25">
      <c r="N10897" s="123" t="s">
        <v>30</v>
      </c>
    </row>
    <row r="10898" spans="14:14" x14ac:dyDescent="0.25">
      <c r="N10898" s="123" t="s">
        <v>30</v>
      </c>
    </row>
    <row r="10899" spans="14:14" x14ac:dyDescent="0.25">
      <c r="N10899" s="123" t="s">
        <v>30</v>
      </c>
    </row>
    <row r="10900" spans="14:14" x14ac:dyDescent="0.25">
      <c r="N10900" s="123" t="s">
        <v>30</v>
      </c>
    </row>
    <row r="10901" spans="14:14" x14ac:dyDescent="0.25">
      <c r="N10901" s="123" t="s">
        <v>30</v>
      </c>
    </row>
    <row r="10902" spans="14:14" x14ac:dyDescent="0.25">
      <c r="N10902" s="123" t="s">
        <v>30</v>
      </c>
    </row>
    <row r="10903" spans="14:14" x14ac:dyDescent="0.25">
      <c r="N10903" s="123" t="s">
        <v>30</v>
      </c>
    </row>
    <row r="10904" spans="14:14" x14ac:dyDescent="0.25">
      <c r="N10904" s="123" t="s">
        <v>30</v>
      </c>
    </row>
    <row r="10905" spans="14:14" x14ac:dyDescent="0.25">
      <c r="N10905" s="123" t="s">
        <v>30</v>
      </c>
    </row>
    <row r="10906" spans="14:14" x14ac:dyDescent="0.25">
      <c r="N10906" s="123" t="s">
        <v>30</v>
      </c>
    </row>
    <row r="10907" spans="14:14" x14ac:dyDescent="0.25">
      <c r="N10907" s="123" t="s">
        <v>30</v>
      </c>
    </row>
    <row r="10908" spans="14:14" x14ac:dyDescent="0.25">
      <c r="N10908" s="123" t="s">
        <v>30</v>
      </c>
    </row>
    <row r="10909" spans="14:14" x14ac:dyDescent="0.25">
      <c r="N10909" s="123" t="s">
        <v>30</v>
      </c>
    </row>
    <row r="10910" spans="14:14" x14ac:dyDescent="0.25">
      <c r="N10910" s="123" t="s">
        <v>30</v>
      </c>
    </row>
    <row r="10911" spans="14:14" x14ac:dyDescent="0.25">
      <c r="N10911" s="123" t="s">
        <v>30</v>
      </c>
    </row>
    <row r="10912" spans="14:14" x14ac:dyDescent="0.25">
      <c r="N10912" s="123" t="s">
        <v>30</v>
      </c>
    </row>
    <row r="10913" spans="14:14" x14ac:dyDescent="0.25">
      <c r="N10913" s="123" t="s">
        <v>30</v>
      </c>
    </row>
    <row r="10914" spans="14:14" x14ac:dyDescent="0.25">
      <c r="N10914" s="123" t="s">
        <v>30</v>
      </c>
    </row>
    <row r="10915" spans="14:14" x14ac:dyDescent="0.25">
      <c r="N10915" s="123" t="s">
        <v>30</v>
      </c>
    </row>
    <row r="10916" spans="14:14" x14ac:dyDescent="0.25">
      <c r="N10916" s="123" t="s">
        <v>30</v>
      </c>
    </row>
    <row r="10917" spans="14:14" x14ac:dyDescent="0.25">
      <c r="N10917" s="123" t="s">
        <v>30</v>
      </c>
    </row>
    <row r="10918" spans="14:14" x14ac:dyDescent="0.25">
      <c r="N10918" s="123" t="s">
        <v>30</v>
      </c>
    </row>
    <row r="10919" spans="14:14" x14ac:dyDescent="0.25">
      <c r="N10919" s="123" t="s">
        <v>30</v>
      </c>
    </row>
    <row r="10920" spans="14:14" x14ac:dyDescent="0.25">
      <c r="N10920" s="123" t="s">
        <v>30</v>
      </c>
    </row>
    <row r="10921" spans="14:14" x14ac:dyDescent="0.25">
      <c r="N10921" s="123" t="s">
        <v>30</v>
      </c>
    </row>
    <row r="10922" spans="14:14" x14ac:dyDescent="0.25">
      <c r="N10922" s="123" t="s">
        <v>30</v>
      </c>
    </row>
    <row r="10923" spans="14:14" x14ac:dyDescent="0.25">
      <c r="N10923" s="123" t="s">
        <v>30</v>
      </c>
    </row>
    <row r="10924" spans="14:14" x14ac:dyDescent="0.25">
      <c r="N10924" s="123" t="s">
        <v>30</v>
      </c>
    </row>
    <row r="10925" spans="14:14" x14ac:dyDescent="0.25">
      <c r="N10925" s="123" t="s">
        <v>30</v>
      </c>
    </row>
    <row r="10926" spans="14:14" x14ac:dyDescent="0.25">
      <c r="N10926" s="123" t="s">
        <v>30</v>
      </c>
    </row>
    <row r="10927" spans="14:14" x14ac:dyDescent="0.25">
      <c r="N10927" s="123" t="s">
        <v>30</v>
      </c>
    </row>
    <row r="10928" spans="14:14" x14ac:dyDescent="0.25">
      <c r="N10928" s="123" t="s">
        <v>30</v>
      </c>
    </row>
    <row r="10929" spans="14:14" x14ac:dyDescent="0.25">
      <c r="N10929" s="123" t="s">
        <v>30</v>
      </c>
    </row>
    <row r="10930" spans="14:14" x14ac:dyDescent="0.25">
      <c r="N10930" s="123" t="s">
        <v>30</v>
      </c>
    </row>
    <row r="10931" spans="14:14" x14ac:dyDescent="0.25">
      <c r="N10931" s="123" t="s">
        <v>30</v>
      </c>
    </row>
    <row r="10932" spans="14:14" x14ac:dyDescent="0.25">
      <c r="N10932" s="123" t="s">
        <v>30</v>
      </c>
    </row>
    <row r="10933" spans="14:14" x14ac:dyDescent="0.25">
      <c r="N10933" s="123" t="s">
        <v>30</v>
      </c>
    </row>
    <row r="10934" spans="14:14" x14ac:dyDescent="0.25">
      <c r="N10934" s="123" t="s">
        <v>30</v>
      </c>
    </row>
    <row r="10935" spans="14:14" x14ac:dyDescent="0.25">
      <c r="N10935" s="123" t="s">
        <v>30</v>
      </c>
    </row>
    <row r="10936" spans="14:14" x14ac:dyDescent="0.25">
      <c r="N10936" s="123" t="s">
        <v>30</v>
      </c>
    </row>
    <row r="10937" spans="14:14" x14ac:dyDescent="0.25">
      <c r="N10937" s="123" t="s">
        <v>30</v>
      </c>
    </row>
    <row r="10938" spans="14:14" x14ac:dyDescent="0.25">
      <c r="N10938" s="123" t="s">
        <v>30</v>
      </c>
    </row>
    <row r="10939" spans="14:14" x14ac:dyDescent="0.25">
      <c r="N10939" s="123" t="s">
        <v>30</v>
      </c>
    </row>
    <row r="10940" spans="14:14" x14ac:dyDescent="0.25">
      <c r="N10940" s="123" t="s">
        <v>30</v>
      </c>
    </row>
    <row r="10941" spans="14:14" x14ac:dyDescent="0.25">
      <c r="N10941" s="123" t="s">
        <v>30</v>
      </c>
    </row>
    <row r="10942" spans="14:14" x14ac:dyDescent="0.25">
      <c r="N10942" s="123" t="s">
        <v>30</v>
      </c>
    </row>
    <row r="10943" spans="14:14" x14ac:dyDescent="0.25">
      <c r="N10943" s="123" t="s">
        <v>30</v>
      </c>
    </row>
    <row r="10944" spans="14:14" x14ac:dyDescent="0.25">
      <c r="N10944" s="123" t="s">
        <v>30</v>
      </c>
    </row>
    <row r="10945" spans="14:14" x14ac:dyDescent="0.25">
      <c r="N10945" s="123" t="s">
        <v>30</v>
      </c>
    </row>
    <row r="10946" spans="14:14" x14ac:dyDescent="0.25">
      <c r="N10946" s="123" t="s">
        <v>30</v>
      </c>
    </row>
    <row r="10947" spans="14:14" x14ac:dyDescent="0.25">
      <c r="N10947" s="123" t="s">
        <v>30</v>
      </c>
    </row>
    <row r="10948" spans="14:14" x14ac:dyDescent="0.25">
      <c r="N10948" s="123" t="s">
        <v>30</v>
      </c>
    </row>
    <row r="10949" spans="14:14" x14ac:dyDescent="0.25">
      <c r="N10949" s="123" t="s">
        <v>30</v>
      </c>
    </row>
    <row r="10950" spans="14:14" x14ac:dyDescent="0.25">
      <c r="N10950" s="123" t="s">
        <v>30</v>
      </c>
    </row>
    <row r="10951" spans="14:14" x14ac:dyDescent="0.25">
      <c r="N10951" s="123" t="s">
        <v>30</v>
      </c>
    </row>
    <row r="10952" spans="14:14" x14ac:dyDescent="0.25">
      <c r="N10952" s="123" t="s">
        <v>30</v>
      </c>
    </row>
    <row r="10953" spans="14:14" x14ac:dyDescent="0.25">
      <c r="N10953" s="123" t="s">
        <v>30</v>
      </c>
    </row>
    <row r="10954" spans="14:14" x14ac:dyDescent="0.25">
      <c r="N10954" s="123" t="s">
        <v>30</v>
      </c>
    </row>
    <row r="10955" spans="14:14" x14ac:dyDescent="0.25">
      <c r="N10955" s="123" t="s">
        <v>30</v>
      </c>
    </row>
    <row r="10956" spans="14:14" x14ac:dyDescent="0.25">
      <c r="N10956" s="123" t="s">
        <v>30</v>
      </c>
    </row>
    <row r="10957" spans="14:14" x14ac:dyDescent="0.25">
      <c r="N10957" s="123" t="s">
        <v>30</v>
      </c>
    </row>
    <row r="10958" spans="14:14" x14ac:dyDescent="0.25">
      <c r="N10958" s="123" t="s">
        <v>30</v>
      </c>
    </row>
    <row r="10959" spans="14:14" x14ac:dyDescent="0.25">
      <c r="N10959" s="123" t="s">
        <v>30</v>
      </c>
    </row>
    <row r="10960" spans="14:14" x14ac:dyDescent="0.25">
      <c r="N10960" s="123" t="s">
        <v>30</v>
      </c>
    </row>
    <row r="10961" spans="14:14" x14ac:dyDescent="0.25">
      <c r="N10961" s="123" t="s">
        <v>30</v>
      </c>
    </row>
    <row r="10962" spans="14:14" x14ac:dyDescent="0.25">
      <c r="N10962" s="123" t="s">
        <v>30</v>
      </c>
    </row>
    <row r="10963" spans="14:14" x14ac:dyDescent="0.25">
      <c r="N10963" s="123" t="s">
        <v>30</v>
      </c>
    </row>
    <row r="10964" spans="14:14" x14ac:dyDescent="0.25">
      <c r="N10964" s="123" t="s">
        <v>30</v>
      </c>
    </row>
    <row r="10965" spans="14:14" x14ac:dyDescent="0.25">
      <c r="N10965" s="123" t="s">
        <v>30</v>
      </c>
    </row>
    <row r="10966" spans="14:14" x14ac:dyDescent="0.25">
      <c r="N10966" s="123" t="s">
        <v>30</v>
      </c>
    </row>
    <row r="10967" spans="14:14" x14ac:dyDescent="0.25">
      <c r="N10967" s="123" t="s">
        <v>30</v>
      </c>
    </row>
    <row r="10968" spans="14:14" x14ac:dyDescent="0.25">
      <c r="N10968" s="123" t="s">
        <v>30</v>
      </c>
    </row>
    <row r="10969" spans="14:14" x14ac:dyDescent="0.25">
      <c r="N10969" s="123" t="s">
        <v>30</v>
      </c>
    </row>
    <row r="10970" spans="14:14" x14ac:dyDescent="0.25">
      <c r="N10970" s="123" t="s">
        <v>30</v>
      </c>
    </row>
    <row r="10971" spans="14:14" x14ac:dyDescent="0.25">
      <c r="N10971" s="123" t="s">
        <v>30</v>
      </c>
    </row>
    <row r="10972" spans="14:14" x14ac:dyDescent="0.25">
      <c r="N10972" s="123" t="s">
        <v>30</v>
      </c>
    </row>
    <row r="10973" spans="14:14" x14ac:dyDescent="0.25">
      <c r="N10973" s="123" t="s">
        <v>30</v>
      </c>
    </row>
    <row r="10974" spans="14:14" x14ac:dyDescent="0.25">
      <c r="N10974" s="123" t="s">
        <v>30</v>
      </c>
    </row>
    <row r="10975" spans="14:14" x14ac:dyDescent="0.25">
      <c r="N10975" s="123" t="s">
        <v>30</v>
      </c>
    </row>
    <row r="10976" spans="14:14" x14ac:dyDescent="0.25">
      <c r="N10976" s="123" t="s">
        <v>30</v>
      </c>
    </row>
    <row r="10977" spans="14:14" x14ac:dyDescent="0.25">
      <c r="N10977" s="123" t="s">
        <v>30</v>
      </c>
    </row>
    <row r="10978" spans="14:14" x14ac:dyDescent="0.25">
      <c r="N10978" s="123" t="s">
        <v>30</v>
      </c>
    </row>
    <row r="10979" spans="14:14" x14ac:dyDescent="0.25">
      <c r="N10979" s="123" t="s">
        <v>30</v>
      </c>
    </row>
    <row r="10980" spans="14:14" x14ac:dyDescent="0.25">
      <c r="N10980" s="123" t="s">
        <v>30</v>
      </c>
    </row>
    <row r="10981" spans="14:14" x14ac:dyDescent="0.25">
      <c r="N10981" s="123" t="s">
        <v>30</v>
      </c>
    </row>
    <row r="10982" spans="14:14" x14ac:dyDescent="0.25">
      <c r="N10982" s="123" t="s">
        <v>30</v>
      </c>
    </row>
    <row r="10983" spans="14:14" x14ac:dyDescent="0.25">
      <c r="N10983" s="123" t="s">
        <v>30</v>
      </c>
    </row>
    <row r="10984" spans="14:14" x14ac:dyDescent="0.25">
      <c r="N10984" s="123" t="s">
        <v>30</v>
      </c>
    </row>
    <row r="10985" spans="14:14" x14ac:dyDescent="0.25">
      <c r="N10985" s="123" t="s">
        <v>30</v>
      </c>
    </row>
    <row r="10986" spans="14:14" x14ac:dyDescent="0.25">
      <c r="N10986" s="123" t="s">
        <v>30</v>
      </c>
    </row>
    <row r="10987" spans="14:14" x14ac:dyDescent="0.25">
      <c r="N10987" s="123" t="s">
        <v>30</v>
      </c>
    </row>
    <row r="10988" spans="14:14" x14ac:dyDescent="0.25">
      <c r="N10988" s="123" t="s">
        <v>30</v>
      </c>
    </row>
    <row r="10989" spans="14:14" x14ac:dyDescent="0.25">
      <c r="N10989" s="123" t="s">
        <v>30</v>
      </c>
    </row>
    <row r="10990" spans="14:14" x14ac:dyDescent="0.25">
      <c r="N10990" s="123" t="s">
        <v>30</v>
      </c>
    </row>
    <row r="10991" spans="14:14" x14ac:dyDescent="0.25">
      <c r="N10991" s="123" t="s">
        <v>30</v>
      </c>
    </row>
    <row r="10992" spans="14:14" x14ac:dyDescent="0.25">
      <c r="N10992" s="123" t="s">
        <v>30</v>
      </c>
    </row>
    <row r="10993" spans="14:14" x14ac:dyDescent="0.25">
      <c r="N10993" s="123" t="s">
        <v>30</v>
      </c>
    </row>
    <row r="10994" spans="14:14" x14ac:dyDescent="0.25">
      <c r="N10994" s="123" t="s">
        <v>30</v>
      </c>
    </row>
    <row r="10995" spans="14:14" x14ac:dyDescent="0.25">
      <c r="N10995" s="123" t="s">
        <v>30</v>
      </c>
    </row>
    <row r="10996" spans="14:14" x14ac:dyDescent="0.25">
      <c r="N10996" s="123" t="s">
        <v>30</v>
      </c>
    </row>
    <row r="10997" spans="14:14" x14ac:dyDescent="0.25">
      <c r="N10997" s="123" t="s">
        <v>30</v>
      </c>
    </row>
    <row r="10998" spans="14:14" x14ac:dyDescent="0.25">
      <c r="N10998" s="123" t="s">
        <v>30</v>
      </c>
    </row>
    <row r="10999" spans="14:14" x14ac:dyDescent="0.25">
      <c r="N10999" s="123" t="s">
        <v>30</v>
      </c>
    </row>
    <row r="11000" spans="14:14" x14ac:dyDescent="0.25">
      <c r="N11000" s="123" t="s">
        <v>30</v>
      </c>
    </row>
    <row r="11001" spans="14:14" x14ac:dyDescent="0.25">
      <c r="N11001" s="123" t="s">
        <v>30</v>
      </c>
    </row>
    <row r="11002" spans="14:14" x14ac:dyDescent="0.25">
      <c r="N11002" s="123" t="s">
        <v>30</v>
      </c>
    </row>
    <row r="11003" spans="14:14" x14ac:dyDescent="0.25">
      <c r="N11003" s="123" t="s">
        <v>30</v>
      </c>
    </row>
    <row r="11004" spans="14:14" x14ac:dyDescent="0.25">
      <c r="N11004" s="123" t="s">
        <v>30</v>
      </c>
    </row>
    <row r="11005" spans="14:14" x14ac:dyDescent="0.25">
      <c r="N11005" s="123" t="s">
        <v>30</v>
      </c>
    </row>
    <row r="11006" spans="14:14" x14ac:dyDescent="0.25">
      <c r="N11006" s="123" t="s">
        <v>30</v>
      </c>
    </row>
    <row r="11007" spans="14:14" x14ac:dyDescent="0.25">
      <c r="N11007" s="123" t="s">
        <v>30</v>
      </c>
    </row>
    <row r="11008" spans="14:14" x14ac:dyDescent="0.25">
      <c r="N11008" s="123" t="s">
        <v>30</v>
      </c>
    </row>
    <row r="11009" spans="14:14" x14ac:dyDescent="0.25">
      <c r="N11009" s="123" t="s">
        <v>30</v>
      </c>
    </row>
    <row r="11010" spans="14:14" x14ac:dyDescent="0.25">
      <c r="N11010" s="123" t="s">
        <v>30</v>
      </c>
    </row>
    <row r="11011" spans="14:14" x14ac:dyDescent="0.25">
      <c r="N11011" s="123" t="s">
        <v>30</v>
      </c>
    </row>
    <row r="11012" spans="14:14" x14ac:dyDescent="0.25">
      <c r="N11012" s="123" t="s">
        <v>30</v>
      </c>
    </row>
    <row r="11013" spans="14:14" x14ac:dyDescent="0.25">
      <c r="N11013" s="123" t="s">
        <v>30</v>
      </c>
    </row>
    <row r="11014" spans="14:14" x14ac:dyDescent="0.25">
      <c r="N11014" s="123" t="s">
        <v>30</v>
      </c>
    </row>
    <row r="11015" spans="14:14" x14ac:dyDescent="0.25">
      <c r="N11015" s="123" t="s">
        <v>30</v>
      </c>
    </row>
    <row r="11016" spans="14:14" x14ac:dyDescent="0.25">
      <c r="N11016" s="123" t="s">
        <v>30</v>
      </c>
    </row>
    <row r="11017" spans="14:14" x14ac:dyDescent="0.25">
      <c r="N11017" s="123" t="s">
        <v>30</v>
      </c>
    </row>
    <row r="11018" spans="14:14" x14ac:dyDescent="0.25">
      <c r="N11018" s="123" t="s">
        <v>30</v>
      </c>
    </row>
    <row r="11019" spans="14:14" x14ac:dyDescent="0.25">
      <c r="N11019" s="123" t="s">
        <v>30</v>
      </c>
    </row>
    <row r="11020" spans="14:14" x14ac:dyDescent="0.25">
      <c r="N11020" s="123" t="s">
        <v>30</v>
      </c>
    </row>
    <row r="11021" spans="14:14" x14ac:dyDescent="0.25">
      <c r="N11021" s="123" t="s">
        <v>30</v>
      </c>
    </row>
    <row r="11022" spans="14:14" x14ac:dyDescent="0.25">
      <c r="N11022" s="123" t="s">
        <v>30</v>
      </c>
    </row>
    <row r="11023" spans="14:14" x14ac:dyDescent="0.25">
      <c r="N11023" s="123" t="s">
        <v>30</v>
      </c>
    </row>
    <row r="11024" spans="14:14" x14ac:dyDescent="0.25">
      <c r="N11024" s="123" t="s">
        <v>30</v>
      </c>
    </row>
    <row r="11025" spans="14:14" x14ac:dyDescent="0.25">
      <c r="N11025" s="123" t="s">
        <v>30</v>
      </c>
    </row>
    <row r="11026" spans="14:14" x14ac:dyDescent="0.25">
      <c r="N11026" s="123" t="s">
        <v>30</v>
      </c>
    </row>
    <row r="11027" spans="14:14" x14ac:dyDescent="0.25">
      <c r="N11027" s="123" t="s">
        <v>30</v>
      </c>
    </row>
    <row r="11028" spans="14:14" x14ac:dyDescent="0.25">
      <c r="N11028" s="123" t="s">
        <v>30</v>
      </c>
    </row>
    <row r="11029" spans="14:14" x14ac:dyDescent="0.25">
      <c r="N11029" s="123" t="s">
        <v>30</v>
      </c>
    </row>
    <row r="11030" spans="14:14" x14ac:dyDescent="0.25">
      <c r="N11030" s="123" t="s">
        <v>30</v>
      </c>
    </row>
    <row r="11031" spans="14:14" x14ac:dyDescent="0.25">
      <c r="N11031" s="123" t="s">
        <v>30</v>
      </c>
    </row>
    <row r="11032" spans="14:14" x14ac:dyDescent="0.25">
      <c r="N11032" s="123" t="s">
        <v>30</v>
      </c>
    </row>
    <row r="11033" spans="14:14" x14ac:dyDescent="0.25">
      <c r="N11033" s="123" t="s">
        <v>30</v>
      </c>
    </row>
    <row r="11034" spans="14:14" x14ac:dyDescent="0.25">
      <c r="N11034" s="123" t="s">
        <v>30</v>
      </c>
    </row>
    <row r="11035" spans="14:14" x14ac:dyDescent="0.25">
      <c r="N11035" s="123" t="s">
        <v>30</v>
      </c>
    </row>
    <row r="11036" spans="14:14" x14ac:dyDescent="0.25">
      <c r="N11036" s="123" t="s">
        <v>30</v>
      </c>
    </row>
    <row r="11037" spans="14:14" x14ac:dyDescent="0.25">
      <c r="N11037" s="123" t="s">
        <v>30</v>
      </c>
    </row>
    <row r="11038" spans="14:14" x14ac:dyDescent="0.25">
      <c r="N11038" s="123" t="s">
        <v>30</v>
      </c>
    </row>
    <row r="11039" spans="14:14" x14ac:dyDescent="0.25">
      <c r="N11039" s="123" t="s">
        <v>30</v>
      </c>
    </row>
    <row r="11040" spans="14:14" x14ac:dyDescent="0.25">
      <c r="N11040" s="123" t="s">
        <v>30</v>
      </c>
    </row>
    <row r="11041" spans="14:14" x14ac:dyDescent="0.25">
      <c r="N11041" s="123" t="s">
        <v>30</v>
      </c>
    </row>
    <row r="11042" spans="14:14" x14ac:dyDescent="0.25">
      <c r="N11042" s="123" t="s">
        <v>30</v>
      </c>
    </row>
    <row r="11043" spans="14:14" x14ac:dyDescent="0.25">
      <c r="N11043" s="123" t="s">
        <v>30</v>
      </c>
    </row>
    <row r="11044" spans="14:14" x14ac:dyDescent="0.25">
      <c r="N11044" s="123" t="s">
        <v>30</v>
      </c>
    </row>
    <row r="11045" spans="14:14" x14ac:dyDescent="0.25">
      <c r="N11045" s="123" t="s">
        <v>30</v>
      </c>
    </row>
    <row r="11046" spans="14:14" x14ac:dyDescent="0.25">
      <c r="N11046" s="123" t="s">
        <v>30</v>
      </c>
    </row>
    <row r="11047" spans="14:14" x14ac:dyDescent="0.25">
      <c r="N11047" s="123" t="s">
        <v>30</v>
      </c>
    </row>
    <row r="11048" spans="14:14" x14ac:dyDescent="0.25">
      <c r="N11048" s="123" t="s">
        <v>30</v>
      </c>
    </row>
    <row r="11049" spans="14:14" x14ac:dyDescent="0.25">
      <c r="N11049" s="123" t="s">
        <v>30</v>
      </c>
    </row>
    <row r="11050" spans="14:14" x14ac:dyDescent="0.25">
      <c r="N11050" s="123" t="s">
        <v>30</v>
      </c>
    </row>
    <row r="11051" spans="14:14" x14ac:dyDescent="0.25">
      <c r="N11051" s="123" t="s">
        <v>30</v>
      </c>
    </row>
    <row r="11052" spans="14:14" x14ac:dyDescent="0.25">
      <c r="N11052" s="123" t="s">
        <v>30</v>
      </c>
    </row>
    <row r="11053" spans="14:14" x14ac:dyDescent="0.25">
      <c r="N11053" s="123" t="s">
        <v>30</v>
      </c>
    </row>
    <row r="11054" spans="14:14" x14ac:dyDescent="0.25">
      <c r="N11054" s="123" t="s">
        <v>30</v>
      </c>
    </row>
    <row r="11055" spans="14:14" x14ac:dyDescent="0.25">
      <c r="N11055" s="123" t="s">
        <v>30</v>
      </c>
    </row>
    <row r="11056" spans="14:14" x14ac:dyDescent="0.25">
      <c r="N11056" s="123" t="s">
        <v>30</v>
      </c>
    </row>
    <row r="11057" spans="14:14" x14ac:dyDescent="0.25">
      <c r="N11057" s="123" t="s">
        <v>30</v>
      </c>
    </row>
    <row r="11058" spans="14:14" x14ac:dyDescent="0.25">
      <c r="N11058" s="123" t="s">
        <v>30</v>
      </c>
    </row>
    <row r="11059" spans="14:14" x14ac:dyDescent="0.25">
      <c r="N11059" s="123" t="s">
        <v>30</v>
      </c>
    </row>
    <row r="11060" spans="14:14" x14ac:dyDescent="0.25">
      <c r="N11060" s="123" t="s">
        <v>30</v>
      </c>
    </row>
    <row r="11061" spans="14:14" x14ac:dyDescent="0.25">
      <c r="N11061" s="123" t="s">
        <v>30</v>
      </c>
    </row>
    <row r="11062" spans="14:14" x14ac:dyDescent="0.25">
      <c r="N11062" s="123" t="s">
        <v>30</v>
      </c>
    </row>
    <row r="11063" spans="14:14" x14ac:dyDescent="0.25">
      <c r="N11063" s="123" t="s">
        <v>30</v>
      </c>
    </row>
    <row r="11064" spans="14:14" x14ac:dyDescent="0.25">
      <c r="N11064" s="123" t="s">
        <v>30</v>
      </c>
    </row>
    <row r="11065" spans="14:14" x14ac:dyDescent="0.25">
      <c r="N11065" s="123" t="s">
        <v>30</v>
      </c>
    </row>
    <row r="11066" spans="14:14" x14ac:dyDescent="0.25">
      <c r="N11066" s="123" t="s">
        <v>30</v>
      </c>
    </row>
    <row r="11067" spans="14:14" x14ac:dyDescent="0.25">
      <c r="N11067" s="123" t="s">
        <v>30</v>
      </c>
    </row>
    <row r="11068" spans="14:14" x14ac:dyDescent="0.25">
      <c r="N11068" s="123" t="s">
        <v>30</v>
      </c>
    </row>
    <row r="11069" spans="14:14" x14ac:dyDescent="0.25">
      <c r="N11069" s="123" t="s">
        <v>30</v>
      </c>
    </row>
    <row r="11070" spans="14:14" x14ac:dyDescent="0.25">
      <c r="N11070" s="123" t="s">
        <v>30</v>
      </c>
    </row>
    <row r="11071" spans="14:14" x14ac:dyDescent="0.25">
      <c r="N11071" s="123" t="s">
        <v>30</v>
      </c>
    </row>
    <row r="11072" spans="14:14" x14ac:dyDescent="0.25">
      <c r="N11072" s="123" t="s">
        <v>30</v>
      </c>
    </row>
    <row r="11073" spans="14:14" x14ac:dyDescent="0.25">
      <c r="N11073" s="123" t="s">
        <v>30</v>
      </c>
    </row>
    <row r="11074" spans="14:14" x14ac:dyDescent="0.25">
      <c r="N11074" s="123" t="s">
        <v>30</v>
      </c>
    </row>
    <row r="11075" spans="14:14" x14ac:dyDescent="0.25">
      <c r="N11075" s="123" t="s">
        <v>30</v>
      </c>
    </row>
    <row r="11076" spans="14:14" x14ac:dyDescent="0.25">
      <c r="N11076" s="123" t="s">
        <v>30</v>
      </c>
    </row>
    <row r="11077" spans="14:14" x14ac:dyDescent="0.25">
      <c r="N11077" s="123" t="s">
        <v>30</v>
      </c>
    </row>
    <row r="11078" spans="14:14" x14ac:dyDescent="0.25">
      <c r="N11078" s="123" t="s">
        <v>30</v>
      </c>
    </row>
    <row r="11079" spans="14:14" x14ac:dyDescent="0.25">
      <c r="N11079" s="123" t="s">
        <v>30</v>
      </c>
    </row>
    <row r="11080" spans="14:14" x14ac:dyDescent="0.25">
      <c r="N11080" s="123" t="s">
        <v>30</v>
      </c>
    </row>
    <row r="11081" spans="14:14" x14ac:dyDescent="0.25">
      <c r="N11081" s="123" t="s">
        <v>30</v>
      </c>
    </row>
    <row r="11082" spans="14:14" x14ac:dyDescent="0.25">
      <c r="N11082" s="123" t="s">
        <v>30</v>
      </c>
    </row>
    <row r="11083" spans="14:14" x14ac:dyDescent="0.25">
      <c r="N11083" s="123" t="s">
        <v>30</v>
      </c>
    </row>
    <row r="11084" spans="14:14" x14ac:dyDescent="0.25">
      <c r="N11084" s="123" t="s">
        <v>30</v>
      </c>
    </row>
    <row r="11085" spans="14:14" x14ac:dyDescent="0.25">
      <c r="N11085" s="123" t="s">
        <v>30</v>
      </c>
    </row>
    <row r="11086" spans="14:14" x14ac:dyDescent="0.25">
      <c r="N11086" s="123" t="s">
        <v>30</v>
      </c>
    </row>
    <row r="11087" spans="14:14" x14ac:dyDescent="0.25">
      <c r="N11087" s="123" t="s">
        <v>30</v>
      </c>
    </row>
    <row r="11088" spans="14:14" x14ac:dyDescent="0.25">
      <c r="N11088" s="123" t="s">
        <v>30</v>
      </c>
    </row>
    <row r="11089" spans="14:14" x14ac:dyDescent="0.25">
      <c r="N11089" s="123" t="s">
        <v>30</v>
      </c>
    </row>
    <row r="11090" spans="14:14" x14ac:dyDescent="0.25">
      <c r="N11090" s="123" t="s">
        <v>30</v>
      </c>
    </row>
    <row r="11091" spans="14:14" x14ac:dyDescent="0.25">
      <c r="N11091" s="123" t="s">
        <v>30</v>
      </c>
    </row>
    <row r="11092" spans="14:14" x14ac:dyDescent="0.25">
      <c r="N11092" s="123" t="s">
        <v>30</v>
      </c>
    </row>
    <row r="11093" spans="14:14" x14ac:dyDescent="0.25">
      <c r="N11093" s="123" t="s">
        <v>30</v>
      </c>
    </row>
    <row r="11094" spans="14:14" x14ac:dyDescent="0.25">
      <c r="N11094" s="123" t="s">
        <v>30</v>
      </c>
    </row>
    <row r="11095" spans="14:14" x14ac:dyDescent="0.25">
      <c r="N11095" s="123" t="s">
        <v>30</v>
      </c>
    </row>
    <row r="11096" spans="14:14" x14ac:dyDescent="0.25">
      <c r="N11096" s="123" t="s">
        <v>30</v>
      </c>
    </row>
    <row r="11097" spans="14:14" x14ac:dyDescent="0.25">
      <c r="N11097" s="123" t="s">
        <v>30</v>
      </c>
    </row>
    <row r="11098" spans="14:14" x14ac:dyDescent="0.25">
      <c r="N11098" s="123" t="s">
        <v>30</v>
      </c>
    </row>
    <row r="11099" spans="14:14" x14ac:dyDescent="0.25">
      <c r="N11099" s="123" t="s">
        <v>30</v>
      </c>
    </row>
    <row r="11100" spans="14:14" x14ac:dyDescent="0.25">
      <c r="N11100" s="123" t="s">
        <v>30</v>
      </c>
    </row>
    <row r="11101" spans="14:14" x14ac:dyDescent="0.25">
      <c r="N11101" s="123" t="s">
        <v>30</v>
      </c>
    </row>
    <row r="11102" spans="14:14" x14ac:dyDescent="0.25">
      <c r="N11102" s="123" t="s">
        <v>30</v>
      </c>
    </row>
    <row r="11103" spans="14:14" x14ac:dyDescent="0.25">
      <c r="N11103" s="123" t="s">
        <v>30</v>
      </c>
    </row>
    <row r="11104" spans="14:14" x14ac:dyDescent="0.25">
      <c r="N11104" s="123" t="s">
        <v>30</v>
      </c>
    </row>
    <row r="11105" spans="14:14" x14ac:dyDescent="0.25">
      <c r="N11105" s="123" t="s">
        <v>30</v>
      </c>
    </row>
    <row r="11106" spans="14:14" x14ac:dyDescent="0.25">
      <c r="N11106" s="123" t="s">
        <v>30</v>
      </c>
    </row>
    <row r="11107" spans="14:14" x14ac:dyDescent="0.25">
      <c r="N11107" s="123" t="s">
        <v>30</v>
      </c>
    </row>
    <row r="11108" spans="14:14" x14ac:dyDescent="0.25">
      <c r="N11108" s="123" t="s">
        <v>30</v>
      </c>
    </row>
    <row r="11109" spans="14:14" x14ac:dyDescent="0.25">
      <c r="N11109" s="123" t="s">
        <v>30</v>
      </c>
    </row>
    <row r="11110" spans="14:14" x14ac:dyDescent="0.25">
      <c r="N11110" s="123" t="s">
        <v>30</v>
      </c>
    </row>
    <row r="11111" spans="14:14" x14ac:dyDescent="0.25">
      <c r="N11111" s="123" t="s">
        <v>30</v>
      </c>
    </row>
    <row r="11112" spans="14:14" x14ac:dyDescent="0.25">
      <c r="N11112" s="123" t="s">
        <v>30</v>
      </c>
    </row>
    <row r="11113" spans="14:14" x14ac:dyDescent="0.25">
      <c r="N11113" s="123" t="s">
        <v>30</v>
      </c>
    </row>
    <row r="11114" spans="14:14" x14ac:dyDescent="0.25">
      <c r="N11114" s="123" t="s">
        <v>30</v>
      </c>
    </row>
    <row r="11115" spans="14:14" x14ac:dyDescent="0.25">
      <c r="N11115" s="123" t="s">
        <v>30</v>
      </c>
    </row>
    <row r="11116" spans="14:14" x14ac:dyDescent="0.25">
      <c r="N11116" s="123" t="s">
        <v>30</v>
      </c>
    </row>
    <row r="11117" spans="14:14" x14ac:dyDescent="0.25">
      <c r="N11117" s="123" t="s">
        <v>30</v>
      </c>
    </row>
    <row r="11118" spans="14:14" x14ac:dyDescent="0.25">
      <c r="N11118" s="123" t="s">
        <v>30</v>
      </c>
    </row>
    <row r="11119" spans="14:14" x14ac:dyDescent="0.25">
      <c r="N11119" s="123" t="s">
        <v>30</v>
      </c>
    </row>
    <row r="11120" spans="14:14" x14ac:dyDescent="0.25">
      <c r="N11120" s="123" t="s">
        <v>30</v>
      </c>
    </row>
    <row r="11121" spans="14:14" x14ac:dyDescent="0.25">
      <c r="N11121" s="123" t="s">
        <v>30</v>
      </c>
    </row>
    <row r="11122" spans="14:14" x14ac:dyDescent="0.25">
      <c r="N11122" s="123" t="s">
        <v>30</v>
      </c>
    </row>
    <row r="11123" spans="14:14" x14ac:dyDescent="0.25">
      <c r="N11123" s="123" t="s">
        <v>30</v>
      </c>
    </row>
    <row r="11124" spans="14:14" x14ac:dyDescent="0.25">
      <c r="N11124" s="123" t="s">
        <v>30</v>
      </c>
    </row>
    <row r="11125" spans="14:14" x14ac:dyDescent="0.25">
      <c r="N11125" s="123" t="s">
        <v>30</v>
      </c>
    </row>
    <row r="11126" spans="14:14" x14ac:dyDescent="0.25">
      <c r="N11126" s="123" t="s">
        <v>30</v>
      </c>
    </row>
    <row r="11127" spans="14:14" x14ac:dyDescent="0.25">
      <c r="N11127" s="123" t="s">
        <v>30</v>
      </c>
    </row>
    <row r="11128" spans="14:14" x14ac:dyDescent="0.25">
      <c r="N11128" s="123" t="s">
        <v>30</v>
      </c>
    </row>
    <row r="11129" spans="14:14" x14ac:dyDescent="0.25">
      <c r="N11129" s="123" t="s">
        <v>30</v>
      </c>
    </row>
    <row r="11130" spans="14:14" x14ac:dyDescent="0.25">
      <c r="N11130" s="123" t="s">
        <v>30</v>
      </c>
    </row>
    <row r="11131" spans="14:14" x14ac:dyDescent="0.25">
      <c r="N11131" s="123" t="s">
        <v>30</v>
      </c>
    </row>
    <row r="11132" spans="14:14" x14ac:dyDescent="0.25">
      <c r="N11132" s="123" t="s">
        <v>30</v>
      </c>
    </row>
    <row r="11133" spans="14:14" x14ac:dyDescent="0.25">
      <c r="N11133" s="123" t="s">
        <v>30</v>
      </c>
    </row>
    <row r="11134" spans="14:14" x14ac:dyDescent="0.25">
      <c r="N11134" s="123" t="s">
        <v>30</v>
      </c>
    </row>
    <row r="11135" spans="14:14" x14ac:dyDescent="0.25">
      <c r="N11135" s="123" t="s">
        <v>30</v>
      </c>
    </row>
    <row r="11136" spans="14:14" x14ac:dyDescent="0.25">
      <c r="N11136" s="123" t="s">
        <v>30</v>
      </c>
    </row>
    <row r="11137" spans="14:14" x14ac:dyDescent="0.25">
      <c r="N11137" s="123" t="s">
        <v>30</v>
      </c>
    </row>
    <row r="11138" spans="14:14" x14ac:dyDescent="0.25">
      <c r="N11138" s="123" t="s">
        <v>30</v>
      </c>
    </row>
    <row r="11139" spans="14:14" x14ac:dyDescent="0.25">
      <c r="N11139" s="123" t="s">
        <v>30</v>
      </c>
    </row>
    <row r="11140" spans="14:14" x14ac:dyDescent="0.25">
      <c r="N11140" s="123" t="s">
        <v>30</v>
      </c>
    </row>
    <row r="11141" spans="14:14" x14ac:dyDescent="0.25">
      <c r="N11141" s="123" t="s">
        <v>30</v>
      </c>
    </row>
    <row r="11142" spans="14:14" x14ac:dyDescent="0.25">
      <c r="N11142" s="123" t="s">
        <v>30</v>
      </c>
    </row>
    <row r="11143" spans="14:14" x14ac:dyDescent="0.25">
      <c r="N11143" s="123" t="s">
        <v>30</v>
      </c>
    </row>
    <row r="11144" spans="14:14" x14ac:dyDescent="0.25">
      <c r="N11144" s="123" t="s">
        <v>30</v>
      </c>
    </row>
    <row r="11145" spans="14:14" x14ac:dyDescent="0.25">
      <c r="N11145" s="123" t="s">
        <v>30</v>
      </c>
    </row>
    <row r="11146" spans="14:14" x14ac:dyDescent="0.25">
      <c r="N11146" s="123" t="s">
        <v>30</v>
      </c>
    </row>
    <row r="11147" spans="14:14" x14ac:dyDescent="0.25">
      <c r="N11147" s="123" t="s">
        <v>30</v>
      </c>
    </row>
    <row r="11148" spans="14:14" x14ac:dyDescent="0.25">
      <c r="N11148" s="123" t="s">
        <v>30</v>
      </c>
    </row>
    <row r="11149" spans="14:14" x14ac:dyDescent="0.25">
      <c r="N11149" s="123" t="s">
        <v>30</v>
      </c>
    </row>
    <row r="11150" spans="14:14" x14ac:dyDescent="0.25">
      <c r="N11150" s="123" t="s">
        <v>30</v>
      </c>
    </row>
    <row r="11151" spans="14:14" x14ac:dyDescent="0.25">
      <c r="N11151" s="123" t="s">
        <v>30</v>
      </c>
    </row>
    <row r="11152" spans="14:14" x14ac:dyDescent="0.25">
      <c r="N11152" s="123" t="s">
        <v>30</v>
      </c>
    </row>
    <row r="11153" spans="14:14" x14ac:dyDescent="0.25">
      <c r="N11153" s="123" t="s">
        <v>30</v>
      </c>
    </row>
    <row r="11154" spans="14:14" x14ac:dyDescent="0.25">
      <c r="N11154" s="123" t="s">
        <v>30</v>
      </c>
    </row>
    <row r="11155" spans="14:14" x14ac:dyDescent="0.25">
      <c r="N11155" s="123" t="s">
        <v>30</v>
      </c>
    </row>
    <row r="11156" spans="14:14" x14ac:dyDescent="0.25">
      <c r="N11156" s="123" t="s">
        <v>30</v>
      </c>
    </row>
    <row r="11157" spans="14:14" x14ac:dyDescent="0.25">
      <c r="N11157" s="123" t="s">
        <v>30</v>
      </c>
    </row>
    <row r="11158" spans="14:14" x14ac:dyDescent="0.25">
      <c r="N11158" s="123" t="s">
        <v>30</v>
      </c>
    </row>
    <row r="11159" spans="14:14" x14ac:dyDescent="0.25">
      <c r="N11159" s="123" t="s">
        <v>30</v>
      </c>
    </row>
    <row r="11160" spans="14:14" x14ac:dyDescent="0.25">
      <c r="N11160" s="123" t="s">
        <v>30</v>
      </c>
    </row>
    <row r="11161" spans="14:14" x14ac:dyDescent="0.25">
      <c r="N11161" s="123" t="s">
        <v>30</v>
      </c>
    </row>
    <row r="11162" spans="14:14" x14ac:dyDescent="0.25">
      <c r="N11162" s="123" t="s">
        <v>30</v>
      </c>
    </row>
    <row r="11163" spans="14:14" x14ac:dyDescent="0.25">
      <c r="N11163" s="123" t="s">
        <v>30</v>
      </c>
    </row>
    <row r="11164" spans="14:14" x14ac:dyDescent="0.25">
      <c r="N11164" s="123" t="s">
        <v>30</v>
      </c>
    </row>
    <row r="11165" spans="14:14" x14ac:dyDescent="0.25">
      <c r="N11165" s="123" t="s">
        <v>30</v>
      </c>
    </row>
    <row r="11166" spans="14:14" x14ac:dyDescent="0.25">
      <c r="N11166" s="123" t="s">
        <v>30</v>
      </c>
    </row>
    <row r="11167" spans="14:14" x14ac:dyDescent="0.25">
      <c r="N11167" s="123" t="s">
        <v>30</v>
      </c>
    </row>
    <row r="11168" spans="14:14" x14ac:dyDescent="0.25">
      <c r="N11168" s="123" t="s">
        <v>30</v>
      </c>
    </row>
    <row r="11169" spans="14:14" x14ac:dyDescent="0.25">
      <c r="N11169" s="123" t="s">
        <v>30</v>
      </c>
    </row>
    <row r="11170" spans="14:14" x14ac:dyDescent="0.25">
      <c r="N11170" s="123" t="s">
        <v>30</v>
      </c>
    </row>
    <row r="11171" spans="14:14" x14ac:dyDescent="0.25">
      <c r="N11171" s="123" t="s">
        <v>30</v>
      </c>
    </row>
    <row r="11172" spans="14:14" x14ac:dyDescent="0.25">
      <c r="N11172" s="123" t="s">
        <v>30</v>
      </c>
    </row>
    <row r="11173" spans="14:14" x14ac:dyDescent="0.25">
      <c r="N11173" s="123" t="s">
        <v>30</v>
      </c>
    </row>
    <row r="11174" spans="14:14" x14ac:dyDescent="0.25">
      <c r="N11174" s="123" t="s">
        <v>30</v>
      </c>
    </row>
    <row r="11175" spans="14:14" x14ac:dyDescent="0.25">
      <c r="N11175" s="123" t="s">
        <v>30</v>
      </c>
    </row>
    <row r="11176" spans="14:14" x14ac:dyDescent="0.25">
      <c r="N11176" s="123" t="s">
        <v>30</v>
      </c>
    </row>
    <row r="11177" spans="14:14" x14ac:dyDescent="0.25">
      <c r="N11177" s="123" t="s">
        <v>30</v>
      </c>
    </row>
    <row r="11178" spans="14:14" x14ac:dyDescent="0.25">
      <c r="N11178" s="123" t="s">
        <v>30</v>
      </c>
    </row>
    <row r="11179" spans="14:14" x14ac:dyDescent="0.25">
      <c r="N11179" s="123" t="s">
        <v>30</v>
      </c>
    </row>
    <row r="11180" spans="14:14" x14ac:dyDescent="0.25">
      <c r="N11180" s="123" t="s">
        <v>30</v>
      </c>
    </row>
    <row r="11181" spans="14:14" x14ac:dyDescent="0.25">
      <c r="N11181" s="123" t="s">
        <v>30</v>
      </c>
    </row>
    <row r="11182" spans="14:14" x14ac:dyDescent="0.25">
      <c r="N11182" s="123" t="s">
        <v>30</v>
      </c>
    </row>
    <row r="11183" spans="14:14" x14ac:dyDescent="0.25">
      <c r="N11183" s="123" t="s">
        <v>30</v>
      </c>
    </row>
    <row r="11184" spans="14:14" x14ac:dyDescent="0.25">
      <c r="N11184" s="123" t="s">
        <v>30</v>
      </c>
    </row>
    <row r="11185" spans="14:14" x14ac:dyDescent="0.25">
      <c r="N11185" s="123" t="s">
        <v>30</v>
      </c>
    </row>
    <row r="11186" spans="14:14" x14ac:dyDescent="0.25">
      <c r="N11186" s="123" t="s">
        <v>30</v>
      </c>
    </row>
    <row r="11187" spans="14:14" x14ac:dyDescent="0.25">
      <c r="N11187" s="123" t="s">
        <v>30</v>
      </c>
    </row>
    <row r="11188" spans="14:14" x14ac:dyDescent="0.25">
      <c r="N11188" s="123" t="s">
        <v>30</v>
      </c>
    </row>
    <row r="11189" spans="14:14" x14ac:dyDescent="0.25">
      <c r="N11189" s="123" t="s">
        <v>30</v>
      </c>
    </row>
    <row r="11190" spans="14:14" x14ac:dyDescent="0.25">
      <c r="N11190" s="123" t="s">
        <v>30</v>
      </c>
    </row>
    <row r="11191" spans="14:14" x14ac:dyDescent="0.25">
      <c r="N11191" s="123" t="s">
        <v>30</v>
      </c>
    </row>
    <row r="11192" spans="14:14" x14ac:dyDescent="0.25">
      <c r="N11192" s="123" t="s">
        <v>30</v>
      </c>
    </row>
    <row r="11193" spans="14:14" x14ac:dyDescent="0.25">
      <c r="N11193" s="123" t="s">
        <v>30</v>
      </c>
    </row>
    <row r="11194" spans="14:14" x14ac:dyDescent="0.25">
      <c r="N11194" s="123" t="s">
        <v>30</v>
      </c>
    </row>
    <row r="11195" spans="14:14" x14ac:dyDescent="0.25">
      <c r="N11195" s="123" t="s">
        <v>30</v>
      </c>
    </row>
    <row r="11196" spans="14:14" x14ac:dyDescent="0.25">
      <c r="N11196" s="123" t="s">
        <v>30</v>
      </c>
    </row>
    <row r="11197" spans="14:14" x14ac:dyDescent="0.25">
      <c r="N11197" s="123" t="s">
        <v>30</v>
      </c>
    </row>
    <row r="11198" spans="14:14" x14ac:dyDescent="0.25">
      <c r="N11198" s="123" t="s">
        <v>30</v>
      </c>
    </row>
    <row r="11199" spans="14:14" x14ac:dyDescent="0.25">
      <c r="N11199" s="123" t="s">
        <v>30</v>
      </c>
    </row>
    <row r="11200" spans="14:14" x14ac:dyDescent="0.25">
      <c r="N11200" s="123" t="s">
        <v>30</v>
      </c>
    </row>
    <row r="11201" spans="14:14" x14ac:dyDescent="0.25">
      <c r="N11201" s="123" t="s">
        <v>30</v>
      </c>
    </row>
    <row r="11202" spans="14:14" x14ac:dyDescent="0.25">
      <c r="N11202" s="123" t="s">
        <v>30</v>
      </c>
    </row>
    <row r="11203" spans="14:14" x14ac:dyDescent="0.25">
      <c r="N11203" s="123" t="s">
        <v>30</v>
      </c>
    </row>
    <row r="11204" spans="14:14" x14ac:dyDescent="0.25">
      <c r="N11204" s="123" t="s">
        <v>30</v>
      </c>
    </row>
    <row r="11205" spans="14:14" x14ac:dyDescent="0.25">
      <c r="N11205" s="123" t="s">
        <v>30</v>
      </c>
    </row>
    <row r="11206" spans="14:14" x14ac:dyDescent="0.25">
      <c r="N11206" s="123" t="s">
        <v>30</v>
      </c>
    </row>
    <row r="11207" spans="14:14" x14ac:dyDescent="0.25">
      <c r="N11207" s="123" t="s">
        <v>30</v>
      </c>
    </row>
    <row r="11208" spans="14:14" x14ac:dyDescent="0.25">
      <c r="N11208" s="123" t="s">
        <v>30</v>
      </c>
    </row>
    <row r="11209" spans="14:14" x14ac:dyDescent="0.25">
      <c r="N11209" s="123" t="s">
        <v>30</v>
      </c>
    </row>
    <row r="11210" spans="14:14" x14ac:dyDescent="0.25">
      <c r="N11210" s="123" t="s">
        <v>30</v>
      </c>
    </row>
    <row r="11211" spans="14:14" x14ac:dyDescent="0.25">
      <c r="N11211" s="123" t="s">
        <v>30</v>
      </c>
    </row>
    <row r="11212" spans="14:14" x14ac:dyDescent="0.25">
      <c r="N11212" s="123" t="s">
        <v>30</v>
      </c>
    </row>
    <row r="11213" spans="14:14" x14ac:dyDescent="0.25">
      <c r="N11213" s="123" t="s">
        <v>30</v>
      </c>
    </row>
    <row r="11214" spans="14:14" x14ac:dyDescent="0.25">
      <c r="N11214" s="123" t="s">
        <v>30</v>
      </c>
    </row>
    <row r="11215" spans="14:14" x14ac:dyDescent="0.25">
      <c r="N11215" s="123" t="s">
        <v>30</v>
      </c>
    </row>
    <row r="11216" spans="14:14" x14ac:dyDescent="0.25">
      <c r="N11216" s="123" t="s">
        <v>30</v>
      </c>
    </row>
    <row r="11217" spans="14:14" x14ac:dyDescent="0.25">
      <c r="N11217" s="123" t="s">
        <v>30</v>
      </c>
    </row>
    <row r="11218" spans="14:14" x14ac:dyDescent="0.25">
      <c r="N11218" s="123" t="s">
        <v>30</v>
      </c>
    </row>
    <row r="11219" spans="14:14" x14ac:dyDescent="0.25">
      <c r="N11219" s="123" t="s">
        <v>30</v>
      </c>
    </row>
    <row r="11220" spans="14:14" x14ac:dyDescent="0.25">
      <c r="N11220" s="123" t="s">
        <v>30</v>
      </c>
    </row>
    <row r="11221" spans="14:14" x14ac:dyDescent="0.25">
      <c r="N11221" s="123" t="s">
        <v>30</v>
      </c>
    </row>
    <row r="11222" spans="14:14" x14ac:dyDescent="0.25">
      <c r="N11222" s="123" t="s">
        <v>30</v>
      </c>
    </row>
    <row r="11223" spans="14:14" x14ac:dyDescent="0.25">
      <c r="N11223" s="123" t="s">
        <v>30</v>
      </c>
    </row>
    <row r="11224" spans="14:14" x14ac:dyDescent="0.25">
      <c r="N11224" s="123" t="s">
        <v>30</v>
      </c>
    </row>
    <row r="11225" spans="14:14" x14ac:dyDescent="0.25">
      <c r="N11225" s="123" t="s">
        <v>30</v>
      </c>
    </row>
    <row r="11226" spans="14:14" x14ac:dyDescent="0.25">
      <c r="N11226" s="123" t="s">
        <v>30</v>
      </c>
    </row>
    <row r="11227" spans="14:14" x14ac:dyDescent="0.25">
      <c r="N11227" s="123" t="s">
        <v>30</v>
      </c>
    </row>
    <row r="11228" spans="14:14" x14ac:dyDescent="0.25">
      <c r="N11228" s="123" t="s">
        <v>30</v>
      </c>
    </row>
    <row r="11229" spans="14:14" x14ac:dyDescent="0.25">
      <c r="N11229" s="123" t="s">
        <v>30</v>
      </c>
    </row>
    <row r="11230" spans="14:14" x14ac:dyDescent="0.25">
      <c r="N11230" s="123" t="s">
        <v>30</v>
      </c>
    </row>
    <row r="11231" spans="14:14" x14ac:dyDescent="0.25">
      <c r="N11231" s="123" t="s">
        <v>30</v>
      </c>
    </row>
    <row r="11232" spans="14:14" x14ac:dyDescent="0.25">
      <c r="N11232" s="123" t="s">
        <v>30</v>
      </c>
    </row>
    <row r="11233" spans="14:14" x14ac:dyDescent="0.25">
      <c r="N11233" s="123" t="s">
        <v>30</v>
      </c>
    </row>
    <row r="11234" spans="14:14" x14ac:dyDescent="0.25">
      <c r="N11234" s="123" t="s">
        <v>30</v>
      </c>
    </row>
    <row r="11235" spans="14:14" x14ac:dyDescent="0.25">
      <c r="N11235" s="123" t="s">
        <v>30</v>
      </c>
    </row>
    <row r="11236" spans="14:14" x14ac:dyDescent="0.25">
      <c r="N11236" s="123" t="s">
        <v>30</v>
      </c>
    </row>
    <row r="11237" spans="14:14" x14ac:dyDescent="0.25">
      <c r="N11237" s="123" t="s">
        <v>30</v>
      </c>
    </row>
    <row r="11238" spans="14:14" x14ac:dyDescent="0.25">
      <c r="N11238" s="123" t="s">
        <v>30</v>
      </c>
    </row>
    <row r="11239" spans="14:14" x14ac:dyDescent="0.25">
      <c r="N11239" s="123" t="s">
        <v>30</v>
      </c>
    </row>
    <row r="11240" spans="14:14" x14ac:dyDescent="0.25">
      <c r="N11240" s="123" t="s">
        <v>30</v>
      </c>
    </row>
    <row r="11241" spans="14:14" x14ac:dyDescent="0.25">
      <c r="N11241" s="123" t="s">
        <v>30</v>
      </c>
    </row>
    <row r="11242" spans="14:14" x14ac:dyDescent="0.25">
      <c r="N11242" s="123" t="s">
        <v>30</v>
      </c>
    </row>
    <row r="11243" spans="14:14" x14ac:dyDescent="0.25">
      <c r="N11243" s="123" t="s">
        <v>30</v>
      </c>
    </row>
    <row r="11244" spans="14:14" x14ac:dyDescent="0.25">
      <c r="N11244" s="123" t="s">
        <v>30</v>
      </c>
    </row>
    <row r="11245" spans="14:14" x14ac:dyDescent="0.25">
      <c r="N11245" s="123" t="s">
        <v>30</v>
      </c>
    </row>
    <row r="11246" spans="14:14" x14ac:dyDescent="0.25">
      <c r="N11246" s="123" t="s">
        <v>30</v>
      </c>
    </row>
    <row r="11247" spans="14:14" x14ac:dyDescent="0.25">
      <c r="N11247" s="123" t="s">
        <v>30</v>
      </c>
    </row>
    <row r="11248" spans="14:14" x14ac:dyDescent="0.25">
      <c r="N11248" s="123" t="s">
        <v>30</v>
      </c>
    </row>
    <row r="11249" spans="14:14" x14ac:dyDescent="0.25">
      <c r="N11249" s="123" t="s">
        <v>30</v>
      </c>
    </row>
    <row r="11250" spans="14:14" x14ac:dyDescent="0.25">
      <c r="N11250" s="123" t="s">
        <v>30</v>
      </c>
    </row>
    <row r="11251" spans="14:14" x14ac:dyDescent="0.25">
      <c r="N11251" s="123" t="s">
        <v>30</v>
      </c>
    </row>
    <row r="11252" spans="14:14" x14ac:dyDescent="0.25">
      <c r="N11252" s="123" t="s">
        <v>30</v>
      </c>
    </row>
    <row r="11253" spans="14:14" x14ac:dyDescent="0.25">
      <c r="N11253" s="123" t="s">
        <v>30</v>
      </c>
    </row>
    <row r="11254" spans="14:14" x14ac:dyDescent="0.25">
      <c r="N11254" s="123" t="s">
        <v>30</v>
      </c>
    </row>
    <row r="11255" spans="14:14" x14ac:dyDescent="0.25">
      <c r="N11255" s="123" t="s">
        <v>30</v>
      </c>
    </row>
    <row r="11256" spans="14:14" x14ac:dyDescent="0.25">
      <c r="N11256" s="123" t="s">
        <v>30</v>
      </c>
    </row>
    <row r="11257" spans="14:14" x14ac:dyDescent="0.25">
      <c r="N11257" s="123" t="s">
        <v>30</v>
      </c>
    </row>
    <row r="11258" spans="14:14" x14ac:dyDescent="0.25">
      <c r="N11258" s="123" t="s">
        <v>30</v>
      </c>
    </row>
    <row r="11259" spans="14:14" x14ac:dyDescent="0.25">
      <c r="N11259" s="123" t="s">
        <v>30</v>
      </c>
    </row>
    <row r="11260" spans="14:14" x14ac:dyDescent="0.25">
      <c r="N11260" s="123" t="s">
        <v>30</v>
      </c>
    </row>
    <row r="11261" spans="14:14" x14ac:dyDescent="0.25">
      <c r="N11261" s="123" t="s">
        <v>30</v>
      </c>
    </row>
    <row r="11262" spans="14:14" x14ac:dyDescent="0.25">
      <c r="N11262" s="123" t="s">
        <v>30</v>
      </c>
    </row>
    <row r="11263" spans="14:14" x14ac:dyDescent="0.25">
      <c r="N11263" s="123" t="s">
        <v>30</v>
      </c>
    </row>
    <row r="11264" spans="14:14" x14ac:dyDescent="0.25">
      <c r="N11264" s="123" t="s">
        <v>30</v>
      </c>
    </row>
    <row r="11265" spans="14:14" x14ac:dyDescent="0.25">
      <c r="N11265" s="123" t="s">
        <v>30</v>
      </c>
    </row>
    <row r="11266" spans="14:14" x14ac:dyDescent="0.25">
      <c r="N11266" s="123" t="s">
        <v>30</v>
      </c>
    </row>
    <row r="11267" spans="14:14" x14ac:dyDescent="0.25">
      <c r="N11267" s="123" t="s">
        <v>30</v>
      </c>
    </row>
    <row r="11268" spans="14:14" x14ac:dyDescent="0.25">
      <c r="N11268" s="123" t="s">
        <v>30</v>
      </c>
    </row>
    <row r="11269" spans="14:14" x14ac:dyDescent="0.25">
      <c r="N11269" s="123" t="s">
        <v>30</v>
      </c>
    </row>
    <row r="11270" spans="14:14" x14ac:dyDescent="0.25">
      <c r="N11270" s="123" t="s">
        <v>30</v>
      </c>
    </row>
    <row r="11271" spans="14:14" x14ac:dyDescent="0.25">
      <c r="N11271" s="123" t="s">
        <v>30</v>
      </c>
    </row>
    <row r="11272" spans="14:14" x14ac:dyDescent="0.25">
      <c r="N11272" s="123" t="s">
        <v>30</v>
      </c>
    </row>
    <row r="11273" spans="14:14" x14ac:dyDescent="0.25">
      <c r="N11273" s="123" t="s">
        <v>30</v>
      </c>
    </row>
    <row r="11274" spans="14:14" x14ac:dyDescent="0.25">
      <c r="N11274" s="123" t="s">
        <v>30</v>
      </c>
    </row>
    <row r="11275" spans="14:14" x14ac:dyDescent="0.25">
      <c r="N11275" s="123" t="s">
        <v>30</v>
      </c>
    </row>
    <row r="11276" spans="14:14" x14ac:dyDescent="0.25">
      <c r="N11276" s="123" t="s">
        <v>30</v>
      </c>
    </row>
    <row r="11277" spans="14:14" x14ac:dyDescent="0.25">
      <c r="N11277" s="123" t="s">
        <v>30</v>
      </c>
    </row>
    <row r="11278" spans="14:14" x14ac:dyDescent="0.25">
      <c r="N11278" s="123" t="s">
        <v>30</v>
      </c>
    </row>
    <row r="11279" spans="14:14" x14ac:dyDescent="0.25">
      <c r="N11279" s="123" t="s">
        <v>30</v>
      </c>
    </row>
    <row r="11280" spans="14:14" x14ac:dyDescent="0.25">
      <c r="N11280" s="123" t="s">
        <v>30</v>
      </c>
    </row>
    <row r="11281" spans="14:14" x14ac:dyDescent="0.25">
      <c r="N11281" s="123" t="s">
        <v>30</v>
      </c>
    </row>
    <row r="11282" spans="14:14" x14ac:dyDescent="0.25">
      <c r="N11282" s="123" t="s">
        <v>30</v>
      </c>
    </row>
    <row r="11283" spans="14:14" x14ac:dyDescent="0.25">
      <c r="N11283" s="123" t="s">
        <v>30</v>
      </c>
    </row>
    <row r="11284" spans="14:14" x14ac:dyDescent="0.25">
      <c r="N11284" s="123" t="s">
        <v>30</v>
      </c>
    </row>
    <row r="11285" spans="14:14" x14ac:dyDescent="0.25">
      <c r="N11285" s="123" t="s">
        <v>30</v>
      </c>
    </row>
    <row r="11286" spans="14:14" x14ac:dyDescent="0.25">
      <c r="N11286" s="123" t="s">
        <v>30</v>
      </c>
    </row>
    <row r="11287" spans="14:14" x14ac:dyDescent="0.25">
      <c r="N11287" s="123" t="s">
        <v>30</v>
      </c>
    </row>
    <row r="11288" spans="14:14" x14ac:dyDescent="0.25">
      <c r="N11288" s="123" t="s">
        <v>30</v>
      </c>
    </row>
    <row r="11289" spans="14:14" x14ac:dyDescent="0.25">
      <c r="N11289" s="123" t="s">
        <v>30</v>
      </c>
    </row>
    <row r="11290" spans="14:14" x14ac:dyDescent="0.25">
      <c r="N11290" s="123" t="s">
        <v>30</v>
      </c>
    </row>
    <row r="11291" spans="14:14" x14ac:dyDescent="0.25">
      <c r="N11291" s="123" t="s">
        <v>30</v>
      </c>
    </row>
    <row r="11292" spans="14:14" x14ac:dyDescent="0.25">
      <c r="N11292" s="123" t="s">
        <v>30</v>
      </c>
    </row>
    <row r="11293" spans="14:14" x14ac:dyDescent="0.25">
      <c r="N11293" s="123" t="s">
        <v>30</v>
      </c>
    </row>
    <row r="11294" spans="14:14" x14ac:dyDescent="0.25">
      <c r="N11294" s="123" t="s">
        <v>30</v>
      </c>
    </row>
    <row r="11295" spans="14:14" x14ac:dyDescent="0.25">
      <c r="N11295" s="123" t="s">
        <v>30</v>
      </c>
    </row>
    <row r="11296" spans="14:14" x14ac:dyDescent="0.25">
      <c r="N11296" s="123" t="s">
        <v>30</v>
      </c>
    </row>
    <row r="11297" spans="14:14" x14ac:dyDescent="0.25">
      <c r="N11297" s="123" t="s">
        <v>30</v>
      </c>
    </row>
    <row r="11298" spans="14:14" x14ac:dyDescent="0.25">
      <c r="N11298" s="123" t="s">
        <v>30</v>
      </c>
    </row>
    <row r="11299" spans="14:14" x14ac:dyDescent="0.25">
      <c r="N11299" s="123" t="s">
        <v>30</v>
      </c>
    </row>
    <row r="11300" spans="14:14" x14ac:dyDescent="0.25">
      <c r="N11300" s="123" t="s">
        <v>30</v>
      </c>
    </row>
    <row r="11301" spans="14:14" x14ac:dyDescent="0.25">
      <c r="N11301" s="123" t="s">
        <v>30</v>
      </c>
    </row>
    <row r="11302" spans="14:14" x14ac:dyDescent="0.25">
      <c r="N11302" s="123" t="s">
        <v>30</v>
      </c>
    </row>
    <row r="11303" spans="14:14" x14ac:dyDescent="0.25">
      <c r="N11303" s="123" t="s">
        <v>30</v>
      </c>
    </row>
    <row r="11304" spans="14:14" x14ac:dyDescent="0.25">
      <c r="N11304" s="123" t="s">
        <v>30</v>
      </c>
    </row>
    <row r="11305" spans="14:14" x14ac:dyDescent="0.25">
      <c r="N11305" s="123" t="s">
        <v>30</v>
      </c>
    </row>
    <row r="11306" spans="14:14" x14ac:dyDescent="0.25">
      <c r="N11306" s="123" t="s">
        <v>30</v>
      </c>
    </row>
    <row r="11307" spans="14:14" x14ac:dyDescent="0.25">
      <c r="N11307" s="123" t="s">
        <v>30</v>
      </c>
    </row>
    <row r="11308" spans="14:14" x14ac:dyDescent="0.25">
      <c r="N11308" s="123" t="s">
        <v>30</v>
      </c>
    </row>
    <row r="11309" spans="14:14" x14ac:dyDescent="0.25">
      <c r="N11309" s="123" t="s">
        <v>30</v>
      </c>
    </row>
    <row r="11310" spans="14:14" x14ac:dyDescent="0.25">
      <c r="N11310" s="123" t="s">
        <v>30</v>
      </c>
    </row>
    <row r="11311" spans="14:14" x14ac:dyDescent="0.25">
      <c r="N11311" s="123" t="s">
        <v>30</v>
      </c>
    </row>
    <row r="11312" spans="14:14" x14ac:dyDescent="0.25">
      <c r="N11312" s="123" t="s">
        <v>30</v>
      </c>
    </row>
    <row r="11313" spans="14:14" x14ac:dyDescent="0.25">
      <c r="N11313" s="123" t="s">
        <v>30</v>
      </c>
    </row>
    <row r="11314" spans="14:14" x14ac:dyDescent="0.25">
      <c r="N11314" s="123" t="s">
        <v>30</v>
      </c>
    </row>
    <row r="11315" spans="14:14" x14ac:dyDescent="0.25">
      <c r="N11315" s="123" t="s">
        <v>30</v>
      </c>
    </row>
    <row r="11316" spans="14:14" x14ac:dyDescent="0.25">
      <c r="N11316" s="123" t="s">
        <v>30</v>
      </c>
    </row>
    <row r="11317" spans="14:14" x14ac:dyDescent="0.25">
      <c r="N11317" s="123" t="s">
        <v>30</v>
      </c>
    </row>
    <row r="11318" spans="14:14" x14ac:dyDescent="0.25">
      <c r="N11318" s="123" t="s">
        <v>30</v>
      </c>
    </row>
    <row r="11319" spans="14:14" x14ac:dyDescent="0.25">
      <c r="N11319" s="123" t="s">
        <v>30</v>
      </c>
    </row>
    <row r="11320" spans="14:14" x14ac:dyDescent="0.25">
      <c r="N11320" s="123" t="s">
        <v>30</v>
      </c>
    </row>
    <row r="11321" spans="14:14" x14ac:dyDescent="0.25">
      <c r="N11321" s="123" t="s">
        <v>30</v>
      </c>
    </row>
    <row r="11322" spans="14:14" x14ac:dyDescent="0.25">
      <c r="N11322" s="123" t="s">
        <v>30</v>
      </c>
    </row>
    <row r="11323" spans="14:14" x14ac:dyDescent="0.25">
      <c r="N11323" s="123" t="s">
        <v>30</v>
      </c>
    </row>
    <row r="11324" spans="14:14" x14ac:dyDescent="0.25">
      <c r="N11324" s="123" t="s">
        <v>30</v>
      </c>
    </row>
    <row r="11325" spans="14:14" x14ac:dyDescent="0.25">
      <c r="N11325" s="123" t="s">
        <v>30</v>
      </c>
    </row>
    <row r="11326" spans="14:14" x14ac:dyDescent="0.25">
      <c r="N11326" s="123" t="s">
        <v>30</v>
      </c>
    </row>
    <row r="11327" spans="14:14" x14ac:dyDescent="0.25">
      <c r="N11327" s="123" t="s">
        <v>30</v>
      </c>
    </row>
    <row r="11328" spans="14:14" x14ac:dyDescent="0.25">
      <c r="N11328" s="123" t="s">
        <v>30</v>
      </c>
    </row>
    <row r="11329" spans="14:14" x14ac:dyDescent="0.25">
      <c r="N11329" s="123" t="s">
        <v>30</v>
      </c>
    </row>
    <row r="11330" spans="14:14" x14ac:dyDescent="0.25">
      <c r="N11330" s="123" t="s">
        <v>30</v>
      </c>
    </row>
    <row r="11331" spans="14:14" x14ac:dyDescent="0.25">
      <c r="N11331" s="123" t="s">
        <v>30</v>
      </c>
    </row>
    <row r="11332" spans="14:14" x14ac:dyDescent="0.25">
      <c r="N11332" s="123" t="s">
        <v>30</v>
      </c>
    </row>
    <row r="11333" spans="14:14" x14ac:dyDescent="0.25">
      <c r="N11333" s="123" t="s">
        <v>30</v>
      </c>
    </row>
    <row r="11334" spans="14:14" x14ac:dyDescent="0.25">
      <c r="N11334" s="123" t="s">
        <v>30</v>
      </c>
    </row>
    <row r="11335" spans="14:14" x14ac:dyDescent="0.25">
      <c r="N11335" s="123" t="s">
        <v>30</v>
      </c>
    </row>
    <row r="11336" spans="14:14" x14ac:dyDescent="0.25">
      <c r="N11336" s="123" t="s">
        <v>30</v>
      </c>
    </row>
    <row r="11337" spans="14:14" x14ac:dyDescent="0.25">
      <c r="N11337" s="123" t="s">
        <v>30</v>
      </c>
    </row>
    <row r="11338" spans="14:14" x14ac:dyDescent="0.25">
      <c r="N11338" s="123" t="s">
        <v>30</v>
      </c>
    </row>
    <row r="11339" spans="14:14" x14ac:dyDescent="0.25">
      <c r="N11339" s="123" t="s">
        <v>30</v>
      </c>
    </row>
    <row r="11340" spans="14:14" x14ac:dyDescent="0.25">
      <c r="N11340" s="123" t="s">
        <v>30</v>
      </c>
    </row>
    <row r="11341" spans="14:14" x14ac:dyDescent="0.25">
      <c r="N11341" s="123" t="s">
        <v>30</v>
      </c>
    </row>
    <row r="11342" spans="14:14" x14ac:dyDescent="0.25">
      <c r="N11342" s="123" t="s">
        <v>30</v>
      </c>
    </row>
    <row r="11343" spans="14:14" x14ac:dyDescent="0.25">
      <c r="N11343" s="123" t="s">
        <v>30</v>
      </c>
    </row>
    <row r="11344" spans="14:14" x14ac:dyDescent="0.25">
      <c r="N11344" s="123" t="s">
        <v>30</v>
      </c>
    </row>
    <row r="11345" spans="14:14" x14ac:dyDescent="0.25">
      <c r="N11345" s="123" t="s">
        <v>30</v>
      </c>
    </row>
    <row r="11346" spans="14:14" x14ac:dyDescent="0.25">
      <c r="N11346" s="123" t="s">
        <v>30</v>
      </c>
    </row>
    <row r="11347" spans="14:14" x14ac:dyDescent="0.25">
      <c r="N11347" s="123" t="s">
        <v>30</v>
      </c>
    </row>
    <row r="11348" spans="14:14" x14ac:dyDescent="0.25">
      <c r="N11348" s="123" t="s">
        <v>30</v>
      </c>
    </row>
    <row r="11349" spans="14:14" x14ac:dyDescent="0.25">
      <c r="N11349" s="123" t="s">
        <v>30</v>
      </c>
    </row>
    <row r="11350" spans="14:14" x14ac:dyDescent="0.25">
      <c r="N11350" s="123" t="s">
        <v>30</v>
      </c>
    </row>
    <row r="11351" spans="14:14" x14ac:dyDescent="0.25">
      <c r="N11351" s="123" t="s">
        <v>30</v>
      </c>
    </row>
    <row r="11352" spans="14:14" x14ac:dyDescent="0.25">
      <c r="N11352" s="123" t="s">
        <v>30</v>
      </c>
    </row>
    <row r="11353" spans="14:14" x14ac:dyDescent="0.25">
      <c r="N11353" s="123" t="s">
        <v>30</v>
      </c>
    </row>
    <row r="11354" spans="14:14" x14ac:dyDescent="0.25">
      <c r="N11354" s="123" t="s">
        <v>30</v>
      </c>
    </row>
    <row r="11355" spans="14:14" x14ac:dyDescent="0.25">
      <c r="N11355" s="123" t="s">
        <v>30</v>
      </c>
    </row>
    <row r="11356" spans="14:14" x14ac:dyDescent="0.25">
      <c r="N11356" s="123" t="s">
        <v>30</v>
      </c>
    </row>
    <row r="11357" spans="14:14" x14ac:dyDescent="0.25">
      <c r="N11357" s="123" t="s">
        <v>30</v>
      </c>
    </row>
    <row r="11358" spans="14:14" x14ac:dyDescent="0.25">
      <c r="N11358" s="123" t="s">
        <v>30</v>
      </c>
    </row>
    <row r="11359" spans="14:14" x14ac:dyDescent="0.25">
      <c r="N11359" s="123" t="s">
        <v>30</v>
      </c>
    </row>
    <row r="11360" spans="14:14" x14ac:dyDescent="0.25">
      <c r="N11360" s="123" t="s">
        <v>30</v>
      </c>
    </row>
    <row r="11361" spans="14:14" x14ac:dyDescent="0.25">
      <c r="N11361" s="123" t="s">
        <v>30</v>
      </c>
    </row>
    <row r="11362" spans="14:14" x14ac:dyDescent="0.25">
      <c r="N11362" s="123" t="s">
        <v>30</v>
      </c>
    </row>
    <row r="11363" spans="14:14" x14ac:dyDescent="0.25">
      <c r="N11363" s="123" t="s">
        <v>30</v>
      </c>
    </row>
    <row r="11364" spans="14:14" x14ac:dyDescent="0.25">
      <c r="N11364" s="123" t="s">
        <v>30</v>
      </c>
    </row>
    <row r="11365" spans="14:14" x14ac:dyDescent="0.25">
      <c r="N11365" s="123" t="s">
        <v>30</v>
      </c>
    </row>
    <row r="11366" spans="14:14" x14ac:dyDescent="0.25">
      <c r="N11366" s="123" t="s">
        <v>30</v>
      </c>
    </row>
    <row r="11367" spans="14:14" x14ac:dyDescent="0.25">
      <c r="N11367" s="123" t="s">
        <v>30</v>
      </c>
    </row>
    <row r="11368" spans="14:14" x14ac:dyDescent="0.25">
      <c r="N11368" s="123" t="s">
        <v>30</v>
      </c>
    </row>
    <row r="11369" spans="14:14" x14ac:dyDescent="0.25">
      <c r="N11369" s="123" t="s">
        <v>30</v>
      </c>
    </row>
    <row r="11370" spans="14:14" x14ac:dyDescent="0.25">
      <c r="N11370" s="123" t="s">
        <v>30</v>
      </c>
    </row>
    <row r="11371" spans="14:14" x14ac:dyDescent="0.25">
      <c r="N11371" s="123" t="s">
        <v>30</v>
      </c>
    </row>
    <row r="11372" spans="14:14" x14ac:dyDescent="0.25">
      <c r="N11372" s="123" t="s">
        <v>30</v>
      </c>
    </row>
    <row r="11373" spans="14:14" x14ac:dyDescent="0.25">
      <c r="N11373" s="123" t="s">
        <v>30</v>
      </c>
    </row>
    <row r="11374" spans="14:14" x14ac:dyDescent="0.25">
      <c r="N11374" s="123" t="s">
        <v>30</v>
      </c>
    </row>
    <row r="11375" spans="14:14" x14ac:dyDescent="0.25">
      <c r="N11375" s="123" t="s">
        <v>30</v>
      </c>
    </row>
    <row r="11376" spans="14:14" x14ac:dyDescent="0.25">
      <c r="N11376" s="123" t="s">
        <v>30</v>
      </c>
    </row>
    <row r="11377" spans="14:14" x14ac:dyDescent="0.25">
      <c r="N11377" s="123" t="s">
        <v>30</v>
      </c>
    </row>
    <row r="11378" spans="14:14" x14ac:dyDescent="0.25">
      <c r="N11378" s="123" t="s">
        <v>30</v>
      </c>
    </row>
    <row r="11379" spans="14:14" x14ac:dyDescent="0.25">
      <c r="N11379" s="123" t="s">
        <v>30</v>
      </c>
    </row>
    <row r="11380" spans="14:14" x14ac:dyDescent="0.25">
      <c r="N11380" s="123" t="s">
        <v>30</v>
      </c>
    </row>
    <row r="11381" spans="14:14" x14ac:dyDescent="0.25">
      <c r="N11381" s="123" t="s">
        <v>30</v>
      </c>
    </row>
    <row r="11382" spans="14:14" x14ac:dyDescent="0.25">
      <c r="N11382" s="123" t="s">
        <v>30</v>
      </c>
    </row>
    <row r="11383" spans="14:14" x14ac:dyDescent="0.25">
      <c r="N11383" s="123" t="s">
        <v>30</v>
      </c>
    </row>
    <row r="11384" spans="14:14" x14ac:dyDescent="0.25">
      <c r="N11384" s="123" t="s">
        <v>30</v>
      </c>
    </row>
    <row r="11385" spans="14:14" x14ac:dyDescent="0.25">
      <c r="N11385" s="123" t="s">
        <v>30</v>
      </c>
    </row>
    <row r="11386" spans="14:14" x14ac:dyDescent="0.25">
      <c r="N11386" s="123" t="s">
        <v>30</v>
      </c>
    </row>
    <row r="11387" spans="14:14" x14ac:dyDescent="0.25">
      <c r="N11387" s="123" t="s">
        <v>30</v>
      </c>
    </row>
    <row r="11388" spans="14:14" x14ac:dyDescent="0.25">
      <c r="N11388" s="123" t="s">
        <v>30</v>
      </c>
    </row>
    <row r="11389" spans="14:14" x14ac:dyDescent="0.25">
      <c r="N11389" s="123" t="s">
        <v>30</v>
      </c>
    </row>
    <row r="11390" spans="14:14" x14ac:dyDescent="0.25">
      <c r="N11390" s="123" t="s">
        <v>30</v>
      </c>
    </row>
    <row r="11391" spans="14:14" x14ac:dyDescent="0.25">
      <c r="N11391" s="123" t="s">
        <v>30</v>
      </c>
    </row>
    <row r="11392" spans="14:14" x14ac:dyDescent="0.25">
      <c r="N11392" s="123" t="s">
        <v>30</v>
      </c>
    </row>
    <row r="11393" spans="14:14" x14ac:dyDescent="0.25">
      <c r="N11393" s="123" t="s">
        <v>30</v>
      </c>
    </row>
    <row r="11394" spans="14:14" x14ac:dyDescent="0.25">
      <c r="N11394" s="123" t="s">
        <v>30</v>
      </c>
    </row>
    <row r="11395" spans="14:14" x14ac:dyDescent="0.25">
      <c r="N11395" s="123" t="s">
        <v>30</v>
      </c>
    </row>
    <row r="11396" spans="14:14" x14ac:dyDescent="0.25">
      <c r="N11396" s="123" t="s">
        <v>30</v>
      </c>
    </row>
    <row r="11397" spans="14:14" x14ac:dyDescent="0.25">
      <c r="N11397" s="123" t="s">
        <v>30</v>
      </c>
    </row>
    <row r="11398" spans="14:14" x14ac:dyDescent="0.25">
      <c r="N11398" s="123" t="s">
        <v>30</v>
      </c>
    </row>
    <row r="11399" spans="14:14" x14ac:dyDescent="0.25">
      <c r="N11399" s="123" t="s">
        <v>30</v>
      </c>
    </row>
    <row r="11400" spans="14:14" x14ac:dyDescent="0.25">
      <c r="N11400" s="123" t="s">
        <v>30</v>
      </c>
    </row>
    <row r="11401" spans="14:14" x14ac:dyDescent="0.25">
      <c r="N11401" s="123" t="s">
        <v>30</v>
      </c>
    </row>
    <row r="11402" spans="14:14" x14ac:dyDescent="0.25">
      <c r="N11402" s="123" t="s">
        <v>30</v>
      </c>
    </row>
    <row r="11403" spans="14:14" x14ac:dyDescent="0.25">
      <c r="N11403" s="123" t="s">
        <v>30</v>
      </c>
    </row>
    <row r="11404" spans="14:14" x14ac:dyDescent="0.25">
      <c r="N11404" s="123" t="s">
        <v>30</v>
      </c>
    </row>
    <row r="11405" spans="14:14" x14ac:dyDescent="0.25">
      <c r="N11405" s="123" t="s">
        <v>30</v>
      </c>
    </row>
    <row r="11406" spans="14:14" x14ac:dyDescent="0.25">
      <c r="N11406" s="123" t="s">
        <v>30</v>
      </c>
    </row>
    <row r="11407" spans="14:14" x14ac:dyDescent="0.25">
      <c r="N11407" s="123" t="s">
        <v>30</v>
      </c>
    </row>
    <row r="11408" spans="14:14" x14ac:dyDescent="0.25">
      <c r="N11408" s="123" t="s">
        <v>30</v>
      </c>
    </row>
    <row r="11409" spans="14:14" x14ac:dyDescent="0.25">
      <c r="N11409" s="123" t="s">
        <v>30</v>
      </c>
    </row>
    <row r="11410" spans="14:14" x14ac:dyDescent="0.25">
      <c r="N11410" s="123" t="s">
        <v>30</v>
      </c>
    </row>
    <row r="11411" spans="14:14" x14ac:dyDescent="0.25">
      <c r="N11411" s="123" t="s">
        <v>30</v>
      </c>
    </row>
    <row r="11412" spans="14:14" x14ac:dyDescent="0.25">
      <c r="N11412" s="123" t="s">
        <v>30</v>
      </c>
    </row>
    <row r="11413" spans="14:14" x14ac:dyDescent="0.25">
      <c r="N11413" s="123" t="s">
        <v>30</v>
      </c>
    </row>
    <row r="11414" spans="14:14" x14ac:dyDescent="0.25">
      <c r="N11414" s="123" t="s">
        <v>30</v>
      </c>
    </row>
    <row r="11415" spans="14:14" x14ac:dyDescent="0.25">
      <c r="N11415" s="123" t="s">
        <v>30</v>
      </c>
    </row>
    <row r="11416" spans="14:14" x14ac:dyDescent="0.25">
      <c r="N11416" s="123" t="s">
        <v>30</v>
      </c>
    </row>
    <row r="11417" spans="14:14" x14ac:dyDescent="0.25">
      <c r="N11417" s="123" t="s">
        <v>30</v>
      </c>
    </row>
    <row r="11418" spans="14:14" x14ac:dyDescent="0.25">
      <c r="N11418" s="123" t="s">
        <v>30</v>
      </c>
    </row>
    <row r="11419" spans="14:14" x14ac:dyDescent="0.25">
      <c r="N11419" s="123" t="s">
        <v>30</v>
      </c>
    </row>
    <row r="11420" spans="14:14" x14ac:dyDescent="0.25">
      <c r="N11420" s="123" t="s">
        <v>30</v>
      </c>
    </row>
    <row r="11421" spans="14:14" x14ac:dyDescent="0.25">
      <c r="N11421" s="123" t="s">
        <v>30</v>
      </c>
    </row>
    <row r="11422" spans="14:14" x14ac:dyDescent="0.25">
      <c r="N11422" s="123" t="s">
        <v>30</v>
      </c>
    </row>
    <row r="11423" spans="14:14" x14ac:dyDescent="0.25">
      <c r="N11423" s="123" t="s">
        <v>30</v>
      </c>
    </row>
    <row r="11424" spans="14:14" x14ac:dyDescent="0.25">
      <c r="N11424" s="123" t="s">
        <v>30</v>
      </c>
    </row>
    <row r="11425" spans="14:14" x14ac:dyDescent="0.25">
      <c r="N11425" s="123" t="s">
        <v>30</v>
      </c>
    </row>
    <row r="11426" spans="14:14" x14ac:dyDescent="0.25">
      <c r="N11426" s="123" t="s">
        <v>30</v>
      </c>
    </row>
    <row r="11427" spans="14:14" x14ac:dyDescent="0.25">
      <c r="N11427" s="123" t="s">
        <v>30</v>
      </c>
    </row>
    <row r="11428" spans="14:14" x14ac:dyDescent="0.25">
      <c r="N11428" s="123" t="s">
        <v>30</v>
      </c>
    </row>
    <row r="11429" spans="14:14" x14ac:dyDescent="0.25">
      <c r="N11429" s="123" t="s">
        <v>30</v>
      </c>
    </row>
    <row r="11430" spans="14:14" x14ac:dyDescent="0.25">
      <c r="N11430" s="123" t="s">
        <v>30</v>
      </c>
    </row>
    <row r="11431" spans="14:14" x14ac:dyDescent="0.25">
      <c r="N11431" s="123" t="s">
        <v>30</v>
      </c>
    </row>
    <row r="11432" spans="14:14" x14ac:dyDescent="0.25">
      <c r="N11432" s="123" t="s">
        <v>30</v>
      </c>
    </row>
    <row r="11433" spans="14:14" x14ac:dyDescent="0.25">
      <c r="N11433" s="123" t="s">
        <v>30</v>
      </c>
    </row>
    <row r="11434" spans="14:14" x14ac:dyDescent="0.25">
      <c r="N11434" s="123" t="s">
        <v>30</v>
      </c>
    </row>
    <row r="11435" spans="14:14" x14ac:dyDescent="0.25">
      <c r="N11435" s="123" t="s">
        <v>30</v>
      </c>
    </row>
    <row r="11436" spans="14:14" x14ac:dyDescent="0.25">
      <c r="N11436" s="123" t="s">
        <v>30</v>
      </c>
    </row>
    <row r="11437" spans="14:14" x14ac:dyDescent="0.25">
      <c r="N11437" s="123" t="s">
        <v>30</v>
      </c>
    </row>
    <row r="11438" spans="14:14" x14ac:dyDescent="0.25">
      <c r="N11438" s="123" t="s">
        <v>30</v>
      </c>
    </row>
    <row r="11439" spans="14:14" x14ac:dyDescent="0.25">
      <c r="N11439" s="123" t="s">
        <v>30</v>
      </c>
    </row>
    <row r="11440" spans="14:14" x14ac:dyDescent="0.25">
      <c r="N11440" s="123" t="s">
        <v>30</v>
      </c>
    </row>
    <row r="11441" spans="14:14" x14ac:dyDescent="0.25">
      <c r="N11441" s="123" t="s">
        <v>30</v>
      </c>
    </row>
    <row r="11442" spans="14:14" x14ac:dyDescent="0.25">
      <c r="N11442" s="123" t="s">
        <v>30</v>
      </c>
    </row>
    <row r="11443" spans="14:14" x14ac:dyDescent="0.25">
      <c r="N11443" s="123" t="s">
        <v>30</v>
      </c>
    </row>
    <row r="11444" spans="14:14" x14ac:dyDescent="0.25">
      <c r="N11444" s="123" t="s">
        <v>30</v>
      </c>
    </row>
    <row r="11445" spans="14:14" x14ac:dyDescent="0.25">
      <c r="N11445" s="123" t="s">
        <v>30</v>
      </c>
    </row>
    <row r="11446" spans="14:14" x14ac:dyDescent="0.25">
      <c r="N11446" s="123" t="s">
        <v>30</v>
      </c>
    </row>
    <row r="11447" spans="14:14" x14ac:dyDescent="0.25">
      <c r="N11447" s="123" t="s">
        <v>30</v>
      </c>
    </row>
    <row r="11448" spans="14:14" x14ac:dyDescent="0.25">
      <c r="N11448" s="123" t="s">
        <v>30</v>
      </c>
    </row>
    <row r="11449" spans="14:14" x14ac:dyDescent="0.25">
      <c r="N11449" s="123" t="s">
        <v>30</v>
      </c>
    </row>
    <row r="11450" spans="14:14" x14ac:dyDescent="0.25">
      <c r="N11450" s="123" t="s">
        <v>30</v>
      </c>
    </row>
    <row r="11451" spans="14:14" x14ac:dyDescent="0.25">
      <c r="N11451" s="123" t="s">
        <v>30</v>
      </c>
    </row>
    <row r="11452" spans="14:14" x14ac:dyDescent="0.25">
      <c r="N11452" s="123" t="s">
        <v>30</v>
      </c>
    </row>
    <row r="11453" spans="14:14" x14ac:dyDescent="0.25">
      <c r="N11453" s="123" t="s">
        <v>30</v>
      </c>
    </row>
    <row r="11454" spans="14:14" x14ac:dyDescent="0.25">
      <c r="N11454" s="123" t="s">
        <v>30</v>
      </c>
    </row>
    <row r="11455" spans="14:14" x14ac:dyDescent="0.25">
      <c r="N11455" s="123" t="s">
        <v>30</v>
      </c>
    </row>
    <row r="11456" spans="14:14" x14ac:dyDescent="0.25">
      <c r="N11456" s="123" t="s">
        <v>30</v>
      </c>
    </row>
    <row r="11457" spans="14:14" x14ac:dyDescent="0.25">
      <c r="N11457" s="123" t="s">
        <v>30</v>
      </c>
    </row>
    <row r="11458" spans="14:14" x14ac:dyDescent="0.25">
      <c r="N11458" s="123" t="s">
        <v>30</v>
      </c>
    </row>
    <row r="11459" spans="14:14" x14ac:dyDescent="0.25">
      <c r="N11459" s="123" t="s">
        <v>30</v>
      </c>
    </row>
    <row r="11460" spans="14:14" x14ac:dyDescent="0.25">
      <c r="N11460" s="123" t="s">
        <v>30</v>
      </c>
    </row>
    <row r="11461" spans="14:14" x14ac:dyDescent="0.25">
      <c r="N11461" s="123" t="s">
        <v>30</v>
      </c>
    </row>
    <row r="11462" spans="14:14" x14ac:dyDescent="0.25">
      <c r="N11462" s="123" t="s">
        <v>30</v>
      </c>
    </row>
    <row r="11463" spans="14:14" x14ac:dyDescent="0.25">
      <c r="N11463" s="123" t="s">
        <v>30</v>
      </c>
    </row>
    <row r="11464" spans="14:14" x14ac:dyDescent="0.25">
      <c r="N11464" s="123" t="s">
        <v>30</v>
      </c>
    </row>
    <row r="11465" spans="14:14" x14ac:dyDescent="0.25">
      <c r="N11465" s="123" t="s">
        <v>30</v>
      </c>
    </row>
    <row r="11466" spans="14:14" x14ac:dyDescent="0.25">
      <c r="N11466" s="123" t="s">
        <v>30</v>
      </c>
    </row>
    <row r="11467" spans="14:14" x14ac:dyDescent="0.25">
      <c r="N11467" s="123" t="s">
        <v>30</v>
      </c>
    </row>
    <row r="11468" spans="14:14" x14ac:dyDescent="0.25">
      <c r="N11468" s="123" t="s">
        <v>30</v>
      </c>
    </row>
    <row r="11469" spans="14:14" x14ac:dyDescent="0.25">
      <c r="N11469" s="123" t="s">
        <v>30</v>
      </c>
    </row>
    <row r="11470" spans="14:14" x14ac:dyDescent="0.25">
      <c r="N11470" s="123" t="s">
        <v>30</v>
      </c>
    </row>
    <row r="11471" spans="14:14" x14ac:dyDescent="0.25">
      <c r="N11471" s="123" t="s">
        <v>30</v>
      </c>
    </row>
    <row r="11472" spans="14:14" x14ac:dyDescent="0.25">
      <c r="N11472" s="123" t="s">
        <v>30</v>
      </c>
    </row>
    <row r="11473" spans="14:14" x14ac:dyDescent="0.25">
      <c r="N11473" s="123" t="s">
        <v>30</v>
      </c>
    </row>
    <row r="11474" spans="14:14" x14ac:dyDescent="0.25">
      <c r="N11474" s="123" t="s">
        <v>30</v>
      </c>
    </row>
    <row r="11475" spans="14:14" x14ac:dyDescent="0.25">
      <c r="N11475" s="123" t="s">
        <v>30</v>
      </c>
    </row>
    <row r="11476" spans="14:14" x14ac:dyDescent="0.25">
      <c r="N11476" s="123" t="s">
        <v>30</v>
      </c>
    </row>
    <row r="11477" spans="14:14" x14ac:dyDescent="0.25">
      <c r="N11477" s="123" t="s">
        <v>30</v>
      </c>
    </row>
    <row r="11478" spans="14:14" x14ac:dyDescent="0.25">
      <c r="N11478" s="123" t="s">
        <v>30</v>
      </c>
    </row>
    <row r="11479" spans="14:14" x14ac:dyDescent="0.25">
      <c r="N11479" s="123" t="s">
        <v>30</v>
      </c>
    </row>
    <row r="11480" spans="14:14" x14ac:dyDescent="0.25">
      <c r="N11480" s="123" t="s">
        <v>30</v>
      </c>
    </row>
    <row r="11481" spans="14:14" x14ac:dyDescent="0.25">
      <c r="N11481" s="123" t="s">
        <v>30</v>
      </c>
    </row>
    <row r="11482" spans="14:14" x14ac:dyDescent="0.25">
      <c r="N11482" s="123" t="s">
        <v>30</v>
      </c>
    </row>
    <row r="11483" spans="14:14" x14ac:dyDescent="0.25">
      <c r="N11483" s="123" t="s">
        <v>30</v>
      </c>
    </row>
    <row r="11484" spans="14:14" x14ac:dyDescent="0.25">
      <c r="N11484" s="123" t="s">
        <v>30</v>
      </c>
    </row>
    <row r="11485" spans="14:14" x14ac:dyDescent="0.25">
      <c r="N11485" s="123" t="s">
        <v>30</v>
      </c>
    </row>
    <row r="11486" spans="14:14" x14ac:dyDescent="0.25">
      <c r="N11486" s="123" t="s">
        <v>30</v>
      </c>
    </row>
    <row r="11487" spans="14:14" x14ac:dyDescent="0.25">
      <c r="N11487" s="123" t="s">
        <v>30</v>
      </c>
    </row>
    <row r="11488" spans="14:14" x14ac:dyDescent="0.25">
      <c r="N11488" s="123" t="s">
        <v>30</v>
      </c>
    </row>
    <row r="11489" spans="14:14" x14ac:dyDescent="0.25">
      <c r="N11489" s="123" t="s">
        <v>30</v>
      </c>
    </row>
    <row r="11490" spans="14:14" x14ac:dyDescent="0.25">
      <c r="N11490" s="123" t="s">
        <v>30</v>
      </c>
    </row>
    <row r="11491" spans="14:14" x14ac:dyDescent="0.25">
      <c r="N11491" s="123" t="s">
        <v>30</v>
      </c>
    </row>
    <row r="11492" spans="14:14" x14ac:dyDescent="0.25">
      <c r="N11492" s="123" t="s">
        <v>30</v>
      </c>
    </row>
    <row r="11493" spans="14:14" x14ac:dyDescent="0.25">
      <c r="N11493" s="123" t="s">
        <v>30</v>
      </c>
    </row>
    <row r="11494" spans="14:14" x14ac:dyDescent="0.25">
      <c r="N11494" s="123" t="s">
        <v>30</v>
      </c>
    </row>
    <row r="11495" spans="14:14" x14ac:dyDescent="0.25">
      <c r="N11495" s="123" t="s">
        <v>30</v>
      </c>
    </row>
    <row r="11496" spans="14:14" x14ac:dyDescent="0.25">
      <c r="N11496" s="123" t="s">
        <v>30</v>
      </c>
    </row>
    <row r="11497" spans="14:14" x14ac:dyDescent="0.25">
      <c r="N11497" s="123" t="s">
        <v>30</v>
      </c>
    </row>
    <row r="11498" spans="14:14" x14ac:dyDescent="0.25">
      <c r="N11498" s="123" t="s">
        <v>30</v>
      </c>
    </row>
    <row r="11499" spans="14:14" x14ac:dyDescent="0.25">
      <c r="N11499" s="123" t="s">
        <v>30</v>
      </c>
    </row>
    <row r="11500" spans="14:14" x14ac:dyDescent="0.25">
      <c r="N11500" s="123" t="s">
        <v>30</v>
      </c>
    </row>
    <row r="11501" spans="14:14" x14ac:dyDescent="0.25">
      <c r="N11501" s="123" t="s">
        <v>30</v>
      </c>
    </row>
    <row r="11502" spans="14:14" x14ac:dyDescent="0.25">
      <c r="N11502" s="123" t="s">
        <v>30</v>
      </c>
    </row>
    <row r="11503" spans="14:14" x14ac:dyDescent="0.25">
      <c r="N11503" s="123" t="s">
        <v>30</v>
      </c>
    </row>
    <row r="11504" spans="14:14" x14ac:dyDescent="0.25">
      <c r="N11504" s="123" t="s">
        <v>30</v>
      </c>
    </row>
    <row r="11505" spans="14:14" x14ac:dyDescent="0.25">
      <c r="N11505" s="123" t="s">
        <v>30</v>
      </c>
    </row>
    <row r="11506" spans="14:14" x14ac:dyDescent="0.25">
      <c r="N11506" s="123" t="s">
        <v>30</v>
      </c>
    </row>
    <row r="11507" spans="14:14" x14ac:dyDescent="0.25">
      <c r="N11507" s="123" t="s">
        <v>30</v>
      </c>
    </row>
    <row r="11508" spans="14:14" x14ac:dyDescent="0.25">
      <c r="N11508" s="123" t="s">
        <v>30</v>
      </c>
    </row>
    <row r="11509" spans="14:14" x14ac:dyDescent="0.25">
      <c r="N11509" s="123" t="s">
        <v>30</v>
      </c>
    </row>
    <row r="11510" spans="14:14" x14ac:dyDescent="0.25">
      <c r="N11510" s="123" t="s">
        <v>30</v>
      </c>
    </row>
    <row r="11511" spans="14:14" x14ac:dyDescent="0.25">
      <c r="N11511" s="123" t="s">
        <v>30</v>
      </c>
    </row>
    <row r="11512" spans="14:14" x14ac:dyDescent="0.25">
      <c r="N11512" s="123" t="s">
        <v>30</v>
      </c>
    </row>
    <row r="11513" spans="14:14" x14ac:dyDescent="0.25">
      <c r="N11513" s="123" t="s">
        <v>30</v>
      </c>
    </row>
    <row r="11514" spans="14:14" x14ac:dyDescent="0.25">
      <c r="N11514" s="123" t="s">
        <v>30</v>
      </c>
    </row>
    <row r="11515" spans="14:14" x14ac:dyDescent="0.25">
      <c r="N11515" s="123" t="s">
        <v>30</v>
      </c>
    </row>
    <row r="11516" spans="14:14" x14ac:dyDescent="0.25">
      <c r="N11516" s="123" t="s">
        <v>30</v>
      </c>
    </row>
    <row r="11517" spans="14:14" x14ac:dyDescent="0.25">
      <c r="N11517" s="123" t="s">
        <v>30</v>
      </c>
    </row>
    <row r="11518" spans="14:14" x14ac:dyDescent="0.25">
      <c r="N11518" s="123" t="s">
        <v>30</v>
      </c>
    </row>
    <row r="11519" spans="14:14" x14ac:dyDescent="0.25">
      <c r="N11519" s="123" t="s">
        <v>30</v>
      </c>
    </row>
    <row r="11520" spans="14:14" x14ac:dyDescent="0.25">
      <c r="N11520" s="123" t="s">
        <v>30</v>
      </c>
    </row>
    <row r="11521" spans="14:14" x14ac:dyDescent="0.25">
      <c r="N11521" s="123" t="s">
        <v>30</v>
      </c>
    </row>
    <row r="11522" spans="14:14" x14ac:dyDescent="0.25">
      <c r="N11522" s="123" t="s">
        <v>30</v>
      </c>
    </row>
    <row r="11523" spans="14:14" x14ac:dyDescent="0.25">
      <c r="N11523" s="123" t="s">
        <v>30</v>
      </c>
    </row>
    <row r="11524" spans="14:14" x14ac:dyDescent="0.25">
      <c r="N11524" s="123" t="s">
        <v>30</v>
      </c>
    </row>
    <row r="11525" spans="14:14" x14ac:dyDescent="0.25">
      <c r="N11525" s="123" t="s">
        <v>30</v>
      </c>
    </row>
    <row r="11526" spans="14:14" x14ac:dyDescent="0.25">
      <c r="N11526" s="123" t="s">
        <v>30</v>
      </c>
    </row>
    <row r="11527" spans="14:14" x14ac:dyDescent="0.25">
      <c r="N11527" s="123" t="s">
        <v>30</v>
      </c>
    </row>
    <row r="11528" spans="14:14" x14ac:dyDescent="0.25">
      <c r="N11528" s="123" t="s">
        <v>30</v>
      </c>
    </row>
    <row r="11529" spans="14:14" x14ac:dyDescent="0.25">
      <c r="N11529" s="123" t="s">
        <v>30</v>
      </c>
    </row>
    <row r="11530" spans="14:14" x14ac:dyDescent="0.25">
      <c r="N11530" s="123" t="s">
        <v>30</v>
      </c>
    </row>
    <row r="11531" spans="14:14" x14ac:dyDescent="0.25">
      <c r="N11531" s="123" t="s">
        <v>30</v>
      </c>
    </row>
    <row r="11532" spans="14:14" x14ac:dyDescent="0.25">
      <c r="N11532" s="123" t="s">
        <v>30</v>
      </c>
    </row>
    <row r="11533" spans="14:14" x14ac:dyDescent="0.25">
      <c r="N11533" s="123" t="s">
        <v>30</v>
      </c>
    </row>
    <row r="11534" spans="14:14" x14ac:dyDescent="0.25">
      <c r="N11534" s="123" t="s">
        <v>30</v>
      </c>
    </row>
    <row r="11535" spans="14:14" x14ac:dyDescent="0.25">
      <c r="N11535" s="123" t="s">
        <v>30</v>
      </c>
    </row>
    <row r="11536" spans="14:14" x14ac:dyDescent="0.25">
      <c r="N11536" s="123" t="s">
        <v>30</v>
      </c>
    </row>
    <row r="11537" spans="14:14" x14ac:dyDescent="0.25">
      <c r="N11537" s="123" t="s">
        <v>30</v>
      </c>
    </row>
    <row r="11538" spans="14:14" x14ac:dyDescent="0.25">
      <c r="N11538" s="123" t="s">
        <v>30</v>
      </c>
    </row>
    <row r="11539" spans="14:14" x14ac:dyDescent="0.25">
      <c r="N11539" s="123" t="s">
        <v>30</v>
      </c>
    </row>
    <row r="11540" spans="14:14" x14ac:dyDescent="0.25">
      <c r="N11540" s="123" t="s">
        <v>30</v>
      </c>
    </row>
    <row r="11541" spans="14:14" x14ac:dyDescent="0.25">
      <c r="N11541" s="123" t="s">
        <v>30</v>
      </c>
    </row>
    <row r="11542" spans="14:14" x14ac:dyDescent="0.25">
      <c r="N11542" s="123" t="s">
        <v>30</v>
      </c>
    </row>
    <row r="11543" spans="14:14" x14ac:dyDescent="0.25">
      <c r="N11543" s="123" t="s">
        <v>30</v>
      </c>
    </row>
    <row r="11544" spans="14:14" x14ac:dyDescent="0.25">
      <c r="N11544" s="123" t="s">
        <v>30</v>
      </c>
    </row>
    <row r="11545" spans="14:14" x14ac:dyDescent="0.25">
      <c r="N11545" s="123" t="s">
        <v>30</v>
      </c>
    </row>
    <row r="11546" spans="14:14" x14ac:dyDescent="0.25">
      <c r="N11546" s="123" t="s">
        <v>30</v>
      </c>
    </row>
    <row r="11547" spans="14:14" x14ac:dyDescent="0.25">
      <c r="N11547" s="123" t="s">
        <v>30</v>
      </c>
    </row>
    <row r="11548" spans="14:14" x14ac:dyDescent="0.25">
      <c r="N11548" s="123" t="s">
        <v>30</v>
      </c>
    </row>
    <row r="11549" spans="14:14" x14ac:dyDescent="0.25">
      <c r="N11549" s="123" t="s">
        <v>30</v>
      </c>
    </row>
    <row r="11550" spans="14:14" x14ac:dyDescent="0.25">
      <c r="N11550" s="123" t="s">
        <v>30</v>
      </c>
    </row>
    <row r="11551" spans="14:14" x14ac:dyDescent="0.25">
      <c r="N11551" s="123" t="s">
        <v>30</v>
      </c>
    </row>
    <row r="11552" spans="14:14" x14ac:dyDescent="0.25">
      <c r="N11552" s="123" t="s">
        <v>30</v>
      </c>
    </row>
    <row r="11553" spans="14:14" x14ac:dyDescent="0.25">
      <c r="N11553" s="123" t="s">
        <v>30</v>
      </c>
    </row>
    <row r="11554" spans="14:14" x14ac:dyDescent="0.25">
      <c r="N11554" s="123" t="s">
        <v>30</v>
      </c>
    </row>
    <row r="11555" spans="14:14" x14ac:dyDescent="0.25">
      <c r="N11555" s="123" t="s">
        <v>30</v>
      </c>
    </row>
    <row r="11556" spans="14:14" x14ac:dyDescent="0.25">
      <c r="N11556" s="123" t="s">
        <v>30</v>
      </c>
    </row>
    <row r="11557" spans="14:14" x14ac:dyDescent="0.25">
      <c r="N11557" s="123" t="s">
        <v>30</v>
      </c>
    </row>
    <row r="11558" spans="14:14" x14ac:dyDescent="0.25">
      <c r="N11558" s="123" t="s">
        <v>30</v>
      </c>
    </row>
    <row r="11559" spans="14:14" x14ac:dyDescent="0.25">
      <c r="N11559" s="123" t="s">
        <v>30</v>
      </c>
    </row>
    <row r="11560" spans="14:14" x14ac:dyDescent="0.25">
      <c r="N11560" s="123" t="s">
        <v>30</v>
      </c>
    </row>
    <row r="11561" spans="14:14" x14ac:dyDescent="0.25">
      <c r="N11561" s="123" t="s">
        <v>30</v>
      </c>
    </row>
    <row r="11562" spans="14:14" x14ac:dyDescent="0.25">
      <c r="N11562" s="123" t="s">
        <v>30</v>
      </c>
    </row>
    <row r="11563" spans="14:14" x14ac:dyDescent="0.25">
      <c r="N11563" s="123" t="s">
        <v>30</v>
      </c>
    </row>
    <row r="11564" spans="14:14" x14ac:dyDescent="0.25">
      <c r="N11564" s="123" t="s">
        <v>30</v>
      </c>
    </row>
    <row r="11565" spans="14:14" x14ac:dyDescent="0.25">
      <c r="N11565" s="123" t="s">
        <v>30</v>
      </c>
    </row>
    <row r="11566" spans="14:14" x14ac:dyDescent="0.25">
      <c r="N11566" s="123" t="s">
        <v>30</v>
      </c>
    </row>
    <row r="11567" spans="14:14" x14ac:dyDescent="0.25">
      <c r="N11567" s="123" t="s">
        <v>30</v>
      </c>
    </row>
    <row r="11568" spans="14:14" x14ac:dyDescent="0.25">
      <c r="N11568" s="123" t="s">
        <v>30</v>
      </c>
    </row>
    <row r="11569" spans="14:14" x14ac:dyDescent="0.25">
      <c r="N11569" s="123" t="s">
        <v>30</v>
      </c>
    </row>
    <row r="11570" spans="14:14" x14ac:dyDescent="0.25">
      <c r="N11570" s="123" t="s">
        <v>30</v>
      </c>
    </row>
    <row r="11571" spans="14:14" x14ac:dyDescent="0.25">
      <c r="N11571" s="123" t="s">
        <v>30</v>
      </c>
    </row>
    <row r="11572" spans="14:14" x14ac:dyDescent="0.25">
      <c r="N11572" s="123" t="s">
        <v>30</v>
      </c>
    </row>
    <row r="11573" spans="14:14" x14ac:dyDescent="0.25">
      <c r="N11573" s="123" t="s">
        <v>30</v>
      </c>
    </row>
    <row r="11574" spans="14:14" x14ac:dyDescent="0.25">
      <c r="N11574" s="123" t="s">
        <v>30</v>
      </c>
    </row>
    <row r="11575" spans="14:14" x14ac:dyDescent="0.25">
      <c r="N11575" s="123" t="s">
        <v>30</v>
      </c>
    </row>
    <row r="11576" spans="14:14" x14ac:dyDescent="0.25">
      <c r="N11576" s="123" t="s">
        <v>30</v>
      </c>
    </row>
    <row r="11577" spans="14:14" x14ac:dyDescent="0.25">
      <c r="N11577" s="123" t="s">
        <v>30</v>
      </c>
    </row>
    <row r="11578" spans="14:14" x14ac:dyDescent="0.25">
      <c r="N11578" s="123" t="s">
        <v>30</v>
      </c>
    </row>
    <row r="11579" spans="14:14" x14ac:dyDescent="0.25">
      <c r="N11579" s="123" t="s">
        <v>30</v>
      </c>
    </row>
    <row r="11580" spans="14:14" x14ac:dyDescent="0.25">
      <c r="N11580" s="123" t="s">
        <v>30</v>
      </c>
    </row>
    <row r="11581" spans="14:14" x14ac:dyDescent="0.25">
      <c r="N11581" s="123" t="s">
        <v>30</v>
      </c>
    </row>
    <row r="11582" spans="14:14" x14ac:dyDescent="0.25">
      <c r="N11582" s="123" t="s">
        <v>30</v>
      </c>
    </row>
    <row r="11583" spans="14:14" x14ac:dyDescent="0.25">
      <c r="N11583" s="123" t="s">
        <v>30</v>
      </c>
    </row>
    <row r="11584" spans="14:14" x14ac:dyDescent="0.25">
      <c r="N11584" s="123" t="s">
        <v>30</v>
      </c>
    </row>
    <row r="11585" spans="14:14" x14ac:dyDescent="0.25">
      <c r="N11585" s="123" t="s">
        <v>30</v>
      </c>
    </row>
    <row r="11586" spans="14:14" x14ac:dyDescent="0.25">
      <c r="N11586" s="123" t="s">
        <v>30</v>
      </c>
    </row>
    <row r="11587" spans="14:14" x14ac:dyDescent="0.25">
      <c r="N11587" s="123" t="s">
        <v>30</v>
      </c>
    </row>
    <row r="11588" spans="14:14" x14ac:dyDescent="0.25">
      <c r="N11588" s="123" t="s">
        <v>30</v>
      </c>
    </row>
    <row r="11589" spans="14:14" x14ac:dyDescent="0.25">
      <c r="N11589" s="123" t="s">
        <v>30</v>
      </c>
    </row>
    <row r="11590" spans="14:14" x14ac:dyDescent="0.25">
      <c r="N11590" s="123" t="s">
        <v>30</v>
      </c>
    </row>
    <row r="11591" spans="14:14" x14ac:dyDescent="0.25">
      <c r="N11591" s="123" t="s">
        <v>30</v>
      </c>
    </row>
    <row r="11592" spans="14:14" x14ac:dyDescent="0.25">
      <c r="N11592" s="123" t="s">
        <v>30</v>
      </c>
    </row>
    <row r="11593" spans="14:14" x14ac:dyDescent="0.25">
      <c r="N11593" s="123" t="s">
        <v>30</v>
      </c>
    </row>
    <row r="11594" spans="14:14" x14ac:dyDescent="0.25">
      <c r="N11594" s="123" t="s">
        <v>30</v>
      </c>
    </row>
    <row r="11595" spans="14:14" x14ac:dyDescent="0.25">
      <c r="N11595" s="123" t="s">
        <v>30</v>
      </c>
    </row>
    <row r="11596" spans="14:14" x14ac:dyDescent="0.25">
      <c r="N11596" s="123" t="s">
        <v>30</v>
      </c>
    </row>
    <row r="11597" spans="14:14" x14ac:dyDescent="0.25">
      <c r="N11597" s="123" t="s">
        <v>30</v>
      </c>
    </row>
    <row r="11598" spans="14:14" x14ac:dyDescent="0.25">
      <c r="N11598" s="123" t="s">
        <v>30</v>
      </c>
    </row>
    <row r="11599" spans="14:14" x14ac:dyDescent="0.25">
      <c r="N11599" s="123" t="s">
        <v>30</v>
      </c>
    </row>
    <row r="11600" spans="14:14" x14ac:dyDescent="0.25">
      <c r="N11600" s="123" t="s">
        <v>30</v>
      </c>
    </row>
    <row r="11601" spans="14:14" x14ac:dyDescent="0.25">
      <c r="N11601" s="123" t="s">
        <v>30</v>
      </c>
    </row>
    <row r="11602" spans="14:14" x14ac:dyDescent="0.25">
      <c r="N11602" s="123" t="s">
        <v>30</v>
      </c>
    </row>
    <row r="11603" spans="14:14" x14ac:dyDescent="0.25">
      <c r="N11603" s="123" t="s">
        <v>30</v>
      </c>
    </row>
    <row r="11604" spans="14:14" x14ac:dyDescent="0.25">
      <c r="N11604" s="123" t="s">
        <v>30</v>
      </c>
    </row>
    <row r="11605" spans="14:14" x14ac:dyDescent="0.25">
      <c r="N11605" s="123" t="s">
        <v>30</v>
      </c>
    </row>
    <row r="11606" spans="14:14" x14ac:dyDescent="0.25">
      <c r="N11606" s="123" t="s">
        <v>30</v>
      </c>
    </row>
    <row r="11607" spans="14:14" x14ac:dyDescent="0.25">
      <c r="N11607" s="123" t="s">
        <v>30</v>
      </c>
    </row>
    <row r="11608" spans="14:14" x14ac:dyDescent="0.25">
      <c r="N11608" s="123" t="s">
        <v>30</v>
      </c>
    </row>
    <row r="11609" spans="14:14" x14ac:dyDescent="0.25">
      <c r="N11609" s="123" t="s">
        <v>30</v>
      </c>
    </row>
    <row r="11610" spans="14:14" x14ac:dyDescent="0.25">
      <c r="N11610" s="123" t="s">
        <v>30</v>
      </c>
    </row>
    <row r="11611" spans="14:14" x14ac:dyDescent="0.25">
      <c r="N11611" s="123" t="s">
        <v>30</v>
      </c>
    </row>
    <row r="11612" spans="14:14" x14ac:dyDescent="0.25">
      <c r="N11612" s="123" t="s">
        <v>30</v>
      </c>
    </row>
    <row r="11613" spans="14:14" x14ac:dyDescent="0.25">
      <c r="N11613" s="123" t="s">
        <v>30</v>
      </c>
    </row>
    <row r="11614" spans="14:14" x14ac:dyDescent="0.25">
      <c r="N11614" s="123" t="s">
        <v>30</v>
      </c>
    </row>
    <row r="11615" spans="14:14" x14ac:dyDescent="0.25">
      <c r="N11615" s="123" t="s">
        <v>30</v>
      </c>
    </row>
    <row r="11616" spans="14:14" x14ac:dyDescent="0.25">
      <c r="N11616" s="123" t="s">
        <v>30</v>
      </c>
    </row>
    <row r="11617" spans="14:14" x14ac:dyDescent="0.25">
      <c r="N11617" s="123" t="s">
        <v>30</v>
      </c>
    </row>
    <row r="11618" spans="14:14" x14ac:dyDescent="0.25">
      <c r="N11618" s="123" t="s">
        <v>30</v>
      </c>
    </row>
    <row r="11619" spans="14:14" x14ac:dyDescent="0.25">
      <c r="N11619" s="123" t="s">
        <v>30</v>
      </c>
    </row>
    <row r="11620" spans="14:14" x14ac:dyDescent="0.25">
      <c r="N11620" s="123" t="s">
        <v>30</v>
      </c>
    </row>
    <row r="11621" spans="14:14" x14ac:dyDescent="0.25">
      <c r="N11621" s="123" t="s">
        <v>30</v>
      </c>
    </row>
    <row r="11622" spans="14:14" x14ac:dyDescent="0.25">
      <c r="N11622" s="123" t="s">
        <v>30</v>
      </c>
    </row>
    <row r="11623" spans="14:14" x14ac:dyDescent="0.25">
      <c r="N11623" s="123" t="s">
        <v>30</v>
      </c>
    </row>
    <row r="11624" spans="14:14" x14ac:dyDescent="0.25">
      <c r="N11624" s="123" t="s">
        <v>30</v>
      </c>
    </row>
    <row r="11625" spans="14:14" x14ac:dyDescent="0.25">
      <c r="N11625" s="123" t="s">
        <v>30</v>
      </c>
    </row>
    <row r="11626" spans="14:14" x14ac:dyDescent="0.25">
      <c r="N11626" s="123" t="s">
        <v>30</v>
      </c>
    </row>
    <row r="11627" spans="14:14" x14ac:dyDescent="0.25">
      <c r="N11627" s="123" t="s">
        <v>30</v>
      </c>
    </row>
    <row r="11628" spans="14:14" x14ac:dyDescent="0.25">
      <c r="N11628" s="123" t="s">
        <v>30</v>
      </c>
    </row>
    <row r="11629" spans="14:14" x14ac:dyDescent="0.25">
      <c r="N11629" s="123" t="s">
        <v>30</v>
      </c>
    </row>
    <row r="11630" spans="14:14" x14ac:dyDescent="0.25">
      <c r="N11630" s="123" t="s">
        <v>30</v>
      </c>
    </row>
    <row r="11631" spans="14:14" x14ac:dyDescent="0.25">
      <c r="N11631" s="123" t="s">
        <v>30</v>
      </c>
    </row>
    <row r="11632" spans="14:14" x14ac:dyDescent="0.25">
      <c r="N11632" s="123" t="s">
        <v>30</v>
      </c>
    </row>
    <row r="11633" spans="14:14" x14ac:dyDescent="0.25">
      <c r="N11633" s="123" t="s">
        <v>30</v>
      </c>
    </row>
    <row r="11634" spans="14:14" x14ac:dyDescent="0.25">
      <c r="N11634" s="123" t="s">
        <v>30</v>
      </c>
    </row>
    <row r="11635" spans="14:14" x14ac:dyDescent="0.25">
      <c r="N11635" s="123" t="s">
        <v>30</v>
      </c>
    </row>
    <row r="11636" spans="14:14" x14ac:dyDescent="0.25">
      <c r="N11636" s="123" t="s">
        <v>30</v>
      </c>
    </row>
    <row r="11637" spans="14:14" x14ac:dyDescent="0.25">
      <c r="N11637" s="123" t="s">
        <v>30</v>
      </c>
    </row>
    <row r="11638" spans="14:14" x14ac:dyDescent="0.25">
      <c r="N11638" s="123" t="s">
        <v>30</v>
      </c>
    </row>
    <row r="11639" spans="14:14" x14ac:dyDescent="0.25">
      <c r="N11639" s="123" t="s">
        <v>30</v>
      </c>
    </row>
    <row r="11640" spans="14:14" x14ac:dyDescent="0.25">
      <c r="N11640" s="123" t="s">
        <v>30</v>
      </c>
    </row>
    <row r="11641" spans="14:14" x14ac:dyDescent="0.25">
      <c r="N11641" s="123" t="s">
        <v>30</v>
      </c>
    </row>
    <row r="11642" spans="14:14" x14ac:dyDescent="0.25">
      <c r="N11642" s="123" t="s">
        <v>30</v>
      </c>
    </row>
    <row r="11643" spans="14:14" x14ac:dyDescent="0.25">
      <c r="N11643" s="123" t="s">
        <v>30</v>
      </c>
    </row>
    <row r="11644" spans="14:14" x14ac:dyDescent="0.25">
      <c r="N11644" s="123" t="s">
        <v>30</v>
      </c>
    </row>
    <row r="11645" spans="14:14" x14ac:dyDescent="0.25">
      <c r="N11645" s="123" t="s">
        <v>30</v>
      </c>
    </row>
    <row r="11646" spans="14:14" x14ac:dyDescent="0.25">
      <c r="N11646" s="123" t="s">
        <v>30</v>
      </c>
    </row>
    <row r="11647" spans="14:14" x14ac:dyDescent="0.25">
      <c r="N11647" s="123" t="s">
        <v>30</v>
      </c>
    </row>
    <row r="11648" spans="14:14" x14ac:dyDescent="0.25">
      <c r="N11648" s="123" t="s">
        <v>30</v>
      </c>
    </row>
    <row r="11649" spans="14:14" x14ac:dyDescent="0.25">
      <c r="N11649" s="123" t="s">
        <v>30</v>
      </c>
    </row>
    <row r="11650" spans="14:14" x14ac:dyDescent="0.25">
      <c r="N11650" s="123" t="s">
        <v>30</v>
      </c>
    </row>
    <row r="11651" spans="14:14" x14ac:dyDescent="0.25">
      <c r="N11651" s="123" t="s">
        <v>30</v>
      </c>
    </row>
    <row r="11652" spans="14:14" x14ac:dyDescent="0.25">
      <c r="N11652" s="123" t="s">
        <v>30</v>
      </c>
    </row>
    <row r="11653" spans="14:14" x14ac:dyDescent="0.25">
      <c r="N11653" s="123" t="s">
        <v>30</v>
      </c>
    </row>
    <row r="11654" spans="14:14" x14ac:dyDescent="0.25">
      <c r="N11654" s="123" t="s">
        <v>30</v>
      </c>
    </row>
    <row r="11655" spans="14:14" x14ac:dyDescent="0.25">
      <c r="N11655" s="123" t="s">
        <v>30</v>
      </c>
    </row>
    <row r="11656" spans="14:14" x14ac:dyDescent="0.25">
      <c r="N11656" s="123" t="s">
        <v>30</v>
      </c>
    </row>
    <row r="11657" spans="14:14" x14ac:dyDescent="0.25">
      <c r="N11657" s="123" t="s">
        <v>30</v>
      </c>
    </row>
    <row r="11658" spans="14:14" x14ac:dyDescent="0.25">
      <c r="N11658" s="123" t="s">
        <v>30</v>
      </c>
    </row>
    <row r="11659" spans="14:14" x14ac:dyDescent="0.25">
      <c r="N11659" s="123" t="s">
        <v>30</v>
      </c>
    </row>
    <row r="11660" spans="14:14" x14ac:dyDescent="0.25">
      <c r="N11660" s="123" t="s">
        <v>30</v>
      </c>
    </row>
    <row r="11661" spans="14:14" x14ac:dyDescent="0.25">
      <c r="N11661" s="123" t="s">
        <v>30</v>
      </c>
    </row>
    <row r="11662" spans="14:14" x14ac:dyDescent="0.25">
      <c r="N11662" s="123" t="s">
        <v>30</v>
      </c>
    </row>
    <row r="11663" spans="14:14" x14ac:dyDescent="0.25">
      <c r="N11663" s="123" t="s">
        <v>30</v>
      </c>
    </row>
    <row r="11664" spans="14:14" x14ac:dyDescent="0.25">
      <c r="N11664" s="123" t="s">
        <v>30</v>
      </c>
    </row>
    <row r="11665" spans="14:14" x14ac:dyDescent="0.25">
      <c r="N11665" s="123" t="s">
        <v>30</v>
      </c>
    </row>
    <row r="11666" spans="14:14" x14ac:dyDescent="0.25">
      <c r="N11666" s="123" t="s">
        <v>30</v>
      </c>
    </row>
    <row r="11667" spans="14:14" x14ac:dyDescent="0.25">
      <c r="N11667" s="123" t="s">
        <v>30</v>
      </c>
    </row>
    <row r="11668" spans="14:14" x14ac:dyDescent="0.25">
      <c r="N11668" s="123" t="s">
        <v>30</v>
      </c>
    </row>
    <row r="11669" spans="14:14" x14ac:dyDescent="0.25">
      <c r="N11669" s="123" t="s">
        <v>30</v>
      </c>
    </row>
    <row r="11670" spans="14:14" x14ac:dyDescent="0.25">
      <c r="N11670" s="123" t="s">
        <v>30</v>
      </c>
    </row>
    <row r="11671" spans="14:14" x14ac:dyDescent="0.25">
      <c r="N11671" s="123" t="s">
        <v>30</v>
      </c>
    </row>
    <row r="11672" spans="14:14" x14ac:dyDescent="0.25">
      <c r="N11672" s="123" t="s">
        <v>30</v>
      </c>
    </row>
    <row r="11673" spans="14:14" x14ac:dyDescent="0.25">
      <c r="N11673" s="123" t="s">
        <v>30</v>
      </c>
    </row>
    <row r="11674" spans="14:14" x14ac:dyDescent="0.25">
      <c r="N11674" s="123" t="s">
        <v>30</v>
      </c>
    </row>
    <row r="11675" spans="14:14" x14ac:dyDescent="0.25">
      <c r="N11675" s="123" t="s">
        <v>30</v>
      </c>
    </row>
    <row r="11676" spans="14:14" x14ac:dyDescent="0.25">
      <c r="N11676" s="123" t="s">
        <v>30</v>
      </c>
    </row>
    <row r="11677" spans="14:14" x14ac:dyDescent="0.25">
      <c r="N11677" s="123" t="s">
        <v>30</v>
      </c>
    </row>
    <row r="11678" spans="14:14" x14ac:dyDescent="0.25">
      <c r="N11678" s="123" t="s">
        <v>30</v>
      </c>
    </row>
    <row r="11679" spans="14:14" x14ac:dyDescent="0.25">
      <c r="N11679" s="123" t="s">
        <v>30</v>
      </c>
    </row>
    <row r="11680" spans="14:14" x14ac:dyDescent="0.25">
      <c r="N11680" s="123" t="s">
        <v>30</v>
      </c>
    </row>
    <row r="11681" spans="14:14" x14ac:dyDescent="0.25">
      <c r="N11681" s="123" t="s">
        <v>30</v>
      </c>
    </row>
    <row r="11682" spans="14:14" x14ac:dyDescent="0.25">
      <c r="N11682" s="123" t="s">
        <v>30</v>
      </c>
    </row>
    <row r="11683" spans="14:14" x14ac:dyDescent="0.25">
      <c r="N11683" s="123" t="s">
        <v>30</v>
      </c>
    </row>
    <row r="11684" spans="14:14" x14ac:dyDescent="0.25">
      <c r="N11684" s="123" t="s">
        <v>30</v>
      </c>
    </row>
    <row r="11685" spans="14:14" x14ac:dyDescent="0.25">
      <c r="N11685" s="123" t="s">
        <v>30</v>
      </c>
    </row>
    <row r="11686" spans="14:14" x14ac:dyDescent="0.25">
      <c r="N11686" s="123" t="s">
        <v>30</v>
      </c>
    </row>
    <row r="11687" spans="14:14" x14ac:dyDescent="0.25">
      <c r="N11687" s="123" t="s">
        <v>30</v>
      </c>
    </row>
    <row r="11688" spans="14:14" x14ac:dyDescent="0.25">
      <c r="N11688" s="123" t="s">
        <v>30</v>
      </c>
    </row>
    <row r="11689" spans="14:14" x14ac:dyDescent="0.25">
      <c r="N11689" s="123" t="s">
        <v>30</v>
      </c>
    </row>
    <row r="11690" spans="14:14" x14ac:dyDescent="0.25">
      <c r="N11690" s="123" t="s">
        <v>30</v>
      </c>
    </row>
    <row r="11691" spans="14:14" x14ac:dyDescent="0.25">
      <c r="N11691" s="123" t="s">
        <v>30</v>
      </c>
    </row>
    <row r="11692" spans="14:14" x14ac:dyDescent="0.25">
      <c r="N11692" s="123" t="s">
        <v>30</v>
      </c>
    </row>
    <row r="11693" spans="14:14" x14ac:dyDescent="0.25">
      <c r="N11693" s="123" t="s">
        <v>30</v>
      </c>
    </row>
    <row r="11694" spans="14:14" x14ac:dyDescent="0.25">
      <c r="N11694" s="123" t="s">
        <v>30</v>
      </c>
    </row>
    <row r="11695" spans="14:14" x14ac:dyDescent="0.25">
      <c r="N11695" s="123" t="s">
        <v>30</v>
      </c>
    </row>
    <row r="11696" spans="14:14" x14ac:dyDescent="0.25">
      <c r="N11696" s="123" t="s">
        <v>30</v>
      </c>
    </row>
    <row r="11697" spans="14:14" x14ac:dyDescent="0.25">
      <c r="N11697" s="123" t="s">
        <v>30</v>
      </c>
    </row>
    <row r="11698" spans="14:14" x14ac:dyDescent="0.25">
      <c r="N11698" s="123" t="s">
        <v>30</v>
      </c>
    </row>
    <row r="11699" spans="14:14" x14ac:dyDescent="0.25">
      <c r="N11699" s="123" t="s">
        <v>30</v>
      </c>
    </row>
    <row r="11700" spans="14:14" x14ac:dyDescent="0.25">
      <c r="N11700" s="123" t="s">
        <v>30</v>
      </c>
    </row>
    <row r="11701" spans="14:14" x14ac:dyDescent="0.25">
      <c r="N11701" s="123" t="s">
        <v>30</v>
      </c>
    </row>
    <row r="11702" spans="14:14" x14ac:dyDescent="0.25">
      <c r="N11702" s="123" t="s">
        <v>30</v>
      </c>
    </row>
    <row r="11703" spans="14:14" x14ac:dyDescent="0.25">
      <c r="N11703" s="123" t="s">
        <v>30</v>
      </c>
    </row>
    <row r="11704" spans="14:14" x14ac:dyDescent="0.25">
      <c r="N11704" s="123" t="s">
        <v>30</v>
      </c>
    </row>
    <row r="11705" spans="14:14" x14ac:dyDescent="0.25">
      <c r="N11705" s="123" t="s">
        <v>30</v>
      </c>
    </row>
    <row r="11706" spans="14:14" x14ac:dyDescent="0.25">
      <c r="N11706" s="123" t="s">
        <v>30</v>
      </c>
    </row>
    <row r="11707" spans="14:14" x14ac:dyDescent="0.25">
      <c r="N11707" s="123" t="s">
        <v>30</v>
      </c>
    </row>
    <row r="11708" spans="14:14" x14ac:dyDescent="0.25">
      <c r="N11708" s="123" t="s">
        <v>30</v>
      </c>
    </row>
    <row r="11709" spans="14:14" x14ac:dyDescent="0.25">
      <c r="N11709" s="123" t="s">
        <v>30</v>
      </c>
    </row>
    <row r="11710" spans="14:14" x14ac:dyDescent="0.25">
      <c r="N11710" s="123" t="s">
        <v>30</v>
      </c>
    </row>
    <row r="11711" spans="14:14" x14ac:dyDescent="0.25">
      <c r="N11711" s="123" t="s">
        <v>30</v>
      </c>
    </row>
    <row r="11712" spans="14:14" x14ac:dyDescent="0.25">
      <c r="N11712" s="123" t="s">
        <v>30</v>
      </c>
    </row>
    <row r="11713" spans="14:14" x14ac:dyDescent="0.25">
      <c r="N11713" s="123" t="s">
        <v>30</v>
      </c>
    </row>
    <row r="11714" spans="14:14" x14ac:dyDescent="0.25">
      <c r="N11714" s="123" t="s">
        <v>30</v>
      </c>
    </row>
    <row r="11715" spans="14:14" x14ac:dyDescent="0.25">
      <c r="N11715" s="123" t="s">
        <v>30</v>
      </c>
    </row>
    <row r="11716" spans="14:14" x14ac:dyDescent="0.25">
      <c r="N11716" s="123" t="s">
        <v>30</v>
      </c>
    </row>
    <row r="11717" spans="14:14" x14ac:dyDescent="0.25">
      <c r="N11717" s="123" t="s">
        <v>30</v>
      </c>
    </row>
    <row r="11718" spans="14:14" x14ac:dyDescent="0.25">
      <c r="N11718" s="123" t="s">
        <v>30</v>
      </c>
    </row>
    <row r="11719" spans="14:14" x14ac:dyDescent="0.25">
      <c r="N11719" s="123" t="s">
        <v>30</v>
      </c>
    </row>
    <row r="11720" spans="14:14" x14ac:dyDescent="0.25">
      <c r="N11720" s="123" t="s">
        <v>30</v>
      </c>
    </row>
    <row r="11721" spans="14:14" x14ac:dyDescent="0.25">
      <c r="N11721" s="123" t="s">
        <v>30</v>
      </c>
    </row>
    <row r="11722" spans="14:14" x14ac:dyDescent="0.25">
      <c r="N11722" s="123" t="s">
        <v>30</v>
      </c>
    </row>
    <row r="11723" spans="14:14" x14ac:dyDescent="0.25">
      <c r="N11723" s="123" t="s">
        <v>30</v>
      </c>
    </row>
    <row r="11724" spans="14:14" x14ac:dyDescent="0.25">
      <c r="N11724" s="123" t="s">
        <v>30</v>
      </c>
    </row>
    <row r="11725" spans="14:14" x14ac:dyDescent="0.25">
      <c r="N11725" s="123" t="s">
        <v>30</v>
      </c>
    </row>
    <row r="11726" spans="14:14" x14ac:dyDescent="0.25">
      <c r="N11726" s="123" t="s">
        <v>30</v>
      </c>
    </row>
    <row r="11727" spans="14:14" x14ac:dyDescent="0.25">
      <c r="N11727" s="123" t="s">
        <v>30</v>
      </c>
    </row>
    <row r="11728" spans="14:14" x14ac:dyDescent="0.25">
      <c r="N11728" s="123" t="s">
        <v>30</v>
      </c>
    </row>
    <row r="11729" spans="14:14" x14ac:dyDescent="0.25">
      <c r="N11729" s="123" t="s">
        <v>30</v>
      </c>
    </row>
    <row r="11730" spans="14:14" x14ac:dyDescent="0.25">
      <c r="N11730" s="123" t="s">
        <v>30</v>
      </c>
    </row>
    <row r="11731" spans="14:14" x14ac:dyDescent="0.25">
      <c r="N11731" s="123" t="s">
        <v>30</v>
      </c>
    </row>
    <row r="11732" spans="14:14" x14ac:dyDescent="0.25">
      <c r="N11732" s="123" t="s">
        <v>30</v>
      </c>
    </row>
    <row r="11733" spans="14:14" x14ac:dyDescent="0.25">
      <c r="N11733" s="123" t="s">
        <v>30</v>
      </c>
    </row>
    <row r="11734" spans="14:14" x14ac:dyDescent="0.25">
      <c r="N11734" s="123" t="s">
        <v>30</v>
      </c>
    </row>
    <row r="11735" spans="14:14" x14ac:dyDescent="0.25">
      <c r="N11735" s="123" t="s">
        <v>30</v>
      </c>
    </row>
    <row r="11736" spans="14:14" x14ac:dyDescent="0.25">
      <c r="N11736" s="123" t="s">
        <v>30</v>
      </c>
    </row>
    <row r="11737" spans="14:14" x14ac:dyDescent="0.25">
      <c r="N11737" s="123" t="s">
        <v>30</v>
      </c>
    </row>
    <row r="11738" spans="14:14" x14ac:dyDescent="0.25">
      <c r="N11738" s="123" t="s">
        <v>30</v>
      </c>
    </row>
    <row r="11739" spans="14:14" x14ac:dyDescent="0.25">
      <c r="N11739" s="123" t="s">
        <v>30</v>
      </c>
    </row>
    <row r="11740" spans="14:14" x14ac:dyDescent="0.25">
      <c r="N11740" s="123" t="s">
        <v>30</v>
      </c>
    </row>
    <row r="11741" spans="14:14" x14ac:dyDescent="0.25">
      <c r="N11741" s="123" t="s">
        <v>30</v>
      </c>
    </row>
    <row r="11742" spans="14:14" x14ac:dyDescent="0.25">
      <c r="N11742" s="123" t="s">
        <v>30</v>
      </c>
    </row>
    <row r="11743" spans="14:14" x14ac:dyDescent="0.25">
      <c r="N11743" s="123" t="s">
        <v>30</v>
      </c>
    </row>
    <row r="11744" spans="14:14" x14ac:dyDescent="0.25">
      <c r="N11744" s="123" t="s">
        <v>30</v>
      </c>
    </row>
    <row r="11745" spans="14:14" x14ac:dyDescent="0.25">
      <c r="N11745" s="123" t="s">
        <v>30</v>
      </c>
    </row>
    <row r="11746" spans="14:14" x14ac:dyDescent="0.25">
      <c r="N11746" s="123" t="s">
        <v>30</v>
      </c>
    </row>
    <row r="11747" spans="14:14" x14ac:dyDescent="0.25">
      <c r="N11747" s="123" t="s">
        <v>30</v>
      </c>
    </row>
    <row r="11748" spans="14:14" x14ac:dyDescent="0.25">
      <c r="N11748" s="123" t="s">
        <v>30</v>
      </c>
    </row>
    <row r="11749" spans="14:14" x14ac:dyDescent="0.25">
      <c r="N11749" s="123" t="s">
        <v>30</v>
      </c>
    </row>
    <row r="11750" spans="14:14" x14ac:dyDescent="0.25">
      <c r="N11750" s="123" t="s">
        <v>30</v>
      </c>
    </row>
    <row r="11751" spans="14:14" x14ac:dyDescent="0.25">
      <c r="N11751" s="123" t="s">
        <v>30</v>
      </c>
    </row>
    <row r="11752" spans="14:14" x14ac:dyDescent="0.25">
      <c r="N11752" s="123" t="s">
        <v>30</v>
      </c>
    </row>
    <row r="11753" spans="14:14" x14ac:dyDescent="0.25">
      <c r="N11753" s="123" t="s">
        <v>30</v>
      </c>
    </row>
    <row r="11754" spans="14:14" x14ac:dyDescent="0.25">
      <c r="N11754" s="123" t="s">
        <v>30</v>
      </c>
    </row>
    <row r="11755" spans="14:14" x14ac:dyDescent="0.25">
      <c r="N11755" s="123" t="s">
        <v>30</v>
      </c>
    </row>
    <row r="11756" spans="14:14" x14ac:dyDescent="0.25">
      <c r="N11756" s="123" t="s">
        <v>30</v>
      </c>
    </row>
    <row r="11757" spans="14:14" x14ac:dyDescent="0.25">
      <c r="N11757" s="123" t="s">
        <v>30</v>
      </c>
    </row>
    <row r="11758" spans="14:14" x14ac:dyDescent="0.25">
      <c r="N11758" s="123" t="s">
        <v>30</v>
      </c>
    </row>
    <row r="11759" spans="14:14" x14ac:dyDescent="0.25">
      <c r="N11759" s="123" t="s">
        <v>30</v>
      </c>
    </row>
    <row r="11760" spans="14:14" x14ac:dyDescent="0.25">
      <c r="N11760" s="123" t="s">
        <v>30</v>
      </c>
    </row>
    <row r="11761" spans="14:14" x14ac:dyDescent="0.25">
      <c r="N11761" s="123" t="s">
        <v>30</v>
      </c>
    </row>
    <row r="11762" spans="14:14" x14ac:dyDescent="0.25">
      <c r="N11762" s="123" t="s">
        <v>30</v>
      </c>
    </row>
    <row r="11763" spans="14:14" x14ac:dyDescent="0.25">
      <c r="N11763" s="123" t="s">
        <v>30</v>
      </c>
    </row>
    <row r="11764" spans="14:14" x14ac:dyDescent="0.25">
      <c r="N11764" s="123" t="s">
        <v>30</v>
      </c>
    </row>
    <row r="11765" spans="14:14" x14ac:dyDescent="0.25">
      <c r="N11765" s="123" t="s">
        <v>30</v>
      </c>
    </row>
    <row r="11766" spans="14:14" x14ac:dyDescent="0.25">
      <c r="N11766" s="123" t="s">
        <v>30</v>
      </c>
    </row>
    <row r="11767" spans="14:14" x14ac:dyDescent="0.25">
      <c r="N11767" s="123" t="s">
        <v>30</v>
      </c>
    </row>
    <row r="11768" spans="14:14" x14ac:dyDescent="0.25">
      <c r="N11768" s="123" t="s">
        <v>30</v>
      </c>
    </row>
    <row r="11769" spans="14:14" x14ac:dyDescent="0.25">
      <c r="N11769" s="123" t="s">
        <v>30</v>
      </c>
    </row>
    <row r="11770" spans="14:14" x14ac:dyDescent="0.25">
      <c r="N11770" s="123" t="s">
        <v>30</v>
      </c>
    </row>
    <row r="11771" spans="14:14" x14ac:dyDescent="0.25">
      <c r="N11771" s="123" t="s">
        <v>30</v>
      </c>
    </row>
    <row r="11772" spans="14:14" x14ac:dyDescent="0.25">
      <c r="N11772" s="123" t="s">
        <v>30</v>
      </c>
    </row>
    <row r="11773" spans="14:14" x14ac:dyDescent="0.25">
      <c r="N11773" s="123" t="s">
        <v>30</v>
      </c>
    </row>
    <row r="11774" spans="14:14" x14ac:dyDescent="0.25">
      <c r="N11774" s="123" t="s">
        <v>30</v>
      </c>
    </row>
    <row r="11775" spans="14:14" x14ac:dyDescent="0.25">
      <c r="N11775" s="123" t="s">
        <v>30</v>
      </c>
    </row>
    <row r="11776" spans="14:14" x14ac:dyDescent="0.25">
      <c r="N11776" s="123" t="s">
        <v>30</v>
      </c>
    </row>
    <row r="11777" spans="14:14" x14ac:dyDescent="0.25">
      <c r="N11777" s="123" t="s">
        <v>30</v>
      </c>
    </row>
    <row r="11778" spans="14:14" x14ac:dyDescent="0.25">
      <c r="N11778" s="123" t="s">
        <v>30</v>
      </c>
    </row>
    <row r="11779" spans="14:14" x14ac:dyDescent="0.25">
      <c r="N11779" s="123" t="s">
        <v>30</v>
      </c>
    </row>
    <row r="11780" spans="14:14" x14ac:dyDescent="0.25">
      <c r="N11780" s="123" t="s">
        <v>30</v>
      </c>
    </row>
    <row r="11781" spans="14:14" x14ac:dyDescent="0.25">
      <c r="N11781" s="123" t="s">
        <v>30</v>
      </c>
    </row>
    <row r="11782" spans="14:14" x14ac:dyDescent="0.25">
      <c r="N11782" s="123" t="s">
        <v>30</v>
      </c>
    </row>
    <row r="11783" spans="14:14" x14ac:dyDescent="0.25">
      <c r="N11783" s="123" t="s">
        <v>30</v>
      </c>
    </row>
    <row r="11784" spans="14:14" x14ac:dyDescent="0.25">
      <c r="N11784" s="123" t="s">
        <v>30</v>
      </c>
    </row>
    <row r="11785" spans="14:14" x14ac:dyDescent="0.25">
      <c r="N11785" s="123" t="s">
        <v>30</v>
      </c>
    </row>
    <row r="11786" spans="14:14" x14ac:dyDescent="0.25">
      <c r="N11786" s="123" t="s">
        <v>30</v>
      </c>
    </row>
    <row r="11787" spans="14:14" x14ac:dyDescent="0.25">
      <c r="N11787" s="123" t="s">
        <v>30</v>
      </c>
    </row>
    <row r="11788" spans="14:14" x14ac:dyDescent="0.25">
      <c r="N11788" s="123" t="s">
        <v>30</v>
      </c>
    </row>
    <row r="11789" spans="14:14" x14ac:dyDescent="0.25">
      <c r="N11789" s="123" t="s">
        <v>30</v>
      </c>
    </row>
    <row r="11790" spans="14:14" x14ac:dyDescent="0.25">
      <c r="N11790" s="123" t="s">
        <v>30</v>
      </c>
    </row>
    <row r="11791" spans="14:14" x14ac:dyDescent="0.25">
      <c r="N11791" s="123" t="s">
        <v>30</v>
      </c>
    </row>
    <row r="11792" spans="14:14" x14ac:dyDescent="0.25">
      <c r="N11792" s="123" t="s">
        <v>30</v>
      </c>
    </row>
    <row r="11793" spans="14:14" x14ac:dyDescent="0.25">
      <c r="N11793" s="123" t="s">
        <v>30</v>
      </c>
    </row>
    <row r="11794" spans="14:14" x14ac:dyDescent="0.25">
      <c r="N11794" s="123" t="s">
        <v>30</v>
      </c>
    </row>
    <row r="11795" spans="14:14" x14ac:dyDescent="0.25">
      <c r="N11795" s="123" t="s">
        <v>30</v>
      </c>
    </row>
    <row r="11796" spans="14:14" x14ac:dyDescent="0.25">
      <c r="N11796" s="123" t="s">
        <v>30</v>
      </c>
    </row>
    <row r="11797" spans="14:14" x14ac:dyDescent="0.25">
      <c r="N11797" s="123" t="s">
        <v>30</v>
      </c>
    </row>
    <row r="11798" spans="14:14" x14ac:dyDescent="0.25">
      <c r="N11798" s="123" t="s">
        <v>30</v>
      </c>
    </row>
    <row r="11799" spans="14:14" x14ac:dyDescent="0.25">
      <c r="N11799" s="123" t="s">
        <v>30</v>
      </c>
    </row>
    <row r="11800" spans="14:14" x14ac:dyDescent="0.25">
      <c r="N11800" s="123" t="s">
        <v>30</v>
      </c>
    </row>
    <row r="11801" spans="14:14" x14ac:dyDescent="0.25">
      <c r="N11801" s="123" t="s">
        <v>30</v>
      </c>
    </row>
    <row r="11802" spans="14:14" x14ac:dyDescent="0.25">
      <c r="N11802" s="123" t="s">
        <v>30</v>
      </c>
    </row>
    <row r="11803" spans="14:14" x14ac:dyDescent="0.25">
      <c r="N11803" s="123" t="s">
        <v>30</v>
      </c>
    </row>
    <row r="11804" spans="14:14" x14ac:dyDescent="0.25">
      <c r="N11804" s="123" t="s">
        <v>30</v>
      </c>
    </row>
    <row r="11805" spans="14:14" x14ac:dyDescent="0.25">
      <c r="N11805" s="123" t="s">
        <v>30</v>
      </c>
    </row>
    <row r="11806" spans="14:14" x14ac:dyDescent="0.25">
      <c r="N11806" s="123" t="s">
        <v>30</v>
      </c>
    </row>
    <row r="11807" spans="14:14" x14ac:dyDescent="0.25">
      <c r="N11807" s="123" t="s">
        <v>30</v>
      </c>
    </row>
    <row r="11808" spans="14:14" x14ac:dyDescent="0.25">
      <c r="N11808" s="123" t="s">
        <v>30</v>
      </c>
    </row>
    <row r="11809" spans="14:14" x14ac:dyDescent="0.25">
      <c r="N11809" s="123" t="s">
        <v>30</v>
      </c>
    </row>
    <row r="11810" spans="14:14" x14ac:dyDescent="0.25">
      <c r="N11810" s="123" t="s">
        <v>30</v>
      </c>
    </row>
    <row r="11811" spans="14:14" x14ac:dyDescent="0.25">
      <c r="N11811" s="123" t="s">
        <v>30</v>
      </c>
    </row>
    <row r="11812" spans="14:14" x14ac:dyDescent="0.25">
      <c r="N11812" s="123" t="s">
        <v>30</v>
      </c>
    </row>
    <row r="11813" spans="14:14" x14ac:dyDescent="0.25">
      <c r="N11813" s="123" t="s">
        <v>30</v>
      </c>
    </row>
    <row r="11814" spans="14:14" x14ac:dyDescent="0.25">
      <c r="N11814" s="123" t="s">
        <v>30</v>
      </c>
    </row>
    <row r="11815" spans="14:14" x14ac:dyDescent="0.25">
      <c r="N11815" s="123" t="s">
        <v>30</v>
      </c>
    </row>
    <row r="11816" spans="14:14" x14ac:dyDescent="0.25">
      <c r="N11816" s="123" t="s">
        <v>30</v>
      </c>
    </row>
    <row r="11817" spans="14:14" x14ac:dyDescent="0.25">
      <c r="N11817" s="123" t="s">
        <v>30</v>
      </c>
    </row>
    <row r="11818" spans="14:14" x14ac:dyDescent="0.25">
      <c r="N11818" s="123" t="s">
        <v>30</v>
      </c>
    </row>
    <row r="11819" spans="14:14" x14ac:dyDescent="0.25">
      <c r="N11819" s="123" t="s">
        <v>30</v>
      </c>
    </row>
    <row r="11820" spans="14:14" x14ac:dyDescent="0.25">
      <c r="N11820" s="123" t="s">
        <v>30</v>
      </c>
    </row>
    <row r="11821" spans="14:14" x14ac:dyDescent="0.25">
      <c r="N11821" s="123" t="s">
        <v>30</v>
      </c>
    </row>
    <row r="11822" spans="14:14" x14ac:dyDescent="0.25">
      <c r="N11822" s="123" t="s">
        <v>30</v>
      </c>
    </row>
    <row r="11823" spans="14:14" x14ac:dyDescent="0.25">
      <c r="N11823" s="123" t="s">
        <v>30</v>
      </c>
    </row>
    <row r="11824" spans="14:14" x14ac:dyDescent="0.25">
      <c r="N11824" s="123" t="s">
        <v>30</v>
      </c>
    </row>
    <row r="11825" spans="14:14" x14ac:dyDescent="0.25">
      <c r="N11825" s="123" t="s">
        <v>30</v>
      </c>
    </row>
    <row r="11826" spans="14:14" x14ac:dyDescent="0.25">
      <c r="N11826" s="123" t="s">
        <v>30</v>
      </c>
    </row>
    <row r="11827" spans="14:14" x14ac:dyDescent="0.25">
      <c r="N11827" s="123" t="s">
        <v>30</v>
      </c>
    </row>
    <row r="11828" spans="14:14" x14ac:dyDescent="0.25">
      <c r="N11828" s="123" t="s">
        <v>30</v>
      </c>
    </row>
    <row r="11829" spans="14:14" x14ac:dyDescent="0.25">
      <c r="N11829" s="123" t="s">
        <v>30</v>
      </c>
    </row>
    <row r="11830" spans="14:14" x14ac:dyDescent="0.25">
      <c r="N11830" s="123" t="s">
        <v>30</v>
      </c>
    </row>
    <row r="11831" spans="14:14" x14ac:dyDescent="0.25">
      <c r="N11831" s="123" t="s">
        <v>30</v>
      </c>
    </row>
    <row r="11832" spans="14:14" x14ac:dyDescent="0.25">
      <c r="N11832" s="123" t="s">
        <v>30</v>
      </c>
    </row>
    <row r="11833" spans="14:14" x14ac:dyDescent="0.25">
      <c r="N11833" s="123" t="s">
        <v>30</v>
      </c>
    </row>
    <row r="11834" spans="14:14" x14ac:dyDescent="0.25">
      <c r="N11834" s="123" t="s">
        <v>30</v>
      </c>
    </row>
    <row r="11835" spans="14:14" x14ac:dyDescent="0.25">
      <c r="N11835" s="123" t="s">
        <v>30</v>
      </c>
    </row>
    <row r="11836" spans="14:14" x14ac:dyDescent="0.25">
      <c r="N11836" s="123" t="s">
        <v>30</v>
      </c>
    </row>
    <row r="11837" spans="14:14" x14ac:dyDescent="0.25">
      <c r="N11837" s="123" t="s">
        <v>30</v>
      </c>
    </row>
    <row r="11838" spans="14:14" x14ac:dyDescent="0.25">
      <c r="N11838" s="123" t="s">
        <v>30</v>
      </c>
    </row>
    <row r="11839" spans="14:14" x14ac:dyDescent="0.25">
      <c r="N11839" s="123" t="s">
        <v>30</v>
      </c>
    </row>
    <row r="11840" spans="14:14" x14ac:dyDescent="0.25">
      <c r="N11840" s="123" t="s">
        <v>30</v>
      </c>
    </row>
    <row r="11841" spans="14:14" x14ac:dyDescent="0.25">
      <c r="N11841" s="123" t="s">
        <v>30</v>
      </c>
    </row>
    <row r="11842" spans="14:14" x14ac:dyDescent="0.25">
      <c r="N11842" s="123" t="s">
        <v>30</v>
      </c>
    </row>
    <row r="11843" spans="14:14" x14ac:dyDescent="0.25">
      <c r="N11843" s="123" t="s">
        <v>30</v>
      </c>
    </row>
    <row r="11844" spans="14:14" x14ac:dyDescent="0.25">
      <c r="N11844" s="123" t="s">
        <v>30</v>
      </c>
    </row>
    <row r="11845" spans="14:14" x14ac:dyDescent="0.25">
      <c r="N11845" s="123" t="s">
        <v>30</v>
      </c>
    </row>
    <row r="11846" spans="14:14" x14ac:dyDescent="0.25">
      <c r="N11846" s="123" t="s">
        <v>30</v>
      </c>
    </row>
    <row r="11847" spans="14:14" x14ac:dyDescent="0.25">
      <c r="N11847" s="123" t="s">
        <v>30</v>
      </c>
    </row>
    <row r="11848" spans="14:14" x14ac:dyDescent="0.25">
      <c r="N11848" s="123" t="s">
        <v>30</v>
      </c>
    </row>
    <row r="11849" spans="14:14" x14ac:dyDescent="0.25">
      <c r="N11849" s="123" t="s">
        <v>30</v>
      </c>
    </row>
    <row r="11850" spans="14:14" x14ac:dyDescent="0.25">
      <c r="N11850" s="123" t="s">
        <v>30</v>
      </c>
    </row>
    <row r="11851" spans="14:14" x14ac:dyDescent="0.25">
      <c r="N11851" s="123" t="s">
        <v>30</v>
      </c>
    </row>
    <row r="11852" spans="14:14" x14ac:dyDescent="0.25">
      <c r="N11852" s="123" t="s">
        <v>30</v>
      </c>
    </row>
    <row r="11853" spans="14:14" x14ac:dyDescent="0.25">
      <c r="N11853" s="123" t="s">
        <v>30</v>
      </c>
    </row>
    <row r="11854" spans="14:14" x14ac:dyDescent="0.25">
      <c r="N11854" s="123" t="s">
        <v>30</v>
      </c>
    </row>
    <row r="11855" spans="14:14" x14ac:dyDescent="0.25">
      <c r="N11855" s="123" t="s">
        <v>30</v>
      </c>
    </row>
    <row r="11856" spans="14:14" x14ac:dyDescent="0.25">
      <c r="N11856" s="123" t="s">
        <v>30</v>
      </c>
    </row>
    <row r="11857" spans="14:14" x14ac:dyDescent="0.25">
      <c r="N11857" s="123" t="s">
        <v>30</v>
      </c>
    </row>
    <row r="11858" spans="14:14" x14ac:dyDescent="0.25">
      <c r="N11858" s="123" t="s">
        <v>30</v>
      </c>
    </row>
    <row r="11859" spans="14:14" x14ac:dyDescent="0.25">
      <c r="N11859" s="123" t="s">
        <v>30</v>
      </c>
    </row>
    <row r="11860" spans="14:14" x14ac:dyDescent="0.25">
      <c r="N11860" s="123" t="s">
        <v>30</v>
      </c>
    </row>
    <row r="11861" spans="14:14" x14ac:dyDescent="0.25">
      <c r="N11861" s="123" t="s">
        <v>30</v>
      </c>
    </row>
    <row r="11862" spans="14:14" x14ac:dyDescent="0.25">
      <c r="N11862" s="123" t="s">
        <v>30</v>
      </c>
    </row>
    <row r="11863" spans="14:14" x14ac:dyDescent="0.25">
      <c r="N11863" s="123" t="s">
        <v>30</v>
      </c>
    </row>
    <row r="11864" spans="14:14" x14ac:dyDescent="0.25">
      <c r="N11864" s="123" t="s">
        <v>30</v>
      </c>
    </row>
    <row r="11865" spans="14:14" x14ac:dyDescent="0.25">
      <c r="N11865" s="123" t="s">
        <v>30</v>
      </c>
    </row>
    <row r="11866" spans="14:14" x14ac:dyDescent="0.25">
      <c r="N11866" s="123" t="s">
        <v>30</v>
      </c>
    </row>
    <row r="11867" spans="14:14" x14ac:dyDescent="0.25">
      <c r="N11867" s="123" t="s">
        <v>30</v>
      </c>
    </row>
    <row r="11868" spans="14:14" x14ac:dyDescent="0.25">
      <c r="N11868" s="123" t="s">
        <v>30</v>
      </c>
    </row>
    <row r="11869" spans="14:14" x14ac:dyDescent="0.25">
      <c r="N11869" s="123" t="s">
        <v>30</v>
      </c>
    </row>
    <row r="11870" spans="14:14" x14ac:dyDescent="0.25">
      <c r="N11870" s="123" t="s">
        <v>30</v>
      </c>
    </row>
    <row r="11871" spans="14:14" x14ac:dyDescent="0.25">
      <c r="N11871" s="123" t="s">
        <v>30</v>
      </c>
    </row>
    <row r="11872" spans="14:14" x14ac:dyDescent="0.25">
      <c r="N11872" s="123" t="s">
        <v>30</v>
      </c>
    </row>
    <row r="11873" spans="14:14" x14ac:dyDescent="0.25">
      <c r="N11873" s="123" t="s">
        <v>30</v>
      </c>
    </row>
    <row r="11874" spans="14:14" x14ac:dyDescent="0.25">
      <c r="N11874" s="123" t="s">
        <v>30</v>
      </c>
    </row>
    <row r="11875" spans="14:14" x14ac:dyDescent="0.25">
      <c r="N11875" s="123" t="s">
        <v>30</v>
      </c>
    </row>
    <row r="11876" spans="14:14" x14ac:dyDescent="0.25">
      <c r="N11876" s="123" t="s">
        <v>30</v>
      </c>
    </row>
    <row r="11877" spans="14:14" x14ac:dyDescent="0.25">
      <c r="N11877" s="123" t="s">
        <v>30</v>
      </c>
    </row>
    <row r="11878" spans="14:14" x14ac:dyDescent="0.25">
      <c r="N11878" s="123" t="s">
        <v>30</v>
      </c>
    </row>
    <row r="11879" spans="14:14" x14ac:dyDescent="0.25">
      <c r="N11879" s="123" t="s">
        <v>30</v>
      </c>
    </row>
    <row r="11880" spans="14:14" x14ac:dyDescent="0.25">
      <c r="N11880" s="123" t="s">
        <v>30</v>
      </c>
    </row>
    <row r="11881" spans="14:14" x14ac:dyDescent="0.25">
      <c r="N11881" s="123" t="s">
        <v>30</v>
      </c>
    </row>
    <row r="11882" spans="14:14" x14ac:dyDescent="0.25">
      <c r="N11882" s="123" t="s">
        <v>30</v>
      </c>
    </row>
    <row r="11883" spans="14:14" x14ac:dyDescent="0.25">
      <c r="N11883" s="123" t="s">
        <v>30</v>
      </c>
    </row>
    <row r="11884" spans="14:14" x14ac:dyDescent="0.25">
      <c r="N11884" s="123" t="s">
        <v>30</v>
      </c>
    </row>
    <row r="11885" spans="14:14" x14ac:dyDescent="0.25">
      <c r="N11885" s="123" t="s">
        <v>30</v>
      </c>
    </row>
    <row r="11886" spans="14:14" x14ac:dyDescent="0.25">
      <c r="N11886" s="123" t="s">
        <v>30</v>
      </c>
    </row>
    <row r="11887" spans="14:14" x14ac:dyDescent="0.25">
      <c r="N11887" s="123" t="s">
        <v>30</v>
      </c>
    </row>
    <row r="11888" spans="14:14" x14ac:dyDescent="0.25">
      <c r="N11888" s="123" t="s">
        <v>30</v>
      </c>
    </row>
    <row r="11889" spans="14:14" x14ac:dyDescent="0.25">
      <c r="N11889" s="123" t="s">
        <v>30</v>
      </c>
    </row>
    <row r="11890" spans="14:14" x14ac:dyDescent="0.25">
      <c r="N11890" s="123" t="s">
        <v>30</v>
      </c>
    </row>
    <row r="11891" spans="14:14" x14ac:dyDescent="0.25">
      <c r="N11891" s="123" t="s">
        <v>30</v>
      </c>
    </row>
    <row r="11892" spans="14:14" x14ac:dyDescent="0.25">
      <c r="N11892" s="123" t="s">
        <v>30</v>
      </c>
    </row>
    <row r="11893" spans="14:14" x14ac:dyDescent="0.25">
      <c r="N11893" s="123" t="s">
        <v>30</v>
      </c>
    </row>
    <row r="11894" spans="14:14" x14ac:dyDescent="0.25">
      <c r="N11894" s="123" t="s">
        <v>30</v>
      </c>
    </row>
    <row r="11895" spans="14:14" x14ac:dyDescent="0.25">
      <c r="N11895" s="123" t="s">
        <v>30</v>
      </c>
    </row>
    <row r="11896" spans="14:14" x14ac:dyDescent="0.25">
      <c r="N11896" s="123" t="s">
        <v>30</v>
      </c>
    </row>
    <row r="11897" spans="14:14" x14ac:dyDescent="0.25">
      <c r="N11897" s="123" t="s">
        <v>30</v>
      </c>
    </row>
    <row r="11898" spans="14:14" x14ac:dyDescent="0.25">
      <c r="N11898" s="123" t="s">
        <v>30</v>
      </c>
    </row>
    <row r="11899" spans="14:14" x14ac:dyDescent="0.25">
      <c r="N11899" s="123" t="s">
        <v>30</v>
      </c>
    </row>
    <row r="11900" spans="14:14" x14ac:dyDescent="0.25">
      <c r="N11900" s="123" t="s">
        <v>30</v>
      </c>
    </row>
    <row r="11901" spans="14:14" x14ac:dyDescent="0.25">
      <c r="N11901" s="123" t="s">
        <v>30</v>
      </c>
    </row>
    <row r="11902" spans="14:14" x14ac:dyDescent="0.25">
      <c r="N11902" s="123" t="s">
        <v>30</v>
      </c>
    </row>
    <row r="11903" spans="14:14" x14ac:dyDescent="0.25">
      <c r="N11903" s="123" t="s">
        <v>30</v>
      </c>
    </row>
    <row r="11904" spans="14:14" x14ac:dyDescent="0.25">
      <c r="N11904" s="123" t="s">
        <v>30</v>
      </c>
    </row>
    <row r="11905" spans="14:14" x14ac:dyDescent="0.25">
      <c r="N11905" s="123" t="s">
        <v>30</v>
      </c>
    </row>
    <row r="11906" spans="14:14" x14ac:dyDescent="0.25">
      <c r="N11906" s="123" t="s">
        <v>30</v>
      </c>
    </row>
    <row r="11907" spans="14:14" x14ac:dyDescent="0.25">
      <c r="N11907" s="123" t="s">
        <v>30</v>
      </c>
    </row>
    <row r="11908" spans="14:14" x14ac:dyDescent="0.25">
      <c r="N11908" s="123" t="s">
        <v>30</v>
      </c>
    </row>
    <row r="11909" spans="14:14" x14ac:dyDescent="0.25">
      <c r="N11909" s="123" t="s">
        <v>30</v>
      </c>
    </row>
    <row r="11910" spans="14:14" x14ac:dyDescent="0.25">
      <c r="N11910" s="123" t="s">
        <v>30</v>
      </c>
    </row>
    <row r="11911" spans="14:14" x14ac:dyDescent="0.25">
      <c r="N11911" s="123" t="s">
        <v>30</v>
      </c>
    </row>
    <row r="11912" spans="14:14" x14ac:dyDescent="0.25">
      <c r="N11912" s="123" t="s">
        <v>30</v>
      </c>
    </row>
    <row r="11913" spans="14:14" x14ac:dyDescent="0.25">
      <c r="N11913" s="123" t="s">
        <v>30</v>
      </c>
    </row>
    <row r="11914" spans="14:14" x14ac:dyDescent="0.25">
      <c r="N11914" s="123" t="s">
        <v>30</v>
      </c>
    </row>
    <row r="11915" spans="14:14" x14ac:dyDescent="0.25">
      <c r="N11915" s="123" t="s">
        <v>30</v>
      </c>
    </row>
    <row r="11916" spans="14:14" x14ac:dyDescent="0.25">
      <c r="N11916" s="123" t="s">
        <v>30</v>
      </c>
    </row>
    <row r="11917" spans="14:14" x14ac:dyDescent="0.25">
      <c r="N11917" s="123" t="s">
        <v>30</v>
      </c>
    </row>
    <row r="11918" spans="14:14" x14ac:dyDescent="0.25">
      <c r="N11918" s="123" t="s">
        <v>30</v>
      </c>
    </row>
    <row r="11919" spans="14:14" x14ac:dyDescent="0.25">
      <c r="N11919" s="123" t="s">
        <v>30</v>
      </c>
    </row>
    <row r="11920" spans="14:14" x14ac:dyDescent="0.25">
      <c r="N11920" s="123" t="s">
        <v>30</v>
      </c>
    </row>
    <row r="11921" spans="14:14" x14ac:dyDescent="0.25">
      <c r="N11921" s="123" t="s">
        <v>30</v>
      </c>
    </row>
    <row r="11922" spans="14:14" x14ac:dyDescent="0.25">
      <c r="N11922" s="123" t="s">
        <v>30</v>
      </c>
    </row>
    <row r="11923" spans="14:14" x14ac:dyDescent="0.25">
      <c r="N11923" s="123" t="s">
        <v>30</v>
      </c>
    </row>
    <row r="11924" spans="14:14" x14ac:dyDescent="0.25">
      <c r="N11924" s="123" t="s">
        <v>30</v>
      </c>
    </row>
    <row r="11925" spans="14:14" x14ac:dyDescent="0.25">
      <c r="N11925" s="123" t="s">
        <v>30</v>
      </c>
    </row>
    <row r="11926" spans="14:14" x14ac:dyDescent="0.25">
      <c r="N11926" s="123" t="s">
        <v>30</v>
      </c>
    </row>
    <row r="11927" spans="14:14" x14ac:dyDescent="0.25">
      <c r="N11927" s="123" t="s">
        <v>30</v>
      </c>
    </row>
    <row r="11928" spans="14:14" x14ac:dyDescent="0.25">
      <c r="N11928" s="123" t="s">
        <v>30</v>
      </c>
    </row>
    <row r="11929" spans="14:14" x14ac:dyDescent="0.25">
      <c r="N11929" s="123" t="s">
        <v>30</v>
      </c>
    </row>
    <row r="11930" spans="14:14" x14ac:dyDescent="0.25">
      <c r="N11930" s="123" t="s">
        <v>30</v>
      </c>
    </row>
    <row r="11931" spans="14:14" x14ac:dyDescent="0.25">
      <c r="N11931" s="123" t="s">
        <v>30</v>
      </c>
    </row>
    <row r="11932" spans="14:14" x14ac:dyDescent="0.25">
      <c r="N11932" s="123" t="s">
        <v>30</v>
      </c>
    </row>
    <row r="11933" spans="14:14" x14ac:dyDescent="0.25">
      <c r="N11933" s="123" t="s">
        <v>30</v>
      </c>
    </row>
    <row r="11934" spans="14:14" x14ac:dyDescent="0.25">
      <c r="N11934" s="123" t="s">
        <v>30</v>
      </c>
    </row>
    <row r="11935" spans="14:14" x14ac:dyDescent="0.25">
      <c r="N11935" s="123" t="s">
        <v>30</v>
      </c>
    </row>
    <row r="11936" spans="14:14" x14ac:dyDescent="0.25">
      <c r="N11936" s="123" t="s">
        <v>30</v>
      </c>
    </row>
    <row r="11937" spans="14:14" x14ac:dyDescent="0.25">
      <c r="N11937" s="123" t="s">
        <v>30</v>
      </c>
    </row>
    <row r="11938" spans="14:14" x14ac:dyDescent="0.25">
      <c r="N11938" s="123" t="s">
        <v>30</v>
      </c>
    </row>
    <row r="11939" spans="14:14" x14ac:dyDescent="0.25">
      <c r="N11939" s="123" t="s">
        <v>30</v>
      </c>
    </row>
    <row r="11940" spans="14:14" x14ac:dyDescent="0.25">
      <c r="N11940" s="123" t="s">
        <v>30</v>
      </c>
    </row>
    <row r="11941" spans="14:14" x14ac:dyDescent="0.25">
      <c r="N11941" s="123" t="s">
        <v>30</v>
      </c>
    </row>
    <row r="11942" spans="14:14" x14ac:dyDescent="0.25">
      <c r="N11942" s="123" t="s">
        <v>30</v>
      </c>
    </row>
    <row r="11943" spans="14:14" x14ac:dyDescent="0.25">
      <c r="N11943" s="123" t="s">
        <v>30</v>
      </c>
    </row>
    <row r="11944" spans="14:14" x14ac:dyDescent="0.25">
      <c r="N11944" s="123" t="s">
        <v>30</v>
      </c>
    </row>
    <row r="11945" spans="14:14" x14ac:dyDescent="0.25">
      <c r="N11945" s="123" t="s">
        <v>30</v>
      </c>
    </row>
    <row r="11946" spans="14:14" x14ac:dyDescent="0.25">
      <c r="N11946" s="123" t="s">
        <v>30</v>
      </c>
    </row>
    <row r="11947" spans="14:14" x14ac:dyDescent="0.25">
      <c r="N11947" s="123" t="s">
        <v>30</v>
      </c>
    </row>
    <row r="11948" spans="14:14" x14ac:dyDescent="0.25">
      <c r="N11948" s="123" t="s">
        <v>30</v>
      </c>
    </row>
    <row r="11949" spans="14:14" x14ac:dyDescent="0.25">
      <c r="N11949" s="123" t="s">
        <v>30</v>
      </c>
    </row>
    <row r="11950" spans="14:14" x14ac:dyDescent="0.25">
      <c r="N11950" s="123" t="s">
        <v>30</v>
      </c>
    </row>
    <row r="11951" spans="14:14" x14ac:dyDescent="0.25">
      <c r="N11951" s="123" t="s">
        <v>30</v>
      </c>
    </row>
    <row r="11952" spans="14:14" x14ac:dyDescent="0.25">
      <c r="N11952" s="123" t="s">
        <v>30</v>
      </c>
    </row>
    <row r="11953" spans="14:14" x14ac:dyDescent="0.25">
      <c r="N11953" s="123" t="s">
        <v>30</v>
      </c>
    </row>
    <row r="11954" spans="14:14" x14ac:dyDescent="0.25">
      <c r="N11954" s="123" t="s">
        <v>30</v>
      </c>
    </row>
    <row r="11955" spans="14:14" x14ac:dyDescent="0.25">
      <c r="N11955" s="123" t="s">
        <v>30</v>
      </c>
    </row>
    <row r="11956" spans="14:14" x14ac:dyDescent="0.25">
      <c r="N11956" s="123" t="s">
        <v>30</v>
      </c>
    </row>
    <row r="11957" spans="14:14" x14ac:dyDescent="0.25">
      <c r="N11957" s="123" t="s">
        <v>30</v>
      </c>
    </row>
    <row r="11958" spans="14:14" x14ac:dyDescent="0.25">
      <c r="N11958" s="123" t="s">
        <v>30</v>
      </c>
    </row>
    <row r="11959" spans="14:14" x14ac:dyDescent="0.25">
      <c r="N11959" s="123" t="s">
        <v>30</v>
      </c>
    </row>
    <row r="11960" spans="14:14" x14ac:dyDescent="0.25">
      <c r="N11960" s="123" t="s">
        <v>30</v>
      </c>
    </row>
    <row r="11961" spans="14:14" x14ac:dyDescent="0.25">
      <c r="N11961" s="123" t="s">
        <v>30</v>
      </c>
    </row>
    <row r="11962" spans="14:14" x14ac:dyDescent="0.25">
      <c r="N11962" s="123" t="s">
        <v>30</v>
      </c>
    </row>
    <row r="11963" spans="14:14" x14ac:dyDescent="0.25">
      <c r="N11963" s="123" t="s">
        <v>30</v>
      </c>
    </row>
    <row r="11964" spans="14:14" x14ac:dyDescent="0.25">
      <c r="N11964" s="123" t="s">
        <v>30</v>
      </c>
    </row>
    <row r="11965" spans="14:14" x14ac:dyDescent="0.25">
      <c r="N11965" s="123" t="s">
        <v>30</v>
      </c>
    </row>
    <row r="11966" spans="14:14" x14ac:dyDescent="0.25">
      <c r="N11966" s="123" t="s">
        <v>30</v>
      </c>
    </row>
    <row r="11967" spans="14:14" x14ac:dyDescent="0.25">
      <c r="N11967" s="123" t="s">
        <v>30</v>
      </c>
    </row>
    <row r="11968" spans="14:14" x14ac:dyDescent="0.25">
      <c r="N11968" s="123" t="s">
        <v>30</v>
      </c>
    </row>
    <row r="11969" spans="14:14" x14ac:dyDescent="0.25">
      <c r="N11969" s="123" t="s">
        <v>30</v>
      </c>
    </row>
    <row r="11970" spans="14:14" x14ac:dyDescent="0.25">
      <c r="N11970" s="123" t="s">
        <v>30</v>
      </c>
    </row>
    <row r="11971" spans="14:14" x14ac:dyDescent="0.25">
      <c r="N11971" s="123" t="s">
        <v>30</v>
      </c>
    </row>
    <row r="11972" spans="14:14" x14ac:dyDescent="0.25">
      <c r="N11972" s="123" t="s">
        <v>30</v>
      </c>
    </row>
    <row r="11973" spans="14:14" x14ac:dyDescent="0.25">
      <c r="N11973" s="123" t="s">
        <v>30</v>
      </c>
    </row>
    <row r="11974" spans="14:14" x14ac:dyDescent="0.25">
      <c r="N11974" s="123" t="s">
        <v>30</v>
      </c>
    </row>
    <row r="11975" spans="14:14" x14ac:dyDescent="0.25">
      <c r="N11975" s="123" t="s">
        <v>30</v>
      </c>
    </row>
    <row r="11976" spans="14:14" x14ac:dyDescent="0.25">
      <c r="N11976" s="123" t="s">
        <v>30</v>
      </c>
    </row>
    <row r="11977" spans="14:14" x14ac:dyDescent="0.25">
      <c r="N11977" s="123" t="s">
        <v>30</v>
      </c>
    </row>
    <row r="11978" spans="14:14" x14ac:dyDescent="0.25">
      <c r="N11978" s="123" t="s">
        <v>30</v>
      </c>
    </row>
    <row r="11979" spans="14:14" x14ac:dyDescent="0.25">
      <c r="N11979" s="123" t="s">
        <v>30</v>
      </c>
    </row>
    <row r="11980" spans="14:14" x14ac:dyDescent="0.25">
      <c r="N11980" s="123" t="s">
        <v>30</v>
      </c>
    </row>
    <row r="11981" spans="14:14" x14ac:dyDescent="0.25">
      <c r="N11981" s="123" t="s">
        <v>30</v>
      </c>
    </row>
    <row r="11982" spans="14:14" x14ac:dyDescent="0.25">
      <c r="N11982" s="123" t="s">
        <v>30</v>
      </c>
    </row>
    <row r="11983" spans="14:14" x14ac:dyDescent="0.25">
      <c r="N11983" s="123" t="s">
        <v>30</v>
      </c>
    </row>
    <row r="11984" spans="14:14" x14ac:dyDescent="0.25">
      <c r="N11984" s="123" t="s">
        <v>30</v>
      </c>
    </row>
    <row r="11985" spans="14:14" x14ac:dyDescent="0.25">
      <c r="N11985" s="123" t="s">
        <v>30</v>
      </c>
    </row>
    <row r="11986" spans="14:14" x14ac:dyDescent="0.25">
      <c r="N11986" s="123" t="s">
        <v>30</v>
      </c>
    </row>
    <row r="11987" spans="14:14" x14ac:dyDescent="0.25">
      <c r="N11987" s="123" t="s">
        <v>30</v>
      </c>
    </row>
    <row r="11988" spans="14:14" x14ac:dyDescent="0.25">
      <c r="N11988" s="123" t="s">
        <v>30</v>
      </c>
    </row>
    <row r="11989" spans="14:14" x14ac:dyDescent="0.25">
      <c r="N11989" s="123" t="s">
        <v>30</v>
      </c>
    </row>
    <row r="11990" spans="14:14" x14ac:dyDescent="0.25">
      <c r="N11990" s="123" t="s">
        <v>30</v>
      </c>
    </row>
    <row r="11991" spans="14:14" x14ac:dyDescent="0.25">
      <c r="N11991" s="123" t="s">
        <v>30</v>
      </c>
    </row>
    <row r="11992" spans="14:14" x14ac:dyDescent="0.25">
      <c r="N11992" s="123" t="s">
        <v>30</v>
      </c>
    </row>
    <row r="11993" spans="14:14" x14ac:dyDescent="0.25">
      <c r="N11993" s="123" t="s">
        <v>30</v>
      </c>
    </row>
    <row r="11994" spans="14:14" x14ac:dyDescent="0.25">
      <c r="N11994" s="123" t="s">
        <v>30</v>
      </c>
    </row>
    <row r="11995" spans="14:14" x14ac:dyDescent="0.25">
      <c r="N11995" s="123" t="s">
        <v>30</v>
      </c>
    </row>
    <row r="11996" spans="14:14" x14ac:dyDescent="0.25">
      <c r="N11996" s="123" t="s">
        <v>30</v>
      </c>
    </row>
    <row r="11997" spans="14:14" x14ac:dyDescent="0.25">
      <c r="N11997" s="123" t="s">
        <v>30</v>
      </c>
    </row>
    <row r="11998" spans="14:14" x14ac:dyDescent="0.25">
      <c r="N11998" s="123" t="s">
        <v>30</v>
      </c>
    </row>
    <row r="11999" spans="14:14" x14ac:dyDescent="0.25">
      <c r="N11999" s="123" t="s">
        <v>30</v>
      </c>
    </row>
    <row r="12000" spans="14:14" x14ac:dyDescent="0.25">
      <c r="N12000" s="123" t="s">
        <v>30</v>
      </c>
    </row>
    <row r="12001" spans="14:14" x14ac:dyDescent="0.25">
      <c r="N12001" s="123" t="s">
        <v>30</v>
      </c>
    </row>
    <row r="12002" spans="14:14" x14ac:dyDescent="0.25">
      <c r="N12002" s="123" t="s">
        <v>30</v>
      </c>
    </row>
    <row r="12003" spans="14:14" x14ac:dyDescent="0.25">
      <c r="N12003" s="123" t="s">
        <v>30</v>
      </c>
    </row>
    <row r="12004" spans="14:14" x14ac:dyDescent="0.25">
      <c r="N12004" s="123" t="s">
        <v>30</v>
      </c>
    </row>
    <row r="12005" spans="14:14" x14ac:dyDescent="0.25">
      <c r="N12005" s="123" t="s">
        <v>30</v>
      </c>
    </row>
    <row r="12006" spans="14:14" x14ac:dyDescent="0.25">
      <c r="N12006" s="123" t="s">
        <v>30</v>
      </c>
    </row>
    <row r="12007" spans="14:14" x14ac:dyDescent="0.25">
      <c r="N12007" s="123" t="s">
        <v>30</v>
      </c>
    </row>
    <row r="12008" spans="14:14" x14ac:dyDescent="0.25">
      <c r="N12008" s="123" t="s">
        <v>30</v>
      </c>
    </row>
    <row r="12009" spans="14:14" x14ac:dyDescent="0.25">
      <c r="N12009" s="123" t="s">
        <v>30</v>
      </c>
    </row>
    <row r="12010" spans="14:14" x14ac:dyDescent="0.25">
      <c r="N12010" s="123" t="s">
        <v>30</v>
      </c>
    </row>
    <row r="12011" spans="14:14" x14ac:dyDescent="0.25">
      <c r="N12011" s="123" t="s">
        <v>30</v>
      </c>
    </row>
    <row r="12012" spans="14:14" x14ac:dyDescent="0.25">
      <c r="N12012" s="123" t="s">
        <v>30</v>
      </c>
    </row>
    <row r="12013" spans="14:14" x14ac:dyDescent="0.25">
      <c r="N12013" s="123" t="s">
        <v>30</v>
      </c>
    </row>
    <row r="12014" spans="14:14" x14ac:dyDescent="0.25">
      <c r="N12014" s="123" t="s">
        <v>30</v>
      </c>
    </row>
    <row r="12015" spans="14:14" x14ac:dyDescent="0.25">
      <c r="N12015" s="123" t="s">
        <v>30</v>
      </c>
    </row>
    <row r="12016" spans="14:14" x14ac:dyDescent="0.25">
      <c r="N12016" s="123" t="s">
        <v>30</v>
      </c>
    </row>
    <row r="12017" spans="14:14" x14ac:dyDescent="0.25">
      <c r="N12017" s="123" t="s">
        <v>30</v>
      </c>
    </row>
    <row r="12018" spans="14:14" x14ac:dyDescent="0.25">
      <c r="N12018" s="123" t="s">
        <v>30</v>
      </c>
    </row>
    <row r="12019" spans="14:14" x14ac:dyDescent="0.25">
      <c r="N12019" s="123" t="s">
        <v>30</v>
      </c>
    </row>
    <row r="12020" spans="14:14" x14ac:dyDescent="0.25">
      <c r="N12020" s="123" t="s">
        <v>30</v>
      </c>
    </row>
    <row r="12021" spans="14:14" x14ac:dyDescent="0.25">
      <c r="N12021" s="123" t="s">
        <v>30</v>
      </c>
    </row>
    <row r="12022" spans="14:14" x14ac:dyDescent="0.25">
      <c r="N12022" s="123" t="s">
        <v>30</v>
      </c>
    </row>
    <row r="12023" spans="14:14" x14ac:dyDescent="0.25">
      <c r="N12023" s="123" t="s">
        <v>30</v>
      </c>
    </row>
    <row r="12024" spans="14:14" x14ac:dyDescent="0.25">
      <c r="N12024" s="123" t="s">
        <v>30</v>
      </c>
    </row>
    <row r="12025" spans="14:14" x14ac:dyDescent="0.25">
      <c r="N12025" s="123" t="s">
        <v>30</v>
      </c>
    </row>
    <row r="12026" spans="14:14" x14ac:dyDescent="0.25">
      <c r="N12026" s="123" t="s">
        <v>30</v>
      </c>
    </row>
    <row r="12027" spans="14:14" x14ac:dyDescent="0.25">
      <c r="N12027" s="123" t="s">
        <v>30</v>
      </c>
    </row>
    <row r="12028" spans="14:14" x14ac:dyDescent="0.25">
      <c r="N12028" s="123" t="s">
        <v>30</v>
      </c>
    </row>
    <row r="12029" spans="14:14" x14ac:dyDescent="0.25">
      <c r="N12029" s="123" t="s">
        <v>30</v>
      </c>
    </row>
    <row r="12030" spans="14:14" x14ac:dyDescent="0.25">
      <c r="N12030" s="123" t="s">
        <v>30</v>
      </c>
    </row>
    <row r="12031" spans="14:14" x14ac:dyDescent="0.25">
      <c r="N12031" s="123" t="s">
        <v>30</v>
      </c>
    </row>
    <row r="12032" spans="14:14" x14ac:dyDescent="0.25">
      <c r="N12032" s="123" t="s">
        <v>30</v>
      </c>
    </row>
    <row r="12033" spans="14:14" x14ac:dyDescent="0.25">
      <c r="N12033" s="123" t="s">
        <v>30</v>
      </c>
    </row>
    <row r="12034" spans="14:14" x14ac:dyDescent="0.25">
      <c r="N12034" s="123" t="s">
        <v>30</v>
      </c>
    </row>
    <row r="12035" spans="14:14" x14ac:dyDescent="0.25">
      <c r="N12035" s="123" t="s">
        <v>30</v>
      </c>
    </row>
    <row r="12036" spans="14:14" x14ac:dyDescent="0.25">
      <c r="N12036" s="123" t="s">
        <v>30</v>
      </c>
    </row>
    <row r="12037" spans="14:14" x14ac:dyDescent="0.25">
      <c r="N12037" s="123" t="s">
        <v>30</v>
      </c>
    </row>
    <row r="12038" spans="14:14" x14ac:dyDescent="0.25">
      <c r="N12038" s="123" t="s">
        <v>30</v>
      </c>
    </row>
    <row r="12039" spans="14:14" x14ac:dyDescent="0.25">
      <c r="N12039" s="123" t="s">
        <v>30</v>
      </c>
    </row>
    <row r="12040" spans="14:14" x14ac:dyDescent="0.25">
      <c r="N12040" s="123" t="s">
        <v>30</v>
      </c>
    </row>
    <row r="12041" spans="14:14" x14ac:dyDescent="0.25">
      <c r="N12041" s="123" t="s">
        <v>30</v>
      </c>
    </row>
    <row r="12042" spans="14:14" x14ac:dyDescent="0.25">
      <c r="N12042" s="123" t="s">
        <v>30</v>
      </c>
    </row>
    <row r="12043" spans="14:14" x14ac:dyDescent="0.25">
      <c r="N12043" s="123" t="s">
        <v>30</v>
      </c>
    </row>
    <row r="12044" spans="14:14" x14ac:dyDescent="0.25">
      <c r="N12044" s="123" t="s">
        <v>30</v>
      </c>
    </row>
    <row r="12045" spans="14:14" x14ac:dyDescent="0.25">
      <c r="N12045" s="123" t="s">
        <v>30</v>
      </c>
    </row>
    <row r="12046" spans="14:14" x14ac:dyDescent="0.25">
      <c r="N12046" s="123" t="s">
        <v>30</v>
      </c>
    </row>
    <row r="12047" spans="14:14" x14ac:dyDescent="0.25">
      <c r="N12047" s="123" t="s">
        <v>30</v>
      </c>
    </row>
    <row r="12048" spans="14:14" x14ac:dyDescent="0.25">
      <c r="N12048" s="123" t="s">
        <v>30</v>
      </c>
    </row>
    <row r="12049" spans="14:14" x14ac:dyDescent="0.25">
      <c r="N12049" s="123" t="s">
        <v>30</v>
      </c>
    </row>
    <row r="12050" spans="14:14" x14ac:dyDescent="0.25">
      <c r="N12050" s="123" t="s">
        <v>30</v>
      </c>
    </row>
    <row r="12051" spans="14:14" x14ac:dyDescent="0.25">
      <c r="N12051" s="123" t="s">
        <v>30</v>
      </c>
    </row>
    <row r="12052" spans="14:14" x14ac:dyDescent="0.25">
      <c r="N12052" s="123" t="s">
        <v>30</v>
      </c>
    </row>
    <row r="12053" spans="14:14" x14ac:dyDescent="0.25">
      <c r="N12053" s="123" t="s">
        <v>30</v>
      </c>
    </row>
    <row r="12054" spans="14:14" x14ac:dyDescent="0.25">
      <c r="N12054" s="123" t="s">
        <v>30</v>
      </c>
    </row>
    <row r="12055" spans="14:14" x14ac:dyDescent="0.25">
      <c r="N12055" s="123" t="s">
        <v>30</v>
      </c>
    </row>
    <row r="12056" spans="14:14" x14ac:dyDescent="0.25">
      <c r="N12056" s="123" t="s">
        <v>30</v>
      </c>
    </row>
    <row r="12057" spans="14:14" x14ac:dyDescent="0.25">
      <c r="N12057" s="123" t="s">
        <v>30</v>
      </c>
    </row>
    <row r="12058" spans="14:14" x14ac:dyDescent="0.25">
      <c r="N12058" s="123" t="s">
        <v>30</v>
      </c>
    </row>
    <row r="12059" spans="14:14" x14ac:dyDescent="0.25">
      <c r="N12059" s="123" t="s">
        <v>30</v>
      </c>
    </row>
    <row r="12060" spans="14:14" x14ac:dyDescent="0.25">
      <c r="N12060" s="123" t="s">
        <v>30</v>
      </c>
    </row>
    <row r="12061" spans="14:14" x14ac:dyDescent="0.25">
      <c r="N12061" s="123" t="s">
        <v>30</v>
      </c>
    </row>
    <row r="12062" spans="14:14" x14ac:dyDescent="0.25">
      <c r="N12062" s="123" t="s">
        <v>30</v>
      </c>
    </row>
    <row r="12063" spans="14:14" x14ac:dyDescent="0.25">
      <c r="N12063" s="123" t="s">
        <v>30</v>
      </c>
    </row>
    <row r="12064" spans="14:14" x14ac:dyDescent="0.25">
      <c r="N12064" s="123" t="s">
        <v>30</v>
      </c>
    </row>
    <row r="12065" spans="14:14" x14ac:dyDescent="0.25">
      <c r="N12065" s="123" t="s">
        <v>30</v>
      </c>
    </row>
    <row r="12066" spans="14:14" x14ac:dyDescent="0.25">
      <c r="N12066" s="123" t="s">
        <v>30</v>
      </c>
    </row>
    <row r="12067" spans="14:14" x14ac:dyDescent="0.25">
      <c r="N12067" s="123" t="s">
        <v>30</v>
      </c>
    </row>
    <row r="12068" spans="14:14" x14ac:dyDescent="0.25">
      <c r="N12068" s="123" t="s">
        <v>30</v>
      </c>
    </row>
    <row r="12069" spans="14:14" x14ac:dyDescent="0.25">
      <c r="N12069" s="123" t="s">
        <v>30</v>
      </c>
    </row>
    <row r="12070" spans="14:14" x14ac:dyDescent="0.25">
      <c r="N12070" s="123" t="s">
        <v>30</v>
      </c>
    </row>
    <row r="12071" spans="14:14" x14ac:dyDescent="0.25">
      <c r="N12071" s="123" t="s">
        <v>30</v>
      </c>
    </row>
    <row r="12072" spans="14:14" x14ac:dyDescent="0.25">
      <c r="N12072" s="123" t="s">
        <v>30</v>
      </c>
    </row>
    <row r="12073" spans="14:14" x14ac:dyDescent="0.25">
      <c r="N12073" s="123" t="s">
        <v>30</v>
      </c>
    </row>
    <row r="12074" spans="14:14" x14ac:dyDescent="0.25">
      <c r="N12074" s="123" t="s">
        <v>30</v>
      </c>
    </row>
    <row r="12075" spans="14:14" x14ac:dyDescent="0.25">
      <c r="N12075" s="123" t="s">
        <v>30</v>
      </c>
    </row>
    <row r="12076" spans="14:14" x14ac:dyDescent="0.25">
      <c r="N12076" s="123" t="s">
        <v>30</v>
      </c>
    </row>
    <row r="12077" spans="14:14" x14ac:dyDescent="0.25">
      <c r="N12077" s="123" t="s">
        <v>30</v>
      </c>
    </row>
    <row r="12078" spans="14:14" x14ac:dyDescent="0.25">
      <c r="N12078" s="123" t="s">
        <v>30</v>
      </c>
    </row>
    <row r="12079" spans="14:14" x14ac:dyDescent="0.25">
      <c r="N12079" s="123" t="s">
        <v>30</v>
      </c>
    </row>
    <row r="12080" spans="14:14" x14ac:dyDescent="0.25">
      <c r="N12080" s="123" t="s">
        <v>30</v>
      </c>
    </row>
    <row r="12081" spans="14:14" x14ac:dyDescent="0.25">
      <c r="N12081" s="123" t="s">
        <v>30</v>
      </c>
    </row>
    <row r="12082" spans="14:14" x14ac:dyDescent="0.25">
      <c r="N12082" s="123" t="s">
        <v>30</v>
      </c>
    </row>
    <row r="12083" spans="14:14" x14ac:dyDescent="0.25">
      <c r="N12083" s="123" t="s">
        <v>30</v>
      </c>
    </row>
    <row r="12084" spans="14:14" x14ac:dyDescent="0.25">
      <c r="N12084" s="123" t="s">
        <v>30</v>
      </c>
    </row>
    <row r="12085" spans="14:14" x14ac:dyDescent="0.25">
      <c r="N12085" s="123" t="s">
        <v>30</v>
      </c>
    </row>
    <row r="12086" spans="14:14" x14ac:dyDescent="0.25">
      <c r="N12086" s="123" t="s">
        <v>30</v>
      </c>
    </row>
    <row r="12087" spans="14:14" x14ac:dyDescent="0.25">
      <c r="N12087" s="123" t="s">
        <v>30</v>
      </c>
    </row>
    <row r="12088" spans="14:14" x14ac:dyDescent="0.25">
      <c r="N12088" s="123" t="s">
        <v>30</v>
      </c>
    </row>
    <row r="12089" spans="14:14" x14ac:dyDescent="0.25">
      <c r="N12089" s="123" t="s">
        <v>30</v>
      </c>
    </row>
    <row r="12090" spans="14:14" x14ac:dyDescent="0.25">
      <c r="N12090" s="123" t="s">
        <v>30</v>
      </c>
    </row>
    <row r="12091" spans="14:14" x14ac:dyDescent="0.25">
      <c r="N12091" s="123" t="s">
        <v>30</v>
      </c>
    </row>
    <row r="12092" spans="14:14" x14ac:dyDescent="0.25">
      <c r="N12092" s="123" t="s">
        <v>30</v>
      </c>
    </row>
    <row r="12093" spans="14:14" x14ac:dyDescent="0.25">
      <c r="N12093" s="123" t="s">
        <v>30</v>
      </c>
    </row>
    <row r="12094" spans="14:14" x14ac:dyDescent="0.25">
      <c r="N12094" s="123" t="s">
        <v>30</v>
      </c>
    </row>
    <row r="12095" spans="14:14" x14ac:dyDescent="0.25">
      <c r="N12095" s="123" t="s">
        <v>30</v>
      </c>
    </row>
    <row r="12096" spans="14:14" x14ac:dyDescent="0.25">
      <c r="N12096" s="123" t="s">
        <v>30</v>
      </c>
    </row>
    <row r="12097" spans="14:14" x14ac:dyDescent="0.25">
      <c r="N12097" s="123" t="s">
        <v>30</v>
      </c>
    </row>
    <row r="12098" spans="14:14" x14ac:dyDescent="0.25">
      <c r="N12098" s="123" t="s">
        <v>30</v>
      </c>
    </row>
    <row r="12099" spans="14:14" x14ac:dyDescent="0.25">
      <c r="N12099" s="123" t="s">
        <v>30</v>
      </c>
    </row>
    <row r="12100" spans="14:14" x14ac:dyDescent="0.25">
      <c r="N12100" s="123" t="s">
        <v>30</v>
      </c>
    </row>
    <row r="12101" spans="14:14" x14ac:dyDescent="0.25">
      <c r="N12101" s="123" t="s">
        <v>30</v>
      </c>
    </row>
    <row r="12102" spans="14:14" x14ac:dyDescent="0.25">
      <c r="N12102" s="123" t="s">
        <v>30</v>
      </c>
    </row>
    <row r="12103" spans="14:14" x14ac:dyDescent="0.25">
      <c r="N12103" s="123" t="s">
        <v>30</v>
      </c>
    </row>
    <row r="12104" spans="14:14" x14ac:dyDescent="0.25">
      <c r="N12104" s="123" t="s">
        <v>30</v>
      </c>
    </row>
    <row r="12105" spans="14:14" x14ac:dyDescent="0.25">
      <c r="N12105" s="123" t="s">
        <v>30</v>
      </c>
    </row>
    <row r="12106" spans="14:14" x14ac:dyDescent="0.25">
      <c r="N12106" s="123" t="s">
        <v>30</v>
      </c>
    </row>
    <row r="12107" spans="14:14" x14ac:dyDescent="0.25">
      <c r="N12107" s="123" t="s">
        <v>30</v>
      </c>
    </row>
    <row r="12108" spans="14:14" x14ac:dyDescent="0.25">
      <c r="N12108" s="123" t="s">
        <v>30</v>
      </c>
    </row>
    <row r="12109" spans="14:14" x14ac:dyDescent="0.25">
      <c r="N12109" s="123" t="s">
        <v>30</v>
      </c>
    </row>
    <row r="12110" spans="14:14" x14ac:dyDescent="0.25">
      <c r="N12110" s="123" t="s">
        <v>30</v>
      </c>
    </row>
    <row r="12111" spans="14:14" x14ac:dyDescent="0.25">
      <c r="N12111" s="123" t="s">
        <v>30</v>
      </c>
    </row>
    <row r="12112" spans="14:14" x14ac:dyDescent="0.25">
      <c r="N12112" s="123" t="s">
        <v>30</v>
      </c>
    </row>
    <row r="12113" spans="14:14" x14ac:dyDescent="0.25">
      <c r="N12113" s="123" t="s">
        <v>30</v>
      </c>
    </row>
    <row r="12114" spans="14:14" x14ac:dyDescent="0.25">
      <c r="N12114" s="123" t="s">
        <v>30</v>
      </c>
    </row>
    <row r="12115" spans="14:14" x14ac:dyDescent="0.25">
      <c r="N12115" s="123" t="s">
        <v>30</v>
      </c>
    </row>
    <row r="12116" spans="14:14" x14ac:dyDescent="0.25">
      <c r="N12116" s="123" t="s">
        <v>30</v>
      </c>
    </row>
    <row r="12117" spans="14:14" x14ac:dyDescent="0.25">
      <c r="N12117" s="123" t="s">
        <v>30</v>
      </c>
    </row>
    <row r="12118" spans="14:14" x14ac:dyDescent="0.25">
      <c r="N12118" s="123" t="s">
        <v>30</v>
      </c>
    </row>
    <row r="12119" spans="14:14" x14ac:dyDescent="0.25">
      <c r="N12119" s="123" t="s">
        <v>30</v>
      </c>
    </row>
    <row r="12120" spans="14:14" x14ac:dyDescent="0.25">
      <c r="N12120" s="123" t="s">
        <v>30</v>
      </c>
    </row>
    <row r="12121" spans="14:14" x14ac:dyDescent="0.25">
      <c r="N12121" s="123" t="s">
        <v>30</v>
      </c>
    </row>
    <row r="12122" spans="14:14" x14ac:dyDescent="0.25">
      <c r="N12122" s="123" t="s">
        <v>30</v>
      </c>
    </row>
    <row r="12123" spans="14:14" x14ac:dyDescent="0.25">
      <c r="N12123" s="123" t="s">
        <v>30</v>
      </c>
    </row>
    <row r="12124" spans="14:14" x14ac:dyDescent="0.25">
      <c r="N12124" s="123" t="s">
        <v>30</v>
      </c>
    </row>
    <row r="12125" spans="14:14" x14ac:dyDescent="0.25">
      <c r="N12125" s="123" t="s">
        <v>30</v>
      </c>
    </row>
    <row r="12126" spans="14:14" x14ac:dyDescent="0.25">
      <c r="N12126" s="123" t="s">
        <v>30</v>
      </c>
    </row>
    <row r="12127" spans="14:14" x14ac:dyDescent="0.25">
      <c r="N12127" s="123" t="s">
        <v>30</v>
      </c>
    </row>
    <row r="12128" spans="14:14" x14ac:dyDescent="0.25">
      <c r="N12128" s="123" t="s">
        <v>30</v>
      </c>
    </row>
    <row r="12129" spans="14:14" x14ac:dyDescent="0.25">
      <c r="N12129" s="123" t="s">
        <v>30</v>
      </c>
    </row>
    <row r="12130" spans="14:14" x14ac:dyDescent="0.25">
      <c r="N12130" s="123" t="s">
        <v>30</v>
      </c>
    </row>
    <row r="12131" spans="14:14" x14ac:dyDescent="0.25">
      <c r="N12131" s="123" t="s">
        <v>30</v>
      </c>
    </row>
    <row r="12132" spans="14:14" x14ac:dyDescent="0.25">
      <c r="N12132" s="123" t="s">
        <v>30</v>
      </c>
    </row>
    <row r="12133" spans="14:14" x14ac:dyDescent="0.25">
      <c r="N12133" s="123" t="s">
        <v>30</v>
      </c>
    </row>
    <row r="12134" spans="14:14" x14ac:dyDescent="0.25">
      <c r="N12134" s="123" t="s">
        <v>30</v>
      </c>
    </row>
    <row r="12135" spans="14:14" x14ac:dyDescent="0.25">
      <c r="N12135" s="123" t="s">
        <v>30</v>
      </c>
    </row>
    <row r="12136" spans="14:14" x14ac:dyDescent="0.25">
      <c r="N12136" s="123" t="s">
        <v>30</v>
      </c>
    </row>
    <row r="12137" spans="14:14" x14ac:dyDescent="0.25">
      <c r="N12137" s="123" t="s">
        <v>30</v>
      </c>
    </row>
    <row r="12138" spans="14:14" x14ac:dyDescent="0.25">
      <c r="N12138" s="123" t="s">
        <v>30</v>
      </c>
    </row>
    <row r="12139" spans="14:14" x14ac:dyDescent="0.25">
      <c r="N12139" s="123" t="s">
        <v>30</v>
      </c>
    </row>
    <row r="12140" spans="14:14" x14ac:dyDescent="0.25">
      <c r="N12140" s="123" t="s">
        <v>30</v>
      </c>
    </row>
    <row r="12141" spans="14:14" x14ac:dyDescent="0.25">
      <c r="N12141" s="123" t="s">
        <v>30</v>
      </c>
    </row>
    <row r="12142" spans="14:14" x14ac:dyDescent="0.25">
      <c r="N12142" s="123" t="s">
        <v>30</v>
      </c>
    </row>
    <row r="12143" spans="14:14" x14ac:dyDescent="0.25">
      <c r="N12143" s="123" t="s">
        <v>30</v>
      </c>
    </row>
    <row r="12144" spans="14:14" x14ac:dyDescent="0.25">
      <c r="N12144" s="123" t="s">
        <v>30</v>
      </c>
    </row>
    <row r="12145" spans="14:14" x14ac:dyDescent="0.25">
      <c r="N12145" s="123" t="s">
        <v>30</v>
      </c>
    </row>
    <row r="12146" spans="14:14" x14ac:dyDescent="0.25">
      <c r="N12146" s="123" t="s">
        <v>30</v>
      </c>
    </row>
    <row r="12147" spans="14:14" x14ac:dyDescent="0.25">
      <c r="N12147" s="123" t="s">
        <v>30</v>
      </c>
    </row>
    <row r="12148" spans="14:14" x14ac:dyDescent="0.25">
      <c r="N12148" s="123" t="s">
        <v>30</v>
      </c>
    </row>
    <row r="12149" spans="14:14" x14ac:dyDescent="0.25">
      <c r="N12149" s="123" t="s">
        <v>30</v>
      </c>
    </row>
    <row r="12150" spans="14:14" x14ac:dyDescent="0.25">
      <c r="N12150" s="123" t="s">
        <v>30</v>
      </c>
    </row>
    <row r="12151" spans="14:14" x14ac:dyDescent="0.25">
      <c r="N12151" s="123" t="s">
        <v>30</v>
      </c>
    </row>
    <row r="12152" spans="14:14" x14ac:dyDescent="0.25">
      <c r="N12152" s="123" t="s">
        <v>30</v>
      </c>
    </row>
    <row r="12153" spans="14:14" x14ac:dyDescent="0.25">
      <c r="N12153" s="123" t="s">
        <v>30</v>
      </c>
    </row>
    <row r="12154" spans="14:14" x14ac:dyDescent="0.25">
      <c r="N12154" s="123" t="s">
        <v>30</v>
      </c>
    </row>
    <row r="12155" spans="14:14" x14ac:dyDescent="0.25">
      <c r="N12155" s="123" t="s">
        <v>30</v>
      </c>
    </row>
    <row r="12156" spans="14:14" x14ac:dyDescent="0.25">
      <c r="N12156" s="123" t="s">
        <v>30</v>
      </c>
    </row>
    <row r="12157" spans="14:14" x14ac:dyDescent="0.25">
      <c r="N12157" s="123" t="s">
        <v>30</v>
      </c>
    </row>
    <row r="12158" spans="14:14" x14ac:dyDescent="0.25">
      <c r="N12158" s="123" t="s">
        <v>30</v>
      </c>
    </row>
    <row r="12159" spans="14:14" x14ac:dyDescent="0.25">
      <c r="N12159" s="123" t="s">
        <v>30</v>
      </c>
    </row>
    <row r="12160" spans="14:14" x14ac:dyDescent="0.25">
      <c r="N12160" s="123" t="s">
        <v>30</v>
      </c>
    </row>
    <row r="12161" spans="14:14" x14ac:dyDescent="0.25">
      <c r="N12161" s="123" t="s">
        <v>30</v>
      </c>
    </row>
    <row r="12162" spans="14:14" x14ac:dyDescent="0.25">
      <c r="N12162" s="123" t="s">
        <v>30</v>
      </c>
    </row>
    <row r="12163" spans="14:14" x14ac:dyDescent="0.25">
      <c r="N12163" s="123" t="s">
        <v>30</v>
      </c>
    </row>
    <row r="12164" spans="14:14" x14ac:dyDescent="0.25">
      <c r="N12164" s="123" t="s">
        <v>30</v>
      </c>
    </row>
    <row r="12165" spans="14:14" x14ac:dyDescent="0.25">
      <c r="N12165" s="123" t="s">
        <v>30</v>
      </c>
    </row>
    <row r="12166" spans="14:14" x14ac:dyDescent="0.25">
      <c r="N12166" s="123" t="s">
        <v>30</v>
      </c>
    </row>
    <row r="12167" spans="14:14" x14ac:dyDescent="0.25">
      <c r="N12167" s="123" t="s">
        <v>30</v>
      </c>
    </row>
    <row r="12168" spans="14:14" x14ac:dyDescent="0.25">
      <c r="N12168" s="123" t="s">
        <v>30</v>
      </c>
    </row>
    <row r="12169" spans="14:14" x14ac:dyDescent="0.25">
      <c r="N12169" s="123" t="s">
        <v>30</v>
      </c>
    </row>
    <row r="12170" spans="14:14" x14ac:dyDescent="0.25">
      <c r="N12170" s="123" t="s">
        <v>30</v>
      </c>
    </row>
    <row r="12171" spans="14:14" x14ac:dyDescent="0.25">
      <c r="N12171" s="123" t="s">
        <v>30</v>
      </c>
    </row>
    <row r="12172" spans="14:14" x14ac:dyDescent="0.25">
      <c r="N12172" s="123" t="s">
        <v>30</v>
      </c>
    </row>
    <row r="12173" spans="14:14" x14ac:dyDescent="0.25">
      <c r="N12173" s="123" t="s">
        <v>30</v>
      </c>
    </row>
    <row r="12174" spans="14:14" x14ac:dyDescent="0.25">
      <c r="N12174" s="123" t="s">
        <v>30</v>
      </c>
    </row>
    <row r="12175" spans="14:14" x14ac:dyDescent="0.25">
      <c r="N12175" s="123" t="s">
        <v>30</v>
      </c>
    </row>
    <row r="12176" spans="14:14" x14ac:dyDescent="0.25">
      <c r="N12176" s="123" t="s">
        <v>30</v>
      </c>
    </row>
    <row r="12177" spans="14:14" x14ac:dyDescent="0.25">
      <c r="N12177" s="123" t="s">
        <v>30</v>
      </c>
    </row>
    <row r="12178" spans="14:14" x14ac:dyDescent="0.25">
      <c r="N12178" s="123" t="s">
        <v>30</v>
      </c>
    </row>
    <row r="12179" spans="14:14" x14ac:dyDescent="0.25">
      <c r="N12179" s="123" t="s">
        <v>30</v>
      </c>
    </row>
    <row r="12180" spans="14:14" x14ac:dyDescent="0.25">
      <c r="N12180" s="123" t="s">
        <v>30</v>
      </c>
    </row>
    <row r="12181" spans="14:14" x14ac:dyDescent="0.25">
      <c r="N12181" s="123" t="s">
        <v>30</v>
      </c>
    </row>
    <row r="12182" spans="14:14" x14ac:dyDescent="0.25">
      <c r="N12182" s="123" t="s">
        <v>30</v>
      </c>
    </row>
    <row r="12183" spans="14:14" x14ac:dyDescent="0.25">
      <c r="N12183" s="123" t="s">
        <v>30</v>
      </c>
    </row>
    <row r="12184" spans="14:14" x14ac:dyDescent="0.25">
      <c r="N12184" s="123" t="s">
        <v>30</v>
      </c>
    </row>
    <row r="12185" spans="14:14" x14ac:dyDescent="0.25">
      <c r="N12185" s="123" t="s">
        <v>30</v>
      </c>
    </row>
    <row r="12186" spans="14:14" x14ac:dyDescent="0.25">
      <c r="N12186" s="123" t="s">
        <v>30</v>
      </c>
    </row>
    <row r="12187" spans="14:14" x14ac:dyDescent="0.25">
      <c r="N12187" s="123" t="s">
        <v>30</v>
      </c>
    </row>
    <row r="12188" spans="14:14" x14ac:dyDescent="0.25">
      <c r="N12188" s="123" t="s">
        <v>30</v>
      </c>
    </row>
    <row r="12189" spans="14:14" x14ac:dyDescent="0.25">
      <c r="N12189" s="123" t="s">
        <v>30</v>
      </c>
    </row>
    <row r="12190" spans="14:14" x14ac:dyDescent="0.25">
      <c r="N12190" s="123" t="s">
        <v>30</v>
      </c>
    </row>
    <row r="12191" spans="14:14" x14ac:dyDescent="0.25">
      <c r="N12191" s="123" t="s">
        <v>30</v>
      </c>
    </row>
    <row r="12192" spans="14:14" x14ac:dyDescent="0.25">
      <c r="N12192" s="123" t="s">
        <v>30</v>
      </c>
    </row>
    <row r="12193" spans="14:14" x14ac:dyDescent="0.25">
      <c r="N12193" s="123" t="s">
        <v>30</v>
      </c>
    </row>
    <row r="12194" spans="14:14" x14ac:dyDescent="0.25">
      <c r="N12194" s="123" t="s">
        <v>30</v>
      </c>
    </row>
    <row r="12195" spans="14:14" x14ac:dyDescent="0.25">
      <c r="N12195" s="123" t="s">
        <v>30</v>
      </c>
    </row>
    <row r="12196" spans="14:14" x14ac:dyDescent="0.25">
      <c r="N12196" s="123" t="s">
        <v>30</v>
      </c>
    </row>
    <row r="12197" spans="14:14" x14ac:dyDescent="0.25">
      <c r="N12197" s="123" t="s">
        <v>30</v>
      </c>
    </row>
    <row r="12198" spans="14:14" x14ac:dyDescent="0.25">
      <c r="N12198" s="123" t="s">
        <v>30</v>
      </c>
    </row>
    <row r="12199" spans="14:14" x14ac:dyDescent="0.25">
      <c r="N12199" s="123" t="s">
        <v>30</v>
      </c>
    </row>
    <row r="12200" spans="14:14" x14ac:dyDescent="0.25">
      <c r="N12200" s="123" t="s">
        <v>30</v>
      </c>
    </row>
    <row r="12201" spans="14:14" x14ac:dyDescent="0.25">
      <c r="N12201" s="123" t="s">
        <v>30</v>
      </c>
    </row>
    <row r="12202" spans="14:14" x14ac:dyDescent="0.25">
      <c r="N12202" s="123" t="s">
        <v>30</v>
      </c>
    </row>
    <row r="12203" spans="14:14" x14ac:dyDescent="0.25">
      <c r="N12203" s="123" t="s">
        <v>30</v>
      </c>
    </row>
    <row r="12204" spans="14:14" x14ac:dyDescent="0.25">
      <c r="N12204" s="123" t="s">
        <v>30</v>
      </c>
    </row>
    <row r="12205" spans="14:14" x14ac:dyDescent="0.25">
      <c r="N12205" s="123" t="s">
        <v>30</v>
      </c>
    </row>
    <row r="12206" spans="14:14" x14ac:dyDescent="0.25">
      <c r="N12206" s="123" t="s">
        <v>30</v>
      </c>
    </row>
    <row r="12207" spans="14:14" x14ac:dyDescent="0.25">
      <c r="N12207" s="123" t="s">
        <v>30</v>
      </c>
    </row>
    <row r="12208" spans="14:14" x14ac:dyDescent="0.25">
      <c r="N12208" s="123" t="s">
        <v>30</v>
      </c>
    </row>
    <row r="12209" spans="14:14" x14ac:dyDescent="0.25">
      <c r="N12209" s="123" t="s">
        <v>30</v>
      </c>
    </row>
    <row r="12210" spans="14:14" x14ac:dyDescent="0.25">
      <c r="N12210" s="123" t="s">
        <v>30</v>
      </c>
    </row>
    <row r="12211" spans="14:14" x14ac:dyDescent="0.25">
      <c r="N12211" s="123" t="s">
        <v>30</v>
      </c>
    </row>
    <row r="12212" spans="14:14" x14ac:dyDescent="0.25">
      <c r="N12212" s="123" t="s">
        <v>30</v>
      </c>
    </row>
    <row r="12213" spans="14:14" x14ac:dyDescent="0.25">
      <c r="N12213" s="123" t="s">
        <v>30</v>
      </c>
    </row>
    <row r="12214" spans="14:14" x14ac:dyDescent="0.25">
      <c r="N12214" s="123" t="s">
        <v>30</v>
      </c>
    </row>
    <row r="12215" spans="14:14" x14ac:dyDescent="0.25">
      <c r="N12215" s="123" t="s">
        <v>30</v>
      </c>
    </row>
    <row r="12216" spans="14:14" x14ac:dyDescent="0.25">
      <c r="N12216" s="123" t="s">
        <v>30</v>
      </c>
    </row>
    <row r="12217" spans="14:14" x14ac:dyDescent="0.25">
      <c r="N12217" s="123" t="s">
        <v>30</v>
      </c>
    </row>
    <row r="12218" spans="14:14" x14ac:dyDescent="0.25">
      <c r="N12218" s="123" t="s">
        <v>30</v>
      </c>
    </row>
    <row r="12219" spans="14:14" x14ac:dyDescent="0.25">
      <c r="N12219" s="123" t="s">
        <v>30</v>
      </c>
    </row>
    <row r="12220" spans="14:14" x14ac:dyDescent="0.25">
      <c r="N12220" s="123" t="s">
        <v>30</v>
      </c>
    </row>
    <row r="12221" spans="14:14" x14ac:dyDescent="0.25">
      <c r="N12221" s="123" t="s">
        <v>30</v>
      </c>
    </row>
    <row r="12222" spans="14:14" x14ac:dyDescent="0.25">
      <c r="N12222" s="123" t="s">
        <v>30</v>
      </c>
    </row>
    <row r="12223" spans="14:14" x14ac:dyDescent="0.25">
      <c r="N12223" s="123" t="s">
        <v>30</v>
      </c>
    </row>
    <row r="12224" spans="14:14" x14ac:dyDescent="0.25">
      <c r="N12224" s="123" t="s">
        <v>30</v>
      </c>
    </row>
    <row r="12225" spans="14:14" x14ac:dyDescent="0.25">
      <c r="N12225" s="123" t="s">
        <v>30</v>
      </c>
    </row>
    <row r="12226" spans="14:14" x14ac:dyDescent="0.25">
      <c r="N12226" s="123" t="s">
        <v>30</v>
      </c>
    </row>
    <row r="12227" spans="14:14" x14ac:dyDescent="0.25">
      <c r="N12227" s="123" t="s">
        <v>30</v>
      </c>
    </row>
    <row r="12228" spans="14:14" x14ac:dyDescent="0.25">
      <c r="N12228" s="123" t="s">
        <v>30</v>
      </c>
    </row>
    <row r="12229" spans="14:14" x14ac:dyDescent="0.25">
      <c r="N12229" s="123" t="s">
        <v>30</v>
      </c>
    </row>
    <row r="12230" spans="14:14" x14ac:dyDescent="0.25">
      <c r="N12230" s="123" t="s">
        <v>30</v>
      </c>
    </row>
    <row r="12231" spans="14:14" x14ac:dyDescent="0.25">
      <c r="N12231" s="123" t="s">
        <v>30</v>
      </c>
    </row>
    <row r="12232" spans="14:14" x14ac:dyDescent="0.25">
      <c r="N12232" s="123" t="s">
        <v>30</v>
      </c>
    </row>
    <row r="12233" spans="14:14" x14ac:dyDescent="0.25">
      <c r="N12233" s="123" t="s">
        <v>30</v>
      </c>
    </row>
    <row r="12234" spans="14:14" x14ac:dyDescent="0.25">
      <c r="N12234" s="123" t="s">
        <v>30</v>
      </c>
    </row>
    <row r="12235" spans="14:14" x14ac:dyDescent="0.25">
      <c r="N12235" s="123" t="s">
        <v>30</v>
      </c>
    </row>
    <row r="12236" spans="14:14" x14ac:dyDescent="0.25">
      <c r="N12236" s="123" t="s">
        <v>30</v>
      </c>
    </row>
    <row r="12237" spans="14:14" x14ac:dyDescent="0.25">
      <c r="N12237" s="123" t="s">
        <v>30</v>
      </c>
    </row>
    <row r="12238" spans="14:14" x14ac:dyDescent="0.25">
      <c r="N12238" s="123" t="s">
        <v>30</v>
      </c>
    </row>
    <row r="12239" spans="14:14" x14ac:dyDescent="0.25">
      <c r="N12239" s="123" t="s">
        <v>30</v>
      </c>
    </row>
    <row r="12240" spans="14:14" x14ac:dyDescent="0.25">
      <c r="N12240" s="123" t="s">
        <v>30</v>
      </c>
    </row>
    <row r="12241" spans="14:14" x14ac:dyDescent="0.25">
      <c r="N12241" s="123" t="s">
        <v>30</v>
      </c>
    </row>
    <row r="12242" spans="14:14" x14ac:dyDescent="0.25">
      <c r="N12242" s="123" t="s">
        <v>30</v>
      </c>
    </row>
    <row r="12243" spans="14:14" x14ac:dyDescent="0.25">
      <c r="N12243" s="123" t="s">
        <v>30</v>
      </c>
    </row>
    <row r="12244" spans="14:14" x14ac:dyDescent="0.25">
      <c r="N12244" s="123" t="s">
        <v>30</v>
      </c>
    </row>
    <row r="12245" spans="14:14" x14ac:dyDescent="0.25">
      <c r="N12245" s="123" t="s">
        <v>30</v>
      </c>
    </row>
    <row r="12246" spans="14:14" x14ac:dyDescent="0.25">
      <c r="N12246" s="123" t="s">
        <v>30</v>
      </c>
    </row>
    <row r="12247" spans="14:14" x14ac:dyDescent="0.25">
      <c r="N12247" s="123" t="s">
        <v>30</v>
      </c>
    </row>
    <row r="12248" spans="14:14" x14ac:dyDescent="0.25">
      <c r="N12248" s="123" t="s">
        <v>30</v>
      </c>
    </row>
    <row r="12249" spans="14:14" x14ac:dyDescent="0.25">
      <c r="N12249" s="123" t="s">
        <v>30</v>
      </c>
    </row>
    <row r="12250" spans="14:14" x14ac:dyDescent="0.25">
      <c r="N12250" s="123" t="s">
        <v>30</v>
      </c>
    </row>
    <row r="12251" spans="14:14" x14ac:dyDescent="0.25">
      <c r="N12251" s="123" t="s">
        <v>30</v>
      </c>
    </row>
    <row r="12252" spans="14:14" x14ac:dyDescent="0.25">
      <c r="N12252" s="123" t="s">
        <v>30</v>
      </c>
    </row>
    <row r="12253" spans="14:14" x14ac:dyDescent="0.25">
      <c r="N12253" s="123" t="s">
        <v>30</v>
      </c>
    </row>
    <row r="12254" spans="14:14" x14ac:dyDescent="0.25">
      <c r="N12254" s="123" t="s">
        <v>30</v>
      </c>
    </row>
    <row r="12255" spans="14:14" x14ac:dyDescent="0.25">
      <c r="N12255" s="123" t="s">
        <v>30</v>
      </c>
    </row>
    <row r="12256" spans="14:14" x14ac:dyDescent="0.25">
      <c r="N12256" s="123" t="s">
        <v>30</v>
      </c>
    </row>
    <row r="12257" spans="14:14" x14ac:dyDescent="0.25">
      <c r="N12257" s="123" t="s">
        <v>30</v>
      </c>
    </row>
    <row r="12258" spans="14:14" x14ac:dyDescent="0.25">
      <c r="N12258" s="123" t="s">
        <v>30</v>
      </c>
    </row>
    <row r="12259" spans="14:14" x14ac:dyDescent="0.25">
      <c r="N12259" s="123" t="s">
        <v>30</v>
      </c>
    </row>
    <row r="12260" spans="14:14" x14ac:dyDescent="0.25">
      <c r="N12260" s="123" t="s">
        <v>30</v>
      </c>
    </row>
    <row r="12261" spans="14:14" x14ac:dyDescent="0.25">
      <c r="N12261" s="123" t="s">
        <v>30</v>
      </c>
    </row>
    <row r="12262" spans="14:14" x14ac:dyDescent="0.25">
      <c r="N12262" s="123" t="s">
        <v>30</v>
      </c>
    </row>
    <row r="12263" spans="14:14" x14ac:dyDescent="0.25">
      <c r="N12263" s="123" t="s">
        <v>30</v>
      </c>
    </row>
    <row r="12264" spans="14:14" x14ac:dyDescent="0.25">
      <c r="N12264" s="123" t="s">
        <v>30</v>
      </c>
    </row>
    <row r="12265" spans="14:14" x14ac:dyDescent="0.25">
      <c r="N12265" s="123" t="s">
        <v>30</v>
      </c>
    </row>
    <row r="12266" spans="14:14" x14ac:dyDescent="0.25">
      <c r="N12266" s="123" t="s">
        <v>30</v>
      </c>
    </row>
    <row r="12267" spans="14:14" x14ac:dyDescent="0.25">
      <c r="N12267" s="123" t="s">
        <v>30</v>
      </c>
    </row>
    <row r="12268" spans="14:14" x14ac:dyDescent="0.25">
      <c r="N12268" s="123" t="s">
        <v>30</v>
      </c>
    </row>
    <row r="12269" spans="14:14" x14ac:dyDescent="0.25">
      <c r="N12269" s="123" t="s">
        <v>30</v>
      </c>
    </row>
    <row r="12270" spans="14:14" x14ac:dyDescent="0.25">
      <c r="N12270" s="123" t="s">
        <v>30</v>
      </c>
    </row>
    <row r="12271" spans="14:14" x14ac:dyDescent="0.25">
      <c r="N12271" s="123" t="s">
        <v>30</v>
      </c>
    </row>
    <row r="12272" spans="14:14" x14ac:dyDescent="0.25">
      <c r="N12272" s="123" t="s">
        <v>30</v>
      </c>
    </row>
    <row r="12273" spans="14:14" x14ac:dyDescent="0.25">
      <c r="N12273" s="123" t="s">
        <v>30</v>
      </c>
    </row>
    <row r="12274" spans="14:14" x14ac:dyDescent="0.25">
      <c r="N12274" s="123" t="s">
        <v>30</v>
      </c>
    </row>
    <row r="12275" spans="14:14" x14ac:dyDescent="0.25">
      <c r="N12275" s="123" t="s">
        <v>30</v>
      </c>
    </row>
    <row r="12276" spans="14:14" x14ac:dyDescent="0.25">
      <c r="N12276" s="123" t="s">
        <v>30</v>
      </c>
    </row>
    <row r="12277" spans="14:14" x14ac:dyDescent="0.25">
      <c r="N12277" s="123" t="s">
        <v>30</v>
      </c>
    </row>
    <row r="12278" spans="14:14" x14ac:dyDescent="0.25">
      <c r="N12278" s="123" t="s">
        <v>30</v>
      </c>
    </row>
    <row r="12279" spans="14:14" x14ac:dyDescent="0.25">
      <c r="N12279" s="123" t="s">
        <v>30</v>
      </c>
    </row>
    <row r="12280" spans="14:14" x14ac:dyDescent="0.25">
      <c r="N12280" s="123" t="s">
        <v>30</v>
      </c>
    </row>
    <row r="12281" spans="14:14" x14ac:dyDescent="0.25">
      <c r="N12281" s="123" t="s">
        <v>30</v>
      </c>
    </row>
    <row r="12282" spans="14:14" x14ac:dyDescent="0.25">
      <c r="N12282" s="123" t="s">
        <v>30</v>
      </c>
    </row>
    <row r="12283" spans="14:14" x14ac:dyDescent="0.25">
      <c r="N12283" s="123" t="s">
        <v>30</v>
      </c>
    </row>
    <row r="12284" spans="14:14" x14ac:dyDescent="0.25">
      <c r="N12284" s="123" t="s">
        <v>30</v>
      </c>
    </row>
    <row r="12285" spans="14:14" x14ac:dyDescent="0.25">
      <c r="N12285" s="123" t="s">
        <v>30</v>
      </c>
    </row>
    <row r="12286" spans="14:14" x14ac:dyDescent="0.25">
      <c r="N12286" s="123" t="s">
        <v>30</v>
      </c>
    </row>
    <row r="12287" spans="14:14" x14ac:dyDescent="0.25">
      <c r="N12287" s="123" t="s">
        <v>30</v>
      </c>
    </row>
    <row r="12288" spans="14:14" x14ac:dyDescent="0.25">
      <c r="N12288" s="123" t="s">
        <v>30</v>
      </c>
    </row>
    <row r="12289" spans="14:14" x14ac:dyDescent="0.25">
      <c r="N12289" s="123" t="s">
        <v>30</v>
      </c>
    </row>
    <row r="12290" spans="14:14" x14ac:dyDescent="0.25">
      <c r="N12290" s="123" t="s">
        <v>30</v>
      </c>
    </row>
    <row r="12291" spans="14:14" x14ac:dyDescent="0.25">
      <c r="N12291" s="123" t="s">
        <v>30</v>
      </c>
    </row>
    <row r="12292" spans="14:14" x14ac:dyDescent="0.25">
      <c r="N12292" s="123" t="s">
        <v>30</v>
      </c>
    </row>
    <row r="12293" spans="14:14" x14ac:dyDescent="0.25">
      <c r="N12293" s="123" t="s">
        <v>30</v>
      </c>
    </row>
    <row r="12294" spans="14:14" x14ac:dyDescent="0.25">
      <c r="N12294" s="123" t="s">
        <v>30</v>
      </c>
    </row>
    <row r="12295" spans="14:14" x14ac:dyDescent="0.25">
      <c r="N12295" s="123" t="s">
        <v>30</v>
      </c>
    </row>
    <row r="12296" spans="14:14" x14ac:dyDescent="0.25">
      <c r="N12296" s="123" t="s">
        <v>30</v>
      </c>
    </row>
    <row r="12297" spans="14:14" x14ac:dyDescent="0.25">
      <c r="N12297" s="123" t="s">
        <v>30</v>
      </c>
    </row>
    <row r="12298" spans="14:14" x14ac:dyDescent="0.25">
      <c r="N12298" s="123" t="s">
        <v>30</v>
      </c>
    </row>
    <row r="12299" spans="14:14" x14ac:dyDescent="0.25">
      <c r="N12299" s="123" t="s">
        <v>30</v>
      </c>
    </row>
    <row r="12300" spans="14:14" x14ac:dyDescent="0.25">
      <c r="N12300" s="123" t="s">
        <v>30</v>
      </c>
    </row>
    <row r="12301" spans="14:14" x14ac:dyDescent="0.25">
      <c r="N12301" s="123" t="s">
        <v>30</v>
      </c>
    </row>
    <row r="12302" spans="14:14" x14ac:dyDescent="0.25">
      <c r="N12302" s="123" t="s">
        <v>30</v>
      </c>
    </row>
    <row r="12303" spans="14:14" x14ac:dyDescent="0.25">
      <c r="N12303" s="123" t="s">
        <v>30</v>
      </c>
    </row>
    <row r="12304" spans="14:14" x14ac:dyDescent="0.25">
      <c r="N12304" s="123" t="s">
        <v>30</v>
      </c>
    </row>
    <row r="12305" spans="14:14" x14ac:dyDescent="0.25">
      <c r="N12305" s="123" t="s">
        <v>30</v>
      </c>
    </row>
    <row r="12306" spans="14:14" x14ac:dyDescent="0.25">
      <c r="N12306" s="123" t="s">
        <v>30</v>
      </c>
    </row>
    <row r="12307" spans="14:14" x14ac:dyDescent="0.25">
      <c r="N12307" s="123" t="s">
        <v>30</v>
      </c>
    </row>
    <row r="12308" spans="14:14" x14ac:dyDescent="0.25">
      <c r="N12308" s="123" t="s">
        <v>30</v>
      </c>
    </row>
    <row r="12309" spans="14:14" x14ac:dyDescent="0.25">
      <c r="N12309" s="123" t="s">
        <v>30</v>
      </c>
    </row>
    <row r="12310" spans="14:14" x14ac:dyDescent="0.25">
      <c r="N12310" s="123" t="s">
        <v>30</v>
      </c>
    </row>
    <row r="12311" spans="14:14" x14ac:dyDescent="0.25">
      <c r="N12311" s="123" t="s">
        <v>30</v>
      </c>
    </row>
    <row r="12312" spans="14:14" x14ac:dyDescent="0.25">
      <c r="N12312" s="123" t="s">
        <v>30</v>
      </c>
    </row>
    <row r="12313" spans="14:14" x14ac:dyDescent="0.25">
      <c r="N12313" s="123" t="s">
        <v>30</v>
      </c>
    </row>
    <row r="12314" spans="14:14" x14ac:dyDescent="0.25">
      <c r="N12314" s="123" t="s">
        <v>30</v>
      </c>
    </row>
    <row r="12315" spans="14:14" x14ac:dyDescent="0.25">
      <c r="N12315" s="123" t="s">
        <v>30</v>
      </c>
    </row>
    <row r="12316" spans="14:14" x14ac:dyDescent="0.25">
      <c r="N12316" s="123" t="s">
        <v>30</v>
      </c>
    </row>
    <row r="12317" spans="14:14" x14ac:dyDescent="0.25">
      <c r="N12317" s="123" t="s">
        <v>30</v>
      </c>
    </row>
    <row r="12318" spans="14:14" x14ac:dyDescent="0.25">
      <c r="N12318" s="123" t="s">
        <v>30</v>
      </c>
    </row>
    <row r="12319" spans="14:14" x14ac:dyDescent="0.25">
      <c r="N12319" s="123" t="s">
        <v>30</v>
      </c>
    </row>
    <row r="12320" spans="14:14" x14ac:dyDescent="0.25">
      <c r="N12320" s="123" t="s">
        <v>30</v>
      </c>
    </row>
    <row r="12321" spans="14:14" x14ac:dyDescent="0.25">
      <c r="N12321" s="123" t="s">
        <v>30</v>
      </c>
    </row>
    <row r="12322" spans="14:14" x14ac:dyDescent="0.25">
      <c r="N12322" s="123" t="s">
        <v>30</v>
      </c>
    </row>
    <row r="12323" spans="14:14" x14ac:dyDescent="0.25">
      <c r="N12323" s="123" t="s">
        <v>30</v>
      </c>
    </row>
    <row r="12324" spans="14:14" x14ac:dyDescent="0.25">
      <c r="N12324" s="123" t="s">
        <v>30</v>
      </c>
    </row>
    <row r="12325" spans="14:14" x14ac:dyDescent="0.25">
      <c r="N12325" s="123" t="s">
        <v>30</v>
      </c>
    </row>
    <row r="12326" spans="14:14" x14ac:dyDescent="0.25">
      <c r="N12326" s="123" t="s">
        <v>30</v>
      </c>
    </row>
    <row r="12327" spans="14:14" x14ac:dyDescent="0.25">
      <c r="N12327" s="123" t="s">
        <v>30</v>
      </c>
    </row>
    <row r="12328" spans="14:14" x14ac:dyDescent="0.25">
      <c r="N12328" s="123" t="s">
        <v>30</v>
      </c>
    </row>
    <row r="12329" spans="14:14" x14ac:dyDescent="0.25">
      <c r="N12329" s="123" t="s">
        <v>30</v>
      </c>
    </row>
    <row r="12330" spans="14:14" x14ac:dyDescent="0.25">
      <c r="N12330" s="123" t="s">
        <v>30</v>
      </c>
    </row>
    <row r="12331" spans="14:14" x14ac:dyDescent="0.25">
      <c r="N12331" s="123" t="s">
        <v>30</v>
      </c>
    </row>
    <row r="12332" spans="14:14" x14ac:dyDescent="0.25">
      <c r="N12332" s="123" t="s">
        <v>30</v>
      </c>
    </row>
    <row r="12333" spans="14:14" x14ac:dyDescent="0.25">
      <c r="N12333" s="123" t="s">
        <v>30</v>
      </c>
    </row>
    <row r="12334" spans="14:14" x14ac:dyDescent="0.25">
      <c r="N12334" s="123" t="s">
        <v>30</v>
      </c>
    </row>
    <row r="12335" spans="14:14" x14ac:dyDescent="0.25">
      <c r="N12335" s="123" t="s">
        <v>30</v>
      </c>
    </row>
    <row r="12336" spans="14:14" x14ac:dyDescent="0.25">
      <c r="N12336" s="123" t="s">
        <v>30</v>
      </c>
    </row>
    <row r="12337" spans="14:14" x14ac:dyDescent="0.25">
      <c r="N12337" s="123" t="s">
        <v>30</v>
      </c>
    </row>
    <row r="12338" spans="14:14" x14ac:dyDescent="0.25">
      <c r="N12338" s="123" t="s">
        <v>30</v>
      </c>
    </row>
    <row r="12339" spans="14:14" x14ac:dyDescent="0.25">
      <c r="N12339" s="123" t="s">
        <v>30</v>
      </c>
    </row>
    <row r="12340" spans="14:14" x14ac:dyDescent="0.25">
      <c r="N12340" s="123" t="s">
        <v>30</v>
      </c>
    </row>
    <row r="12341" spans="14:14" x14ac:dyDescent="0.25">
      <c r="N12341" s="123" t="s">
        <v>30</v>
      </c>
    </row>
    <row r="12342" spans="14:14" x14ac:dyDescent="0.25">
      <c r="N12342" s="123" t="s">
        <v>30</v>
      </c>
    </row>
    <row r="12343" spans="14:14" x14ac:dyDescent="0.25">
      <c r="N12343" s="123" t="s">
        <v>30</v>
      </c>
    </row>
    <row r="12344" spans="14:14" x14ac:dyDescent="0.25">
      <c r="N12344" s="123" t="s">
        <v>30</v>
      </c>
    </row>
    <row r="12345" spans="14:14" x14ac:dyDescent="0.25">
      <c r="N12345" s="123" t="s">
        <v>30</v>
      </c>
    </row>
    <row r="12346" spans="14:14" x14ac:dyDescent="0.25">
      <c r="N12346" s="123" t="s">
        <v>30</v>
      </c>
    </row>
    <row r="12347" spans="14:14" x14ac:dyDescent="0.25">
      <c r="N12347" s="123" t="s">
        <v>30</v>
      </c>
    </row>
    <row r="12348" spans="14:14" x14ac:dyDescent="0.25">
      <c r="N12348" s="123" t="s">
        <v>30</v>
      </c>
    </row>
    <row r="12349" spans="14:14" x14ac:dyDescent="0.25">
      <c r="N12349" s="123" t="s">
        <v>30</v>
      </c>
    </row>
    <row r="12350" spans="14:14" x14ac:dyDescent="0.25">
      <c r="N12350" s="123" t="s">
        <v>30</v>
      </c>
    </row>
    <row r="12351" spans="14:14" x14ac:dyDescent="0.25">
      <c r="N12351" s="123" t="s">
        <v>30</v>
      </c>
    </row>
    <row r="12352" spans="14:14" x14ac:dyDescent="0.25">
      <c r="N12352" s="123" t="s">
        <v>30</v>
      </c>
    </row>
    <row r="12353" spans="14:14" x14ac:dyDescent="0.25">
      <c r="N12353" s="123" t="s">
        <v>30</v>
      </c>
    </row>
    <row r="12354" spans="14:14" x14ac:dyDescent="0.25">
      <c r="N12354" s="123" t="s">
        <v>30</v>
      </c>
    </row>
    <row r="12355" spans="14:14" x14ac:dyDescent="0.25">
      <c r="N12355" s="123" t="s">
        <v>30</v>
      </c>
    </row>
    <row r="12356" spans="14:14" x14ac:dyDescent="0.25">
      <c r="N12356" s="123" t="s">
        <v>30</v>
      </c>
    </row>
    <row r="12357" spans="14:14" x14ac:dyDescent="0.25">
      <c r="N12357" s="123" t="s">
        <v>30</v>
      </c>
    </row>
    <row r="12358" spans="14:14" x14ac:dyDescent="0.25">
      <c r="N12358" s="123" t="s">
        <v>30</v>
      </c>
    </row>
    <row r="12359" spans="14:14" x14ac:dyDescent="0.25">
      <c r="N12359" s="123" t="s">
        <v>30</v>
      </c>
    </row>
    <row r="12360" spans="14:14" x14ac:dyDescent="0.25">
      <c r="N12360" s="123" t="s">
        <v>30</v>
      </c>
    </row>
    <row r="12361" spans="14:14" x14ac:dyDescent="0.25">
      <c r="N12361" s="123" t="s">
        <v>30</v>
      </c>
    </row>
    <row r="12362" spans="14:14" x14ac:dyDescent="0.25">
      <c r="N12362" s="123" t="s">
        <v>30</v>
      </c>
    </row>
    <row r="12363" spans="14:14" x14ac:dyDescent="0.25">
      <c r="N12363" s="123" t="s">
        <v>30</v>
      </c>
    </row>
    <row r="12364" spans="14:14" x14ac:dyDescent="0.25">
      <c r="N12364" s="123" t="s">
        <v>30</v>
      </c>
    </row>
    <row r="12365" spans="14:14" x14ac:dyDescent="0.25">
      <c r="N12365" s="123" t="s">
        <v>30</v>
      </c>
    </row>
    <row r="12366" spans="14:14" x14ac:dyDescent="0.25">
      <c r="N12366" s="123" t="s">
        <v>30</v>
      </c>
    </row>
    <row r="12367" spans="14:14" x14ac:dyDescent="0.25">
      <c r="N12367" s="123" t="s">
        <v>30</v>
      </c>
    </row>
    <row r="12368" spans="14:14" x14ac:dyDescent="0.25">
      <c r="N12368" s="123" t="s">
        <v>30</v>
      </c>
    </row>
    <row r="12369" spans="14:14" x14ac:dyDescent="0.25">
      <c r="N12369" s="123" t="s">
        <v>30</v>
      </c>
    </row>
    <row r="12370" spans="14:14" x14ac:dyDescent="0.25">
      <c r="N12370" s="123" t="s">
        <v>30</v>
      </c>
    </row>
    <row r="12371" spans="14:14" x14ac:dyDescent="0.25">
      <c r="N12371" s="123" t="s">
        <v>30</v>
      </c>
    </row>
    <row r="12372" spans="14:14" x14ac:dyDescent="0.25">
      <c r="N12372" s="123" t="s">
        <v>30</v>
      </c>
    </row>
    <row r="12373" spans="14:14" x14ac:dyDescent="0.25">
      <c r="N12373" s="123" t="s">
        <v>30</v>
      </c>
    </row>
    <row r="12374" spans="14:14" x14ac:dyDescent="0.25">
      <c r="N12374" s="123" t="s">
        <v>30</v>
      </c>
    </row>
    <row r="12375" spans="14:14" x14ac:dyDescent="0.25">
      <c r="N12375" s="123" t="s">
        <v>30</v>
      </c>
    </row>
    <row r="12376" spans="14:14" x14ac:dyDescent="0.25">
      <c r="N12376" s="123" t="s">
        <v>30</v>
      </c>
    </row>
    <row r="12377" spans="14:14" x14ac:dyDescent="0.25">
      <c r="N12377" s="123" t="s">
        <v>30</v>
      </c>
    </row>
    <row r="12378" spans="14:14" x14ac:dyDescent="0.25">
      <c r="N12378" s="123" t="s">
        <v>30</v>
      </c>
    </row>
    <row r="12379" spans="14:14" x14ac:dyDescent="0.25">
      <c r="N12379" s="123" t="s">
        <v>30</v>
      </c>
    </row>
    <row r="12380" spans="14:14" x14ac:dyDescent="0.25">
      <c r="N12380" s="123" t="s">
        <v>30</v>
      </c>
    </row>
    <row r="12381" spans="14:14" x14ac:dyDescent="0.25">
      <c r="N12381" s="123" t="s">
        <v>30</v>
      </c>
    </row>
    <row r="12382" spans="14:14" x14ac:dyDescent="0.25">
      <c r="N12382" s="123" t="s">
        <v>30</v>
      </c>
    </row>
    <row r="12383" spans="14:14" x14ac:dyDescent="0.25">
      <c r="N12383" s="123" t="s">
        <v>30</v>
      </c>
    </row>
    <row r="12384" spans="14:14" x14ac:dyDescent="0.25">
      <c r="N12384" s="123" t="s">
        <v>30</v>
      </c>
    </row>
    <row r="12385" spans="14:14" x14ac:dyDescent="0.25">
      <c r="N12385" s="123" t="s">
        <v>30</v>
      </c>
    </row>
    <row r="12386" spans="14:14" x14ac:dyDescent="0.25">
      <c r="N12386" s="123" t="s">
        <v>30</v>
      </c>
    </row>
    <row r="12387" spans="14:14" x14ac:dyDescent="0.25">
      <c r="N12387" s="123" t="s">
        <v>30</v>
      </c>
    </row>
    <row r="12388" spans="14:14" x14ac:dyDescent="0.25">
      <c r="N12388" s="123" t="s">
        <v>30</v>
      </c>
    </row>
    <row r="12389" spans="14:14" x14ac:dyDescent="0.25">
      <c r="N12389" s="123" t="s">
        <v>30</v>
      </c>
    </row>
    <row r="12390" spans="14:14" x14ac:dyDescent="0.25">
      <c r="N12390" s="123" t="s">
        <v>30</v>
      </c>
    </row>
    <row r="12391" spans="14:14" x14ac:dyDescent="0.25">
      <c r="N12391" s="123" t="s">
        <v>30</v>
      </c>
    </row>
    <row r="12392" spans="14:14" x14ac:dyDescent="0.25">
      <c r="N12392" s="123" t="s">
        <v>30</v>
      </c>
    </row>
    <row r="12393" spans="14:14" x14ac:dyDescent="0.25">
      <c r="N12393" s="123" t="s">
        <v>30</v>
      </c>
    </row>
    <row r="12394" spans="14:14" x14ac:dyDescent="0.25">
      <c r="N12394" s="123" t="s">
        <v>30</v>
      </c>
    </row>
    <row r="12395" spans="14:14" x14ac:dyDescent="0.25">
      <c r="N12395" s="123" t="s">
        <v>30</v>
      </c>
    </row>
    <row r="12396" spans="14:14" x14ac:dyDescent="0.25">
      <c r="N12396" s="123" t="s">
        <v>30</v>
      </c>
    </row>
    <row r="12397" spans="14:14" x14ac:dyDescent="0.25">
      <c r="N12397" s="123" t="s">
        <v>30</v>
      </c>
    </row>
    <row r="12398" spans="14:14" x14ac:dyDescent="0.25">
      <c r="N12398" s="123" t="s">
        <v>30</v>
      </c>
    </row>
    <row r="12399" spans="14:14" x14ac:dyDescent="0.25">
      <c r="N12399" s="123" t="s">
        <v>30</v>
      </c>
    </row>
    <row r="12400" spans="14:14" x14ac:dyDescent="0.25">
      <c r="N12400" s="123" t="s">
        <v>30</v>
      </c>
    </row>
    <row r="12401" spans="14:14" x14ac:dyDescent="0.25">
      <c r="N12401" s="123" t="s">
        <v>30</v>
      </c>
    </row>
    <row r="12402" spans="14:14" x14ac:dyDescent="0.25">
      <c r="N12402" s="123" t="s">
        <v>30</v>
      </c>
    </row>
    <row r="12403" spans="14:14" x14ac:dyDescent="0.25">
      <c r="N12403" s="123" t="s">
        <v>30</v>
      </c>
    </row>
    <row r="12404" spans="14:14" x14ac:dyDescent="0.25">
      <c r="N12404" s="123" t="s">
        <v>30</v>
      </c>
    </row>
    <row r="12405" spans="14:14" x14ac:dyDescent="0.25">
      <c r="N12405" s="123" t="s">
        <v>30</v>
      </c>
    </row>
    <row r="12406" spans="14:14" x14ac:dyDescent="0.25">
      <c r="N12406" s="123" t="s">
        <v>30</v>
      </c>
    </row>
    <row r="12407" spans="14:14" x14ac:dyDescent="0.25">
      <c r="N12407" s="123" t="s">
        <v>30</v>
      </c>
    </row>
    <row r="12408" spans="14:14" x14ac:dyDescent="0.25">
      <c r="N12408" s="123" t="s">
        <v>30</v>
      </c>
    </row>
    <row r="12409" spans="14:14" x14ac:dyDescent="0.25">
      <c r="N12409" s="123" t="s">
        <v>30</v>
      </c>
    </row>
    <row r="12410" spans="14:14" x14ac:dyDescent="0.25">
      <c r="N12410" s="123" t="s">
        <v>30</v>
      </c>
    </row>
    <row r="12411" spans="14:14" x14ac:dyDescent="0.25">
      <c r="N12411" s="123" t="s">
        <v>30</v>
      </c>
    </row>
    <row r="12412" spans="14:14" x14ac:dyDescent="0.25">
      <c r="N12412" s="123" t="s">
        <v>30</v>
      </c>
    </row>
    <row r="12413" spans="14:14" x14ac:dyDescent="0.25">
      <c r="N12413" s="123" t="s">
        <v>30</v>
      </c>
    </row>
    <row r="12414" spans="14:14" x14ac:dyDescent="0.25">
      <c r="N12414" s="123" t="s">
        <v>30</v>
      </c>
    </row>
    <row r="12415" spans="14:14" x14ac:dyDescent="0.25">
      <c r="N12415" s="123" t="s">
        <v>30</v>
      </c>
    </row>
    <row r="12416" spans="14:14" x14ac:dyDescent="0.25">
      <c r="N12416" s="123" t="s">
        <v>30</v>
      </c>
    </row>
    <row r="12417" spans="14:14" x14ac:dyDescent="0.25">
      <c r="N12417" s="123" t="s">
        <v>30</v>
      </c>
    </row>
    <row r="12418" spans="14:14" x14ac:dyDescent="0.25">
      <c r="N12418" s="123" t="s">
        <v>30</v>
      </c>
    </row>
    <row r="12419" spans="14:14" x14ac:dyDescent="0.25">
      <c r="N12419" s="123" t="s">
        <v>30</v>
      </c>
    </row>
    <row r="12420" spans="14:14" x14ac:dyDescent="0.25">
      <c r="N12420" s="123" t="s">
        <v>30</v>
      </c>
    </row>
    <row r="12421" spans="14:14" x14ac:dyDescent="0.25">
      <c r="N12421" s="123" t="s">
        <v>30</v>
      </c>
    </row>
    <row r="12422" spans="14:14" x14ac:dyDescent="0.25">
      <c r="N12422" s="123" t="s">
        <v>30</v>
      </c>
    </row>
    <row r="12423" spans="14:14" x14ac:dyDescent="0.25">
      <c r="N12423" s="123" t="s">
        <v>30</v>
      </c>
    </row>
    <row r="12424" spans="14:14" x14ac:dyDescent="0.25">
      <c r="N12424" s="123" t="s">
        <v>30</v>
      </c>
    </row>
    <row r="12425" spans="14:14" x14ac:dyDescent="0.25">
      <c r="N12425" s="123" t="s">
        <v>30</v>
      </c>
    </row>
    <row r="12426" spans="14:14" x14ac:dyDescent="0.25">
      <c r="N12426" s="123" t="s">
        <v>30</v>
      </c>
    </row>
    <row r="12427" spans="14:14" x14ac:dyDescent="0.25">
      <c r="N12427" s="123" t="s">
        <v>30</v>
      </c>
    </row>
    <row r="12428" spans="14:14" x14ac:dyDescent="0.25">
      <c r="N12428" s="123" t="s">
        <v>30</v>
      </c>
    </row>
    <row r="12429" spans="14:14" x14ac:dyDescent="0.25">
      <c r="N12429" s="123" t="s">
        <v>30</v>
      </c>
    </row>
    <row r="12430" spans="14:14" x14ac:dyDescent="0.25">
      <c r="N12430" s="123" t="s">
        <v>30</v>
      </c>
    </row>
    <row r="12431" spans="14:14" x14ac:dyDescent="0.25">
      <c r="N12431" s="123" t="s">
        <v>30</v>
      </c>
    </row>
    <row r="12432" spans="14:14" x14ac:dyDescent="0.25">
      <c r="N12432" s="123" t="s">
        <v>30</v>
      </c>
    </row>
    <row r="12433" spans="14:14" x14ac:dyDescent="0.25">
      <c r="N12433" s="123" t="s">
        <v>30</v>
      </c>
    </row>
    <row r="12434" spans="14:14" x14ac:dyDescent="0.25">
      <c r="N12434" s="123" t="s">
        <v>30</v>
      </c>
    </row>
    <row r="12435" spans="14:14" x14ac:dyDescent="0.25">
      <c r="N12435" s="123" t="s">
        <v>30</v>
      </c>
    </row>
    <row r="12436" spans="14:14" x14ac:dyDescent="0.25">
      <c r="N12436" s="123" t="s">
        <v>30</v>
      </c>
    </row>
    <row r="12437" spans="14:14" x14ac:dyDescent="0.25">
      <c r="N12437" s="123" t="s">
        <v>30</v>
      </c>
    </row>
    <row r="12438" spans="14:14" x14ac:dyDescent="0.25">
      <c r="N12438" s="123" t="s">
        <v>30</v>
      </c>
    </row>
    <row r="12439" spans="14:14" x14ac:dyDescent="0.25">
      <c r="N12439" s="123" t="s">
        <v>30</v>
      </c>
    </row>
    <row r="12440" spans="14:14" x14ac:dyDescent="0.25">
      <c r="N12440" s="123" t="s">
        <v>30</v>
      </c>
    </row>
    <row r="12441" spans="14:14" x14ac:dyDescent="0.25">
      <c r="N12441" s="123" t="s">
        <v>30</v>
      </c>
    </row>
    <row r="12442" spans="14:14" x14ac:dyDescent="0.25">
      <c r="N12442" s="123" t="s">
        <v>30</v>
      </c>
    </row>
    <row r="12443" spans="14:14" x14ac:dyDescent="0.25">
      <c r="N12443" s="123" t="s">
        <v>30</v>
      </c>
    </row>
    <row r="12444" spans="14:14" x14ac:dyDescent="0.25">
      <c r="N12444" s="123" t="s">
        <v>30</v>
      </c>
    </row>
    <row r="12445" spans="14:14" x14ac:dyDescent="0.25">
      <c r="N12445" s="123" t="s">
        <v>30</v>
      </c>
    </row>
    <row r="12446" spans="14:14" x14ac:dyDescent="0.25">
      <c r="N12446" s="123" t="s">
        <v>30</v>
      </c>
    </row>
    <row r="12447" spans="14:14" x14ac:dyDescent="0.25">
      <c r="N12447" s="123" t="s">
        <v>30</v>
      </c>
    </row>
    <row r="12448" spans="14:14" x14ac:dyDescent="0.25">
      <c r="N12448" s="123" t="s">
        <v>30</v>
      </c>
    </row>
    <row r="12449" spans="14:14" x14ac:dyDescent="0.25">
      <c r="N12449" s="123" t="s">
        <v>30</v>
      </c>
    </row>
    <row r="12450" spans="14:14" x14ac:dyDescent="0.25">
      <c r="N12450" s="123" t="s">
        <v>30</v>
      </c>
    </row>
    <row r="12451" spans="14:14" x14ac:dyDescent="0.25">
      <c r="N12451" s="123" t="s">
        <v>30</v>
      </c>
    </row>
    <row r="12452" spans="14:14" x14ac:dyDescent="0.25">
      <c r="N12452" s="123" t="s">
        <v>30</v>
      </c>
    </row>
    <row r="12453" spans="14:14" x14ac:dyDescent="0.25">
      <c r="N12453" s="123" t="s">
        <v>30</v>
      </c>
    </row>
    <row r="12454" spans="14:14" x14ac:dyDescent="0.25">
      <c r="N12454" s="123" t="s">
        <v>30</v>
      </c>
    </row>
    <row r="12455" spans="14:14" x14ac:dyDescent="0.25">
      <c r="N12455" s="123" t="s">
        <v>30</v>
      </c>
    </row>
    <row r="12456" spans="14:14" x14ac:dyDescent="0.25">
      <c r="N12456" s="123" t="s">
        <v>30</v>
      </c>
    </row>
    <row r="12457" spans="14:14" x14ac:dyDescent="0.25">
      <c r="N12457" s="123" t="s">
        <v>30</v>
      </c>
    </row>
    <row r="12458" spans="14:14" x14ac:dyDescent="0.25">
      <c r="N12458" s="123" t="s">
        <v>30</v>
      </c>
    </row>
    <row r="12459" spans="14:14" x14ac:dyDescent="0.25">
      <c r="N12459" s="123" t="s">
        <v>30</v>
      </c>
    </row>
    <row r="12460" spans="14:14" x14ac:dyDescent="0.25">
      <c r="N12460" s="123" t="s">
        <v>30</v>
      </c>
    </row>
    <row r="12461" spans="14:14" x14ac:dyDescent="0.25">
      <c r="N12461" s="123" t="s">
        <v>30</v>
      </c>
    </row>
    <row r="12462" spans="14:14" x14ac:dyDescent="0.25">
      <c r="N12462" s="123" t="s">
        <v>30</v>
      </c>
    </row>
    <row r="12463" spans="14:14" x14ac:dyDescent="0.25">
      <c r="N12463" s="123" t="s">
        <v>30</v>
      </c>
    </row>
    <row r="12464" spans="14:14" x14ac:dyDescent="0.25">
      <c r="N12464" s="123" t="s">
        <v>30</v>
      </c>
    </row>
    <row r="12465" spans="14:14" x14ac:dyDescent="0.25">
      <c r="N12465" s="123" t="s">
        <v>30</v>
      </c>
    </row>
    <row r="12466" spans="14:14" x14ac:dyDescent="0.25">
      <c r="N12466" s="123" t="s">
        <v>30</v>
      </c>
    </row>
    <row r="12467" spans="14:14" x14ac:dyDescent="0.25">
      <c r="N12467" s="123" t="s">
        <v>30</v>
      </c>
    </row>
    <row r="12468" spans="14:14" x14ac:dyDescent="0.25">
      <c r="N12468" s="123" t="s">
        <v>30</v>
      </c>
    </row>
    <row r="12469" spans="14:14" x14ac:dyDescent="0.25">
      <c r="N12469" s="123" t="s">
        <v>30</v>
      </c>
    </row>
    <row r="12470" spans="14:14" x14ac:dyDescent="0.25">
      <c r="N12470" s="123" t="s">
        <v>30</v>
      </c>
    </row>
    <row r="12471" spans="14:14" x14ac:dyDescent="0.25">
      <c r="N12471" s="123" t="s">
        <v>30</v>
      </c>
    </row>
    <row r="12472" spans="14:14" x14ac:dyDescent="0.25">
      <c r="N12472" s="123" t="s">
        <v>30</v>
      </c>
    </row>
    <row r="12473" spans="14:14" x14ac:dyDescent="0.25">
      <c r="N12473" s="123" t="s">
        <v>30</v>
      </c>
    </row>
    <row r="12474" spans="14:14" x14ac:dyDescent="0.25">
      <c r="N12474" s="123" t="s">
        <v>30</v>
      </c>
    </row>
    <row r="12475" spans="14:14" x14ac:dyDescent="0.25">
      <c r="N12475" s="123" t="s">
        <v>30</v>
      </c>
    </row>
    <row r="12476" spans="14:14" x14ac:dyDescent="0.25">
      <c r="N12476" s="123" t="s">
        <v>30</v>
      </c>
    </row>
    <row r="12477" spans="14:14" x14ac:dyDescent="0.25">
      <c r="N12477" s="123" t="s">
        <v>30</v>
      </c>
    </row>
    <row r="12478" spans="14:14" x14ac:dyDescent="0.25">
      <c r="N12478" s="123" t="s">
        <v>30</v>
      </c>
    </row>
    <row r="12479" spans="14:14" x14ac:dyDescent="0.25">
      <c r="N12479" s="123" t="s">
        <v>30</v>
      </c>
    </row>
    <row r="12480" spans="14:14" x14ac:dyDescent="0.25">
      <c r="N12480" s="123" t="s">
        <v>30</v>
      </c>
    </row>
    <row r="12481" spans="14:14" x14ac:dyDescent="0.25">
      <c r="N12481" s="123" t="s">
        <v>30</v>
      </c>
    </row>
    <row r="12482" spans="14:14" x14ac:dyDescent="0.25">
      <c r="N12482" s="123" t="s">
        <v>30</v>
      </c>
    </row>
    <row r="12483" spans="14:14" x14ac:dyDescent="0.25">
      <c r="N12483" s="123" t="s">
        <v>30</v>
      </c>
    </row>
    <row r="12484" spans="14:14" x14ac:dyDescent="0.25">
      <c r="N12484" s="123" t="s">
        <v>30</v>
      </c>
    </row>
    <row r="12485" spans="14:14" x14ac:dyDescent="0.25">
      <c r="N12485" s="123" t="s">
        <v>30</v>
      </c>
    </row>
    <row r="12486" spans="14:14" x14ac:dyDescent="0.25">
      <c r="N12486" s="123" t="s">
        <v>30</v>
      </c>
    </row>
    <row r="12487" spans="14:14" x14ac:dyDescent="0.25">
      <c r="N12487" s="123" t="s">
        <v>30</v>
      </c>
    </row>
    <row r="12488" spans="14:14" x14ac:dyDescent="0.25">
      <c r="N12488" s="123" t="s">
        <v>30</v>
      </c>
    </row>
    <row r="12489" spans="14:14" x14ac:dyDescent="0.25">
      <c r="N12489" s="123" t="s">
        <v>30</v>
      </c>
    </row>
    <row r="12490" spans="14:14" x14ac:dyDescent="0.25">
      <c r="N12490" s="123" t="s">
        <v>30</v>
      </c>
    </row>
    <row r="12491" spans="14:14" x14ac:dyDescent="0.25">
      <c r="N12491" s="123" t="s">
        <v>30</v>
      </c>
    </row>
    <row r="12492" spans="14:14" x14ac:dyDescent="0.25">
      <c r="N12492" s="123" t="s">
        <v>30</v>
      </c>
    </row>
    <row r="12493" spans="14:14" x14ac:dyDescent="0.25">
      <c r="N12493" s="123" t="s">
        <v>30</v>
      </c>
    </row>
    <row r="12494" spans="14:14" x14ac:dyDescent="0.25">
      <c r="N12494" s="123" t="s">
        <v>30</v>
      </c>
    </row>
    <row r="12495" spans="14:14" x14ac:dyDescent="0.25">
      <c r="N12495" s="123" t="s">
        <v>30</v>
      </c>
    </row>
    <row r="12496" spans="14:14" x14ac:dyDescent="0.25">
      <c r="N12496" s="123" t="s">
        <v>30</v>
      </c>
    </row>
    <row r="12497" spans="14:14" x14ac:dyDescent="0.25">
      <c r="N12497" s="123" t="s">
        <v>30</v>
      </c>
    </row>
    <row r="12498" spans="14:14" x14ac:dyDescent="0.25">
      <c r="N12498" s="123" t="s">
        <v>30</v>
      </c>
    </row>
    <row r="12499" spans="14:14" x14ac:dyDescent="0.25">
      <c r="N12499" s="123" t="s">
        <v>30</v>
      </c>
    </row>
    <row r="12500" spans="14:14" x14ac:dyDescent="0.25">
      <c r="N12500" s="123" t="s">
        <v>30</v>
      </c>
    </row>
    <row r="12501" spans="14:14" x14ac:dyDescent="0.25">
      <c r="N12501" s="123" t="s">
        <v>30</v>
      </c>
    </row>
    <row r="12502" spans="14:14" x14ac:dyDescent="0.25">
      <c r="N12502" s="123" t="s">
        <v>30</v>
      </c>
    </row>
    <row r="12503" spans="14:14" x14ac:dyDescent="0.25">
      <c r="N12503" s="123" t="s">
        <v>30</v>
      </c>
    </row>
    <row r="12504" spans="14:14" x14ac:dyDescent="0.25">
      <c r="N12504" s="123" t="s">
        <v>30</v>
      </c>
    </row>
    <row r="12505" spans="14:14" x14ac:dyDescent="0.25">
      <c r="N12505" s="123" t="s">
        <v>30</v>
      </c>
    </row>
    <row r="12506" spans="14:14" x14ac:dyDescent="0.25">
      <c r="N12506" s="123" t="s">
        <v>30</v>
      </c>
    </row>
    <row r="12507" spans="14:14" x14ac:dyDescent="0.25">
      <c r="N12507" s="123" t="s">
        <v>30</v>
      </c>
    </row>
    <row r="12508" spans="14:14" x14ac:dyDescent="0.25">
      <c r="N12508" s="123" t="s">
        <v>30</v>
      </c>
    </row>
    <row r="12509" spans="14:14" x14ac:dyDescent="0.25">
      <c r="N12509" s="123" t="s">
        <v>30</v>
      </c>
    </row>
    <row r="12510" spans="14:14" x14ac:dyDescent="0.25">
      <c r="N12510" s="123" t="s">
        <v>30</v>
      </c>
    </row>
    <row r="12511" spans="14:14" x14ac:dyDescent="0.25">
      <c r="N12511" s="123" t="s">
        <v>30</v>
      </c>
    </row>
    <row r="12512" spans="14:14" x14ac:dyDescent="0.25">
      <c r="N12512" s="123" t="s">
        <v>30</v>
      </c>
    </row>
    <row r="12513" spans="14:14" x14ac:dyDescent="0.25">
      <c r="N12513" s="123" t="s">
        <v>30</v>
      </c>
    </row>
    <row r="12514" spans="14:14" x14ac:dyDescent="0.25">
      <c r="N12514" s="123" t="s">
        <v>30</v>
      </c>
    </row>
    <row r="12515" spans="14:14" x14ac:dyDescent="0.25">
      <c r="N12515" s="123" t="s">
        <v>30</v>
      </c>
    </row>
    <row r="12516" spans="14:14" x14ac:dyDescent="0.25">
      <c r="N12516" s="123" t="s">
        <v>30</v>
      </c>
    </row>
    <row r="12517" spans="14:14" x14ac:dyDescent="0.25">
      <c r="N12517" s="123" t="s">
        <v>30</v>
      </c>
    </row>
    <row r="12518" spans="14:14" x14ac:dyDescent="0.25">
      <c r="N12518" s="123" t="s">
        <v>30</v>
      </c>
    </row>
    <row r="12519" spans="14:14" x14ac:dyDescent="0.25">
      <c r="N12519" s="123" t="s">
        <v>30</v>
      </c>
    </row>
    <row r="12520" spans="14:14" x14ac:dyDescent="0.25">
      <c r="N12520" s="123" t="s">
        <v>30</v>
      </c>
    </row>
    <row r="12521" spans="14:14" x14ac:dyDescent="0.25">
      <c r="N12521" s="123" t="s">
        <v>30</v>
      </c>
    </row>
    <row r="12522" spans="14:14" x14ac:dyDescent="0.25">
      <c r="N12522" s="123" t="s">
        <v>30</v>
      </c>
    </row>
    <row r="12523" spans="14:14" x14ac:dyDescent="0.25">
      <c r="N12523" s="123" t="s">
        <v>30</v>
      </c>
    </row>
    <row r="12524" spans="14:14" x14ac:dyDescent="0.25">
      <c r="N12524" s="123" t="s">
        <v>30</v>
      </c>
    </row>
    <row r="12525" spans="14:14" x14ac:dyDescent="0.25">
      <c r="N12525" s="123" t="s">
        <v>30</v>
      </c>
    </row>
    <row r="12526" spans="14:14" x14ac:dyDescent="0.25">
      <c r="N12526" s="123" t="s">
        <v>30</v>
      </c>
    </row>
    <row r="12527" spans="14:14" x14ac:dyDescent="0.25">
      <c r="N12527" s="123" t="s">
        <v>30</v>
      </c>
    </row>
    <row r="12528" spans="14:14" x14ac:dyDescent="0.25">
      <c r="N12528" s="123" t="s">
        <v>30</v>
      </c>
    </row>
    <row r="12529" spans="14:14" x14ac:dyDescent="0.25">
      <c r="N12529" s="123" t="s">
        <v>30</v>
      </c>
    </row>
    <row r="12530" spans="14:14" x14ac:dyDescent="0.25">
      <c r="N12530" s="123" t="s">
        <v>30</v>
      </c>
    </row>
    <row r="12531" spans="14:14" x14ac:dyDescent="0.25">
      <c r="N12531" s="123" t="s">
        <v>30</v>
      </c>
    </row>
    <row r="12532" spans="14:14" x14ac:dyDescent="0.25">
      <c r="N12532" s="123" t="s">
        <v>30</v>
      </c>
    </row>
    <row r="12533" spans="14:14" x14ac:dyDescent="0.25">
      <c r="N12533" s="123" t="s">
        <v>30</v>
      </c>
    </row>
    <row r="12534" spans="14:14" x14ac:dyDescent="0.25">
      <c r="N12534" s="123" t="s">
        <v>30</v>
      </c>
    </row>
    <row r="12535" spans="14:14" x14ac:dyDescent="0.25">
      <c r="N12535" s="123" t="s">
        <v>30</v>
      </c>
    </row>
    <row r="12536" spans="14:14" x14ac:dyDescent="0.25">
      <c r="N12536" s="123" t="s">
        <v>30</v>
      </c>
    </row>
    <row r="12537" spans="14:14" x14ac:dyDescent="0.25">
      <c r="N12537" s="123" t="s">
        <v>30</v>
      </c>
    </row>
    <row r="12538" spans="14:14" x14ac:dyDescent="0.25">
      <c r="N12538" s="123" t="s">
        <v>30</v>
      </c>
    </row>
    <row r="12539" spans="14:14" x14ac:dyDescent="0.25">
      <c r="N12539" s="123" t="s">
        <v>30</v>
      </c>
    </row>
    <row r="12540" spans="14:14" x14ac:dyDescent="0.25">
      <c r="N12540" s="123" t="s">
        <v>30</v>
      </c>
    </row>
    <row r="12541" spans="14:14" x14ac:dyDescent="0.25">
      <c r="N12541" s="123" t="s">
        <v>30</v>
      </c>
    </row>
    <row r="12542" spans="14:14" x14ac:dyDescent="0.25">
      <c r="N12542" s="123" t="s">
        <v>30</v>
      </c>
    </row>
    <row r="12543" spans="14:14" x14ac:dyDescent="0.25">
      <c r="N12543" s="123" t="s">
        <v>30</v>
      </c>
    </row>
    <row r="12544" spans="14:14" x14ac:dyDescent="0.25">
      <c r="N12544" s="123" t="s">
        <v>30</v>
      </c>
    </row>
    <row r="12545" spans="14:14" x14ac:dyDescent="0.25">
      <c r="N12545" s="123" t="s">
        <v>30</v>
      </c>
    </row>
    <row r="12546" spans="14:14" x14ac:dyDescent="0.25">
      <c r="N12546" s="123" t="s">
        <v>30</v>
      </c>
    </row>
    <row r="12547" spans="14:14" x14ac:dyDescent="0.25">
      <c r="N12547" s="123" t="s">
        <v>30</v>
      </c>
    </row>
    <row r="12548" spans="14:14" x14ac:dyDescent="0.25">
      <c r="N12548" s="123" t="s">
        <v>30</v>
      </c>
    </row>
    <row r="12549" spans="14:14" x14ac:dyDescent="0.25">
      <c r="N12549" s="123" t="s">
        <v>30</v>
      </c>
    </row>
    <row r="12550" spans="14:14" x14ac:dyDescent="0.25">
      <c r="N12550" s="123" t="s">
        <v>30</v>
      </c>
    </row>
    <row r="12551" spans="14:14" x14ac:dyDescent="0.25">
      <c r="N12551" s="123" t="s">
        <v>30</v>
      </c>
    </row>
    <row r="12552" spans="14:14" x14ac:dyDescent="0.25">
      <c r="N12552" s="123" t="s">
        <v>30</v>
      </c>
    </row>
    <row r="12553" spans="14:14" x14ac:dyDescent="0.25">
      <c r="N12553" s="123" t="s">
        <v>30</v>
      </c>
    </row>
    <row r="12554" spans="14:14" x14ac:dyDescent="0.25">
      <c r="N12554" s="123" t="s">
        <v>30</v>
      </c>
    </row>
    <row r="12555" spans="14:14" x14ac:dyDescent="0.25">
      <c r="N12555" s="123" t="s">
        <v>30</v>
      </c>
    </row>
    <row r="12556" spans="14:14" x14ac:dyDescent="0.25">
      <c r="N12556" s="123" t="s">
        <v>30</v>
      </c>
    </row>
    <row r="12557" spans="14:14" x14ac:dyDescent="0.25">
      <c r="N12557" s="123" t="s">
        <v>30</v>
      </c>
    </row>
    <row r="12558" spans="14:14" x14ac:dyDescent="0.25">
      <c r="N12558" s="123" t="s">
        <v>30</v>
      </c>
    </row>
    <row r="12559" spans="14:14" x14ac:dyDescent="0.25">
      <c r="N12559" s="123" t="s">
        <v>30</v>
      </c>
    </row>
    <row r="12560" spans="14:14" x14ac:dyDescent="0.25">
      <c r="N12560" s="123" t="s">
        <v>30</v>
      </c>
    </row>
    <row r="12561" spans="14:14" x14ac:dyDescent="0.25">
      <c r="N12561" s="123" t="s">
        <v>30</v>
      </c>
    </row>
    <row r="12562" spans="14:14" x14ac:dyDescent="0.25">
      <c r="N12562" s="123" t="s">
        <v>30</v>
      </c>
    </row>
    <row r="12563" spans="14:14" x14ac:dyDescent="0.25">
      <c r="N12563" s="123" t="s">
        <v>30</v>
      </c>
    </row>
    <row r="12564" spans="14:14" x14ac:dyDescent="0.25">
      <c r="N12564" s="123" t="s">
        <v>30</v>
      </c>
    </row>
    <row r="12565" spans="14:14" x14ac:dyDescent="0.25">
      <c r="N12565" s="123" t="s">
        <v>30</v>
      </c>
    </row>
    <row r="12566" spans="14:14" x14ac:dyDescent="0.25">
      <c r="N12566" s="123" t="s">
        <v>30</v>
      </c>
    </row>
    <row r="12567" spans="14:14" x14ac:dyDescent="0.25">
      <c r="N12567" s="123" t="s">
        <v>30</v>
      </c>
    </row>
    <row r="12568" spans="14:14" x14ac:dyDescent="0.25">
      <c r="N12568" s="123" t="s">
        <v>30</v>
      </c>
    </row>
    <row r="12569" spans="14:14" x14ac:dyDescent="0.25">
      <c r="N12569" s="123" t="s">
        <v>30</v>
      </c>
    </row>
    <row r="12570" spans="14:14" x14ac:dyDescent="0.25">
      <c r="N12570" s="123" t="s">
        <v>30</v>
      </c>
    </row>
    <row r="12571" spans="14:14" x14ac:dyDescent="0.25">
      <c r="N12571" s="123" t="s">
        <v>30</v>
      </c>
    </row>
    <row r="12572" spans="14:14" x14ac:dyDescent="0.25">
      <c r="N12572" s="123" t="s">
        <v>30</v>
      </c>
    </row>
    <row r="12573" spans="14:14" x14ac:dyDescent="0.25">
      <c r="N12573" s="123" t="s">
        <v>30</v>
      </c>
    </row>
    <row r="12574" spans="14:14" x14ac:dyDescent="0.25">
      <c r="N12574" s="123" t="s">
        <v>30</v>
      </c>
    </row>
    <row r="12575" spans="14:14" x14ac:dyDescent="0.25">
      <c r="N12575" s="123" t="s">
        <v>30</v>
      </c>
    </row>
    <row r="12576" spans="14:14" x14ac:dyDescent="0.25">
      <c r="N12576" s="123" t="s">
        <v>30</v>
      </c>
    </row>
    <row r="12577" spans="14:14" x14ac:dyDescent="0.25">
      <c r="N12577" s="123" t="s">
        <v>30</v>
      </c>
    </row>
    <row r="12578" spans="14:14" x14ac:dyDescent="0.25">
      <c r="N12578" s="123" t="s">
        <v>30</v>
      </c>
    </row>
    <row r="12579" spans="14:14" x14ac:dyDescent="0.25">
      <c r="N12579" s="123" t="s">
        <v>30</v>
      </c>
    </row>
    <row r="12580" spans="14:14" x14ac:dyDescent="0.25">
      <c r="N12580" s="123" t="s">
        <v>30</v>
      </c>
    </row>
    <row r="12581" spans="14:14" x14ac:dyDescent="0.25">
      <c r="N12581" s="123" t="s">
        <v>30</v>
      </c>
    </row>
    <row r="12582" spans="14:14" x14ac:dyDescent="0.25">
      <c r="N12582" s="123" t="s">
        <v>30</v>
      </c>
    </row>
    <row r="12583" spans="14:14" x14ac:dyDescent="0.25">
      <c r="N12583" s="123" t="s">
        <v>30</v>
      </c>
    </row>
    <row r="12584" spans="14:14" x14ac:dyDescent="0.25">
      <c r="N12584" s="123" t="s">
        <v>30</v>
      </c>
    </row>
    <row r="12585" spans="14:14" x14ac:dyDescent="0.25">
      <c r="N12585" s="123" t="s">
        <v>30</v>
      </c>
    </row>
    <row r="12586" spans="14:14" x14ac:dyDescent="0.25">
      <c r="N12586" s="123" t="s">
        <v>30</v>
      </c>
    </row>
    <row r="12587" spans="14:14" x14ac:dyDescent="0.25">
      <c r="N12587" s="123" t="s">
        <v>30</v>
      </c>
    </row>
    <row r="12588" spans="14:14" x14ac:dyDescent="0.25">
      <c r="N12588" s="123" t="s">
        <v>30</v>
      </c>
    </row>
    <row r="12589" spans="14:14" x14ac:dyDescent="0.25">
      <c r="N12589" s="123" t="s">
        <v>30</v>
      </c>
    </row>
    <row r="12590" spans="14:14" x14ac:dyDescent="0.25">
      <c r="N12590" s="123" t="s">
        <v>30</v>
      </c>
    </row>
    <row r="12591" spans="14:14" x14ac:dyDescent="0.25">
      <c r="N12591" s="123" t="s">
        <v>30</v>
      </c>
    </row>
    <row r="12592" spans="14:14" x14ac:dyDescent="0.25">
      <c r="N12592" s="123" t="s">
        <v>30</v>
      </c>
    </row>
    <row r="12593" spans="14:14" x14ac:dyDescent="0.25">
      <c r="N12593" s="123" t="s">
        <v>30</v>
      </c>
    </row>
    <row r="12594" spans="14:14" x14ac:dyDescent="0.25">
      <c r="N12594" s="123" t="s">
        <v>30</v>
      </c>
    </row>
    <row r="12595" spans="14:14" x14ac:dyDescent="0.25">
      <c r="N12595" s="123" t="s">
        <v>30</v>
      </c>
    </row>
    <row r="12596" spans="14:14" x14ac:dyDescent="0.25">
      <c r="N12596" s="123" t="s">
        <v>30</v>
      </c>
    </row>
    <row r="12597" spans="14:14" x14ac:dyDescent="0.25">
      <c r="N12597" s="123" t="s">
        <v>30</v>
      </c>
    </row>
    <row r="12598" spans="14:14" x14ac:dyDescent="0.25">
      <c r="N12598" s="123" t="s">
        <v>30</v>
      </c>
    </row>
    <row r="12599" spans="14:14" x14ac:dyDescent="0.25">
      <c r="N12599" s="123" t="s">
        <v>30</v>
      </c>
    </row>
    <row r="12600" spans="14:14" x14ac:dyDescent="0.25">
      <c r="N12600" s="123" t="s">
        <v>30</v>
      </c>
    </row>
    <row r="12601" spans="14:14" x14ac:dyDescent="0.25">
      <c r="N12601" s="123" t="s">
        <v>30</v>
      </c>
    </row>
    <row r="12602" spans="14:14" x14ac:dyDescent="0.25">
      <c r="N12602" s="123" t="s">
        <v>30</v>
      </c>
    </row>
    <row r="12603" spans="14:14" x14ac:dyDescent="0.25">
      <c r="N12603" s="123" t="s">
        <v>30</v>
      </c>
    </row>
    <row r="12604" spans="14:14" x14ac:dyDescent="0.25">
      <c r="N12604" s="123" t="s">
        <v>30</v>
      </c>
    </row>
    <row r="12605" spans="14:14" x14ac:dyDescent="0.25">
      <c r="N12605" s="123" t="s">
        <v>30</v>
      </c>
    </row>
    <row r="12606" spans="14:14" x14ac:dyDescent="0.25">
      <c r="N12606" s="123" t="s">
        <v>30</v>
      </c>
    </row>
    <row r="12607" spans="14:14" x14ac:dyDescent="0.25">
      <c r="N12607" s="123" t="s">
        <v>30</v>
      </c>
    </row>
    <row r="12608" spans="14:14" x14ac:dyDescent="0.25">
      <c r="N12608" s="123" t="s">
        <v>30</v>
      </c>
    </row>
    <row r="12609" spans="14:14" x14ac:dyDescent="0.25">
      <c r="N12609" s="123" t="s">
        <v>30</v>
      </c>
    </row>
    <row r="12610" spans="14:14" x14ac:dyDescent="0.25">
      <c r="N12610" s="123" t="s">
        <v>30</v>
      </c>
    </row>
    <row r="12611" spans="14:14" x14ac:dyDescent="0.25">
      <c r="N12611" s="123" t="s">
        <v>30</v>
      </c>
    </row>
    <row r="12612" spans="14:14" x14ac:dyDescent="0.25">
      <c r="N12612" s="123" t="s">
        <v>30</v>
      </c>
    </row>
    <row r="12613" spans="14:14" x14ac:dyDescent="0.25">
      <c r="N12613" s="123" t="s">
        <v>30</v>
      </c>
    </row>
    <row r="12614" spans="14:14" x14ac:dyDescent="0.25">
      <c r="N12614" s="123" t="s">
        <v>30</v>
      </c>
    </row>
    <row r="12615" spans="14:14" x14ac:dyDescent="0.25">
      <c r="N12615" s="123" t="s">
        <v>30</v>
      </c>
    </row>
    <row r="12616" spans="14:14" x14ac:dyDescent="0.25">
      <c r="N12616" s="123" t="s">
        <v>30</v>
      </c>
    </row>
    <row r="12617" spans="14:14" x14ac:dyDescent="0.25">
      <c r="N12617" s="123" t="s">
        <v>30</v>
      </c>
    </row>
    <row r="12618" spans="14:14" x14ac:dyDescent="0.25">
      <c r="N12618" s="123" t="s">
        <v>30</v>
      </c>
    </row>
    <row r="12619" spans="14:14" x14ac:dyDescent="0.25">
      <c r="N12619" s="123" t="s">
        <v>30</v>
      </c>
    </row>
    <row r="12620" spans="14:14" x14ac:dyDescent="0.25">
      <c r="N12620" s="123" t="s">
        <v>30</v>
      </c>
    </row>
    <row r="12621" spans="14:14" x14ac:dyDescent="0.25">
      <c r="N12621" s="123" t="s">
        <v>30</v>
      </c>
    </row>
    <row r="12622" spans="14:14" x14ac:dyDescent="0.25">
      <c r="N12622" s="123" t="s">
        <v>30</v>
      </c>
    </row>
    <row r="12623" spans="14:14" x14ac:dyDescent="0.25">
      <c r="N12623" s="123" t="s">
        <v>30</v>
      </c>
    </row>
    <row r="12624" spans="14:14" x14ac:dyDescent="0.25">
      <c r="N12624" s="123" t="s">
        <v>30</v>
      </c>
    </row>
    <row r="12625" spans="14:14" x14ac:dyDescent="0.25">
      <c r="N12625" s="123" t="s">
        <v>30</v>
      </c>
    </row>
    <row r="12626" spans="14:14" x14ac:dyDescent="0.25">
      <c r="N12626" s="123" t="s">
        <v>30</v>
      </c>
    </row>
    <row r="12627" spans="14:14" x14ac:dyDescent="0.25">
      <c r="N12627" s="123" t="s">
        <v>30</v>
      </c>
    </row>
    <row r="12628" spans="14:14" x14ac:dyDescent="0.25">
      <c r="N12628" s="123" t="s">
        <v>30</v>
      </c>
    </row>
    <row r="12629" spans="14:14" x14ac:dyDescent="0.25">
      <c r="N12629" s="123" t="s">
        <v>30</v>
      </c>
    </row>
    <row r="12630" spans="14:14" x14ac:dyDescent="0.25">
      <c r="N12630" s="123" t="s">
        <v>30</v>
      </c>
    </row>
    <row r="12631" spans="14:14" x14ac:dyDescent="0.25">
      <c r="N12631" s="123" t="s">
        <v>30</v>
      </c>
    </row>
    <row r="12632" spans="14:14" x14ac:dyDescent="0.25">
      <c r="N12632" s="123" t="s">
        <v>30</v>
      </c>
    </row>
    <row r="12633" spans="14:14" x14ac:dyDescent="0.25">
      <c r="N12633" s="123" t="s">
        <v>30</v>
      </c>
    </row>
    <row r="12634" spans="14:14" x14ac:dyDescent="0.25">
      <c r="N12634" s="123" t="s">
        <v>30</v>
      </c>
    </row>
    <row r="12635" spans="14:14" x14ac:dyDescent="0.25">
      <c r="N12635" s="123" t="s">
        <v>30</v>
      </c>
    </row>
    <row r="12636" spans="14:14" x14ac:dyDescent="0.25">
      <c r="N12636" s="123" t="s">
        <v>30</v>
      </c>
    </row>
    <row r="12637" spans="14:14" x14ac:dyDescent="0.25">
      <c r="N12637" s="123" t="s">
        <v>30</v>
      </c>
    </row>
    <row r="12638" spans="14:14" x14ac:dyDescent="0.25">
      <c r="N12638" s="123" t="s">
        <v>30</v>
      </c>
    </row>
    <row r="12639" spans="14:14" x14ac:dyDescent="0.25">
      <c r="N12639" s="123" t="s">
        <v>30</v>
      </c>
    </row>
    <row r="12640" spans="14:14" x14ac:dyDescent="0.25">
      <c r="N12640" s="123" t="s">
        <v>30</v>
      </c>
    </row>
    <row r="12641" spans="14:14" x14ac:dyDescent="0.25">
      <c r="N12641" s="123" t="s">
        <v>30</v>
      </c>
    </row>
    <row r="12642" spans="14:14" x14ac:dyDescent="0.25">
      <c r="N12642" s="123" t="s">
        <v>30</v>
      </c>
    </row>
    <row r="12643" spans="14:14" x14ac:dyDescent="0.25">
      <c r="N12643" s="123" t="s">
        <v>30</v>
      </c>
    </row>
    <row r="12644" spans="14:14" x14ac:dyDescent="0.25">
      <c r="N12644" s="123" t="s">
        <v>30</v>
      </c>
    </row>
    <row r="12645" spans="14:14" x14ac:dyDescent="0.25">
      <c r="N12645" s="123" t="s">
        <v>30</v>
      </c>
    </row>
    <row r="12646" spans="14:14" x14ac:dyDescent="0.25">
      <c r="N12646" s="123" t="s">
        <v>30</v>
      </c>
    </row>
    <row r="12647" spans="14:14" x14ac:dyDescent="0.25">
      <c r="N12647" s="123" t="s">
        <v>30</v>
      </c>
    </row>
    <row r="12648" spans="14:14" x14ac:dyDescent="0.25">
      <c r="N12648" s="123" t="s">
        <v>30</v>
      </c>
    </row>
    <row r="12649" spans="14:14" x14ac:dyDescent="0.25">
      <c r="N12649" s="123" t="s">
        <v>30</v>
      </c>
    </row>
    <row r="12650" spans="14:14" x14ac:dyDescent="0.25">
      <c r="N12650" s="123" t="s">
        <v>30</v>
      </c>
    </row>
    <row r="12651" spans="14:14" x14ac:dyDescent="0.25">
      <c r="N12651" s="123" t="s">
        <v>30</v>
      </c>
    </row>
    <row r="12652" spans="14:14" x14ac:dyDescent="0.25">
      <c r="N12652" s="123" t="s">
        <v>30</v>
      </c>
    </row>
    <row r="12653" spans="14:14" x14ac:dyDescent="0.25">
      <c r="N12653" s="123" t="s">
        <v>30</v>
      </c>
    </row>
    <row r="12654" spans="14:14" x14ac:dyDescent="0.25">
      <c r="N12654" s="123" t="s">
        <v>30</v>
      </c>
    </row>
    <row r="12655" spans="14:14" x14ac:dyDescent="0.25">
      <c r="N12655" s="123" t="s">
        <v>30</v>
      </c>
    </row>
    <row r="12656" spans="14:14" x14ac:dyDescent="0.25">
      <c r="N12656" s="123" t="s">
        <v>30</v>
      </c>
    </row>
    <row r="12657" spans="14:14" x14ac:dyDescent="0.25">
      <c r="N12657" s="123" t="s">
        <v>30</v>
      </c>
    </row>
    <row r="12658" spans="14:14" x14ac:dyDescent="0.25">
      <c r="N12658" s="123" t="s">
        <v>30</v>
      </c>
    </row>
    <row r="12659" spans="14:14" x14ac:dyDescent="0.25">
      <c r="N12659" s="123" t="s">
        <v>30</v>
      </c>
    </row>
    <row r="12660" spans="14:14" x14ac:dyDescent="0.25">
      <c r="N12660" s="123" t="s">
        <v>30</v>
      </c>
    </row>
    <row r="12661" spans="14:14" x14ac:dyDescent="0.25">
      <c r="N12661" s="123" t="s">
        <v>30</v>
      </c>
    </row>
    <row r="12662" spans="14:14" x14ac:dyDescent="0.25">
      <c r="N12662" s="123" t="s">
        <v>30</v>
      </c>
    </row>
    <row r="12663" spans="14:14" x14ac:dyDescent="0.25">
      <c r="N12663" s="123" t="s">
        <v>30</v>
      </c>
    </row>
    <row r="12664" spans="14:14" x14ac:dyDescent="0.25">
      <c r="N12664" s="123" t="s">
        <v>30</v>
      </c>
    </row>
    <row r="12665" spans="14:14" x14ac:dyDescent="0.25">
      <c r="N12665" s="123" t="s">
        <v>30</v>
      </c>
    </row>
    <row r="12666" spans="14:14" x14ac:dyDescent="0.25">
      <c r="N12666" s="123" t="s">
        <v>30</v>
      </c>
    </row>
    <row r="12667" spans="14:14" x14ac:dyDescent="0.25">
      <c r="N12667" s="123" t="s">
        <v>30</v>
      </c>
    </row>
    <row r="12668" spans="14:14" x14ac:dyDescent="0.25">
      <c r="N12668" s="123" t="s">
        <v>30</v>
      </c>
    </row>
    <row r="12669" spans="14:14" x14ac:dyDescent="0.25">
      <c r="N12669" s="123" t="s">
        <v>30</v>
      </c>
    </row>
    <row r="12670" spans="14:14" x14ac:dyDescent="0.25">
      <c r="N12670" s="123" t="s">
        <v>30</v>
      </c>
    </row>
    <row r="12671" spans="14:14" x14ac:dyDescent="0.25">
      <c r="N12671" s="123" t="s">
        <v>30</v>
      </c>
    </row>
    <row r="12672" spans="14:14" x14ac:dyDescent="0.25">
      <c r="N12672" s="123" t="s">
        <v>30</v>
      </c>
    </row>
    <row r="12673" spans="14:14" x14ac:dyDescent="0.25">
      <c r="N12673" s="123" t="s">
        <v>30</v>
      </c>
    </row>
    <row r="12674" spans="14:14" x14ac:dyDescent="0.25">
      <c r="N12674" s="123" t="s">
        <v>30</v>
      </c>
    </row>
    <row r="12675" spans="14:14" x14ac:dyDescent="0.25">
      <c r="N12675" s="123" t="s">
        <v>30</v>
      </c>
    </row>
    <row r="12676" spans="14:14" x14ac:dyDescent="0.25">
      <c r="N12676" s="123" t="s">
        <v>30</v>
      </c>
    </row>
    <row r="12677" spans="14:14" x14ac:dyDescent="0.25">
      <c r="N12677" s="123" t="s">
        <v>30</v>
      </c>
    </row>
    <row r="12678" spans="14:14" x14ac:dyDescent="0.25">
      <c r="N12678" s="123" t="s">
        <v>30</v>
      </c>
    </row>
    <row r="12679" spans="14:14" x14ac:dyDescent="0.25">
      <c r="N12679" s="123" t="s">
        <v>30</v>
      </c>
    </row>
    <row r="12680" spans="14:14" x14ac:dyDescent="0.25">
      <c r="N12680" s="123" t="s">
        <v>30</v>
      </c>
    </row>
    <row r="12681" spans="14:14" x14ac:dyDescent="0.25">
      <c r="N12681" s="123" t="s">
        <v>30</v>
      </c>
    </row>
    <row r="12682" spans="14:14" x14ac:dyDescent="0.25">
      <c r="N12682" s="123" t="s">
        <v>30</v>
      </c>
    </row>
    <row r="12683" spans="14:14" x14ac:dyDescent="0.25">
      <c r="N12683" s="123" t="s">
        <v>30</v>
      </c>
    </row>
    <row r="12684" spans="14:14" x14ac:dyDescent="0.25">
      <c r="N12684" s="123" t="s">
        <v>30</v>
      </c>
    </row>
    <row r="12685" spans="14:14" x14ac:dyDescent="0.25">
      <c r="N12685" s="123" t="s">
        <v>30</v>
      </c>
    </row>
    <row r="12686" spans="14:14" x14ac:dyDescent="0.25">
      <c r="N12686" s="123" t="s">
        <v>30</v>
      </c>
    </row>
    <row r="12687" spans="14:14" x14ac:dyDescent="0.25">
      <c r="N12687" s="123" t="s">
        <v>30</v>
      </c>
    </row>
    <row r="12688" spans="14:14" x14ac:dyDescent="0.25">
      <c r="N12688" s="123" t="s">
        <v>30</v>
      </c>
    </row>
    <row r="12689" spans="14:14" x14ac:dyDescent="0.25">
      <c r="N12689" s="123" t="s">
        <v>30</v>
      </c>
    </row>
    <row r="12690" spans="14:14" x14ac:dyDescent="0.25">
      <c r="N12690" s="123" t="s">
        <v>30</v>
      </c>
    </row>
    <row r="12691" spans="14:14" x14ac:dyDescent="0.25">
      <c r="N12691" s="123" t="s">
        <v>30</v>
      </c>
    </row>
    <row r="12692" spans="14:14" x14ac:dyDescent="0.25">
      <c r="N12692" s="123" t="s">
        <v>30</v>
      </c>
    </row>
    <row r="12693" spans="14:14" x14ac:dyDescent="0.25">
      <c r="N12693" s="123" t="s">
        <v>30</v>
      </c>
    </row>
    <row r="12694" spans="14:14" x14ac:dyDescent="0.25">
      <c r="N12694" s="123" t="s">
        <v>30</v>
      </c>
    </row>
    <row r="12695" spans="14:14" x14ac:dyDescent="0.25">
      <c r="N12695" s="123" t="s">
        <v>30</v>
      </c>
    </row>
    <row r="12696" spans="14:14" x14ac:dyDescent="0.25">
      <c r="N12696" s="123" t="s">
        <v>30</v>
      </c>
    </row>
    <row r="12697" spans="14:14" x14ac:dyDescent="0.25">
      <c r="N12697" s="123" t="s">
        <v>30</v>
      </c>
    </row>
    <row r="12698" spans="14:14" x14ac:dyDescent="0.25">
      <c r="N12698" s="123" t="s">
        <v>30</v>
      </c>
    </row>
    <row r="12699" spans="14:14" x14ac:dyDescent="0.25">
      <c r="N12699" s="123" t="s">
        <v>30</v>
      </c>
    </row>
    <row r="12700" spans="14:14" x14ac:dyDescent="0.25">
      <c r="N12700" s="123" t="s">
        <v>30</v>
      </c>
    </row>
    <row r="12701" spans="14:14" x14ac:dyDescent="0.25">
      <c r="N12701" s="123" t="s">
        <v>30</v>
      </c>
    </row>
    <row r="12702" spans="14:14" x14ac:dyDescent="0.25">
      <c r="N12702" s="123" t="s">
        <v>30</v>
      </c>
    </row>
    <row r="12703" spans="14:14" x14ac:dyDescent="0.25">
      <c r="N12703" s="123" t="s">
        <v>30</v>
      </c>
    </row>
    <row r="12704" spans="14:14" x14ac:dyDescent="0.25">
      <c r="N12704" s="123" t="s">
        <v>30</v>
      </c>
    </row>
    <row r="12705" spans="14:14" x14ac:dyDescent="0.25">
      <c r="N12705" s="123" t="s">
        <v>30</v>
      </c>
    </row>
    <row r="12706" spans="14:14" x14ac:dyDescent="0.25">
      <c r="N12706" s="123" t="s">
        <v>30</v>
      </c>
    </row>
    <row r="12707" spans="14:14" x14ac:dyDescent="0.25">
      <c r="N12707" s="123" t="s">
        <v>30</v>
      </c>
    </row>
    <row r="12708" spans="14:14" x14ac:dyDescent="0.25">
      <c r="N12708" s="123" t="s">
        <v>30</v>
      </c>
    </row>
    <row r="12709" spans="14:14" x14ac:dyDescent="0.25">
      <c r="N12709" s="123" t="s">
        <v>30</v>
      </c>
    </row>
    <row r="12710" spans="14:14" x14ac:dyDescent="0.25">
      <c r="N12710" s="123" t="s">
        <v>30</v>
      </c>
    </row>
    <row r="12711" spans="14:14" x14ac:dyDescent="0.25">
      <c r="N12711" s="123" t="s">
        <v>30</v>
      </c>
    </row>
    <row r="12712" spans="14:14" x14ac:dyDescent="0.25">
      <c r="N12712" s="123" t="s">
        <v>30</v>
      </c>
    </row>
    <row r="12713" spans="14:14" x14ac:dyDescent="0.25">
      <c r="N12713" s="123" t="s">
        <v>30</v>
      </c>
    </row>
    <row r="12714" spans="14:14" x14ac:dyDescent="0.25">
      <c r="N12714" s="123" t="s">
        <v>30</v>
      </c>
    </row>
    <row r="12715" spans="14:14" x14ac:dyDescent="0.25">
      <c r="N12715" s="123" t="s">
        <v>30</v>
      </c>
    </row>
    <row r="12716" spans="14:14" x14ac:dyDescent="0.25">
      <c r="N12716" s="123" t="s">
        <v>30</v>
      </c>
    </row>
    <row r="12717" spans="14:14" x14ac:dyDescent="0.25">
      <c r="N12717" s="123" t="s">
        <v>30</v>
      </c>
    </row>
    <row r="12718" spans="14:14" x14ac:dyDescent="0.25">
      <c r="N12718" s="123" t="s">
        <v>30</v>
      </c>
    </row>
    <row r="12719" spans="14:14" x14ac:dyDescent="0.25">
      <c r="N12719" s="123" t="s">
        <v>30</v>
      </c>
    </row>
    <row r="12720" spans="14:14" x14ac:dyDescent="0.25">
      <c r="N12720" s="123" t="s">
        <v>30</v>
      </c>
    </row>
    <row r="12721" spans="14:14" x14ac:dyDescent="0.25">
      <c r="N12721" s="123" t="s">
        <v>30</v>
      </c>
    </row>
    <row r="12722" spans="14:14" x14ac:dyDescent="0.25">
      <c r="N12722" s="123" t="s">
        <v>30</v>
      </c>
    </row>
    <row r="12723" spans="14:14" x14ac:dyDescent="0.25">
      <c r="N12723" s="123" t="s">
        <v>30</v>
      </c>
    </row>
    <row r="12724" spans="14:14" x14ac:dyDescent="0.25">
      <c r="N12724" s="123" t="s">
        <v>30</v>
      </c>
    </row>
    <row r="12725" spans="14:14" x14ac:dyDescent="0.25">
      <c r="N12725" s="123" t="s">
        <v>30</v>
      </c>
    </row>
    <row r="12726" spans="14:14" x14ac:dyDescent="0.25">
      <c r="N12726" s="123" t="s">
        <v>30</v>
      </c>
    </row>
    <row r="12727" spans="14:14" x14ac:dyDescent="0.25">
      <c r="N12727" s="123" t="s">
        <v>30</v>
      </c>
    </row>
    <row r="12728" spans="14:14" x14ac:dyDescent="0.25">
      <c r="N12728" s="123" t="s">
        <v>30</v>
      </c>
    </row>
    <row r="12729" spans="14:14" x14ac:dyDescent="0.25">
      <c r="N12729" s="123" t="s">
        <v>30</v>
      </c>
    </row>
    <row r="12730" spans="14:14" x14ac:dyDescent="0.25">
      <c r="N12730" s="123" t="s">
        <v>30</v>
      </c>
    </row>
    <row r="12731" spans="14:14" x14ac:dyDescent="0.25">
      <c r="N12731" s="123" t="s">
        <v>30</v>
      </c>
    </row>
    <row r="12732" spans="14:14" x14ac:dyDescent="0.25">
      <c r="N12732" s="123" t="s">
        <v>30</v>
      </c>
    </row>
    <row r="12733" spans="14:14" x14ac:dyDescent="0.25">
      <c r="N12733" s="123" t="s">
        <v>30</v>
      </c>
    </row>
    <row r="12734" spans="14:14" x14ac:dyDescent="0.25">
      <c r="N12734" s="123" t="s">
        <v>30</v>
      </c>
    </row>
    <row r="12735" spans="14:14" x14ac:dyDescent="0.25">
      <c r="N12735" s="123" t="s">
        <v>30</v>
      </c>
    </row>
    <row r="12736" spans="14:14" x14ac:dyDescent="0.25">
      <c r="N12736" s="123" t="s">
        <v>30</v>
      </c>
    </row>
    <row r="12737" spans="14:14" x14ac:dyDescent="0.25">
      <c r="N12737" s="123" t="s">
        <v>30</v>
      </c>
    </row>
    <row r="12738" spans="14:14" x14ac:dyDescent="0.25">
      <c r="N12738" s="123" t="s">
        <v>30</v>
      </c>
    </row>
    <row r="12739" spans="14:14" x14ac:dyDescent="0.25">
      <c r="N12739" s="123" t="s">
        <v>30</v>
      </c>
    </row>
    <row r="12740" spans="14:14" x14ac:dyDescent="0.25">
      <c r="N12740" s="123" t="s">
        <v>30</v>
      </c>
    </row>
    <row r="12741" spans="14:14" x14ac:dyDescent="0.25">
      <c r="N12741" s="123" t="s">
        <v>30</v>
      </c>
    </row>
    <row r="12742" spans="14:14" x14ac:dyDescent="0.25">
      <c r="N12742" s="123" t="s">
        <v>30</v>
      </c>
    </row>
    <row r="12743" spans="14:14" x14ac:dyDescent="0.25">
      <c r="N12743" s="123" t="s">
        <v>30</v>
      </c>
    </row>
    <row r="12744" spans="14:14" x14ac:dyDescent="0.25">
      <c r="N12744" s="123" t="s">
        <v>30</v>
      </c>
    </row>
    <row r="12745" spans="14:14" x14ac:dyDescent="0.25">
      <c r="N12745" s="123" t="s">
        <v>30</v>
      </c>
    </row>
    <row r="12746" spans="14:14" x14ac:dyDescent="0.25">
      <c r="N12746" s="123" t="s">
        <v>30</v>
      </c>
    </row>
    <row r="12747" spans="14:14" x14ac:dyDescent="0.25">
      <c r="N12747" s="123" t="s">
        <v>30</v>
      </c>
    </row>
    <row r="12748" spans="14:14" x14ac:dyDescent="0.25">
      <c r="N12748" s="123" t="s">
        <v>30</v>
      </c>
    </row>
    <row r="12749" spans="14:14" x14ac:dyDescent="0.25">
      <c r="N12749" s="123" t="s">
        <v>30</v>
      </c>
    </row>
    <row r="12750" spans="14:14" x14ac:dyDescent="0.25">
      <c r="N12750" s="123" t="s">
        <v>30</v>
      </c>
    </row>
    <row r="12751" spans="14:14" x14ac:dyDescent="0.25">
      <c r="N12751" s="123" t="s">
        <v>30</v>
      </c>
    </row>
    <row r="12752" spans="14:14" x14ac:dyDescent="0.25">
      <c r="N12752" s="123" t="s">
        <v>30</v>
      </c>
    </row>
    <row r="12753" spans="14:14" x14ac:dyDescent="0.25">
      <c r="N12753" s="123" t="s">
        <v>30</v>
      </c>
    </row>
    <row r="12754" spans="14:14" x14ac:dyDescent="0.25">
      <c r="N12754" s="123" t="s">
        <v>30</v>
      </c>
    </row>
    <row r="12755" spans="14:14" x14ac:dyDescent="0.25">
      <c r="N12755" s="123" t="s">
        <v>30</v>
      </c>
    </row>
    <row r="12756" spans="14:14" x14ac:dyDescent="0.25">
      <c r="N12756" s="123" t="s">
        <v>30</v>
      </c>
    </row>
    <row r="12757" spans="14:14" x14ac:dyDescent="0.25">
      <c r="N12757" s="123" t="s">
        <v>30</v>
      </c>
    </row>
    <row r="12758" spans="14:14" x14ac:dyDescent="0.25">
      <c r="N12758" s="123" t="s">
        <v>30</v>
      </c>
    </row>
    <row r="12759" spans="14:14" x14ac:dyDescent="0.25">
      <c r="N12759" s="123" t="s">
        <v>30</v>
      </c>
    </row>
    <row r="12760" spans="14:14" x14ac:dyDescent="0.25">
      <c r="N12760" s="123" t="s">
        <v>30</v>
      </c>
    </row>
    <row r="12761" spans="14:14" x14ac:dyDescent="0.25">
      <c r="N12761" s="123" t="s">
        <v>30</v>
      </c>
    </row>
    <row r="12762" spans="14:14" x14ac:dyDescent="0.25">
      <c r="N12762" s="123" t="s">
        <v>30</v>
      </c>
    </row>
    <row r="12763" spans="14:14" x14ac:dyDescent="0.25">
      <c r="N12763" s="123" t="s">
        <v>30</v>
      </c>
    </row>
    <row r="12764" spans="14:14" x14ac:dyDescent="0.25">
      <c r="N12764" s="123" t="s">
        <v>30</v>
      </c>
    </row>
    <row r="12765" spans="14:14" x14ac:dyDescent="0.25">
      <c r="N12765" s="123" t="s">
        <v>30</v>
      </c>
    </row>
    <row r="12766" spans="14:14" x14ac:dyDescent="0.25">
      <c r="N12766" s="123" t="s">
        <v>30</v>
      </c>
    </row>
    <row r="12767" spans="14:14" x14ac:dyDescent="0.25">
      <c r="N12767" s="123" t="s">
        <v>30</v>
      </c>
    </row>
    <row r="12768" spans="14:14" x14ac:dyDescent="0.25">
      <c r="N12768" s="123" t="s">
        <v>30</v>
      </c>
    </row>
    <row r="12769" spans="14:14" x14ac:dyDescent="0.25">
      <c r="N12769" s="123" t="s">
        <v>30</v>
      </c>
    </row>
    <row r="12770" spans="14:14" x14ac:dyDescent="0.25">
      <c r="N12770" s="123" t="s">
        <v>30</v>
      </c>
    </row>
    <row r="12771" spans="14:14" x14ac:dyDescent="0.25">
      <c r="N12771" s="123" t="s">
        <v>30</v>
      </c>
    </row>
    <row r="12772" spans="14:14" x14ac:dyDescent="0.25">
      <c r="N12772" s="123" t="s">
        <v>30</v>
      </c>
    </row>
    <row r="12773" spans="14:14" x14ac:dyDescent="0.25">
      <c r="N12773" s="123" t="s">
        <v>30</v>
      </c>
    </row>
    <row r="12774" spans="14:14" x14ac:dyDescent="0.25">
      <c r="N12774" s="123" t="s">
        <v>30</v>
      </c>
    </row>
    <row r="12775" spans="14:14" x14ac:dyDescent="0.25">
      <c r="N12775" s="123" t="s">
        <v>30</v>
      </c>
    </row>
    <row r="12776" spans="14:14" x14ac:dyDescent="0.25">
      <c r="N12776" s="123" t="s">
        <v>30</v>
      </c>
    </row>
    <row r="12777" spans="14:14" x14ac:dyDescent="0.25">
      <c r="N12777" s="123" t="s">
        <v>30</v>
      </c>
    </row>
    <row r="12778" spans="14:14" x14ac:dyDescent="0.25">
      <c r="N12778" s="123" t="s">
        <v>30</v>
      </c>
    </row>
    <row r="12779" spans="14:14" x14ac:dyDescent="0.25">
      <c r="N12779" s="123" t="s">
        <v>30</v>
      </c>
    </row>
    <row r="12780" spans="14:14" x14ac:dyDescent="0.25">
      <c r="N12780" s="123" t="s">
        <v>30</v>
      </c>
    </row>
    <row r="12781" spans="14:14" x14ac:dyDescent="0.25">
      <c r="N12781" s="123" t="s">
        <v>30</v>
      </c>
    </row>
    <row r="12782" spans="14:14" x14ac:dyDescent="0.25">
      <c r="N12782" s="123" t="s">
        <v>30</v>
      </c>
    </row>
    <row r="12783" spans="14:14" x14ac:dyDescent="0.25">
      <c r="N12783" s="123" t="s">
        <v>30</v>
      </c>
    </row>
    <row r="12784" spans="14:14" x14ac:dyDescent="0.25">
      <c r="N12784" s="123" t="s">
        <v>30</v>
      </c>
    </row>
    <row r="12785" spans="14:14" x14ac:dyDescent="0.25">
      <c r="N12785" s="123" t="s">
        <v>30</v>
      </c>
    </row>
    <row r="12786" spans="14:14" x14ac:dyDescent="0.25">
      <c r="N12786" s="123" t="s">
        <v>30</v>
      </c>
    </row>
    <row r="12787" spans="14:14" x14ac:dyDescent="0.25">
      <c r="N12787" s="123" t="s">
        <v>30</v>
      </c>
    </row>
    <row r="12788" spans="14:14" x14ac:dyDescent="0.25">
      <c r="N12788" s="123" t="s">
        <v>30</v>
      </c>
    </row>
    <row r="12789" spans="14:14" x14ac:dyDescent="0.25">
      <c r="N12789" s="123" t="s">
        <v>30</v>
      </c>
    </row>
    <row r="12790" spans="14:14" x14ac:dyDescent="0.25">
      <c r="N12790" s="123" t="s">
        <v>30</v>
      </c>
    </row>
    <row r="12791" spans="14:14" x14ac:dyDescent="0.25">
      <c r="N12791" s="123" t="s">
        <v>30</v>
      </c>
    </row>
    <row r="12792" spans="14:14" x14ac:dyDescent="0.25">
      <c r="N12792" s="123" t="s">
        <v>30</v>
      </c>
    </row>
    <row r="12793" spans="14:14" x14ac:dyDescent="0.25">
      <c r="N12793" s="123" t="s">
        <v>30</v>
      </c>
    </row>
    <row r="12794" spans="14:14" x14ac:dyDescent="0.25">
      <c r="N12794" s="123" t="s">
        <v>30</v>
      </c>
    </row>
    <row r="12795" spans="14:14" x14ac:dyDescent="0.25">
      <c r="N12795" s="123" t="s">
        <v>30</v>
      </c>
    </row>
    <row r="12796" spans="14:14" x14ac:dyDescent="0.25">
      <c r="N12796" s="123" t="s">
        <v>30</v>
      </c>
    </row>
    <row r="12797" spans="14:14" x14ac:dyDescent="0.25">
      <c r="N12797" s="123" t="s">
        <v>30</v>
      </c>
    </row>
    <row r="12798" spans="14:14" x14ac:dyDescent="0.25">
      <c r="N12798" s="123" t="s">
        <v>30</v>
      </c>
    </row>
    <row r="12799" spans="14:14" x14ac:dyDescent="0.25">
      <c r="N12799" s="123" t="s">
        <v>30</v>
      </c>
    </row>
    <row r="12800" spans="14:14" x14ac:dyDescent="0.25">
      <c r="N12800" s="123" t="s">
        <v>30</v>
      </c>
    </row>
    <row r="12801" spans="14:14" x14ac:dyDescent="0.25">
      <c r="N12801" s="123" t="s">
        <v>30</v>
      </c>
    </row>
    <row r="12802" spans="14:14" x14ac:dyDescent="0.25">
      <c r="N12802" s="123" t="s">
        <v>30</v>
      </c>
    </row>
    <row r="12803" spans="14:14" x14ac:dyDescent="0.25">
      <c r="N12803" s="123" t="s">
        <v>30</v>
      </c>
    </row>
    <row r="12804" spans="14:14" x14ac:dyDescent="0.25">
      <c r="N12804" s="123" t="s">
        <v>30</v>
      </c>
    </row>
    <row r="12805" spans="14:14" x14ac:dyDescent="0.25">
      <c r="N12805" s="123" t="s">
        <v>30</v>
      </c>
    </row>
    <row r="12806" spans="14:14" x14ac:dyDescent="0.25">
      <c r="N12806" s="123" t="s">
        <v>30</v>
      </c>
    </row>
    <row r="12807" spans="14:14" x14ac:dyDescent="0.25">
      <c r="N12807" s="123" t="s">
        <v>30</v>
      </c>
    </row>
    <row r="12808" spans="14:14" x14ac:dyDescent="0.25">
      <c r="N12808" s="123" t="s">
        <v>30</v>
      </c>
    </row>
    <row r="12809" spans="14:14" x14ac:dyDescent="0.25">
      <c r="N12809" s="123" t="s">
        <v>30</v>
      </c>
    </row>
    <row r="12810" spans="14:14" x14ac:dyDescent="0.25">
      <c r="N12810" s="123" t="s">
        <v>30</v>
      </c>
    </row>
    <row r="12811" spans="14:14" x14ac:dyDescent="0.25">
      <c r="N12811" s="123" t="s">
        <v>30</v>
      </c>
    </row>
    <row r="12812" spans="14:14" x14ac:dyDescent="0.25">
      <c r="N12812" s="123" t="s">
        <v>30</v>
      </c>
    </row>
    <row r="12813" spans="14:14" x14ac:dyDescent="0.25">
      <c r="N12813" s="123" t="s">
        <v>30</v>
      </c>
    </row>
    <row r="12814" spans="14:14" x14ac:dyDescent="0.25">
      <c r="N12814" s="123" t="s">
        <v>30</v>
      </c>
    </row>
    <row r="12815" spans="14:14" x14ac:dyDescent="0.25">
      <c r="N12815" s="123" t="s">
        <v>30</v>
      </c>
    </row>
    <row r="12816" spans="14:14" x14ac:dyDescent="0.25">
      <c r="N12816" s="123" t="s">
        <v>30</v>
      </c>
    </row>
    <row r="12817" spans="14:14" x14ac:dyDescent="0.25">
      <c r="N12817" s="123" t="s">
        <v>30</v>
      </c>
    </row>
    <row r="12818" spans="14:14" x14ac:dyDescent="0.25">
      <c r="N12818" s="123" t="s">
        <v>30</v>
      </c>
    </row>
    <row r="12819" spans="14:14" x14ac:dyDescent="0.25">
      <c r="N12819" s="123" t="s">
        <v>30</v>
      </c>
    </row>
    <row r="12820" spans="14:14" x14ac:dyDescent="0.25">
      <c r="N12820" s="123" t="s">
        <v>30</v>
      </c>
    </row>
    <row r="12821" spans="14:14" x14ac:dyDescent="0.25">
      <c r="N12821" s="123" t="s">
        <v>30</v>
      </c>
    </row>
    <row r="12822" spans="14:14" x14ac:dyDescent="0.25">
      <c r="N12822" s="123" t="s">
        <v>30</v>
      </c>
    </row>
    <row r="12823" spans="14:14" x14ac:dyDescent="0.25">
      <c r="N12823" s="123" t="s">
        <v>30</v>
      </c>
    </row>
    <row r="12824" spans="14:14" x14ac:dyDescent="0.25">
      <c r="N12824" s="123" t="s">
        <v>30</v>
      </c>
    </row>
    <row r="12825" spans="14:14" x14ac:dyDescent="0.25">
      <c r="N12825" s="123" t="s">
        <v>30</v>
      </c>
    </row>
    <row r="12826" spans="14:14" x14ac:dyDescent="0.25">
      <c r="N12826" s="123" t="s">
        <v>30</v>
      </c>
    </row>
    <row r="12827" spans="14:14" x14ac:dyDescent="0.25">
      <c r="N12827" s="123" t="s">
        <v>30</v>
      </c>
    </row>
    <row r="12828" spans="14:14" x14ac:dyDescent="0.25">
      <c r="N12828" s="123" t="s">
        <v>30</v>
      </c>
    </row>
    <row r="12829" spans="14:14" x14ac:dyDescent="0.25">
      <c r="N12829" s="123" t="s">
        <v>30</v>
      </c>
    </row>
    <row r="12830" spans="14:14" x14ac:dyDescent="0.25">
      <c r="N12830" s="123" t="s">
        <v>30</v>
      </c>
    </row>
    <row r="12831" spans="14:14" x14ac:dyDescent="0.25">
      <c r="N12831" s="123" t="s">
        <v>30</v>
      </c>
    </row>
    <row r="12832" spans="14:14" x14ac:dyDescent="0.25">
      <c r="N12832" s="123" t="s">
        <v>30</v>
      </c>
    </row>
    <row r="12833" spans="14:14" x14ac:dyDescent="0.25">
      <c r="N12833" s="123" t="s">
        <v>30</v>
      </c>
    </row>
    <row r="12834" spans="14:14" x14ac:dyDescent="0.25">
      <c r="N12834" s="123" t="s">
        <v>30</v>
      </c>
    </row>
    <row r="12835" spans="14:14" x14ac:dyDescent="0.25">
      <c r="N12835" s="123" t="s">
        <v>30</v>
      </c>
    </row>
    <row r="12836" spans="14:14" x14ac:dyDescent="0.25">
      <c r="N12836" s="123" t="s">
        <v>30</v>
      </c>
    </row>
    <row r="12837" spans="14:14" x14ac:dyDescent="0.25">
      <c r="N12837" s="123" t="s">
        <v>30</v>
      </c>
    </row>
    <row r="12838" spans="14:14" x14ac:dyDescent="0.25">
      <c r="N12838" s="123" t="s">
        <v>30</v>
      </c>
    </row>
    <row r="12839" spans="14:14" x14ac:dyDescent="0.25">
      <c r="N12839" s="123" t="s">
        <v>30</v>
      </c>
    </row>
    <row r="12840" spans="14:14" x14ac:dyDescent="0.25">
      <c r="N12840" s="123" t="s">
        <v>30</v>
      </c>
    </row>
    <row r="12841" spans="14:14" x14ac:dyDescent="0.25">
      <c r="N12841" s="123" t="s">
        <v>30</v>
      </c>
    </row>
    <row r="12842" spans="14:14" x14ac:dyDescent="0.25">
      <c r="N12842" s="123" t="s">
        <v>30</v>
      </c>
    </row>
    <row r="12843" spans="14:14" x14ac:dyDescent="0.25">
      <c r="N12843" s="123" t="s">
        <v>30</v>
      </c>
    </row>
    <row r="12844" spans="14:14" x14ac:dyDescent="0.25">
      <c r="N12844" s="123" t="s">
        <v>30</v>
      </c>
    </row>
    <row r="12845" spans="14:14" x14ac:dyDescent="0.25">
      <c r="N12845" s="123" t="s">
        <v>30</v>
      </c>
    </row>
    <row r="12846" spans="14:14" x14ac:dyDescent="0.25">
      <c r="N12846" s="123" t="s">
        <v>30</v>
      </c>
    </row>
    <row r="12847" spans="14:14" x14ac:dyDescent="0.25">
      <c r="N12847" s="123" t="s">
        <v>30</v>
      </c>
    </row>
    <row r="12848" spans="14:14" x14ac:dyDescent="0.25">
      <c r="N12848" s="123" t="s">
        <v>30</v>
      </c>
    </row>
    <row r="12849" spans="14:14" x14ac:dyDescent="0.25">
      <c r="N12849" s="123" t="s">
        <v>30</v>
      </c>
    </row>
    <row r="12850" spans="14:14" x14ac:dyDescent="0.25">
      <c r="N12850" s="123" t="s">
        <v>30</v>
      </c>
    </row>
    <row r="12851" spans="14:14" x14ac:dyDescent="0.25">
      <c r="N12851" s="123" t="s">
        <v>30</v>
      </c>
    </row>
    <row r="12852" spans="14:14" x14ac:dyDescent="0.25">
      <c r="N12852" s="123" t="s">
        <v>30</v>
      </c>
    </row>
    <row r="12853" spans="14:14" x14ac:dyDescent="0.25">
      <c r="N12853" s="123" t="s">
        <v>30</v>
      </c>
    </row>
    <row r="12854" spans="14:14" x14ac:dyDescent="0.25">
      <c r="N12854" s="123" t="s">
        <v>30</v>
      </c>
    </row>
    <row r="12855" spans="14:14" x14ac:dyDescent="0.25">
      <c r="N12855" s="123" t="s">
        <v>30</v>
      </c>
    </row>
    <row r="12856" spans="14:14" x14ac:dyDescent="0.25">
      <c r="N12856" s="123" t="s">
        <v>30</v>
      </c>
    </row>
    <row r="12857" spans="14:14" x14ac:dyDescent="0.25">
      <c r="N12857" s="123" t="s">
        <v>30</v>
      </c>
    </row>
    <row r="12858" spans="14:14" x14ac:dyDescent="0.25">
      <c r="N12858" s="123" t="s">
        <v>30</v>
      </c>
    </row>
    <row r="12859" spans="14:14" x14ac:dyDescent="0.25">
      <c r="N12859" s="123" t="s">
        <v>30</v>
      </c>
    </row>
    <row r="12860" spans="14:14" x14ac:dyDescent="0.25">
      <c r="N12860" s="123" t="s">
        <v>30</v>
      </c>
    </row>
    <row r="12861" spans="14:14" x14ac:dyDescent="0.25">
      <c r="N12861" s="123" t="s">
        <v>30</v>
      </c>
    </row>
    <row r="12862" spans="14:14" x14ac:dyDescent="0.25">
      <c r="N12862" s="123" t="s">
        <v>30</v>
      </c>
    </row>
    <row r="12863" spans="14:14" x14ac:dyDescent="0.25">
      <c r="N12863" s="123" t="s">
        <v>30</v>
      </c>
    </row>
    <row r="12864" spans="14:14" x14ac:dyDescent="0.25">
      <c r="N12864" s="123" t="s">
        <v>30</v>
      </c>
    </row>
    <row r="12865" spans="14:14" x14ac:dyDescent="0.25">
      <c r="N12865" s="123" t="s">
        <v>30</v>
      </c>
    </row>
    <row r="12866" spans="14:14" x14ac:dyDescent="0.25">
      <c r="N12866" s="123" t="s">
        <v>30</v>
      </c>
    </row>
    <row r="12867" spans="14:14" x14ac:dyDescent="0.25">
      <c r="N12867" s="123" t="s">
        <v>30</v>
      </c>
    </row>
    <row r="12868" spans="14:14" x14ac:dyDescent="0.25">
      <c r="N12868" s="123" t="s">
        <v>30</v>
      </c>
    </row>
    <row r="12869" spans="14:14" x14ac:dyDescent="0.25">
      <c r="N12869" s="123" t="s">
        <v>30</v>
      </c>
    </row>
    <row r="12870" spans="14:14" x14ac:dyDescent="0.25">
      <c r="N12870" s="123" t="s">
        <v>30</v>
      </c>
    </row>
    <row r="12871" spans="14:14" x14ac:dyDescent="0.25">
      <c r="N12871" s="123" t="s">
        <v>30</v>
      </c>
    </row>
    <row r="12872" spans="14:14" x14ac:dyDescent="0.25">
      <c r="N12872" s="123" t="s">
        <v>30</v>
      </c>
    </row>
    <row r="12873" spans="14:14" x14ac:dyDescent="0.25">
      <c r="N12873" s="123" t="s">
        <v>30</v>
      </c>
    </row>
    <row r="12874" spans="14:14" x14ac:dyDescent="0.25">
      <c r="N12874" s="123" t="s">
        <v>30</v>
      </c>
    </row>
    <row r="12875" spans="14:14" x14ac:dyDescent="0.25">
      <c r="N12875" s="123" t="s">
        <v>30</v>
      </c>
    </row>
    <row r="12876" spans="14:14" x14ac:dyDescent="0.25">
      <c r="N12876" s="123" t="s">
        <v>30</v>
      </c>
    </row>
    <row r="12877" spans="14:14" x14ac:dyDescent="0.25">
      <c r="N12877" s="123" t="s">
        <v>30</v>
      </c>
    </row>
    <row r="12878" spans="14:14" x14ac:dyDescent="0.25">
      <c r="N12878" s="123" t="s">
        <v>30</v>
      </c>
    </row>
    <row r="12879" spans="14:14" x14ac:dyDescent="0.25">
      <c r="N12879" s="123" t="s">
        <v>30</v>
      </c>
    </row>
    <row r="12880" spans="14:14" x14ac:dyDescent="0.25">
      <c r="N12880" s="123" t="s">
        <v>30</v>
      </c>
    </row>
    <row r="12881" spans="14:14" x14ac:dyDescent="0.25">
      <c r="N12881" s="123" t="s">
        <v>30</v>
      </c>
    </row>
    <row r="12882" spans="14:14" x14ac:dyDescent="0.25">
      <c r="N12882" s="123" t="s">
        <v>30</v>
      </c>
    </row>
    <row r="12883" spans="14:14" x14ac:dyDescent="0.25">
      <c r="N12883" s="123" t="s">
        <v>30</v>
      </c>
    </row>
    <row r="12884" spans="14:14" x14ac:dyDescent="0.25">
      <c r="N12884" s="123" t="s">
        <v>30</v>
      </c>
    </row>
    <row r="12885" spans="14:14" x14ac:dyDescent="0.25">
      <c r="N12885" s="123" t="s">
        <v>30</v>
      </c>
    </row>
    <row r="12886" spans="14:14" x14ac:dyDescent="0.25">
      <c r="N12886" s="123" t="s">
        <v>30</v>
      </c>
    </row>
    <row r="12887" spans="14:14" x14ac:dyDescent="0.25">
      <c r="N12887" s="123" t="s">
        <v>30</v>
      </c>
    </row>
    <row r="12888" spans="14:14" x14ac:dyDescent="0.25">
      <c r="N12888" s="123" t="s">
        <v>30</v>
      </c>
    </row>
    <row r="12889" spans="14:14" x14ac:dyDescent="0.25">
      <c r="N12889" s="123" t="s">
        <v>30</v>
      </c>
    </row>
    <row r="12890" spans="14:14" x14ac:dyDescent="0.25">
      <c r="N12890" s="123" t="s">
        <v>30</v>
      </c>
    </row>
    <row r="12891" spans="14:14" x14ac:dyDescent="0.25">
      <c r="N12891" s="123" t="s">
        <v>30</v>
      </c>
    </row>
    <row r="12892" spans="14:14" x14ac:dyDescent="0.25">
      <c r="N12892" s="123" t="s">
        <v>30</v>
      </c>
    </row>
    <row r="12893" spans="14:14" x14ac:dyDescent="0.25">
      <c r="N12893" s="123" t="s">
        <v>30</v>
      </c>
    </row>
    <row r="12894" spans="14:14" x14ac:dyDescent="0.25">
      <c r="N12894" s="123" t="s">
        <v>30</v>
      </c>
    </row>
    <row r="12895" spans="14:14" x14ac:dyDescent="0.25">
      <c r="N12895" s="123" t="s">
        <v>30</v>
      </c>
    </row>
    <row r="12896" spans="14:14" x14ac:dyDescent="0.25">
      <c r="N12896" s="123" t="s">
        <v>30</v>
      </c>
    </row>
    <row r="12897" spans="14:14" x14ac:dyDescent="0.25">
      <c r="N12897" s="123" t="s">
        <v>30</v>
      </c>
    </row>
    <row r="12898" spans="14:14" x14ac:dyDescent="0.25">
      <c r="N12898" s="123" t="s">
        <v>30</v>
      </c>
    </row>
    <row r="12899" spans="14:14" x14ac:dyDescent="0.25">
      <c r="N12899" s="123" t="s">
        <v>30</v>
      </c>
    </row>
    <row r="12900" spans="14:14" x14ac:dyDescent="0.25">
      <c r="N12900" s="123" t="s">
        <v>30</v>
      </c>
    </row>
    <row r="12901" spans="14:14" x14ac:dyDescent="0.25">
      <c r="N12901" s="123" t="s">
        <v>30</v>
      </c>
    </row>
    <row r="12902" spans="14:14" x14ac:dyDescent="0.25">
      <c r="N12902" s="123" t="s">
        <v>30</v>
      </c>
    </row>
    <row r="12903" spans="14:14" x14ac:dyDescent="0.25">
      <c r="N12903" s="123" t="s">
        <v>30</v>
      </c>
    </row>
    <row r="12904" spans="14:14" x14ac:dyDescent="0.25">
      <c r="N12904" s="123" t="s">
        <v>30</v>
      </c>
    </row>
    <row r="12905" spans="14:14" x14ac:dyDescent="0.25">
      <c r="N12905" s="123" t="s">
        <v>30</v>
      </c>
    </row>
    <row r="12906" spans="14:14" x14ac:dyDescent="0.25">
      <c r="N12906" s="123" t="s">
        <v>30</v>
      </c>
    </row>
    <row r="12907" spans="14:14" x14ac:dyDescent="0.25">
      <c r="N12907" s="123" t="s">
        <v>30</v>
      </c>
    </row>
    <row r="12908" spans="14:14" x14ac:dyDescent="0.25">
      <c r="N12908" s="123" t="s">
        <v>30</v>
      </c>
    </row>
    <row r="12909" spans="14:14" x14ac:dyDescent="0.25">
      <c r="N12909" s="123" t="s">
        <v>30</v>
      </c>
    </row>
    <row r="12910" spans="14:14" x14ac:dyDescent="0.25">
      <c r="N12910" s="123" t="s">
        <v>30</v>
      </c>
    </row>
    <row r="12911" spans="14:14" x14ac:dyDescent="0.25">
      <c r="N12911" s="123" t="s">
        <v>30</v>
      </c>
    </row>
    <row r="12912" spans="14:14" x14ac:dyDescent="0.25">
      <c r="N12912" s="123" t="s">
        <v>30</v>
      </c>
    </row>
    <row r="12913" spans="14:14" x14ac:dyDescent="0.25">
      <c r="N12913" s="123" t="s">
        <v>30</v>
      </c>
    </row>
    <row r="12914" spans="14:14" x14ac:dyDescent="0.25">
      <c r="N12914" s="123" t="s">
        <v>30</v>
      </c>
    </row>
    <row r="12915" spans="14:14" x14ac:dyDescent="0.25">
      <c r="N12915" s="123" t="s">
        <v>30</v>
      </c>
    </row>
    <row r="12916" spans="14:14" x14ac:dyDescent="0.25">
      <c r="N12916" s="123" t="s">
        <v>30</v>
      </c>
    </row>
    <row r="12917" spans="14:14" x14ac:dyDescent="0.25">
      <c r="N12917" s="123" t="s">
        <v>30</v>
      </c>
    </row>
    <row r="12918" spans="14:14" x14ac:dyDescent="0.25">
      <c r="N12918" s="123" t="s">
        <v>30</v>
      </c>
    </row>
    <row r="12919" spans="14:14" x14ac:dyDescent="0.25">
      <c r="N12919" s="123" t="s">
        <v>30</v>
      </c>
    </row>
    <row r="12920" spans="14:14" x14ac:dyDescent="0.25">
      <c r="N12920" s="123" t="s">
        <v>30</v>
      </c>
    </row>
    <row r="12921" spans="14:14" x14ac:dyDescent="0.25">
      <c r="N12921" s="123" t="s">
        <v>30</v>
      </c>
    </row>
    <row r="12922" spans="14:14" x14ac:dyDescent="0.25">
      <c r="N12922" s="123" t="s">
        <v>30</v>
      </c>
    </row>
    <row r="12923" spans="14:14" x14ac:dyDescent="0.25">
      <c r="N12923" s="123" t="s">
        <v>30</v>
      </c>
    </row>
    <row r="12924" spans="14:14" x14ac:dyDescent="0.25">
      <c r="N12924" s="123" t="s">
        <v>30</v>
      </c>
    </row>
    <row r="12925" spans="14:14" x14ac:dyDescent="0.25">
      <c r="N12925" s="123" t="s">
        <v>30</v>
      </c>
    </row>
    <row r="12926" spans="14:14" x14ac:dyDescent="0.25">
      <c r="N12926" s="123" t="s">
        <v>30</v>
      </c>
    </row>
    <row r="12927" spans="14:14" x14ac:dyDescent="0.25">
      <c r="N12927" s="123" t="s">
        <v>30</v>
      </c>
    </row>
    <row r="12928" spans="14:14" x14ac:dyDescent="0.25">
      <c r="N12928" s="123" t="s">
        <v>30</v>
      </c>
    </row>
    <row r="12929" spans="14:14" x14ac:dyDescent="0.25">
      <c r="N12929" s="123" t="s">
        <v>30</v>
      </c>
    </row>
    <row r="12930" spans="14:14" x14ac:dyDescent="0.25">
      <c r="N12930" s="123" t="s">
        <v>30</v>
      </c>
    </row>
    <row r="12931" spans="14:14" x14ac:dyDescent="0.25">
      <c r="N12931" s="123" t="s">
        <v>30</v>
      </c>
    </row>
    <row r="12932" spans="14:14" x14ac:dyDescent="0.25">
      <c r="N12932" s="123" t="s">
        <v>30</v>
      </c>
    </row>
    <row r="12933" spans="14:14" x14ac:dyDescent="0.25">
      <c r="N12933" s="123" t="s">
        <v>30</v>
      </c>
    </row>
    <row r="12934" spans="14:14" x14ac:dyDescent="0.25">
      <c r="N12934" s="123" t="s">
        <v>30</v>
      </c>
    </row>
    <row r="12935" spans="14:14" x14ac:dyDescent="0.25">
      <c r="N12935" s="123" t="s">
        <v>30</v>
      </c>
    </row>
    <row r="12936" spans="14:14" x14ac:dyDescent="0.25">
      <c r="N12936" s="123" t="s">
        <v>30</v>
      </c>
    </row>
    <row r="12937" spans="14:14" x14ac:dyDescent="0.25">
      <c r="N12937" s="123" t="s">
        <v>30</v>
      </c>
    </row>
    <row r="12938" spans="14:14" x14ac:dyDescent="0.25">
      <c r="N12938" s="123" t="s">
        <v>30</v>
      </c>
    </row>
    <row r="12939" spans="14:14" x14ac:dyDescent="0.25">
      <c r="N12939" s="123" t="s">
        <v>30</v>
      </c>
    </row>
    <row r="12940" spans="14:14" x14ac:dyDescent="0.25">
      <c r="N12940" s="123" t="s">
        <v>30</v>
      </c>
    </row>
    <row r="12941" spans="14:14" x14ac:dyDescent="0.25">
      <c r="N12941" s="123" t="s">
        <v>30</v>
      </c>
    </row>
    <row r="12942" spans="14:14" x14ac:dyDescent="0.25">
      <c r="N12942" s="123" t="s">
        <v>30</v>
      </c>
    </row>
    <row r="12943" spans="14:14" x14ac:dyDescent="0.25">
      <c r="N12943" s="123" t="s">
        <v>30</v>
      </c>
    </row>
    <row r="12944" spans="14:14" x14ac:dyDescent="0.25">
      <c r="N12944" s="123" t="s">
        <v>30</v>
      </c>
    </row>
    <row r="12945" spans="14:14" x14ac:dyDescent="0.25">
      <c r="N12945" s="123" t="s">
        <v>30</v>
      </c>
    </row>
    <row r="12946" spans="14:14" x14ac:dyDescent="0.25">
      <c r="N12946" s="123" t="s">
        <v>30</v>
      </c>
    </row>
    <row r="12947" spans="14:14" x14ac:dyDescent="0.25">
      <c r="N12947" s="123" t="s">
        <v>30</v>
      </c>
    </row>
    <row r="12948" spans="14:14" x14ac:dyDescent="0.25">
      <c r="N12948" s="123" t="s">
        <v>30</v>
      </c>
    </row>
    <row r="12949" spans="14:14" x14ac:dyDescent="0.25">
      <c r="N12949" s="123" t="s">
        <v>30</v>
      </c>
    </row>
    <row r="12950" spans="14:14" x14ac:dyDescent="0.25">
      <c r="N12950" s="123" t="s">
        <v>30</v>
      </c>
    </row>
    <row r="12951" spans="14:14" x14ac:dyDescent="0.25">
      <c r="N12951" s="123" t="s">
        <v>30</v>
      </c>
    </row>
    <row r="12952" spans="14:14" x14ac:dyDescent="0.25">
      <c r="N12952" s="123" t="s">
        <v>30</v>
      </c>
    </row>
    <row r="12953" spans="14:14" x14ac:dyDescent="0.25">
      <c r="N12953" s="123" t="s">
        <v>30</v>
      </c>
    </row>
    <row r="12954" spans="14:14" x14ac:dyDescent="0.25">
      <c r="N12954" s="123" t="s">
        <v>30</v>
      </c>
    </row>
    <row r="12955" spans="14:14" x14ac:dyDescent="0.25">
      <c r="N12955" s="123" t="s">
        <v>30</v>
      </c>
    </row>
    <row r="12956" spans="14:14" x14ac:dyDescent="0.25">
      <c r="N12956" s="123" t="s">
        <v>30</v>
      </c>
    </row>
    <row r="12957" spans="14:14" x14ac:dyDescent="0.25">
      <c r="N12957" s="123" t="s">
        <v>30</v>
      </c>
    </row>
    <row r="12958" spans="14:14" x14ac:dyDescent="0.25">
      <c r="N12958" s="123" t="s">
        <v>30</v>
      </c>
    </row>
    <row r="12959" spans="14:14" x14ac:dyDescent="0.25">
      <c r="N12959" s="123" t="s">
        <v>30</v>
      </c>
    </row>
    <row r="12960" spans="14:14" x14ac:dyDescent="0.25">
      <c r="N12960" s="123" t="s">
        <v>30</v>
      </c>
    </row>
    <row r="12961" spans="14:14" x14ac:dyDescent="0.25">
      <c r="N12961" s="123" t="s">
        <v>30</v>
      </c>
    </row>
    <row r="12962" spans="14:14" x14ac:dyDescent="0.25">
      <c r="N12962" s="123" t="s">
        <v>30</v>
      </c>
    </row>
    <row r="12963" spans="14:14" x14ac:dyDescent="0.25">
      <c r="N12963" s="123" t="s">
        <v>30</v>
      </c>
    </row>
    <row r="12964" spans="14:14" x14ac:dyDescent="0.25">
      <c r="N12964" s="123" t="s">
        <v>30</v>
      </c>
    </row>
    <row r="12965" spans="14:14" x14ac:dyDescent="0.25">
      <c r="N12965" s="123" t="s">
        <v>30</v>
      </c>
    </row>
    <row r="12966" spans="14:14" x14ac:dyDescent="0.25">
      <c r="N12966" s="123" t="s">
        <v>30</v>
      </c>
    </row>
    <row r="12967" spans="14:14" x14ac:dyDescent="0.25">
      <c r="N12967" s="123" t="s">
        <v>30</v>
      </c>
    </row>
    <row r="12968" spans="14:14" x14ac:dyDescent="0.25">
      <c r="N12968" s="123" t="s">
        <v>30</v>
      </c>
    </row>
    <row r="12969" spans="14:14" x14ac:dyDescent="0.25">
      <c r="N12969" s="123" t="s">
        <v>30</v>
      </c>
    </row>
    <row r="12970" spans="14:14" x14ac:dyDescent="0.25">
      <c r="N12970" s="123" t="s">
        <v>30</v>
      </c>
    </row>
    <row r="12971" spans="14:14" x14ac:dyDescent="0.25">
      <c r="N12971" s="123" t="s">
        <v>30</v>
      </c>
    </row>
    <row r="12972" spans="14:14" x14ac:dyDescent="0.25">
      <c r="N12972" s="123" t="s">
        <v>30</v>
      </c>
    </row>
    <row r="12973" spans="14:14" x14ac:dyDescent="0.25">
      <c r="N12973" s="123" t="s">
        <v>30</v>
      </c>
    </row>
    <row r="12974" spans="14:14" x14ac:dyDescent="0.25">
      <c r="N12974" s="123" t="s">
        <v>30</v>
      </c>
    </row>
    <row r="12975" spans="14:14" x14ac:dyDescent="0.25">
      <c r="N12975" s="123" t="s">
        <v>30</v>
      </c>
    </row>
    <row r="12976" spans="14:14" x14ac:dyDescent="0.25">
      <c r="N12976" s="123" t="s">
        <v>30</v>
      </c>
    </row>
    <row r="12977" spans="14:14" x14ac:dyDescent="0.25">
      <c r="N12977" s="123" t="s">
        <v>30</v>
      </c>
    </row>
    <row r="12978" spans="14:14" x14ac:dyDescent="0.25">
      <c r="N12978" s="123" t="s">
        <v>30</v>
      </c>
    </row>
    <row r="12979" spans="14:14" x14ac:dyDescent="0.25">
      <c r="N12979" s="123" t="s">
        <v>30</v>
      </c>
    </row>
    <row r="12980" spans="14:14" x14ac:dyDescent="0.25">
      <c r="N12980" s="123" t="s">
        <v>30</v>
      </c>
    </row>
    <row r="12981" spans="14:14" x14ac:dyDescent="0.25">
      <c r="N12981" s="123" t="s">
        <v>30</v>
      </c>
    </row>
    <row r="12982" spans="14:14" x14ac:dyDescent="0.25">
      <c r="N12982" s="123" t="s">
        <v>30</v>
      </c>
    </row>
    <row r="12983" spans="14:14" x14ac:dyDescent="0.25">
      <c r="N12983" s="123" t="s">
        <v>30</v>
      </c>
    </row>
    <row r="12984" spans="14:14" x14ac:dyDescent="0.25">
      <c r="N12984" s="123" t="s">
        <v>30</v>
      </c>
    </row>
    <row r="12985" spans="14:14" x14ac:dyDescent="0.25">
      <c r="N12985" s="123" t="s">
        <v>30</v>
      </c>
    </row>
    <row r="12986" spans="14:14" x14ac:dyDescent="0.25">
      <c r="N12986" s="123" t="s">
        <v>30</v>
      </c>
    </row>
    <row r="12987" spans="14:14" x14ac:dyDescent="0.25">
      <c r="N12987" s="123" t="s">
        <v>30</v>
      </c>
    </row>
    <row r="12988" spans="14:14" x14ac:dyDescent="0.25">
      <c r="N12988" s="123" t="s">
        <v>30</v>
      </c>
    </row>
    <row r="12989" spans="14:14" x14ac:dyDescent="0.25">
      <c r="N12989" s="123" t="s">
        <v>30</v>
      </c>
    </row>
    <row r="12990" spans="14:14" x14ac:dyDescent="0.25">
      <c r="N12990" s="123" t="s">
        <v>30</v>
      </c>
    </row>
    <row r="12991" spans="14:14" x14ac:dyDescent="0.25">
      <c r="N12991" s="123" t="s">
        <v>30</v>
      </c>
    </row>
    <row r="12992" spans="14:14" x14ac:dyDescent="0.25">
      <c r="N12992" s="123" t="s">
        <v>30</v>
      </c>
    </row>
    <row r="12993" spans="14:14" x14ac:dyDescent="0.25">
      <c r="N12993" s="123" t="s">
        <v>30</v>
      </c>
    </row>
    <row r="12994" spans="14:14" x14ac:dyDescent="0.25">
      <c r="N12994" s="123" t="s">
        <v>30</v>
      </c>
    </row>
    <row r="12995" spans="14:14" x14ac:dyDescent="0.25">
      <c r="N12995" s="123" t="s">
        <v>30</v>
      </c>
    </row>
    <row r="12996" spans="14:14" x14ac:dyDescent="0.25">
      <c r="N12996" s="123" t="s">
        <v>30</v>
      </c>
    </row>
    <row r="12997" spans="14:14" x14ac:dyDescent="0.25">
      <c r="N12997" s="123" t="s">
        <v>30</v>
      </c>
    </row>
    <row r="12998" spans="14:14" x14ac:dyDescent="0.25">
      <c r="N12998" s="123" t="s">
        <v>30</v>
      </c>
    </row>
    <row r="12999" spans="14:14" x14ac:dyDescent="0.25">
      <c r="N12999" s="123" t="s">
        <v>30</v>
      </c>
    </row>
    <row r="13000" spans="14:14" x14ac:dyDescent="0.25">
      <c r="N13000" s="123" t="s">
        <v>30</v>
      </c>
    </row>
    <row r="13001" spans="14:14" x14ac:dyDescent="0.25">
      <c r="N13001" s="123" t="s">
        <v>30</v>
      </c>
    </row>
    <row r="13002" spans="14:14" x14ac:dyDescent="0.25">
      <c r="N13002" s="123" t="s">
        <v>30</v>
      </c>
    </row>
    <row r="13003" spans="14:14" x14ac:dyDescent="0.25">
      <c r="N13003" s="123" t="s">
        <v>30</v>
      </c>
    </row>
    <row r="13004" spans="14:14" x14ac:dyDescent="0.25">
      <c r="N13004" s="123" t="s">
        <v>30</v>
      </c>
    </row>
    <row r="13005" spans="14:14" x14ac:dyDescent="0.25">
      <c r="N13005" s="123" t="s">
        <v>30</v>
      </c>
    </row>
    <row r="13006" spans="14:14" x14ac:dyDescent="0.25">
      <c r="N13006" s="123" t="s">
        <v>30</v>
      </c>
    </row>
    <row r="13007" spans="14:14" x14ac:dyDescent="0.25">
      <c r="N13007" s="123" t="s">
        <v>30</v>
      </c>
    </row>
    <row r="13008" spans="14:14" x14ac:dyDescent="0.25">
      <c r="N13008" s="123" t="s">
        <v>30</v>
      </c>
    </row>
    <row r="13009" spans="14:14" x14ac:dyDescent="0.25">
      <c r="N13009" s="123" t="s">
        <v>30</v>
      </c>
    </row>
    <row r="13010" spans="14:14" x14ac:dyDescent="0.25">
      <c r="N13010" s="123" t="s">
        <v>30</v>
      </c>
    </row>
    <row r="13011" spans="14:14" x14ac:dyDescent="0.25">
      <c r="N13011" s="123" t="s">
        <v>30</v>
      </c>
    </row>
    <row r="13012" spans="14:14" x14ac:dyDescent="0.25">
      <c r="N13012" s="123" t="s">
        <v>30</v>
      </c>
    </row>
    <row r="13013" spans="14:14" x14ac:dyDescent="0.25">
      <c r="N13013" s="123" t="s">
        <v>30</v>
      </c>
    </row>
    <row r="13014" spans="14:14" x14ac:dyDescent="0.25">
      <c r="N13014" s="123" t="s">
        <v>30</v>
      </c>
    </row>
    <row r="13015" spans="14:14" x14ac:dyDescent="0.25">
      <c r="N13015" s="123" t="s">
        <v>30</v>
      </c>
    </row>
    <row r="13016" spans="14:14" x14ac:dyDescent="0.25">
      <c r="N13016" s="123" t="s">
        <v>30</v>
      </c>
    </row>
    <row r="13017" spans="14:14" x14ac:dyDescent="0.25">
      <c r="N13017" s="123" t="s">
        <v>30</v>
      </c>
    </row>
    <row r="13018" spans="14:14" x14ac:dyDescent="0.25">
      <c r="N13018" s="123" t="s">
        <v>30</v>
      </c>
    </row>
    <row r="13019" spans="14:14" x14ac:dyDescent="0.25">
      <c r="N13019" s="123" t="s">
        <v>30</v>
      </c>
    </row>
    <row r="13020" spans="14:14" x14ac:dyDescent="0.25">
      <c r="N13020" s="123" t="s">
        <v>30</v>
      </c>
    </row>
    <row r="13021" spans="14:14" x14ac:dyDescent="0.25">
      <c r="N13021" s="123" t="s">
        <v>30</v>
      </c>
    </row>
    <row r="13022" spans="14:14" x14ac:dyDescent="0.25">
      <c r="N13022" s="123" t="s">
        <v>30</v>
      </c>
    </row>
    <row r="13023" spans="14:14" x14ac:dyDescent="0.25">
      <c r="N13023" s="123" t="s">
        <v>30</v>
      </c>
    </row>
    <row r="13024" spans="14:14" x14ac:dyDescent="0.25">
      <c r="N13024" s="123" t="s">
        <v>30</v>
      </c>
    </row>
    <row r="13025" spans="14:14" x14ac:dyDescent="0.25">
      <c r="N13025" s="123" t="s">
        <v>30</v>
      </c>
    </row>
    <row r="13026" spans="14:14" x14ac:dyDescent="0.25">
      <c r="N13026" s="123" t="s">
        <v>30</v>
      </c>
    </row>
    <row r="13027" spans="14:14" x14ac:dyDescent="0.25">
      <c r="N13027" s="123" t="s">
        <v>30</v>
      </c>
    </row>
    <row r="13028" spans="14:14" x14ac:dyDescent="0.25">
      <c r="N13028" s="123" t="s">
        <v>30</v>
      </c>
    </row>
    <row r="13029" spans="14:14" x14ac:dyDescent="0.25">
      <c r="N13029" s="123" t="s">
        <v>30</v>
      </c>
    </row>
    <row r="13030" spans="14:14" x14ac:dyDescent="0.25">
      <c r="N13030" s="123" t="s">
        <v>30</v>
      </c>
    </row>
    <row r="13031" spans="14:14" x14ac:dyDescent="0.25">
      <c r="N13031" s="123" t="s">
        <v>30</v>
      </c>
    </row>
    <row r="13032" spans="14:14" x14ac:dyDescent="0.25">
      <c r="N13032" s="123" t="s">
        <v>30</v>
      </c>
    </row>
    <row r="13033" spans="14:14" x14ac:dyDescent="0.25">
      <c r="N13033" s="123" t="s">
        <v>30</v>
      </c>
    </row>
    <row r="13034" spans="14:14" x14ac:dyDescent="0.25">
      <c r="N13034" s="123" t="s">
        <v>30</v>
      </c>
    </row>
    <row r="13035" spans="14:14" x14ac:dyDescent="0.25">
      <c r="N13035" s="123" t="s">
        <v>30</v>
      </c>
    </row>
    <row r="13036" spans="14:14" x14ac:dyDescent="0.25">
      <c r="N13036" s="123" t="s">
        <v>30</v>
      </c>
    </row>
    <row r="13037" spans="14:14" x14ac:dyDescent="0.25">
      <c r="N13037" s="123" t="s">
        <v>30</v>
      </c>
    </row>
    <row r="13038" spans="14:14" x14ac:dyDescent="0.25">
      <c r="N13038" s="123" t="s">
        <v>30</v>
      </c>
    </row>
    <row r="13039" spans="14:14" x14ac:dyDescent="0.25">
      <c r="N13039" s="123" t="s">
        <v>30</v>
      </c>
    </row>
    <row r="13040" spans="14:14" x14ac:dyDescent="0.25">
      <c r="N13040" s="123" t="s">
        <v>30</v>
      </c>
    </row>
    <row r="13041" spans="14:14" x14ac:dyDescent="0.25">
      <c r="N13041" s="123" t="s">
        <v>30</v>
      </c>
    </row>
    <row r="13042" spans="14:14" x14ac:dyDescent="0.25">
      <c r="N13042" s="123" t="s">
        <v>30</v>
      </c>
    </row>
    <row r="13043" spans="14:14" x14ac:dyDescent="0.25">
      <c r="N13043" s="123" t="s">
        <v>30</v>
      </c>
    </row>
    <row r="13044" spans="14:14" x14ac:dyDescent="0.25">
      <c r="N13044" s="123" t="s">
        <v>30</v>
      </c>
    </row>
    <row r="13045" spans="14:14" x14ac:dyDescent="0.25">
      <c r="N13045" s="123" t="s">
        <v>30</v>
      </c>
    </row>
    <row r="13046" spans="14:14" x14ac:dyDescent="0.25">
      <c r="N13046" s="123" t="s">
        <v>30</v>
      </c>
    </row>
    <row r="13047" spans="14:14" x14ac:dyDescent="0.25">
      <c r="N13047" s="123" t="s">
        <v>30</v>
      </c>
    </row>
    <row r="13048" spans="14:14" x14ac:dyDescent="0.25">
      <c r="N13048" s="123" t="s">
        <v>30</v>
      </c>
    </row>
    <row r="13049" spans="14:14" x14ac:dyDescent="0.25">
      <c r="N13049" s="123" t="s">
        <v>30</v>
      </c>
    </row>
    <row r="13050" spans="14:14" x14ac:dyDescent="0.25">
      <c r="N13050" s="123" t="s">
        <v>30</v>
      </c>
    </row>
    <row r="13051" spans="14:14" x14ac:dyDescent="0.25">
      <c r="N13051" s="123" t="s">
        <v>30</v>
      </c>
    </row>
    <row r="13052" spans="14:14" x14ac:dyDescent="0.25">
      <c r="N13052" s="123" t="s">
        <v>30</v>
      </c>
    </row>
    <row r="13053" spans="14:14" x14ac:dyDescent="0.25">
      <c r="N13053" s="123" t="s">
        <v>30</v>
      </c>
    </row>
    <row r="13054" spans="14:14" x14ac:dyDescent="0.25">
      <c r="N13054" s="123" t="s">
        <v>30</v>
      </c>
    </row>
    <row r="13055" spans="14:14" x14ac:dyDescent="0.25">
      <c r="N13055" s="123" t="s">
        <v>30</v>
      </c>
    </row>
    <row r="13056" spans="14:14" x14ac:dyDescent="0.25">
      <c r="N13056" s="123" t="s">
        <v>30</v>
      </c>
    </row>
    <row r="13057" spans="14:14" x14ac:dyDescent="0.25">
      <c r="N13057" s="123" t="s">
        <v>30</v>
      </c>
    </row>
    <row r="13058" spans="14:14" x14ac:dyDescent="0.25">
      <c r="N13058" s="123" t="s">
        <v>30</v>
      </c>
    </row>
    <row r="13059" spans="14:14" x14ac:dyDescent="0.25">
      <c r="N13059" s="123" t="s">
        <v>30</v>
      </c>
    </row>
    <row r="13060" spans="14:14" x14ac:dyDescent="0.25">
      <c r="N13060" s="123" t="s">
        <v>30</v>
      </c>
    </row>
    <row r="13061" spans="14:14" x14ac:dyDescent="0.25">
      <c r="N13061" s="123" t="s">
        <v>30</v>
      </c>
    </row>
    <row r="13062" spans="14:14" x14ac:dyDescent="0.25">
      <c r="N13062" s="123" t="s">
        <v>30</v>
      </c>
    </row>
    <row r="13063" spans="14:14" x14ac:dyDescent="0.25">
      <c r="N13063" s="123" t="s">
        <v>30</v>
      </c>
    </row>
    <row r="13064" spans="14:14" x14ac:dyDescent="0.25">
      <c r="N13064" s="123" t="s">
        <v>30</v>
      </c>
    </row>
    <row r="13065" spans="14:14" x14ac:dyDescent="0.25">
      <c r="N13065" s="123" t="s">
        <v>30</v>
      </c>
    </row>
    <row r="13066" spans="14:14" x14ac:dyDescent="0.25">
      <c r="N13066" s="123" t="s">
        <v>30</v>
      </c>
    </row>
    <row r="13067" spans="14:14" x14ac:dyDescent="0.25">
      <c r="N13067" s="123" t="s">
        <v>30</v>
      </c>
    </row>
    <row r="13068" spans="14:14" x14ac:dyDescent="0.25">
      <c r="N13068" s="123" t="s">
        <v>30</v>
      </c>
    </row>
    <row r="13069" spans="14:14" x14ac:dyDescent="0.25">
      <c r="N13069" s="123" t="s">
        <v>30</v>
      </c>
    </row>
    <row r="13070" spans="14:14" x14ac:dyDescent="0.25">
      <c r="N13070" s="123" t="s">
        <v>30</v>
      </c>
    </row>
    <row r="13071" spans="14:14" x14ac:dyDescent="0.25">
      <c r="N13071" s="123" t="s">
        <v>30</v>
      </c>
    </row>
    <row r="13072" spans="14:14" x14ac:dyDescent="0.25">
      <c r="N13072" s="123" t="s">
        <v>30</v>
      </c>
    </row>
    <row r="13073" spans="14:14" x14ac:dyDescent="0.25">
      <c r="N13073" s="123" t="s">
        <v>30</v>
      </c>
    </row>
    <row r="13074" spans="14:14" x14ac:dyDescent="0.25">
      <c r="N13074" s="123" t="s">
        <v>30</v>
      </c>
    </row>
    <row r="13075" spans="14:14" x14ac:dyDescent="0.25">
      <c r="N13075" s="123" t="s">
        <v>30</v>
      </c>
    </row>
    <row r="13076" spans="14:14" x14ac:dyDescent="0.25">
      <c r="N13076" s="123" t="s">
        <v>30</v>
      </c>
    </row>
    <row r="13077" spans="14:14" x14ac:dyDescent="0.25">
      <c r="N13077" s="123" t="s">
        <v>30</v>
      </c>
    </row>
    <row r="13078" spans="14:14" x14ac:dyDescent="0.25">
      <c r="N13078" s="123" t="s">
        <v>30</v>
      </c>
    </row>
    <row r="13079" spans="14:14" x14ac:dyDescent="0.25">
      <c r="N13079" s="123" t="s">
        <v>30</v>
      </c>
    </row>
    <row r="13080" spans="14:14" x14ac:dyDescent="0.25">
      <c r="N13080" s="123" t="s">
        <v>30</v>
      </c>
    </row>
    <row r="13081" spans="14:14" x14ac:dyDescent="0.25">
      <c r="N13081" s="123" t="s">
        <v>30</v>
      </c>
    </row>
    <row r="13082" spans="14:14" x14ac:dyDescent="0.25">
      <c r="N13082" s="123" t="s">
        <v>30</v>
      </c>
    </row>
    <row r="13083" spans="14:14" x14ac:dyDescent="0.25">
      <c r="N13083" s="123" t="s">
        <v>30</v>
      </c>
    </row>
    <row r="13084" spans="14:14" x14ac:dyDescent="0.25">
      <c r="N13084" s="123" t="s">
        <v>30</v>
      </c>
    </row>
    <row r="13085" spans="14:14" x14ac:dyDescent="0.25">
      <c r="N13085" s="123" t="s">
        <v>30</v>
      </c>
    </row>
    <row r="13086" spans="14:14" x14ac:dyDescent="0.25">
      <c r="N13086" s="123" t="s">
        <v>30</v>
      </c>
    </row>
    <row r="13087" spans="14:14" x14ac:dyDescent="0.25">
      <c r="N13087" s="123" t="s">
        <v>30</v>
      </c>
    </row>
    <row r="13088" spans="14:14" x14ac:dyDescent="0.25">
      <c r="N13088" s="123" t="s">
        <v>30</v>
      </c>
    </row>
    <row r="13089" spans="14:14" x14ac:dyDescent="0.25">
      <c r="N13089" s="123" t="s">
        <v>30</v>
      </c>
    </row>
    <row r="13090" spans="14:14" x14ac:dyDescent="0.25">
      <c r="N13090" s="123" t="s">
        <v>30</v>
      </c>
    </row>
    <row r="13091" spans="14:14" x14ac:dyDescent="0.25">
      <c r="N13091" s="123" t="s">
        <v>30</v>
      </c>
    </row>
    <row r="13092" spans="14:14" x14ac:dyDescent="0.25">
      <c r="N13092" s="123" t="s">
        <v>30</v>
      </c>
    </row>
    <row r="13093" spans="14:14" x14ac:dyDescent="0.25">
      <c r="N13093" s="123" t="s">
        <v>30</v>
      </c>
    </row>
    <row r="13094" spans="14:14" x14ac:dyDescent="0.25">
      <c r="N13094" s="123" t="s">
        <v>30</v>
      </c>
    </row>
    <row r="13095" spans="14:14" x14ac:dyDescent="0.25">
      <c r="N13095" s="123" t="s">
        <v>30</v>
      </c>
    </row>
    <row r="13096" spans="14:14" x14ac:dyDescent="0.25">
      <c r="N13096" s="123" t="s">
        <v>30</v>
      </c>
    </row>
    <row r="13097" spans="14:14" x14ac:dyDescent="0.25">
      <c r="N13097" s="123" t="s">
        <v>30</v>
      </c>
    </row>
    <row r="13098" spans="14:14" x14ac:dyDescent="0.25">
      <c r="N13098" s="123" t="s">
        <v>30</v>
      </c>
    </row>
    <row r="13099" spans="14:14" x14ac:dyDescent="0.25">
      <c r="N13099" s="123" t="s">
        <v>30</v>
      </c>
    </row>
    <row r="13100" spans="14:14" x14ac:dyDescent="0.25">
      <c r="N13100" s="123" t="s">
        <v>30</v>
      </c>
    </row>
    <row r="13101" spans="14:14" x14ac:dyDescent="0.25">
      <c r="N13101" s="123" t="s">
        <v>30</v>
      </c>
    </row>
    <row r="13102" spans="14:14" x14ac:dyDescent="0.25">
      <c r="N13102" s="123" t="s">
        <v>30</v>
      </c>
    </row>
    <row r="13103" spans="14:14" x14ac:dyDescent="0.25">
      <c r="N13103" s="123" t="s">
        <v>30</v>
      </c>
    </row>
    <row r="13104" spans="14:14" x14ac:dyDescent="0.25">
      <c r="N13104" s="123" t="s">
        <v>30</v>
      </c>
    </row>
    <row r="13105" spans="14:14" x14ac:dyDescent="0.25">
      <c r="N13105" s="123" t="s">
        <v>30</v>
      </c>
    </row>
    <row r="13106" spans="14:14" x14ac:dyDescent="0.25">
      <c r="N13106" s="123" t="s">
        <v>30</v>
      </c>
    </row>
    <row r="13107" spans="14:14" x14ac:dyDescent="0.25">
      <c r="N13107" s="123" t="s">
        <v>30</v>
      </c>
    </row>
    <row r="13108" spans="14:14" x14ac:dyDescent="0.25">
      <c r="N13108" s="123" t="s">
        <v>30</v>
      </c>
    </row>
    <row r="13109" spans="14:14" x14ac:dyDescent="0.25">
      <c r="N13109" s="123" t="s">
        <v>30</v>
      </c>
    </row>
    <row r="13110" spans="14:14" x14ac:dyDescent="0.25">
      <c r="N13110" s="123" t="s">
        <v>30</v>
      </c>
    </row>
    <row r="13111" spans="14:14" x14ac:dyDescent="0.25">
      <c r="N13111" s="123" t="s">
        <v>30</v>
      </c>
    </row>
    <row r="13112" spans="14:14" x14ac:dyDescent="0.25">
      <c r="N13112" s="123" t="s">
        <v>30</v>
      </c>
    </row>
    <row r="13113" spans="14:14" x14ac:dyDescent="0.25">
      <c r="N13113" s="123" t="s">
        <v>30</v>
      </c>
    </row>
    <row r="13114" spans="14:14" x14ac:dyDescent="0.25">
      <c r="N13114" s="123" t="s">
        <v>30</v>
      </c>
    </row>
    <row r="13115" spans="14:14" x14ac:dyDescent="0.25">
      <c r="N13115" s="123" t="s">
        <v>30</v>
      </c>
    </row>
    <row r="13116" spans="14:14" x14ac:dyDescent="0.25">
      <c r="N13116" s="123" t="s">
        <v>30</v>
      </c>
    </row>
    <row r="13117" spans="14:14" x14ac:dyDescent="0.25">
      <c r="N13117" s="123" t="s">
        <v>30</v>
      </c>
    </row>
    <row r="13118" spans="14:14" x14ac:dyDescent="0.25">
      <c r="N13118" s="123" t="s">
        <v>30</v>
      </c>
    </row>
    <row r="13119" spans="14:14" x14ac:dyDescent="0.25">
      <c r="N13119" s="123" t="s">
        <v>30</v>
      </c>
    </row>
    <row r="13120" spans="14:14" x14ac:dyDescent="0.25">
      <c r="N13120" s="123" t="s">
        <v>30</v>
      </c>
    </row>
    <row r="13121" spans="14:14" x14ac:dyDescent="0.25">
      <c r="N13121" s="123" t="s">
        <v>30</v>
      </c>
    </row>
    <row r="13122" spans="14:14" x14ac:dyDescent="0.25">
      <c r="N13122" s="123" t="s">
        <v>30</v>
      </c>
    </row>
    <row r="13123" spans="14:14" x14ac:dyDescent="0.25">
      <c r="N13123" s="123" t="s">
        <v>30</v>
      </c>
    </row>
    <row r="13124" spans="14:14" x14ac:dyDescent="0.25">
      <c r="N13124" s="123" t="s">
        <v>30</v>
      </c>
    </row>
    <row r="13125" spans="14:14" x14ac:dyDescent="0.25">
      <c r="N13125" s="123" t="s">
        <v>30</v>
      </c>
    </row>
    <row r="13126" spans="14:14" x14ac:dyDescent="0.25">
      <c r="N13126" s="123" t="s">
        <v>30</v>
      </c>
    </row>
    <row r="13127" spans="14:14" x14ac:dyDescent="0.25">
      <c r="N13127" s="123" t="s">
        <v>30</v>
      </c>
    </row>
    <row r="13128" spans="14:14" x14ac:dyDescent="0.25">
      <c r="N13128" s="123" t="s">
        <v>30</v>
      </c>
    </row>
    <row r="13129" spans="14:14" x14ac:dyDescent="0.25">
      <c r="N13129" s="123" t="s">
        <v>30</v>
      </c>
    </row>
    <row r="13130" spans="14:14" x14ac:dyDescent="0.25">
      <c r="N13130" s="123" t="s">
        <v>30</v>
      </c>
    </row>
    <row r="13131" spans="14:14" x14ac:dyDescent="0.25">
      <c r="N13131" s="123" t="s">
        <v>30</v>
      </c>
    </row>
    <row r="13132" spans="14:14" x14ac:dyDescent="0.25">
      <c r="N13132" s="123" t="s">
        <v>30</v>
      </c>
    </row>
    <row r="13133" spans="14:14" x14ac:dyDescent="0.25">
      <c r="N13133" s="123" t="s">
        <v>30</v>
      </c>
    </row>
    <row r="13134" spans="14:14" x14ac:dyDescent="0.25">
      <c r="N13134" s="123" t="s">
        <v>30</v>
      </c>
    </row>
    <row r="13135" spans="14:14" x14ac:dyDescent="0.25">
      <c r="N13135" s="123" t="s">
        <v>30</v>
      </c>
    </row>
    <row r="13136" spans="14:14" x14ac:dyDescent="0.25">
      <c r="N13136" s="123" t="s">
        <v>30</v>
      </c>
    </row>
    <row r="13137" spans="14:14" x14ac:dyDescent="0.25">
      <c r="N13137" s="123" t="s">
        <v>30</v>
      </c>
    </row>
    <row r="13138" spans="14:14" x14ac:dyDescent="0.25">
      <c r="N13138" s="123" t="s">
        <v>30</v>
      </c>
    </row>
    <row r="13139" spans="14:14" x14ac:dyDescent="0.25">
      <c r="N13139" s="123" t="s">
        <v>30</v>
      </c>
    </row>
    <row r="13140" spans="14:14" x14ac:dyDescent="0.25">
      <c r="N13140" s="123" t="s">
        <v>30</v>
      </c>
    </row>
    <row r="13141" spans="14:14" x14ac:dyDescent="0.25">
      <c r="N13141" s="123" t="s">
        <v>30</v>
      </c>
    </row>
    <row r="13142" spans="14:14" x14ac:dyDescent="0.25">
      <c r="N13142" s="123" t="s">
        <v>30</v>
      </c>
    </row>
    <row r="13143" spans="14:14" x14ac:dyDescent="0.25">
      <c r="N13143" s="123" t="s">
        <v>30</v>
      </c>
    </row>
    <row r="13144" spans="14:14" x14ac:dyDescent="0.25">
      <c r="N13144" s="123" t="s">
        <v>30</v>
      </c>
    </row>
    <row r="13145" spans="14:14" x14ac:dyDescent="0.25">
      <c r="N13145" s="123" t="s">
        <v>30</v>
      </c>
    </row>
    <row r="13146" spans="14:14" x14ac:dyDescent="0.25">
      <c r="N13146" s="123" t="s">
        <v>30</v>
      </c>
    </row>
    <row r="13147" spans="14:14" x14ac:dyDescent="0.25">
      <c r="N13147" s="123" t="s">
        <v>30</v>
      </c>
    </row>
    <row r="13148" spans="14:14" x14ac:dyDescent="0.25">
      <c r="N13148" s="123" t="s">
        <v>30</v>
      </c>
    </row>
    <row r="13149" spans="14:14" x14ac:dyDescent="0.25">
      <c r="N13149" s="123" t="s">
        <v>30</v>
      </c>
    </row>
    <row r="13150" spans="14:14" x14ac:dyDescent="0.25">
      <c r="N13150" s="123" t="s">
        <v>30</v>
      </c>
    </row>
    <row r="13151" spans="14:14" x14ac:dyDescent="0.25">
      <c r="N13151" s="123" t="s">
        <v>30</v>
      </c>
    </row>
    <row r="13152" spans="14:14" x14ac:dyDescent="0.25">
      <c r="N13152" s="123" t="s">
        <v>30</v>
      </c>
    </row>
    <row r="13153" spans="14:14" x14ac:dyDescent="0.25">
      <c r="N13153" s="123" t="s">
        <v>30</v>
      </c>
    </row>
    <row r="13154" spans="14:14" x14ac:dyDescent="0.25">
      <c r="N13154" s="123" t="s">
        <v>30</v>
      </c>
    </row>
    <row r="13155" spans="14:14" x14ac:dyDescent="0.25">
      <c r="N13155" s="123" t="s">
        <v>30</v>
      </c>
    </row>
    <row r="13156" spans="14:14" x14ac:dyDescent="0.25">
      <c r="N13156" s="123" t="s">
        <v>30</v>
      </c>
    </row>
    <row r="13157" spans="14:14" x14ac:dyDescent="0.25">
      <c r="N13157" s="123" t="s">
        <v>30</v>
      </c>
    </row>
    <row r="13158" spans="14:14" x14ac:dyDescent="0.25">
      <c r="N13158" s="123" t="s">
        <v>30</v>
      </c>
    </row>
    <row r="13159" spans="14:14" x14ac:dyDescent="0.25">
      <c r="N13159" s="123" t="s">
        <v>30</v>
      </c>
    </row>
    <row r="13160" spans="14:14" x14ac:dyDescent="0.25">
      <c r="N13160" s="123" t="s">
        <v>30</v>
      </c>
    </row>
    <row r="13161" spans="14:14" x14ac:dyDescent="0.25">
      <c r="N13161" s="123" t="s">
        <v>30</v>
      </c>
    </row>
    <row r="13162" spans="14:14" x14ac:dyDescent="0.25">
      <c r="N13162" s="123" t="s">
        <v>30</v>
      </c>
    </row>
    <row r="13163" spans="14:14" x14ac:dyDescent="0.25">
      <c r="N13163" s="123" t="s">
        <v>30</v>
      </c>
    </row>
    <row r="13164" spans="14:14" x14ac:dyDescent="0.25">
      <c r="N13164" s="123" t="s">
        <v>30</v>
      </c>
    </row>
    <row r="13165" spans="14:14" x14ac:dyDescent="0.25">
      <c r="N13165" s="123" t="s">
        <v>30</v>
      </c>
    </row>
    <row r="13166" spans="14:14" x14ac:dyDescent="0.25">
      <c r="N13166" s="123" t="s">
        <v>30</v>
      </c>
    </row>
    <row r="13167" spans="14:14" x14ac:dyDescent="0.25">
      <c r="N13167" s="123" t="s">
        <v>30</v>
      </c>
    </row>
    <row r="13168" spans="14:14" x14ac:dyDescent="0.25">
      <c r="N13168" s="123" t="s">
        <v>30</v>
      </c>
    </row>
    <row r="13169" spans="14:14" x14ac:dyDescent="0.25">
      <c r="N13169" s="123" t="s">
        <v>30</v>
      </c>
    </row>
    <row r="13170" spans="14:14" x14ac:dyDescent="0.25">
      <c r="N13170" s="123" t="s">
        <v>30</v>
      </c>
    </row>
    <row r="13171" spans="14:14" x14ac:dyDescent="0.25">
      <c r="N13171" s="123" t="s">
        <v>30</v>
      </c>
    </row>
    <row r="13172" spans="14:14" x14ac:dyDescent="0.25">
      <c r="N13172" s="123" t="s">
        <v>30</v>
      </c>
    </row>
    <row r="13173" spans="14:14" x14ac:dyDescent="0.25">
      <c r="N13173" s="123" t="s">
        <v>30</v>
      </c>
    </row>
    <row r="13174" spans="14:14" x14ac:dyDescent="0.25">
      <c r="N13174" s="123" t="s">
        <v>30</v>
      </c>
    </row>
    <row r="13175" spans="14:14" x14ac:dyDescent="0.25">
      <c r="N13175" s="123" t="s">
        <v>30</v>
      </c>
    </row>
    <row r="13176" spans="14:14" x14ac:dyDescent="0.25">
      <c r="N13176" s="123" t="s">
        <v>30</v>
      </c>
    </row>
    <row r="13177" spans="14:14" x14ac:dyDescent="0.25">
      <c r="N13177" s="123" t="s">
        <v>30</v>
      </c>
    </row>
    <row r="13178" spans="14:14" x14ac:dyDescent="0.25">
      <c r="N13178" s="123" t="s">
        <v>30</v>
      </c>
    </row>
    <row r="13179" spans="14:14" x14ac:dyDescent="0.25">
      <c r="N13179" s="123" t="s">
        <v>30</v>
      </c>
    </row>
    <row r="13180" spans="14:14" x14ac:dyDescent="0.25">
      <c r="N13180" s="123" t="s">
        <v>30</v>
      </c>
    </row>
    <row r="13181" spans="14:14" x14ac:dyDescent="0.25">
      <c r="N13181" s="123" t="s">
        <v>30</v>
      </c>
    </row>
    <row r="13182" spans="14:14" x14ac:dyDescent="0.25">
      <c r="N13182" s="123" t="s">
        <v>30</v>
      </c>
    </row>
    <row r="13183" spans="14:14" x14ac:dyDescent="0.25">
      <c r="N13183" s="123" t="s">
        <v>30</v>
      </c>
    </row>
    <row r="13184" spans="14:14" x14ac:dyDescent="0.25">
      <c r="N13184" s="123" t="s">
        <v>30</v>
      </c>
    </row>
    <row r="13185" spans="14:14" x14ac:dyDescent="0.25">
      <c r="N13185" s="123" t="s">
        <v>30</v>
      </c>
    </row>
    <row r="13186" spans="14:14" x14ac:dyDescent="0.25">
      <c r="N13186" s="123" t="s">
        <v>30</v>
      </c>
    </row>
    <row r="13187" spans="14:14" x14ac:dyDescent="0.25">
      <c r="N13187" s="123" t="s">
        <v>30</v>
      </c>
    </row>
    <row r="13188" spans="14:14" x14ac:dyDescent="0.25">
      <c r="N13188" s="123" t="s">
        <v>30</v>
      </c>
    </row>
    <row r="13189" spans="14:14" x14ac:dyDescent="0.25">
      <c r="N13189" s="123" t="s">
        <v>30</v>
      </c>
    </row>
    <row r="13190" spans="14:14" x14ac:dyDescent="0.25">
      <c r="N13190" s="123" t="s">
        <v>30</v>
      </c>
    </row>
    <row r="13191" spans="14:14" x14ac:dyDescent="0.25">
      <c r="N13191" s="123" t="s">
        <v>30</v>
      </c>
    </row>
    <row r="13192" spans="14:14" x14ac:dyDescent="0.25">
      <c r="N13192" s="123" t="s">
        <v>30</v>
      </c>
    </row>
    <row r="13193" spans="14:14" x14ac:dyDescent="0.25">
      <c r="N13193" s="123" t="s">
        <v>30</v>
      </c>
    </row>
    <row r="13194" spans="14:14" x14ac:dyDescent="0.25">
      <c r="N13194" s="123" t="s">
        <v>30</v>
      </c>
    </row>
    <row r="13195" spans="14:14" x14ac:dyDescent="0.25">
      <c r="N13195" s="123" t="s">
        <v>30</v>
      </c>
    </row>
    <row r="13196" spans="14:14" x14ac:dyDescent="0.25">
      <c r="N13196" s="123" t="s">
        <v>30</v>
      </c>
    </row>
    <row r="13197" spans="14:14" x14ac:dyDescent="0.25">
      <c r="N13197" s="123" t="s">
        <v>30</v>
      </c>
    </row>
    <row r="13198" spans="14:14" x14ac:dyDescent="0.25">
      <c r="N13198" s="123" t="s">
        <v>30</v>
      </c>
    </row>
    <row r="13199" spans="14:14" x14ac:dyDescent="0.25">
      <c r="N13199" s="123" t="s">
        <v>30</v>
      </c>
    </row>
    <row r="13200" spans="14:14" x14ac:dyDescent="0.25">
      <c r="N13200" s="123" t="s">
        <v>30</v>
      </c>
    </row>
    <row r="13201" spans="14:14" x14ac:dyDescent="0.25">
      <c r="N13201" s="123" t="s">
        <v>30</v>
      </c>
    </row>
    <row r="13202" spans="14:14" x14ac:dyDescent="0.25">
      <c r="N13202" s="123" t="s">
        <v>30</v>
      </c>
    </row>
    <row r="13203" spans="14:14" x14ac:dyDescent="0.25">
      <c r="N13203" s="123" t="s">
        <v>30</v>
      </c>
    </row>
    <row r="13204" spans="14:14" x14ac:dyDescent="0.25">
      <c r="N13204" s="123" t="s">
        <v>30</v>
      </c>
    </row>
    <row r="13205" spans="14:14" x14ac:dyDescent="0.25">
      <c r="N13205" s="123" t="s">
        <v>30</v>
      </c>
    </row>
    <row r="13206" spans="14:14" x14ac:dyDescent="0.25">
      <c r="N13206" s="123" t="s">
        <v>30</v>
      </c>
    </row>
    <row r="13207" spans="14:14" x14ac:dyDescent="0.25">
      <c r="N13207" s="123" t="s">
        <v>30</v>
      </c>
    </row>
    <row r="13208" spans="14:14" x14ac:dyDescent="0.25">
      <c r="N13208" s="123" t="s">
        <v>30</v>
      </c>
    </row>
    <row r="13209" spans="14:14" x14ac:dyDescent="0.25">
      <c r="N13209" s="123" t="s">
        <v>30</v>
      </c>
    </row>
    <row r="13210" spans="14:14" x14ac:dyDescent="0.25">
      <c r="N13210" s="123" t="s">
        <v>30</v>
      </c>
    </row>
    <row r="13211" spans="14:14" x14ac:dyDescent="0.25">
      <c r="N13211" s="123" t="s">
        <v>30</v>
      </c>
    </row>
    <row r="13212" spans="14:14" x14ac:dyDescent="0.25">
      <c r="N13212" s="123" t="s">
        <v>30</v>
      </c>
    </row>
    <row r="13213" spans="14:14" x14ac:dyDescent="0.25">
      <c r="N13213" s="123" t="s">
        <v>30</v>
      </c>
    </row>
    <row r="13214" spans="14:14" x14ac:dyDescent="0.25">
      <c r="N13214" s="123" t="s">
        <v>30</v>
      </c>
    </row>
    <row r="13215" spans="14:14" x14ac:dyDescent="0.25">
      <c r="N13215" s="123" t="s">
        <v>30</v>
      </c>
    </row>
    <row r="13216" spans="14:14" x14ac:dyDescent="0.25">
      <c r="N13216" s="123" t="s">
        <v>30</v>
      </c>
    </row>
    <row r="13217" spans="14:14" x14ac:dyDescent="0.25">
      <c r="N13217" s="123" t="s">
        <v>30</v>
      </c>
    </row>
    <row r="13218" spans="14:14" x14ac:dyDescent="0.25">
      <c r="N13218" s="123" t="s">
        <v>30</v>
      </c>
    </row>
    <row r="13219" spans="14:14" x14ac:dyDescent="0.25">
      <c r="N13219" s="123" t="s">
        <v>30</v>
      </c>
    </row>
    <row r="13220" spans="14:14" x14ac:dyDescent="0.25">
      <c r="N13220" s="123" t="s">
        <v>30</v>
      </c>
    </row>
    <row r="13221" spans="14:14" x14ac:dyDescent="0.25">
      <c r="N13221" s="123" t="s">
        <v>30</v>
      </c>
    </row>
    <row r="13222" spans="14:14" x14ac:dyDescent="0.25">
      <c r="N13222" s="123" t="s">
        <v>30</v>
      </c>
    </row>
    <row r="13223" spans="14:14" x14ac:dyDescent="0.25">
      <c r="N13223" s="123" t="s">
        <v>30</v>
      </c>
    </row>
    <row r="13224" spans="14:14" x14ac:dyDescent="0.25">
      <c r="N13224" s="123" t="s">
        <v>30</v>
      </c>
    </row>
    <row r="13225" spans="14:14" x14ac:dyDescent="0.25">
      <c r="N13225" s="123" t="s">
        <v>30</v>
      </c>
    </row>
    <row r="13226" spans="14:14" x14ac:dyDescent="0.25">
      <c r="N13226" s="123" t="s">
        <v>30</v>
      </c>
    </row>
    <row r="13227" spans="14:14" x14ac:dyDescent="0.25">
      <c r="N13227" s="123" t="s">
        <v>30</v>
      </c>
    </row>
    <row r="13228" spans="14:14" x14ac:dyDescent="0.25">
      <c r="N13228" s="123" t="s">
        <v>30</v>
      </c>
    </row>
    <row r="13229" spans="14:14" x14ac:dyDescent="0.25">
      <c r="N13229" s="123" t="s">
        <v>30</v>
      </c>
    </row>
    <row r="13230" spans="14:14" x14ac:dyDescent="0.25">
      <c r="N13230" s="123" t="s">
        <v>30</v>
      </c>
    </row>
    <row r="13231" spans="14:14" x14ac:dyDescent="0.25">
      <c r="N13231" s="123" t="s">
        <v>30</v>
      </c>
    </row>
    <row r="13232" spans="14:14" x14ac:dyDescent="0.25">
      <c r="N13232" s="123" t="s">
        <v>30</v>
      </c>
    </row>
    <row r="13233" spans="14:14" x14ac:dyDescent="0.25">
      <c r="N13233" s="123" t="s">
        <v>30</v>
      </c>
    </row>
    <row r="13234" spans="14:14" x14ac:dyDescent="0.25">
      <c r="N13234" s="123" t="s">
        <v>30</v>
      </c>
    </row>
    <row r="13235" spans="14:14" x14ac:dyDescent="0.25">
      <c r="N13235" s="123" t="s">
        <v>30</v>
      </c>
    </row>
    <row r="13236" spans="14:14" x14ac:dyDescent="0.25">
      <c r="N13236" s="123" t="s">
        <v>30</v>
      </c>
    </row>
    <row r="13237" spans="14:14" x14ac:dyDescent="0.25">
      <c r="N13237" s="123" t="s">
        <v>30</v>
      </c>
    </row>
    <row r="13238" spans="14:14" x14ac:dyDescent="0.25">
      <c r="N13238" s="123" t="s">
        <v>30</v>
      </c>
    </row>
    <row r="13239" spans="14:14" x14ac:dyDescent="0.25">
      <c r="N13239" s="123" t="s">
        <v>30</v>
      </c>
    </row>
    <row r="13240" spans="14:14" x14ac:dyDescent="0.25">
      <c r="N13240" s="123" t="s">
        <v>30</v>
      </c>
    </row>
    <row r="13241" spans="14:14" x14ac:dyDescent="0.25">
      <c r="N13241" s="123" t="s">
        <v>30</v>
      </c>
    </row>
    <row r="13242" spans="14:14" x14ac:dyDescent="0.25">
      <c r="N13242" s="123" t="s">
        <v>30</v>
      </c>
    </row>
    <row r="13243" spans="14:14" x14ac:dyDescent="0.25">
      <c r="N13243" s="123" t="s">
        <v>30</v>
      </c>
    </row>
    <row r="13244" spans="14:14" x14ac:dyDescent="0.25">
      <c r="N13244" s="123" t="s">
        <v>30</v>
      </c>
    </row>
    <row r="13245" spans="14:14" x14ac:dyDescent="0.25">
      <c r="N13245" s="123" t="s">
        <v>30</v>
      </c>
    </row>
    <row r="13246" spans="14:14" x14ac:dyDescent="0.25">
      <c r="N13246" s="123" t="s">
        <v>30</v>
      </c>
    </row>
    <row r="13247" spans="14:14" x14ac:dyDescent="0.25">
      <c r="N13247" s="123" t="s">
        <v>30</v>
      </c>
    </row>
    <row r="13248" spans="14:14" x14ac:dyDescent="0.25">
      <c r="N13248" s="123" t="s">
        <v>30</v>
      </c>
    </row>
    <row r="13249" spans="14:14" x14ac:dyDescent="0.25">
      <c r="N13249" s="123" t="s">
        <v>30</v>
      </c>
    </row>
    <row r="13250" spans="14:14" x14ac:dyDescent="0.25">
      <c r="N13250" s="123" t="s">
        <v>30</v>
      </c>
    </row>
    <row r="13251" spans="14:14" x14ac:dyDescent="0.25">
      <c r="N13251" s="123" t="s">
        <v>30</v>
      </c>
    </row>
    <row r="13252" spans="14:14" x14ac:dyDescent="0.25">
      <c r="N13252" s="123" t="s">
        <v>30</v>
      </c>
    </row>
    <row r="13253" spans="14:14" x14ac:dyDescent="0.25">
      <c r="N13253" s="123" t="s">
        <v>30</v>
      </c>
    </row>
    <row r="13254" spans="14:14" x14ac:dyDescent="0.25">
      <c r="N13254" s="123" t="s">
        <v>30</v>
      </c>
    </row>
    <row r="13255" spans="14:14" x14ac:dyDescent="0.25">
      <c r="N13255" s="123" t="s">
        <v>30</v>
      </c>
    </row>
    <row r="13256" spans="14:14" x14ac:dyDescent="0.25">
      <c r="N13256" s="123" t="s">
        <v>30</v>
      </c>
    </row>
    <row r="13257" spans="14:14" x14ac:dyDescent="0.25">
      <c r="N13257" s="123" t="s">
        <v>30</v>
      </c>
    </row>
    <row r="13258" spans="14:14" x14ac:dyDescent="0.25">
      <c r="N13258" s="123" t="s">
        <v>30</v>
      </c>
    </row>
    <row r="13259" spans="14:14" x14ac:dyDescent="0.25">
      <c r="N13259" s="123" t="s">
        <v>30</v>
      </c>
    </row>
    <row r="13260" spans="14:14" x14ac:dyDescent="0.25">
      <c r="N13260" s="123" t="s">
        <v>30</v>
      </c>
    </row>
    <row r="13261" spans="14:14" x14ac:dyDescent="0.25">
      <c r="N13261" s="123" t="s">
        <v>30</v>
      </c>
    </row>
    <row r="13262" spans="14:14" x14ac:dyDescent="0.25">
      <c r="N13262" s="123" t="s">
        <v>30</v>
      </c>
    </row>
    <row r="13263" spans="14:14" x14ac:dyDescent="0.25">
      <c r="N13263" s="123" t="s">
        <v>30</v>
      </c>
    </row>
    <row r="13264" spans="14:14" x14ac:dyDescent="0.25">
      <c r="N13264" s="123" t="s">
        <v>30</v>
      </c>
    </row>
    <row r="13265" spans="14:14" x14ac:dyDescent="0.25">
      <c r="N13265" s="123" t="s">
        <v>30</v>
      </c>
    </row>
    <row r="13266" spans="14:14" x14ac:dyDescent="0.25">
      <c r="N13266" s="123" t="s">
        <v>30</v>
      </c>
    </row>
    <row r="13267" spans="14:14" x14ac:dyDescent="0.25">
      <c r="N13267" s="123" t="s">
        <v>30</v>
      </c>
    </row>
    <row r="13268" spans="14:14" x14ac:dyDescent="0.25">
      <c r="N13268" s="123" t="s">
        <v>30</v>
      </c>
    </row>
    <row r="13269" spans="14:14" x14ac:dyDescent="0.25">
      <c r="N13269" s="123" t="s">
        <v>30</v>
      </c>
    </row>
    <row r="13270" spans="14:14" x14ac:dyDescent="0.25">
      <c r="N13270" s="123" t="s">
        <v>30</v>
      </c>
    </row>
    <row r="13271" spans="14:14" x14ac:dyDescent="0.25">
      <c r="N13271" s="123" t="s">
        <v>30</v>
      </c>
    </row>
    <row r="13272" spans="14:14" x14ac:dyDescent="0.25">
      <c r="N13272" s="123" t="s">
        <v>30</v>
      </c>
    </row>
    <row r="13273" spans="14:14" x14ac:dyDescent="0.25">
      <c r="N13273" s="123" t="s">
        <v>30</v>
      </c>
    </row>
    <row r="13274" spans="14:14" x14ac:dyDescent="0.25">
      <c r="N13274" s="123" t="s">
        <v>30</v>
      </c>
    </row>
    <row r="13275" spans="14:14" x14ac:dyDescent="0.25">
      <c r="N13275" s="123" t="s">
        <v>30</v>
      </c>
    </row>
    <row r="13276" spans="14:14" x14ac:dyDescent="0.25">
      <c r="N13276" s="123" t="s">
        <v>30</v>
      </c>
    </row>
    <row r="13277" spans="14:14" x14ac:dyDescent="0.25">
      <c r="N13277" s="123" t="s">
        <v>30</v>
      </c>
    </row>
    <row r="13278" spans="14:14" x14ac:dyDescent="0.25">
      <c r="N13278" s="123" t="s">
        <v>30</v>
      </c>
    </row>
    <row r="13279" spans="14:14" x14ac:dyDescent="0.25">
      <c r="N13279" s="123" t="s">
        <v>30</v>
      </c>
    </row>
    <row r="13280" spans="14:14" x14ac:dyDescent="0.25">
      <c r="N13280" s="123" t="s">
        <v>30</v>
      </c>
    </row>
    <row r="13281" spans="14:14" x14ac:dyDescent="0.25">
      <c r="N13281" s="123" t="s">
        <v>30</v>
      </c>
    </row>
    <row r="13282" spans="14:14" x14ac:dyDescent="0.25">
      <c r="N13282" s="123" t="s">
        <v>30</v>
      </c>
    </row>
    <row r="13283" spans="14:14" x14ac:dyDescent="0.25">
      <c r="N13283" s="123" t="s">
        <v>30</v>
      </c>
    </row>
    <row r="13284" spans="14:14" x14ac:dyDescent="0.25">
      <c r="N13284" s="123" t="s">
        <v>30</v>
      </c>
    </row>
    <row r="13285" spans="14:14" x14ac:dyDescent="0.25">
      <c r="N13285" s="123" t="s">
        <v>30</v>
      </c>
    </row>
    <row r="13286" spans="14:14" x14ac:dyDescent="0.25">
      <c r="N13286" s="123" t="s">
        <v>30</v>
      </c>
    </row>
    <row r="13287" spans="14:14" x14ac:dyDescent="0.25">
      <c r="N13287" s="123" t="s">
        <v>30</v>
      </c>
    </row>
    <row r="13288" spans="14:14" x14ac:dyDescent="0.25">
      <c r="N13288" s="123" t="s">
        <v>30</v>
      </c>
    </row>
    <row r="13289" spans="14:14" x14ac:dyDescent="0.25">
      <c r="N13289" s="123" t="s">
        <v>30</v>
      </c>
    </row>
    <row r="13290" spans="14:14" x14ac:dyDescent="0.25">
      <c r="N13290" s="123" t="s">
        <v>30</v>
      </c>
    </row>
    <row r="13291" spans="14:14" x14ac:dyDescent="0.25">
      <c r="N13291" s="123" t="s">
        <v>30</v>
      </c>
    </row>
    <row r="13292" spans="14:14" x14ac:dyDescent="0.25">
      <c r="N13292" s="123" t="s">
        <v>30</v>
      </c>
    </row>
    <row r="13293" spans="14:14" x14ac:dyDescent="0.25">
      <c r="N13293" s="123" t="s">
        <v>30</v>
      </c>
    </row>
    <row r="13294" spans="14:14" x14ac:dyDescent="0.25">
      <c r="N13294" s="123" t="s">
        <v>30</v>
      </c>
    </row>
    <row r="13295" spans="14:14" x14ac:dyDescent="0.25">
      <c r="N13295" s="123" t="s">
        <v>30</v>
      </c>
    </row>
    <row r="13296" spans="14:14" x14ac:dyDescent="0.25">
      <c r="N13296" s="123" t="s">
        <v>30</v>
      </c>
    </row>
    <row r="13297" spans="14:14" x14ac:dyDescent="0.25">
      <c r="N13297" s="123" t="s">
        <v>30</v>
      </c>
    </row>
    <row r="13298" spans="14:14" x14ac:dyDescent="0.25">
      <c r="N13298" s="123" t="s">
        <v>30</v>
      </c>
    </row>
    <row r="13299" spans="14:14" x14ac:dyDescent="0.25">
      <c r="N13299" s="123" t="s">
        <v>30</v>
      </c>
    </row>
    <row r="13300" spans="14:14" x14ac:dyDescent="0.25">
      <c r="N13300" s="123" t="s">
        <v>30</v>
      </c>
    </row>
    <row r="13301" spans="14:14" x14ac:dyDescent="0.25">
      <c r="N13301" s="123" t="s">
        <v>30</v>
      </c>
    </row>
    <row r="13302" spans="14:14" x14ac:dyDescent="0.25">
      <c r="N13302" s="123" t="s">
        <v>30</v>
      </c>
    </row>
    <row r="13303" spans="14:14" x14ac:dyDescent="0.25">
      <c r="N13303" s="123" t="s">
        <v>30</v>
      </c>
    </row>
    <row r="13304" spans="14:14" x14ac:dyDescent="0.25">
      <c r="N13304" s="123" t="s">
        <v>30</v>
      </c>
    </row>
    <row r="13305" spans="14:14" x14ac:dyDescent="0.25">
      <c r="N13305" s="123" t="s">
        <v>30</v>
      </c>
    </row>
    <row r="13306" spans="14:14" x14ac:dyDescent="0.25">
      <c r="N13306" s="123" t="s">
        <v>30</v>
      </c>
    </row>
    <row r="13307" spans="14:14" x14ac:dyDescent="0.25">
      <c r="N13307" s="123" t="s">
        <v>30</v>
      </c>
    </row>
    <row r="13308" spans="14:14" x14ac:dyDescent="0.25">
      <c r="N13308" s="123" t="s">
        <v>30</v>
      </c>
    </row>
    <row r="13309" spans="14:14" x14ac:dyDescent="0.25">
      <c r="N13309" s="123" t="s">
        <v>30</v>
      </c>
    </row>
    <row r="13310" spans="14:14" x14ac:dyDescent="0.25">
      <c r="N13310" s="123" t="s">
        <v>30</v>
      </c>
    </row>
    <row r="13311" spans="14:14" x14ac:dyDescent="0.25">
      <c r="N13311" s="123" t="s">
        <v>30</v>
      </c>
    </row>
    <row r="13312" spans="14:14" x14ac:dyDescent="0.25">
      <c r="N13312" s="123" t="s">
        <v>30</v>
      </c>
    </row>
    <row r="13313" spans="14:14" x14ac:dyDescent="0.25">
      <c r="N13313" s="123" t="s">
        <v>30</v>
      </c>
    </row>
    <row r="13314" spans="14:14" x14ac:dyDescent="0.25">
      <c r="N13314" s="123" t="s">
        <v>30</v>
      </c>
    </row>
    <row r="13315" spans="14:14" x14ac:dyDescent="0.25">
      <c r="N13315" s="123" t="s">
        <v>30</v>
      </c>
    </row>
    <row r="13316" spans="14:14" x14ac:dyDescent="0.25">
      <c r="N13316" s="123" t="s">
        <v>30</v>
      </c>
    </row>
    <row r="13317" spans="14:14" x14ac:dyDescent="0.25">
      <c r="N13317" s="123" t="s">
        <v>30</v>
      </c>
    </row>
    <row r="13318" spans="14:14" x14ac:dyDescent="0.25">
      <c r="N13318" s="123" t="s">
        <v>30</v>
      </c>
    </row>
    <row r="13319" spans="14:14" x14ac:dyDescent="0.25">
      <c r="N13319" s="123" t="s">
        <v>30</v>
      </c>
    </row>
    <row r="13320" spans="14:14" x14ac:dyDescent="0.25">
      <c r="N13320" s="123" t="s">
        <v>30</v>
      </c>
    </row>
    <row r="13321" spans="14:14" x14ac:dyDescent="0.25">
      <c r="N13321" s="123" t="s">
        <v>30</v>
      </c>
    </row>
    <row r="13322" spans="14:14" x14ac:dyDescent="0.25">
      <c r="N13322" s="123" t="s">
        <v>30</v>
      </c>
    </row>
    <row r="13323" spans="14:14" x14ac:dyDescent="0.25">
      <c r="N13323" s="123" t="s">
        <v>30</v>
      </c>
    </row>
    <row r="13324" spans="14:14" x14ac:dyDescent="0.25">
      <c r="N13324" s="123" t="s">
        <v>30</v>
      </c>
    </row>
    <row r="13325" spans="14:14" x14ac:dyDescent="0.25">
      <c r="N13325" s="123" t="s">
        <v>30</v>
      </c>
    </row>
    <row r="13326" spans="14:14" x14ac:dyDescent="0.25">
      <c r="N13326" s="123" t="s">
        <v>30</v>
      </c>
    </row>
    <row r="13327" spans="14:14" x14ac:dyDescent="0.25">
      <c r="N13327" s="123" t="s">
        <v>30</v>
      </c>
    </row>
    <row r="13328" spans="14:14" x14ac:dyDescent="0.25">
      <c r="N13328" s="123" t="s">
        <v>30</v>
      </c>
    </row>
    <row r="13329" spans="14:14" x14ac:dyDescent="0.25">
      <c r="N13329" s="123" t="s">
        <v>30</v>
      </c>
    </row>
    <row r="13330" spans="14:14" x14ac:dyDescent="0.25">
      <c r="N13330" s="123" t="s">
        <v>30</v>
      </c>
    </row>
    <row r="13331" spans="14:14" x14ac:dyDescent="0.25">
      <c r="N13331" s="123" t="s">
        <v>30</v>
      </c>
    </row>
    <row r="13332" spans="14:14" x14ac:dyDescent="0.25">
      <c r="N13332" s="123" t="s">
        <v>30</v>
      </c>
    </row>
    <row r="13333" spans="14:14" x14ac:dyDescent="0.25">
      <c r="N13333" s="123" t="s">
        <v>30</v>
      </c>
    </row>
    <row r="13334" spans="14:14" x14ac:dyDescent="0.25">
      <c r="N13334" s="123" t="s">
        <v>30</v>
      </c>
    </row>
    <row r="13335" spans="14:14" x14ac:dyDescent="0.25">
      <c r="N13335" s="123" t="s">
        <v>30</v>
      </c>
    </row>
    <row r="13336" spans="14:14" x14ac:dyDescent="0.25">
      <c r="N13336" s="123" t="s">
        <v>30</v>
      </c>
    </row>
    <row r="13337" spans="14:14" x14ac:dyDescent="0.25">
      <c r="N13337" s="123" t="s">
        <v>30</v>
      </c>
    </row>
    <row r="13338" spans="14:14" x14ac:dyDescent="0.25">
      <c r="N13338" s="123" t="s">
        <v>30</v>
      </c>
    </row>
    <row r="13339" spans="14:14" x14ac:dyDescent="0.25">
      <c r="N13339" s="123" t="s">
        <v>30</v>
      </c>
    </row>
    <row r="13340" spans="14:14" x14ac:dyDescent="0.25">
      <c r="N13340" s="123" t="s">
        <v>30</v>
      </c>
    </row>
    <row r="13341" spans="14:14" x14ac:dyDescent="0.25">
      <c r="N13341" s="123" t="s">
        <v>30</v>
      </c>
    </row>
    <row r="13342" spans="14:14" x14ac:dyDescent="0.25">
      <c r="N13342" s="123" t="s">
        <v>30</v>
      </c>
    </row>
    <row r="13343" spans="14:14" x14ac:dyDescent="0.25">
      <c r="N13343" s="123" t="s">
        <v>30</v>
      </c>
    </row>
    <row r="13344" spans="14:14" x14ac:dyDescent="0.25">
      <c r="N13344" s="123" t="s">
        <v>30</v>
      </c>
    </row>
    <row r="13345" spans="14:14" x14ac:dyDescent="0.25">
      <c r="N13345" s="123" t="s">
        <v>30</v>
      </c>
    </row>
    <row r="13346" spans="14:14" x14ac:dyDescent="0.25">
      <c r="N13346" s="123" t="s">
        <v>30</v>
      </c>
    </row>
    <row r="13347" spans="14:14" x14ac:dyDescent="0.25">
      <c r="N13347" s="123" t="s">
        <v>30</v>
      </c>
    </row>
    <row r="13348" spans="14:14" x14ac:dyDescent="0.25">
      <c r="N13348" s="123" t="s">
        <v>30</v>
      </c>
    </row>
    <row r="13349" spans="14:14" x14ac:dyDescent="0.25">
      <c r="N13349" s="123" t="s">
        <v>30</v>
      </c>
    </row>
    <row r="13350" spans="14:14" x14ac:dyDescent="0.25">
      <c r="N13350" s="123" t="s">
        <v>30</v>
      </c>
    </row>
    <row r="13351" spans="14:14" x14ac:dyDescent="0.25">
      <c r="N13351" s="123" t="s">
        <v>30</v>
      </c>
    </row>
    <row r="13352" spans="14:14" x14ac:dyDescent="0.25">
      <c r="N13352" s="123" t="s">
        <v>30</v>
      </c>
    </row>
    <row r="13353" spans="14:14" x14ac:dyDescent="0.25">
      <c r="N13353" s="123" t="s">
        <v>30</v>
      </c>
    </row>
    <row r="13354" spans="14:14" x14ac:dyDescent="0.25">
      <c r="N13354" s="123" t="s">
        <v>30</v>
      </c>
    </row>
    <row r="13355" spans="14:14" x14ac:dyDescent="0.25">
      <c r="N13355" s="123" t="s">
        <v>30</v>
      </c>
    </row>
    <row r="13356" spans="14:14" x14ac:dyDescent="0.25">
      <c r="N13356" s="123" t="s">
        <v>30</v>
      </c>
    </row>
    <row r="13357" spans="14:14" x14ac:dyDescent="0.25">
      <c r="N13357" s="123" t="s">
        <v>30</v>
      </c>
    </row>
    <row r="13358" spans="14:14" x14ac:dyDescent="0.25">
      <c r="N13358" s="123" t="s">
        <v>30</v>
      </c>
    </row>
    <row r="13359" spans="14:14" x14ac:dyDescent="0.25">
      <c r="N13359" s="123" t="s">
        <v>30</v>
      </c>
    </row>
    <row r="13360" spans="14:14" x14ac:dyDescent="0.25">
      <c r="N13360" s="123" t="s">
        <v>30</v>
      </c>
    </row>
    <row r="13361" spans="14:14" x14ac:dyDescent="0.25">
      <c r="N13361" s="123" t="s">
        <v>30</v>
      </c>
    </row>
    <row r="13362" spans="14:14" x14ac:dyDescent="0.25">
      <c r="N13362" s="123" t="s">
        <v>30</v>
      </c>
    </row>
    <row r="13363" spans="14:14" x14ac:dyDescent="0.25">
      <c r="N13363" s="123" t="s">
        <v>30</v>
      </c>
    </row>
    <row r="13364" spans="14:14" x14ac:dyDescent="0.25">
      <c r="N13364" s="123" t="s">
        <v>30</v>
      </c>
    </row>
    <row r="13365" spans="14:14" x14ac:dyDescent="0.25">
      <c r="N13365" s="123" t="s">
        <v>30</v>
      </c>
    </row>
    <row r="13366" spans="14:14" x14ac:dyDescent="0.25">
      <c r="N13366" s="123" t="s">
        <v>30</v>
      </c>
    </row>
    <row r="13367" spans="14:14" x14ac:dyDescent="0.25">
      <c r="N13367" s="123" t="s">
        <v>30</v>
      </c>
    </row>
    <row r="13368" spans="14:14" x14ac:dyDescent="0.25">
      <c r="N13368" s="123" t="s">
        <v>30</v>
      </c>
    </row>
    <row r="13369" spans="14:14" x14ac:dyDescent="0.25">
      <c r="N13369" s="123" t="s">
        <v>30</v>
      </c>
    </row>
    <row r="13370" spans="14:14" x14ac:dyDescent="0.25">
      <c r="N13370" s="123" t="s">
        <v>30</v>
      </c>
    </row>
    <row r="13371" spans="14:14" x14ac:dyDescent="0.25">
      <c r="N13371" s="123" t="s">
        <v>30</v>
      </c>
    </row>
    <row r="13372" spans="14:14" x14ac:dyDescent="0.25">
      <c r="N13372" s="123" t="s">
        <v>30</v>
      </c>
    </row>
    <row r="13373" spans="14:14" x14ac:dyDescent="0.25">
      <c r="N13373" s="123" t="s">
        <v>30</v>
      </c>
    </row>
    <row r="13374" spans="14:14" x14ac:dyDescent="0.25">
      <c r="N13374" s="123" t="s">
        <v>30</v>
      </c>
    </row>
    <row r="13375" spans="14:14" x14ac:dyDescent="0.25">
      <c r="N13375" s="123" t="s">
        <v>30</v>
      </c>
    </row>
    <row r="13376" spans="14:14" x14ac:dyDescent="0.25">
      <c r="N13376" s="123" t="s">
        <v>30</v>
      </c>
    </row>
    <row r="13377" spans="14:14" x14ac:dyDescent="0.25">
      <c r="N13377" s="123" t="s">
        <v>30</v>
      </c>
    </row>
    <row r="13378" spans="14:14" x14ac:dyDescent="0.25">
      <c r="N13378" s="123" t="s">
        <v>30</v>
      </c>
    </row>
    <row r="13379" spans="14:14" x14ac:dyDescent="0.25">
      <c r="N13379" s="123" t="s">
        <v>30</v>
      </c>
    </row>
    <row r="13380" spans="14:14" x14ac:dyDescent="0.25">
      <c r="N13380" s="123" t="s">
        <v>30</v>
      </c>
    </row>
    <row r="13381" spans="14:14" x14ac:dyDescent="0.25">
      <c r="N13381" s="123" t="s">
        <v>30</v>
      </c>
    </row>
    <row r="13382" spans="14:14" x14ac:dyDescent="0.25">
      <c r="N13382" s="123" t="s">
        <v>30</v>
      </c>
    </row>
    <row r="13383" spans="14:14" x14ac:dyDescent="0.25">
      <c r="N13383" s="123" t="s">
        <v>30</v>
      </c>
    </row>
    <row r="13384" spans="14:14" x14ac:dyDescent="0.25">
      <c r="N13384" s="123" t="s">
        <v>30</v>
      </c>
    </row>
    <row r="13385" spans="14:14" x14ac:dyDescent="0.25">
      <c r="N13385" s="123" t="s">
        <v>30</v>
      </c>
    </row>
    <row r="13386" spans="14:14" x14ac:dyDescent="0.25">
      <c r="N13386" s="123" t="s">
        <v>30</v>
      </c>
    </row>
    <row r="13387" spans="14:14" x14ac:dyDescent="0.25">
      <c r="N13387" s="123" t="s">
        <v>30</v>
      </c>
    </row>
    <row r="13388" spans="14:14" x14ac:dyDescent="0.25">
      <c r="N13388" s="123" t="s">
        <v>30</v>
      </c>
    </row>
    <row r="13389" spans="14:14" x14ac:dyDescent="0.25">
      <c r="N13389" s="123" t="s">
        <v>30</v>
      </c>
    </row>
    <row r="13390" spans="14:14" x14ac:dyDescent="0.25">
      <c r="N13390" s="123" t="s">
        <v>30</v>
      </c>
    </row>
    <row r="13391" spans="14:14" x14ac:dyDescent="0.25">
      <c r="N13391" s="123" t="s">
        <v>30</v>
      </c>
    </row>
    <row r="13392" spans="14:14" x14ac:dyDescent="0.25">
      <c r="N13392" s="123" t="s">
        <v>30</v>
      </c>
    </row>
    <row r="13393" spans="14:14" x14ac:dyDescent="0.25">
      <c r="N13393" s="123" t="s">
        <v>30</v>
      </c>
    </row>
    <row r="13394" spans="14:14" x14ac:dyDescent="0.25">
      <c r="N13394" s="123" t="s">
        <v>30</v>
      </c>
    </row>
    <row r="13395" spans="14:14" x14ac:dyDescent="0.25">
      <c r="N13395" s="123" t="s">
        <v>30</v>
      </c>
    </row>
    <row r="13396" spans="14:14" x14ac:dyDescent="0.25">
      <c r="N13396" s="123" t="s">
        <v>30</v>
      </c>
    </row>
    <row r="13397" spans="14:14" x14ac:dyDescent="0.25">
      <c r="N13397" s="123" t="s">
        <v>30</v>
      </c>
    </row>
    <row r="13398" spans="14:14" x14ac:dyDescent="0.25">
      <c r="N13398" s="123" t="s">
        <v>30</v>
      </c>
    </row>
    <row r="13399" spans="14:14" x14ac:dyDescent="0.25">
      <c r="N13399" s="123" t="s">
        <v>30</v>
      </c>
    </row>
    <row r="13400" spans="14:14" x14ac:dyDescent="0.25">
      <c r="N13400" s="123" t="s">
        <v>30</v>
      </c>
    </row>
    <row r="13401" spans="14:14" x14ac:dyDescent="0.25">
      <c r="N13401" s="123" t="s">
        <v>30</v>
      </c>
    </row>
    <row r="13402" spans="14:14" x14ac:dyDescent="0.25">
      <c r="N13402" s="123" t="s">
        <v>30</v>
      </c>
    </row>
    <row r="13403" spans="14:14" x14ac:dyDescent="0.25">
      <c r="N13403" s="123" t="s">
        <v>30</v>
      </c>
    </row>
    <row r="13404" spans="14:14" x14ac:dyDescent="0.25">
      <c r="N13404" s="123" t="s">
        <v>30</v>
      </c>
    </row>
    <row r="13405" spans="14:14" x14ac:dyDescent="0.25">
      <c r="N13405" s="123" t="s">
        <v>30</v>
      </c>
    </row>
    <row r="13406" spans="14:14" x14ac:dyDescent="0.25">
      <c r="N13406" s="123" t="s">
        <v>30</v>
      </c>
    </row>
    <row r="13407" spans="14:14" x14ac:dyDescent="0.25">
      <c r="N13407" s="123" t="s">
        <v>30</v>
      </c>
    </row>
    <row r="13408" spans="14:14" x14ac:dyDescent="0.25">
      <c r="N13408" s="123" t="s">
        <v>30</v>
      </c>
    </row>
    <row r="13409" spans="14:14" x14ac:dyDescent="0.25">
      <c r="N13409" s="123" t="s">
        <v>30</v>
      </c>
    </row>
    <row r="13410" spans="14:14" x14ac:dyDescent="0.25">
      <c r="N13410" s="123" t="s">
        <v>30</v>
      </c>
    </row>
    <row r="13411" spans="14:14" x14ac:dyDescent="0.25">
      <c r="N13411" s="123" t="s">
        <v>30</v>
      </c>
    </row>
    <row r="13412" spans="14:14" x14ac:dyDescent="0.25">
      <c r="N13412" s="123" t="s">
        <v>30</v>
      </c>
    </row>
    <row r="13413" spans="14:14" x14ac:dyDescent="0.25">
      <c r="N13413" s="123" t="s">
        <v>30</v>
      </c>
    </row>
    <row r="13414" spans="14:14" x14ac:dyDescent="0.25">
      <c r="N13414" s="123" t="s">
        <v>30</v>
      </c>
    </row>
    <row r="13415" spans="14:14" x14ac:dyDescent="0.25">
      <c r="N13415" s="123" t="s">
        <v>30</v>
      </c>
    </row>
    <row r="13416" spans="14:14" x14ac:dyDescent="0.25">
      <c r="N13416" s="123" t="s">
        <v>30</v>
      </c>
    </row>
    <row r="13417" spans="14:14" x14ac:dyDescent="0.25">
      <c r="N13417" s="123" t="s">
        <v>30</v>
      </c>
    </row>
    <row r="13418" spans="14:14" x14ac:dyDescent="0.25">
      <c r="N13418" s="123" t="s">
        <v>30</v>
      </c>
    </row>
    <row r="13419" spans="14:14" x14ac:dyDescent="0.25">
      <c r="N13419" s="123" t="s">
        <v>30</v>
      </c>
    </row>
    <row r="13420" spans="14:14" x14ac:dyDescent="0.25">
      <c r="N13420" s="123" t="s">
        <v>30</v>
      </c>
    </row>
    <row r="13421" spans="14:14" x14ac:dyDescent="0.25">
      <c r="N13421" s="123" t="s">
        <v>30</v>
      </c>
    </row>
    <row r="13422" spans="14:14" x14ac:dyDescent="0.25">
      <c r="N13422" s="123" t="s">
        <v>30</v>
      </c>
    </row>
    <row r="13423" spans="14:14" x14ac:dyDescent="0.25">
      <c r="N13423" s="123" t="s">
        <v>30</v>
      </c>
    </row>
    <row r="13424" spans="14:14" x14ac:dyDescent="0.25">
      <c r="N13424" s="123" t="s">
        <v>30</v>
      </c>
    </row>
    <row r="13425" spans="14:14" x14ac:dyDescent="0.25">
      <c r="N13425" s="123" t="s">
        <v>30</v>
      </c>
    </row>
    <row r="13426" spans="14:14" x14ac:dyDescent="0.25">
      <c r="N13426" s="123" t="s">
        <v>30</v>
      </c>
    </row>
    <row r="13427" spans="14:14" x14ac:dyDescent="0.25">
      <c r="N13427" s="123" t="s">
        <v>30</v>
      </c>
    </row>
    <row r="13428" spans="14:14" x14ac:dyDescent="0.25">
      <c r="N13428" s="123" t="s">
        <v>30</v>
      </c>
    </row>
    <row r="13429" spans="14:14" x14ac:dyDescent="0.25">
      <c r="N13429" s="123" t="s">
        <v>30</v>
      </c>
    </row>
    <row r="13430" spans="14:14" x14ac:dyDescent="0.25">
      <c r="N13430" s="123" t="s">
        <v>30</v>
      </c>
    </row>
    <row r="13431" spans="14:14" x14ac:dyDescent="0.25">
      <c r="N13431" s="123" t="s">
        <v>30</v>
      </c>
    </row>
    <row r="13432" spans="14:14" x14ac:dyDescent="0.25">
      <c r="N13432" s="123" t="s">
        <v>30</v>
      </c>
    </row>
    <row r="13433" spans="14:14" x14ac:dyDescent="0.25">
      <c r="N13433" s="123" t="s">
        <v>30</v>
      </c>
    </row>
    <row r="13434" spans="14:14" x14ac:dyDescent="0.25">
      <c r="N13434" s="123" t="s">
        <v>30</v>
      </c>
    </row>
    <row r="13435" spans="14:14" x14ac:dyDescent="0.25">
      <c r="N13435" s="123" t="s">
        <v>30</v>
      </c>
    </row>
    <row r="13436" spans="14:14" x14ac:dyDescent="0.25">
      <c r="N13436" s="123" t="s">
        <v>30</v>
      </c>
    </row>
    <row r="13437" spans="14:14" x14ac:dyDescent="0.25">
      <c r="N13437" s="123" t="s">
        <v>30</v>
      </c>
    </row>
    <row r="13438" spans="14:14" x14ac:dyDescent="0.25">
      <c r="N13438" s="123" t="s">
        <v>30</v>
      </c>
    </row>
    <row r="13439" spans="14:14" x14ac:dyDescent="0.25">
      <c r="N13439" s="123" t="s">
        <v>30</v>
      </c>
    </row>
    <row r="13440" spans="14:14" x14ac:dyDescent="0.25">
      <c r="N13440" s="123" t="s">
        <v>30</v>
      </c>
    </row>
    <row r="13441" spans="14:14" x14ac:dyDescent="0.25">
      <c r="N13441" s="123" t="s">
        <v>30</v>
      </c>
    </row>
    <row r="13442" spans="14:14" x14ac:dyDescent="0.25">
      <c r="N13442" s="123" t="s">
        <v>30</v>
      </c>
    </row>
    <row r="13443" spans="14:14" x14ac:dyDescent="0.25">
      <c r="N13443" s="123" t="s">
        <v>30</v>
      </c>
    </row>
    <row r="13444" spans="14:14" x14ac:dyDescent="0.25">
      <c r="N13444" s="123" t="s">
        <v>30</v>
      </c>
    </row>
    <row r="13445" spans="14:14" x14ac:dyDescent="0.25">
      <c r="N13445" s="123" t="s">
        <v>30</v>
      </c>
    </row>
    <row r="13446" spans="14:14" x14ac:dyDescent="0.25">
      <c r="N13446" s="123" t="s">
        <v>30</v>
      </c>
    </row>
    <row r="13447" spans="14:14" x14ac:dyDescent="0.25">
      <c r="N13447" s="123" t="s">
        <v>30</v>
      </c>
    </row>
    <row r="13448" spans="14:14" x14ac:dyDescent="0.25">
      <c r="N13448" s="123" t="s">
        <v>30</v>
      </c>
    </row>
    <row r="13449" spans="14:14" x14ac:dyDescent="0.25">
      <c r="N13449" s="123" t="s">
        <v>30</v>
      </c>
    </row>
    <row r="13450" spans="14:14" x14ac:dyDescent="0.25">
      <c r="N13450" s="123" t="s">
        <v>30</v>
      </c>
    </row>
    <row r="13451" spans="14:14" x14ac:dyDescent="0.25">
      <c r="N13451" s="123" t="s">
        <v>30</v>
      </c>
    </row>
    <row r="13452" spans="14:14" x14ac:dyDescent="0.25">
      <c r="N13452" s="123" t="s">
        <v>30</v>
      </c>
    </row>
    <row r="13453" spans="14:14" x14ac:dyDescent="0.25">
      <c r="N13453" s="123" t="s">
        <v>30</v>
      </c>
    </row>
    <row r="13454" spans="14:14" x14ac:dyDescent="0.25">
      <c r="N13454" s="123" t="s">
        <v>30</v>
      </c>
    </row>
    <row r="13455" spans="14:14" x14ac:dyDescent="0.25">
      <c r="N13455" s="123" t="s">
        <v>30</v>
      </c>
    </row>
    <row r="13456" spans="14:14" x14ac:dyDescent="0.25">
      <c r="N13456" s="123" t="s">
        <v>30</v>
      </c>
    </row>
    <row r="13457" spans="14:14" x14ac:dyDescent="0.25">
      <c r="N13457" s="123" t="s">
        <v>30</v>
      </c>
    </row>
    <row r="13458" spans="14:14" x14ac:dyDescent="0.25">
      <c r="N13458" s="123" t="s">
        <v>30</v>
      </c>
    </row>
    <row r="13459" spans="14:14" x14ac:dyDescent="0.25">
      <c r="N13459" s="123" t="s">
        <v>30</v>
      </c>
    </row>
    <row r="13460" spans="14:14" x14ac:dyDescent="0.25">
      <c r="N13460" s="123" t="s">
        <v>30</v>
      </c>
    </row>
    <row r="13461" spans="14:14" x14ac:dyDescent="0.25">
      <c r="N13461" s="123" t="s">
        <v>30</v>
      </c>
    </row>
    <row r="13462" spans="14:14" x14ac:dyDescent="0.25">
      <c r="N13462" s="123" t="s">
        <v>30</v>
      </c>
    </row>
    <row r="13463" spans="14:14" x14ac:dyDescent="0.25">
      <c r="N13463" s="123" t="s">
        <v>30</v>
      </c>
    </row>
    <row r="13464" spans="14:14" x14ac:dyDescent="0.25">
      <c r="N13464" s="123" t="s">
        <v>30</v>
      </c>
    </row>
    <row r="13465" spans="14:14" x14ac:dyDescent="0.25">
      <c r="N13465" s="123" t="s">
        <v>30</v>
      </c>
    </row>
    <row r="13466" spans="14:14" x14ac:dyDescent="0.25">
      <c r="N13466" s="123" t="s">
        <v>30</v>
      </c>
    </row>
    <row r="13467" spans="14:14" x14ac:dyDescent="0.25">
      <c r="N13467" s="123" t="s">
        <v>30</v>
      </c>
    </row>
    <row r="13468" spans="14:14" x14ac:dyDescent="0.25">
      <c r="N13468" s="123" t="s">
        <v>30</v>
      </c>
    </row>
    <row r="13469" spans="14:14" x14ac:dyDescent="0.25">
      <c r="N13469" s="123" t="s">
        <v>30</v>
      </c>
    </row>
    <row r="13470" spans="14:14" x14ac:dyDescent="0.25">
      <c r="N13470" s="123" t="s">
        <v>30</v>
      </c>
    </row>
    <row r="13471" spans="14:14" x14ac:dyDescent="0.25">
      <c r="N13471" s="123" t="s">
        <v>30</v>
      </c>
    </row>
    <row r="13472" spans="14:14" x14ac:dyDescent="0.25">
      <c r="N13472" s="123" t="s">
        <v>30</v>
      </c>
    </row>
    <row r="13473" spans="14:14" x14ac:dyDescent="0.25">
      <c r="N13473" s="123" t="s">
        <v>30</v>
      </c>
    </row>
    <row r="13474" spans="14:14" x14ac:dyDescent="0.25">
      <c r="N13474" s="123" t="s">
        <v>30</v>
      </c>
    </row>
    <row r="13475" spans="14:14" x14ac:dyDescent="0.25">
      <c r="N13475" s="123" t="s">
        <v>30</v>
      </c>
    </row>
    <row r="13476" spans="14:14" x14ac:dyDescent="0.25">
      <c r="N13476" s="123" t="s">
        <v>30</v>
      </c>
    </row>
    <row r="13477" spans="14:14" x14ac:dyDescent="0.25">
      <c r="N13477" s="123" t="s">
        <v>30</v>
      </c>
    </row>
    <row r="13478" spans="14:14" x14ac:dyDescent="0.25">
      <c r="N13478" s="123" t="s">
        <v>30</v>
      </c>
    </row>
    <row r="13479" spans="14:14" x14ac:dyDescent="0.25">
      <c r="N13479" s="123" t="s">
        <v>30</v>
      </c>
    </row>
    <row r="13480" spans="14:14" x14ac:dyDescent="0.25">
      <c r="N13480" s="123" t="s">
        <v>30</v>
      </c>
    </row>
    <row r="13481" spans="14:14" x14ac:dyDescent="0.25">
      <c r="N13481" s="123" t="s">
        <v>30</v>
      </c>
    </row>
    <row r="13482" spans="14:14" x14ac:dyDescent="0.25">
      <c r="N13482" s="123" t="s">
        <v>30</v>
      </c>
    </row>
    <row r="13483" spans="14:14" x14ac:dyDescent="0.25">
      <c r="N13483" s="123" t="s">
        <v>30</v>
      </c>
    </row>
    <row r="13484" spans="14:14" x14ac:dyDescent="0.25">
      <c r="N13484" s="123" t="s">
        <v>30</v>
      </c>
    </row>
    <row r="13485" spans="14:14" x14ac:dyDescent="0.25">
      <c r="N13485" s="123" t="s">
        <v>30</v>
      </c>
    </row>
    <row r="13486" spans="14:14" x14ac:dyDescent="0.25">
      <c r="N13486" s="123" t="s">
        <v>30</v>
      </c>
    </row>
    <row r="13487" spans="14:14" x14ac:dyDescent="0.25">
      <c r="N13487" s="123" t="s">
        <v>30</v>
      </c>
    </row>
    <row r="13488" spans="14:14" x14ac:dyDescent="0.25">
      <c r="N13488" s="123" t="s">
        <v>30</v>
      </c>
    </row>
    <row r="13489" spans="14:14" x14ac:dyDescent="0.25">
      <c r="N13489" s="123" t="s">
        <v>30</v>
      </c>
    </row>
    <row r="13490" spans="14:14" x14ac:dyDescent="0.25">
      <c r="N13490" s="123" t="s">
        <v>30</v>
      </c>
    </row>
    <row r="13491" spans="14:14" x14ac:dyDescent="0.25">
      <c r="N13491" s="123" t="s">
        <v>30</v>
      </c>
    </row>
    <row r="13492" spans="14:14" x14ac:dyDescent="0.25">
      <c r="N13492" s="123" t="s">
        <v>30</v>
      </c>
    </row>
    <row r="13493" spans="14:14" x14ac:dyDescent="0.25">
      <c r="N13493" s="123" t="s">
        <v>30</v>
      </c>
    </row>
    <row r="13494" spans="14:14" x14ac:dyDescent="0.25">
      <c r="N13494" s="123" t="s">
        <v>30</v>
      </c>
    </row>
    <row r="13495" spans="14:14" x14ac:dyDescent="0.25">
      <c r="N13495" s="123" t="s">
        <v>30</v>
      </c>
    </row>
    <row r="13496" spans="14:14" x14ac:dyDescent="0.25">
      <c r="N13496" s="123" t="s">
        <v>30</v>
      </c>
    </row>
    <row r="13497" spans="14:14" x14ac:dyDescent="0.25">
      <c r="N13497" s="123" t="s">
        <v>30</v>
      </c>
    </row>
    <row r="13498" spans="14:14" x14ac:dyDescent="0.25">
      <c r="N13498" s="123" t="s">
        <v>30</v>
      </c>
    </row>
    <row r="13499" spans="14:14" x14ac:dyDescent="0.25">
      <c r="N13499" s="123" t="s">
        <v>30</v>
      </c>
    </row>
    <row r="13500" spans="14:14" x14ac:dyDescent="0.25">
      <c r="N13500" s="123" t="s">
        <v>30</v>
      </c>
    </row>
    <row r="13501" spans="14:14" x14ac:dyDescent="0.25">
      <c r="N13501" s="123" t="s">
        <v>30</v>
      </c>
    </row>
    <row r="13502" spans="14:14" x14ac:dyDescent="0.25">
      <c r="N13502" s="123" t="s">
        <v>30</v>
      </c>
    </row>
    <row r="13503" spans="14:14" x14ac:dyDescent="0.25">
      <c r="N13503" s="123" t="s">
        <v>30</v>
      </c>
    </row>
    <row r="13504" spans="14:14" x14ac:dyDescent="0.25">
      <c r="N13504" s="123" t="s">
        <v>30</v>
      </c>
    </row>
    <row r="13505" spans="14:14" x14ac:dyDescent="0.25">
      <c r="N13505" s="123" t="s">
        <v>30</v>
      </c>
    </row>
    <row r="13506" spans="14:14" x14ac:dyDescent="0.25">
      <c r="N13506" s="123" t="s">
        <v>30</v>
      </c>
    </row>
    <row r="13507" spans="14:14" x14ac:dyDescent="0.25">
      <c r="N13507" s="123" t="s">
        <v>30</v>
      </c>
    </row>
    <row r="13508" spans="14:14" x14ac:dyDescent="0.25">
      <c r="N13508" s="123" t="s">
        <v>30</v>
      </c>
    </row>
    <row r="13509" spans="14:14" x14ac:dyDescent="0.25">
      <c r="N13509" s="123" t="s">
        <v>30</v>
      </c>
    </row>
  </sheetData>
  <sheetProtection algorithmName="SHA-512" hashValue="HY22GaxhMo7mJZmMcmEg92eDunGvUBGTYYzAV1Gdvg9H1uZxipIV9axTe5dobSa0prmmKAkVi30Rs/GSAqh+xw==" saltValue="8SoqAvk2pNkBemuQV0ex3g==" spinCount="100000" sheet="1" objects="1" scenarios="1"/>
  <mergeCells count="2">
    <mergeCell ref="M4:N4"/>
    <mergeCell ref="J4:K4"/>
  </mergeCells>
  <hyperlinks>
    <hyperlink ref="E1" r:id="rId1" xr:uid="{227D2A6E-74BC-4EFE-93B5-F85CE4BDF62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4"/>
  <sheetViews>
    <sheetView workbookViewId="0">
      <selection activeCell="A6" sqref="A6"/>
    </sheetView>
  </sheetViews>
  <sheetFormatPr defaultColWidth="9.140625" defaultRowHeight="15" x14ac:dyDescent="0.25"/>
  <cols>
    <col min="1" max="1" width="28" style="6" bestFit="1" customWidth="1"/>
    <col min="2" max="2" width="20.5703125" style="6" bestFit="1" customWidth="1"/>
    <col min="3" max="16384" width="9.140625" style="6"/>
  </cols>
  <sheetData>
    <row r="1" spans="1:4" x14ac:dyDescent="0.25">
      <c r="A1" s="5" t="s">
        <v>4</v>
      </c>
      <c r="B1" s="5" t="s">
        <v>7</v>
      </c>
    </row>
    <row r="2" spans="1:4" x14ac:dyDescent="0.25">
      <c r="A2" s="6" t="s">
        <v>75</v>
      </c>
      <c r="B2" s="7" t="s">
        <v>31</v>
      </c>
    </row>
    <row r="3" spans="1:4" x14ac:dyDescent="0.25">
      <c r="A3" s="6" t="s">
        <v>72</v>
      </c>
      <c r="B3" s="7" t="s">
        <v>8</v>
      </c>
    </row>
    <row r="4" spans="1:4" x14ac:dyDescent="0.25">
      <c r="A4" s="6" t="s">
        <v>69</v>
      </c>
      <c r="B4" s="7" t="s">
        <v>9</v>
      </c>
    </row>
    <row r="5" spans="1:4" x14ac:dyDescent="0.25">
      <c r="A5" s="6" t="s">
        <v>5</v>
      </c>
      <c r="B5" s="7" t="s">
        <v>32</v>
      </c>
    </row>
    <row r="6" spans="1:4" x14ac:dyDescent="0.25">
      <c r="A6" s="6" t="s">
        <v>76</v>
      </c>
    </row>
    <row r="7" spans="1:4" x14ac:dyDescent="0.25">
      <c r="A7" s="6" t="s">
        <v>63</v>
      </c>
      <c r="B7" s="6" t="s">
        <v>10</v>
      </c>
    </row>
    <row r="8" spans="1:4" x14ac:dyDescent="0.25">
      <c r="A8" s="6" t="s">
        <v>26</v>
      </c>
      <c r="B8" s="6" t="s">
        <v>22</v>
      </c>
      <c r="D8" s="6" t="s">
        <v>26</v>
      </c>
    </row>
    <row r="9" spans="1:4" x14ac:dyDescent="0.25">
      <c r="A9" s="6" t="s">
        <v>38</v>
      </c>
      <c r="B9" s="6" t="s">
        <v>23</v>
      </c>
      <c r="D9" s="6" t="s">
        <v>27</v>
      </c>
    </row>
    <row r="11" spans="1:4" x14ac:dyDescent="0.25">
      <c r="B11" s="7" t="s">
        <v>57</v>
      </c>
    </row>
    <row r="12" spans="1:4" x14ac:dyDescent="0.25">
      <c r="B12" s="7" t="s">
        <v>56</v>
      </c>
    </row>
    <row r="13" spans="1:4" x14ac:dyDescent="0.25">
      <c r="B13" s="7" t="s">
        <v>58</v>
      </c>
    </row>
    <row r="14" spans="1:4" x14ac:dyDescent="0.25">
      <c r="B14" s="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Forward Curve</vt:lpstr>
      <vt:lpstr>Historical Rates</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Brady Zacker</cp:lastModifiedBy>
  <dcterms:created xsi:type="dcterms:W3CDTF">2015-09-16T12:43:16Z</dcterms:created>
  <dcterms:modified xsi:type="dcterms:W3CDTF">2022-06-30T13:08:56Z</dcterms:modified>
</cp:coreProperties>
</file>